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40" tabRatio="500" activeTab="2"/>
  </bookViews>
  <sheets>
    <sheet name="Result" sheetId="25" r:id="rId1"/>
    <sheet name="Metadata" sheetId="16" r:id="rId2"/>
    <sheet name="A" sheetId="1" r:id="rId3"/>
    <sheet name="B" sheetId="3" r:id="rId4"/>
    <sheet name="C" sheetId="4" r:id="rId5"/>
    <sheet name="D" sheetId="5" r:id="rId6"/>
    <sheet name="E" sheetId="6" r:id="rId7"/>
    <sheet name="F" sheetId="7" r:id="rId8"/>
    <sheet name="G" sheetId="8" r:id="rId9"/>
    <sheet name="H" sheetId="9" r:id="rId10"/>
    <sheet name="I" sheetId="10" r:id="rId11"/>
    <sheet name="J" sheetId="11" r:id="rId12"/>
    <sheet name="K" sheetId="12" r:id="rId13"/>
    <sheet name="L" sheetId="13" r:id="rId14"/>
    <sheet name="M" sheetId="14" r:id="rId15"/>
    <sheet name="N" sheetId="15" r:id="rId16"/>
    <sheet name="P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Y" sheetId="23" r:id="rId23"/>
    <sheet name="Z" sheetId="24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0" i="25" l="1"/>
  <c r="G8" i="24"/>
  <c r="B15" i="24"/>
  <c r="C15" i="24"/>
  <c r="D15" i="24"/>
  <c r="E15" i="24"/>
  <c r="F15" i="24"/>
  <c r="G15" i="24"/>
  <c r="H8" i="24"/>
  <c r="G9" i="24"/>
  <c r="H9" i="24"/>
  <c r="G10" i="24"/>
  <c r="H10" i="24"/>
  <c r="G11" i="24"/>
  <c r="H11" i="24"/>
  <c r="G12" i="24"/>
  <c r="H12" i="24"/>
  <c r="G13" i="24"/>
  <c r="H13" i="24"/>
  <c r="G7" i="24"/>
  <c r="H7" i="24"/>
  <c r="I13" i="24"/>
  <c r="J13" i="24"/>
  <c r="I12" i="24"/>
  <c r="J12" i="24"/>
  <c r="I11" i="24"/>
  <c r="I10" i="24"/>
  <c r="I9" i="24"/>
  <c r="J9" i="24"/>
  <c r="I8" i="24"/>
  <c r="I7" i="24"/>
  <c r="J7" i="24"/>
  <c r="L7" i="24"/>
  <c r="K7" i="24"/>
  <c r="G8" i="23"/>
  <c r="B17" i="23"/>
  <c r="C17" i="23"/>
  <c r="D17" i="23"/>
  <c r="E17" i="23"/>
  <c r="F17" i="23"/>
  <c r="G17" i="23"/>
  <c r="H8" i="23"/>
  <c r="G9" i="23"/>
  <c r="H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7" i="23"/>
  <c r="H7" i="23"/>
  <c r="I15" i="23"/>
  <c r="J15" i="23"/>
  <c r="I14" i="23"/>
  <c r="J14" i="23"/>
  <c r="I13" i="23"/>
  <c r="J13" i="23"/>
  <c r="I12" i="23"/>
  <c r="I11" i="23"/>
  <c r="J11" i="23"/>
  <c r="I10" i="23"/>
  <c r="J10" i="23"/>
  <c r="I9" i="23"/>
  <c r="J9" i="23"/>
  <c r="I8" i="23"/>
  <c r="J8" i="23"/>
  <c r="I7" i="23"/>
  <c r="J7" i="23"/>
  <c r="L7" i="23"/>
  <c r="K7" i="23"/>
  <c r="G47" i="22"/>
  <c r="B72" i="22"/>
  <c r="C72" i="22"/>
  <c r="D72" i="22"/>
  <c r="E72" i="22"/>
  <c r="F72" i="22"/>
  <c r="G72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46" i="22"/>
  <c r="H46" i="22"/>
  <c r="I70" i="22"/>
  <c r="J70" i="22"/>
  <c r="I69" i="22"/>
  <c r="J69" i="22"/>
  <c r="I68" i="22"/>
  <c r="J68" i="22"/>
  <c r="I67" i="22"/>
  <c r="J67" i="22"/>
  <c r="I66" i="22"/>
  <c r="J66" i="22"/>
  <c r="I65" i="22"/>
  <c r="J65" i="22"/>
  <c r="I64" i="22"/>
  <c r="J64" i="22"/>
  <c r="I63" i="22"/>
  <c r="I62" i="22"/>
  <c r="J62" i="22"/>
  <c r="I61" i="22"/>
  <c r="J61" i="22"/>
  <c r="I60" i="22"/>
  <c r="I59" i="22"/>
  <c r="J59" i="22"/>
  <c r="I58" i="22"/>
  <c r="J58" i="22"/>
  <c r="I57" i="22"/>
  <c r="I56" i="22"/>
  <c r="J56" i="22"/>
  <c r="I55" i="22"/>
  <c r="J55" i="22"/>
  <c r="I54" i="22"/>
  <c r="J54" i="22"/>
  <c r="I53" i="22"/>
  <c r="J53" i="22"/>
  <c r="I52" i="22"/>
  <c r="J52" i="22"/>
  <c r="I51" i="22"/>
  <c r="J51" i="22"/>
  <c r="I50" i="22"/>
  <c r="J50" i="22"/>
  <c r="I49" i="22"/>
  <c r="J49" i="22"/>
  <c r="I48" i="22"/>
  <c r="J48" i="22"/>
  <c r="I47" i="22"/>
  <c r="J47" i="22"/>
  <c r="L46" i="22"/>
  <c r="K46" i="22"/>
  <c r="I46" i="22"/>
  <c r="G8" i="22"/>
  <c r="B35" i="22"/>
  <c r="C35" i="22"/>
  <c r="D35" i="22"/>
  <c r="E35" i="22"/>
  <c r="F35" i="22"/>
  <c r="G35" i="22"/>
  <c r="H8" i="22"/>
  <c r="G9" i="22"/>
  <c r="H9" i="22"/>
  <c r="G10" i="22"/>
  <c r="H10" i="22"/>
  <c r="G11" i="22"/>
  <c r="H11" i="22"/>
  <c r="G12" i="22"/>
  <c r="H12" i="22"/>
  <c r="G13" i="22"/>
  <c r="H13" i="22"/>
  <c r="G14" i="22"/>
  <c r="H14" i="22"/>
  <c r="G15" i="22"/>
  <c r="H15" i="22"/>
  <c r="G16" i="22"/>
  <c r="H16" i="22"/>
  <c r="G17" i="22"/>
  <c r="H17" i="22"/>
  <c r="G18" i="22"/>
  <c r="H18" i="22"/>
  <c r="G19" i="22"/>
  <c r="H19" i="22"/>
  <c r="G20" i="22"/>
  <c r="H20" i="22"/>
  <c r="G21" i="22"/>
  <c r="H21" i="22"/>
  <c r="G22" i="22"/>
  <c r="H22" i="22"/>
  <c r="G23" i="22"/>
  <c r="H23" i="22"/>
  <c r="G24" i="22"/>
  <c r="H24" i="22"/>
  <c r="G25" i="22"/>
  <c r="H25" i="22"/>
  <c r="G26" i="22"/>
  <c r="H26" i="22"/>
  <c r="G27" i="22"/>
  <c r="H27" i="22"/>
  <c r="G28" i="22"/>
  <c r="H28" i="22"/>
  <c r="G29" i="22"/>
  <c r="H29" i="22"/>
  <c r="G30" i="22"/>
  <c r="H30" i="22"/>
  <c r="H31" i="22"/>
  <c r="G32" i="22"/>
  <c r="H32" i="22"/>
  <c r="G33" i="22"/>
  <c r="H33" i="22"/>
  <c r="G7" i="22"/>
  <c r="H7" i="22"/>
  <c r="I33" i="22"/>
  <c r="J33" i="22"/>
  <c r="I32" i="22"/>
  <c r="J32" i="22"/>
  <c r="I31" i="22"/>
  <c r="I30" i="22"/>
  <c r="J30" i="22"/>
  <c r="I29" i="22"/>
  <c r="J29" i="22"/>
  <c r="I28" i="22"/>
  <c r="J28" i="22"/>
  <c r="I27" i="22"/>
  <c r="J27" i="22"/>
  <c r="I26" i="22"/>
  <c r="J26" i="22"/>
  <c r="I25" i="22"/>
  <c r="J25" i="22"/>
  <c r="I24" i="22"/>
  <c r="I23" i="22"/>
  <c r="I22" i="22"/>
  <c r="J22" i="22"/>
  <c r="I21" i="22"/>
  <c r="J21" i="22"/>
  <c r="I20" i="22"/>
  <c r="J20" i="22"/>
  <c r="I19" i="22"/>
  <c r="J19" i="22"/>
  <c r="I18" i="22"/>
  <c r="I17" i="22"/>
  <c r="J17" i="22"/>
  <c r="I16" i="22"/>
  <c r="J16" i="22"/>
  <c r="I15" i="22"/>
  <c r="I14" i="22"/>
  <c r="J14" i="22"/>
  <c r="I13" i="22"/>
  <c r="J13" i="22"/>
  <c r="I12" i="22"/>
  <c r="J12" i="22"/>
  <c r="I11" i="22"/>
  <c r="J11" i="22"/>
  <c r="I10" i="22"/>
  <c r="I9" i="22"/>
  <c r="J9" i="22"/>
  <c r="I8" i="22"/>
  <c r="I7" i="22"/>
  <c r="J7" i="22"/>
  <c r="L7" i="22"/>
  <c r="K7" i="22"/>
  <c r="G298" i="21"/>
  <c r="B323" i="21"/>
  <c r="C323" i="21"/>
  <c r="D323" i="21"/>
  <c r="E323" i="21"/>
  <c r="F323" i="21"/>
  <c r="G323" i="21"/>
  <c r="H298" i="21"/>
  <c r="G299" i="21"/>
  <c r="H299" i="21"/>
  <c r="G300" i="21"/>
  <c r="H300" i="21"/>
  <c r="G301" i="21"/>
  <c r="H301" i="21"/>
  <c r="G302" i="21"/>
  <c r="H302" i="21"/>
  <c r="G303" i="21"/>
  <c r="H303" i="21"/>
  <c r="G304" i="21"/>
  <c r="H304" i="21"/>
  <c r="G305" i="21"/>
  <c r="H305" i="21"/>
  <c r="G306" i="21"/>
  <c r="H306" i="21"/>
  <c r="G307" i="21"/>
  <c r="H307" i="21"/>
  <c r="G308" i="21"/>
  <c r="H308" i="21"/>
  <c r="G309" i="21"/>
  <c r="H309" i="21"/>
  <c r="G310" i="21"/>
  <c r="H310" i="21"/>
  <c r="G311" i="21"/>
  <c r="H311" i="21"/>
  <c r="G312" i="21"/>
  <c r="H312" i="21"/>
  <c r="G313" i="21"/>
  <c r="H313" i="21"/>
  <c r="G314" i="21"/>
  <c r="H314" i="21"/>
  <c r="G315" i="21"/>
  <c r="H315" i="21"/>
  <c r="G316" i="21"/>
  <c r="H316" i="21"/>
  <c r="G317" i="21"/>
  <c r="H317" i="21"/>
  <c r="G318" i="21"/>
  <c r="H318" i="21"/>
  <c r="G319" i="21"/>
  <c r="H319" i="21"/>
  <c r="G320" i="21"/>
  <c r="H320" i="21"/>
  <c r="G321" i="21"/>
  <c r="H321" i="21"/>
  <c r="G297" i="21"/>
  <c r="H297" i="21"/>
  <c r="I321" i="21"/>
  <c r="J321" i="21"/>
  <c r="I320" i="21"/>
  <c r="I319" i="21"/>
  <c r="J319" i="21"/>
  <c r="I318" i="21"/>
  <c r="J318" i="21"/>
  <c r="I317" i="21"/>
  <c r="I316" i="21"/>
  <c r="J316" i="21"/>
  <c r="I315" i="21"/>
  <c r="J315" i="21"/>
  <c r="I314" i="21"/>
  <c r="J314" i="21"/>
  <c r="I313" i="21"/>
  <c r="J313" i="21"/>
  <c r="I312" i="21"/>
  <c r="J312" i="21"/>
  <c r="I311" i="21"/>
  <c r="I310" i="21"/>
  <c r="J310" i="21"/>
  <c r="I309" i="21"/>
  <c r="I308" i="21"/>
  <c r="I307" i="21"/>
  <c r="I306" i="21"/>
  <c r="J306" i="21"/>
  <c r="I305" i="21"/>
  <c r="J305" i="21"/>
  <c r="I304" i="21"/>
  <c r="J304" i="21"/>
  <c r="I303" i="21"/>
  <c r="J303" i="21"/>
  <c r="I302" i="21"/>
  <c r="J302" i="21"/>
  <c r="I301" i="21"/>
  <c r="J301" i="21"/>
  <c r="I300" i="21"/>
  <c r="J300" i="21"/>
  <c r="I299" i="21"/>
  <c r="J299" i="21"/>
  <c r="I298" i="21"/>
  <c r="I297" i="21"/>
  <c r="J297" i="21"/>
  <c r="L297" i="21"/>
  <c r="K297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122" i="21"/>
  <c r="G123" i="21"/>
  <c r="B288" i="21"/>
  <c r="C288" i="21"/>
  <c r="D288" i="21"/>
  <c r="E288" i="21"/>
  <c r="F288" i="21"/>
  <c r="G288" i="21"/>
  <c r="H123" i="21"/>
  <c r="G124" i="21"/>
  <c r="H124" i="21"/>
  <c r="G125" i="21"/>
  <c r="H125" i="21"/>
  <c r="G126" i="21"/>
  <c r="H126" i="21"/>
  <c r="G127" i="21"/>
  <c r="H127" i="21"/>
  <c r="G128" i="21"/>
  <c r="H128" i="21"/>
  <c r="G129" i="21"/>
  <c r="H129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8" i="21"/>
  <c r="H168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3" i="21"/>
  <c r="H183" i="21"/>
  <c r="G184" i="21"/>
  <c r="H184" i="21"/>
  <c r="G185" i="21"/>
  <c r="H185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5" i="21"/>
  <c r="H195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0" i="21"/>
  <c r="H210" i="21"/>
  <c r="G211" i="21"/>
  <c r="H211" i="21"/>
  <c r="G212" i="21"/>
  <c r="H212" i="21"/>
  <c r="G213" i="21"/>
  <c r="H213" i="21"/>
  <c r="G214" i="21"/>
  <c r="H214" i="21"/>
  <c r="G215" i="21"/>
  <c r="H215" i="21"/>
  <c r="G216" i="21"/>
  <c r="H216" i="21"/>
  <c r="G217" i="21"/>
  <c r="H217" i="21"/>
  <c r="G218" i="21"/>
  <c r="H218" i="21"/>
  <c r="G219" i="21"/>
  <c r="H219" i="21"/>
  <c r="G220" i="21"/>
  <c r="H220" i="21"/>
  <c r="G221" i="21"/>
  <c r="H221" i="21"/>
  <c r="G222" i="21"/>
  <c r="H222" i="21"/>
  <c r="G223" i="21"/>
  <c r="H223" i="21"/>
  <c r="G224" i="21"/>
  <c r="H224" i="21"/>
  <c r="G225" i="21"/>
  <c r="H225" i="21"/>
  <c r="G226" i="21"/>
  <c r="H226" i="21"/>
  <c r="G227" i="21"/>
  <c r="H227" i="21"/>
  <c r="G228" i="21"/>
  <c r="H228" i="21"/>
  <c r="G229" i="21"/>
  <c r="H229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6" i="21"/>
  <c r="H246" i="21"/>
  <c r="G247" i="21"/>
  <c r="H247" i="21"/>
  <c r="G248" i="21"/>
  <c r="H248" i="21"/>
  <c r="G249" i="21"/>
  <c r="H249" i="21"/>
  <c r="G250" i="21"/>
  <c r="H250" i="21"/>
  <c r="G251" i="21"/>
  <c r="H251" i="21"/>
  <c r="G252" i="21"/>
  <c r="H252" i="21"/>
  <c r="G253" i="21"/>
  <c r="H253" i="21"/>
  <c r="G254" i="21"/>
  <c r="H254" i="21"/>
  <c r="G255" i="21"/>
  <c r="H255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3" i="21"/>
  <c r="H263" i="21"/>
  <c r="G264" i="21"/>
  <c r="H264" i="21"/>
  <c r="G265" i="21"/>
  <c r="H265" i="21"/>
  <c r="G266" i="21"/>
  <c r="H266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7" i="21"/>
  <c r="H277" i="21"/>
  <c r="G278" i="21"/>
  <c r="H278" i="21"/>
  <c r="G279" i="21"/>
  <c r="H279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122" i="21"/>
  <c r="H122" i="21"/>
  <c r="J286" i="21"/>
  <c r="J284" i="21"/>
  <c r="J282" i="21"/>
  <c r="J281" i="21"/>
  <c r="J279" i="21"/>
  <c r="J278" i="21"/>
  <c r="J276" i="21"/>
  <c r="J275" i="21"/>
  <c r="J274" i="21"/>
  <c r="J273" i="21"/>
  <c r="J271" i="21"/>
  <c r="J269" i="21"/>
  <c r="J266" i="21"/>
  <c r="J265" i="21"/>
  <c r="J263" i="21"/>
  <c r="J262" i="21"/>
  <c r="J261" i="21"/>
  <c r="J260" i="21"/>
  <c r="J259" i="21"/>
  <c r="J258" i="21"/>
  <c r="J257" i="21"/>
  <c r="J256" i="21"/>
  <c r="J255" i="21"/>
  <c r="J253" i="21"/>
  <c r="J252" i="21"/>
  <c r="J251" i="21"/>
  <c r="J250" i="21"/>
  <c r="J249" i="21"/>
  <c r="J248" i="21"/>
  <c r="J247" i="21"/>
  <c r="J246" i="21"/>
  <c r="J245" i="21"/>
  <c r="J244" i="21"/>
  <c r="J242" i="21"/>
  <c r="J240" i="21"/>
  <c r="J239" i="21"/>
  <c r="J238" i="21"/>
  <c r="J237" i="21"/>
  <c r="J236" i="21"/>
  <c r="J235" i="21"/>
  <c r="J234" i="21"/>
  <c r="J233" i="21"/>
  <c r="J232" i="21"/>
  <c r="J231" i="21"/>
  <c r="J229" i="21"/>
  <c r="J228" i="21"/>
  <c r="J226" i="21"/>
  <c r="J225" i="21"/>
  <c r="J224" i="21"/>
  <c r="J223" i="21"/>
  <c r="J222" i="21"/>
  <c r="J221" i="21"/>
  <c r="J220" i="21"/>
  <c r="J219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8" i="21"/>
  <c r="J194" i="21"/>
  <c r="J191" i="21"/>
  <c r="J190" i="21"/>
  <c r="J189" i="21"/>
  <c r="J187" i="21"/>
  <c r="J186" i="21"/>
  <c r="J183" i="21"/>
  <c r="J182" i="21"/>
  <c r="J181" i="21"/>
  <c r="J180" i="21"/>
  <c r="J179" i="21"/>
  <c r="J178" i="21"/>
  <c r="J177" i="21"/>
  <c r="J175" i="21"/>
  <c r="J174" i="21"/>
  <c r="J172" i="21"/>
  <c r="J171" i="21"/>
  <c r="J169" i="21"/>
  <c r="J168" i="21"/>
  <c r="J167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L122" i="21"/>
  <c r="K122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58" i="21"/>
  <c r="G59" i="21"/>
  <c r="G58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3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58" i="21"/>
  <c r="F113" i="21"/>
  <c r="E113" i="21"/>
  <c r="D113" i="21"/>
  <c r="C113" i="21"/>
  <c r="B113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L58" i="21"/>
  <c r="K58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27" i="21"/>
  <c r="G28" i="21"/>
  <c r="B49" i="21"/>
  <c r="C49" i="21"/>
  <c r="D49" i="21"/>
  <c r="E49" i="21"/>
  <c r="F49" i="21"/>
  <c r="G49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27" i="21"/>
  <c r="H27" i="21"/>
  <c r="J47" i="21"/>
  <c r="J45" i="21"/>
  <c r="J44" i="21"/>
  <c r="J43" i="21"/>
  <c r="J42" i="21"/>
  <c r="J41" i="21"/>
  <c r="J40" i="21"/>
  <c r="J37" i="21"/>
  <c r="J35" i="21"/>
  <c r="J34" i="21"/>
  <c r="J32" i="21"/>
  <c r="J31" i="21"/>
  <c r="J30" i="21"/>
  <c r="J29" i="21"/>
  <c r="J27" i="21"/>
  <c r="L27" i="21"/>
  <c r="K27" i="21"/>
  <c r="B16" i="21"/>
  <c r="C16" i="21"/>
  <c r="D16" i="21"/>
  <c r="E16" i="21"/>
  <c r="F16" i="21"/>
  <c r="G16" i="21"/>
  <c r="G14" i="21"/>
  <c r="H14" i="21"/>
  <c r="I14" i="21"/>
  <c r="J14" i="21"/>
  <c r="G13" i="21"/>
  <c r="H13" i="21"/>
  <c r="I13" i="21"/>
  <c r="J13" i="21"/>
  <c r="I12" i="21"/>
  <c r="G12" i="21"/>
  <c r="H12" i="21"/>
  <c r="I11" i="21"/>
  <c r="G11" i="21"/>
  <c r="H11" i="21"/>
  <c r="I10" i="21"/>
  <c r="G10" i="21"/>
  <c r="H10" i="21"/>
  <c r="I9" i="21"/>
  <c r="G9" i="21"/>
  <c r="H9" i="21"/>
  <c r="I8" i="21"/>
  <c r="G8" i="21"/>
  <c r="H8" i="21"/>
  <c r="L7" i="21"/>
  <c r="K7" i="21"/>
  <c r="I7" i="21"/>
  <c r="G7" i="21"/>
  <c r="H7" i="21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148" i="20"/>
  <c r="G149" i="20"/>
  <c r="B233" i="20"/>
  <c r="C233" i="20"/>
  <c r="D233" i="20"/>
  <c r="E233" i="20"/>
  <c r="F233" i="20"/>
  <c r="G233" i="20"/>
  <c r="H149" i="20"/>
  <c r="G150" i="20"/>
  <c r="H150" i="20"/>
  <c r="G151" i="20"/>
  <c r="H151" i="20"/>
  <c r="G152" i="20"/>
  <c r="H152" i="20"/>
  <c r="G153" i="20"/>
  <c r="H153" i="20"/>
  <c r="G154" i="20"/>
  <c r="H154" i="20"/>
  <c r="G155" i="20"/>
  <c r="H155" i="20"/>
  <c r="G156" i="20"/>
  <c r="H156" i="20"/>
  <c r="G157" i="20"/>
  <c r="H157" i="20"/>
  <c r="G158" i="20"/>
  <c r="H158" i="20"/>
  <c r="G159" i="20"/>
  <c r="H159" i="20"/>
  <c r="G160" i="20"/>
  <c r="H160" i="20"/>
  <c r="G161" i="20"/>
  <c r="H161" i="20"/>
  <c r="G162" i="20"/>
  <c r="H162" i="20"/>
  <c r="G163" i="20"/>
  <c r="H163" i="20"/>
  <c r="G164" i="20"/>
  <c r="H164" i="20"/>
  <c r="G165" i="20"/>
  <c r="H165" i="20"/>
  <c r="G166" i="20"/>
  <c r="H166" i="20"/>
  <c r="G167" i="20"/>
  <c r="H167" i="20"/>
  <c r="G168" i="20"/>
  <c r="H168" i="20"/>
  <c r="G169" i="20"/>
  <c r="H169" i="20"/>
  <c r="G170" i="20"/>
  <c r="H170" i="20"/>
  <c r="G171" i="20"/>
  <c r="H171" i="20"/>
  <c r="G172" i="20"/>
  <c r="H172" i="20"/>
  <c r="G173" i="20"/>
  <c r="H173" i="20"/>
  <c r="G174" i="20"/>
  <c r="H174" i="20"/>
  <c r="G175" i="20"/>
  <c r="H175" i="20"/>
  <c r="G176" i="20"/>
  <c r="H176" i="20"/>
  <c r="G177" i="20"/>
  <c r="H177" i="20"/>
  <c r="G178" i="20"/>
  <c r="H178" i="20"/>
  <c r="G179" i="20"/>
  <c r="H179" i="20"/>
  <c r="G180" i="20"/>
  <c r="H180" i="20"/>
  <c r="G181" i="20"/>
  <c r="H181" i="20"/>
  <c r="G182" i="20"/>
  <c r="H182" i="20"/>
  <c r="G183" i="20"/>
  <c r="H183" i="20"/>
  <c r="G184" i="20"/>
  <c r="H184" i="20"/>
  <c r="G185" i="20"/>
  <c r="H185" i="20"/>
  <c r="G186" i="20"/>
  <c r="H186" i="20"/>
  <c r="G187" i="20"/>
  <c r="H187" i="20"/>
  <c r="G188" i="20"/>
  <c r="H188" i="20"/>
  <c r="G189" i="20"/>
  <c r="H189" i="20"/>
  <c r="G190" i="20"/>
  <c r="H190" i="20"/>
  <c r="G191" i="20"/>
  <c r="H191" i="20"/>
  <c r="G192" i="20"/>
  <c r="H192" i="20"/>
  <c r="G193" i="20"/>
  <c r="H193" i="20"/>
  <c r="G194" i="20"/>
  <c r="H194" i="20"/>
  <c r="G195" i="20"/>
  <c r="H195" i="20"/>
  <c r="G196" i="20"/>
  <c r="H196" i="20"/>
  <c r="G197" i="20"/>
  <c r="H197" i="20"/>
  <c r="G198" i="20"/>
  <c r="H198" i="20"/>
  <c r="G199" i="20"/>
  <c r="H199" i="20"/>
  <c r="G200" i="20"/>
  <c r="H200" i="20"/>
  <c r="G201" i="20"/>
  <c r="H201" i="20"/>
  <c r="G202" i="20"/>
  <c r="H202" i="20"/>
  <c r="G203" i="20"/>
  <c r="H203" i="20"/>
  <c r="G204" i="20"/>
  <c r="H204" i="20"/>
  <c r="G205" i="20"/>
  <c r="H205" i="20"/>
  <c r="G206" i="20"/>
  <c r="H206" i="20"/>
  <c r="G207" i="20"/>
  <c r="H207" i="20"/>
  <c r="G208" i="20"/>
  <c r="H208" i="20"/>
  <c r="G209" i="20"/>
  <c r="H209" i="20"/>
  <c r="G210" i="20"/>
  <c r="H210" i="20"/>
  <c r="G211" i="20"/>
  <c r="H211" i="20"/>
  <c r="G212" i="20"/>
  <c r="H212" i="20"/>
  <c r="G213" i="20"/>
  <c r="H213" i="20"/>
  <c r="G214" i="20"/>
  <c r="H214" i="20"/>
  <c r="G215" i="20"/>
  <c r="H215" i="20"/>
  <c r="G216" i="20"/>
  <c r="H216" i="20"/>
  <c r="G217" i="20"/>
  <c r="H217" i="20"/>
  <c r="G218" i="20"/>
  <c r="H218" i="20"/>
  <c r="G219" i="20"/>
  <c r="H219" i="20"/>
  <c r="G220" i="20"/>
  <c r="H220" i="20"/>
  <c r="G221" i="20"/>
  <c r="H221" i="20"/>
  <c r="G222" i="20"/>
  <c r="H222" i="20"/>
  <c r="G223" i="20"/>
  <c r="H223" i="20"/>
  <c r="G224" i="20"/>
  <c r="H224" i="20"/>
  <c r="G225" i="20"/>
  <c r="H225" i="20"/>
  <c r="G226" i="20"/>
  <c r="H226" i="20"/>
  <c r="G227" i="20"/>
  <c r="H227" i="20"/>
  <c r="G228" i="20"/>
  <c r="H228" i="20"/>
  <c r="G229" i="20"/>
  <c r="H229" i="20"/>
  <c r="G230" i="20"/>
  <c r="H230" i="20"/>
  <c r="G231" i="20"/>
  <c r="H231" i="20"/>
  <c r="G148" i="20"/>
  <c r="H148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8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L148" i="20"/>
  <c r="K148" i="20"/>
  <c r="I132" i="20"/>
  <c r="I133" i="20"/>
  <c r="I134" i="20"/>
  <c r="I135" i="20"/>
  <c r="I136" i="20"/>
  <c r="I137" i="20"/>
  <c r="I131" i="20"/>
  <c r="G132" i="20"/>
  <c r="B139" i="20"/>
  <c r="C139" i="20"/>
  <c r="D139" i="20"/>
  <c r="E139" i="20"/>
  <c r="F139" i="20"/>
  <c r="G139" i="20"/>
  <c r="H132" i="20"/>
  <c r="G133" i="20"/>
  <c r="H133" i="20"/>
  <c r="G134" i="20"/>
  <c r="H134" i="20"/>
  <c r="G135" i="20"/>
  <c r="H135" i="20"/>
  <c r="G136" i="20"/>
  <c r="H136" i="20"/>
  <c r="G137" i="20"/>
  <c r="H137" i="20"/>
  <c r="G131" i="20"/>
  <c r="H131" i="20"/>
  <c r="J137" i="20"/>
  <c r="J136" i="20"/>
  <c r="J135" i="20"/>
  <c r="J134" i="20"/>
  <c r="J133" i="20"/>
  <c r="J132" i="20"/>
  <c r="J131" i="20"/>
  <c r="L131" i="20"/>
  <c r="K131" i="20"/>
  <c r="G110" i="20"/>
  <c r="B120" i="20"/>
  <c r="C120" i="20"/>
  <c r="D120" i="20"/>
  <c r="E120" i="20"/>
  <c r="F120" i="20"/>
  <c r="G120" i="20"/>
  <c r="H110" i="20"/>
  <c r="G111" i="20"/>
  <c r="H111" i="20"/>
  <c r="G112" i="20"/>
  <c r="H112" i="20"/>
  <c r="G113" i="20"/>
  <c r="H113" i="20"/>
  <c r="G114" i="20"/>
  <c r="H114" i="20"/>
  <c r="G115" i="20"/>
  <c r="H115" i="20"/>
  <c r="G116" i="20"/>
  <c r="H116" i="20"/>
  <c r="G117" i="20"/>
  <c r="H117" i="20"/>
  <c r="G118" i="20"/>
  <c r="H118" i="20"/>
  <c r="G109" i="20"/>
  <c r="H109" i="20"/>
  <c r="I118" i="20"/>
  <c r="J118" i="20"/>
  <c r="I117" i="20"/>
  <c r="J117" i="20"/>
  <c r="I116" i="20"/>
  <c r="J116" i="20"/>
  <c r="I115" i="20"/>
  <c r="J115" i="20"/>
  <c r="I114" i="20"/>
  <c r="J114" i="20"/>
  <c r="I113" i="20"/>
  <c r="J113" i="20"/>
  <c r="I112" i="20"/>
  <c r="J112" i="20"/>
  <c r="I111" i="20"/>
  <c r="I110" i="20"/>
  <c r="J110" i="20"/>
  <c r="I109" i="20"/>
  <c r="J109" i="20"/>
  <c r="L109" i="20"/>
  <c r="K109" i="20"/>
  <c r="I90" i="20"/>
  <c r="I91" i="20"/>
  <c r="I92" i="20"/>
  <c r="I93" i="20"/>
  <c r="I94" i="20"/>
  <c r="I95" i="20"/>
  <c r="I96" i="20"/>
  <c r="I89" i="20"/>
  <c r="G90" i="20"/>
  <c r="B98" i="20"/>
  <c r="C98" i="20"/>
  <c r="D98" i="20"/>
  <c r="E98" i="20"/>
  <c r="F98" i="20"/>
  <c r="G98" i="20"/>
  <c r="H90" i="20"/>
  <c r="G91" i="20"/>
  <c r="H91" i="20"/>
  <c r="G92" i="20"/>
  <c r="H92" i="20"/>
  <c r="G93" i="20"/>
  <c r="H93" i="20"/>
  <c r="G94" i="20"/>
  <c r="H94" i="20"/>
  <c r="G95" i="20"/>
  <c r="H95" i="20"/>
  <c r="G96" i="20"/>
  <c r="H96" i="20"/>
  <c r="G89" i="20"/>
  <c r="H89" i="20"/>
  <c r="J96" i="20"/>
  <c r="J95" i="20"/>
  <c r="J94" i="20"/>
  <c r="J93" i="20"/>
  <c r="J92" i="20"/>
  <c r="J90" i="20"/>
  <c r="J89" i="20"/>
  <c r="L89" i="20"/>
  <c r="K89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42" i="20"/>
  <c r="G43" i="20"/>
  <c r="B80" i="20"/>
  <c r="C80" i="20"/>
  <c r="D80" i="20"/>
  <c r="E80" i="20"/>
  <c r="F80" i="20"/>
  <c r="G80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G54" i="20"/>
  <c r="H54" i="20"/>
  <c r="G55" i="20"/>
  <c r="H55" i="20"/>
  <c r="G56" i="20"/>
  <c r="H56" i="20"/>
  <c r="G57" i="20"/>
  <c r="H57" i="20"/>
  <c r="G58" i="20"/>
  <c r="H58" i="20"/>
  <c r="G59" i="20"/>
  <c r="H59" i="20"/>
  <c r="G60" i="20"/>
  <c r="H60" i="20"/>
  <c r="G61" i="20"/>
  <c r="H61" i="20"/>
  <c r="G62" i="20"/>
  <c r="H62" i="20"/>
  <c r="G63" i="20"/>
  <c r="H63" i="20"/>
  <c r="G64" i="20"/>
  <c r="H64" i="20"/>
  <c r="G65" i="20"/>
  <c r="H65" i="20"/>
  <c r="G66" i="20"/>
  <c r="H66" i="20"/>
  <c r="G67" i="20"/>
  <c r="H67" i="20"/>
  <c r="G68" i="20"/>
  <c r="H68" i="20"/>
  <c r="G69" i="20"/>
  <c r="H69" i="20"/>
  <c r="G70" i="20"/>
  <c r="H70" i="20"/>
  <c r="G71" i="20"/>
  <c r="H71" i="20"/>
  <c r="G72" i="20"/>
  <c r="H72" i="20"/>
  <c r="G73" i="20"/>
  <c r="H73" i="20"/>
  <c r="G74" i="20"/>
  <c r="H74" i="20"/>
  <c r="G75" i="20"/>
  <c r="H75" i="20"/>
  <c r="G76" i="20"/>
  <c r="H76" i="20"/>
  <c r="G77" i="20"/>
  <c r="H77" i="20"/>
  <c r="G78" i="20"/>
  <c r="H78" i="20"/>
  <c r="G42" i="20"/>
  <c r="H42" i="20"/>
  <c r="J78" i="20"/>
  <c r="J77" i="20"/>
  <c r="J76" i="20"/>
  <c r="J75" i="20"/>
  <c r="J74" i="20"/>
  <c r="J73" i="20"/>
  <c r="J72" i="20"/>
  <c r="J71" i="20"/>
  <c r="J70" i="20"/>
  <c r="J69" i="20"/>
  <c r="J68" i="20"/>
  <c r="J67" i="20"/>
  <c r="J66" i="20"/>
  <c r="J65" i="20"/>
  <c r="J64" i="20"/>
  <c r="J63" i="20"/>
  <c r="J62" i="20"/>
  <c r="J61" i="20"/>
  <c r="J60" i="20"/>
  <c r="J59" i="20"/>
  <c r="J58" i="20"/>
  <c r="J57" i="20"/>
  <c r="J56" i="20"/>
  <c r="J55" i="20"/>
  <c r="J54" i="20"/>
  <c r="J52" i="20"/>
  <c r="J50" i="20"/>
  <c r="J48" i="20"/>
  <c r="J47" i="20"/>
  <c r="J46" i="20"/>
  <c r="J44" i="20"/>
  <c r="J43" i="20"/>
  <c r="J42" i="20"/>
  <c r="L42" i="20"/>
  <c r="K42" i="20"/>
  <c r="I21" i="20"/>
  <c r="I22" i="20"/>
  <c r="I23" i="20"/>
  <c r="I24" i="20"/>
  <c r="I25" i="20"/>
  <c r="I26" i="20"/>
  <c r="I27" i="20"/>
  <c r="I28" i="20"/>
  <c r="I29" i="20"/>
  <c r="I20" i="20"/>
  <c r="G21" i="20"/>
  <c r="B31" i="20"/>
  <c r="C31" i="20"/>
  <c r="D31" i="20"/>
  <c r="E31" i="20"/>
  <c r="F31" i="20"/>
  <c r="G3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20" i="20"/>
  <c r="H20" i="20"/>
  <c r="J29" i="20"/>
  <c r="J28" i="20"/>
  <c r="J27" i="20"/>
  <c r="J26" i="20"/>
  <c r="J25" i="20"/>
  <c r="J24" i="20"/>
  <c r="J22" i="20"/>
  <c r="J21" i="20"/>
  <c r="L20" i="20"/>
  <c r="K20" i="20"/>
  <c r="B9" i="20"/>
  <c r="C9" i="20"/>
  <c r="D9" i="20"/>
  <c r="E9" i="20"/>
  <c r="F9" i="20"/>
  <c r="G9" i="20"/>
  <c r="G7" i="20"/>
  <c r="H7" i="20"/>
  <c r="I7" i="20"/>
  <c r="J7" i="20"/>
  <c r="L7" i="20"/>
  <c r="K7" i="20"/>
  <c r="I576" i="19"/>
  <c r="I577" i="19"/>
  <c r="I578" i="19"/>
  <c r="I579" i="19"/>
  <c r="I580" i="19"/>
  <c r="I581" i="19"/>
  <c r="I582" i="19"/>
  <c r="I583" i="19"/>
  <c r="I584" i="19"/>
  <c r="I585" i="19"/>
  <c r="I586" i="19"/>
  <c r="I587" i="19"/>
  <c r="I588" i="19"/>
  <c r="I589" i="19"/>
  <c r="I590" i="19"/>
  <c r="I591" i="19"/>
  <c r="I592" i="19"/>
  <c r="I593" i="19"/>
  <c r="I594" i="19"/>
  <c r="I595" i="19"/>
  <c r="I596" i="19"/>
  <c r="I597" i="19"/>
  <c r="I598" i="19"/>
  <c r="I599" i="19"/>
  <c r="I600" i="19"/>
  <c r="I601" i="19"/>
  <c r="I602" i="19"/>
  <c r="I603" i="19"/>
  <c r="I604" i="19"/>
  <c r="I605" i="19"/>
  <c r="I606" i="19"/>
  <c r="I607" i="19"/>
  <c r="I608" i="19"/>
  <c r="I609" i="19"/>
  <c r="I610" i="19"/>
  <c r="I611" i="19"/>
  <c r="I612" i="19"/>
  <c r="I613" i="19"/>
  <c r="I614" i="19"/>
  <c r="I615" i="19"/>
  <c r="I616" i="19"/>
  <c r="I617" i="19"/>
  <c r="I618" i="19"/>
  <c r="I619" i="19"/>
  <c r="I620" i="19"/>
  <c r="I621" i="19"/>
  <c r="I622" i="19"/>
  <c r="I623" i="19"/>
  <c r="I624" i="19"/>
  <c r="I625" i="19"/>
  <c r="I626" i="19"/>
  <c r="I627" i="19"/>
  <c r="I628" i="19"/>
  <c r="I629" i="19"/>
  <c r="I630" i="19"/>
  <c r="I631" i="19"/>
  <c r="I632" i="19"/>
  <c r="I633" i="19"/>
  <c r="I634" i="19"/>
  <c r="I635" i="19"/>
  <c r="I636" i="19"/>
  <c r="I637" i="19"/>
  <c r="I638" i="19"/>
  <c r="I639" i="19"/>
  <c r="I640" i="19"/>
  <c r="I641" i="19"/>
  <c r="I642" i="19"/>
  <c r="I643" i="19"/>
  <c r="I575" i="19"/>
  <c r="G576" i="19"/>
  <c r="B645" i="19"/>
  <c r="C645" i="19"/>
  <c r="D645" i="19"/>
  <c r="E645" i="19"/>
  <c r="F645" i="19"/>
  <c r="G645" i="19"/>
  <c r="H576" i="19"/>
  <c r="G577" i="19"/>
  <c r="H577" i="19"/>
  <c r="G578" i="19"/>
  <c r="H578" i="19"/>
  <c r="G579" i="19"/>
  <c r="H579" i="19"/>
  <c r="G580" i="19"/>
  <c r="H580" i="19"/>
  <c r="G581" i="19"/>
  <c r="H581" i="19"/>
  <c r="G582" i="19"/>
  <c r="H582" i="19"/>
  <c r="G583" i="19"/>
  <c r="H583" i="19"/>
  <c r="G584" i="19"/>
  <c r="H584" i="19"/>
  <c r="G585" i="19"/>
  <c r="H585" i="19"/>
  <c r="G586" i="19"/>
  <c r="H586" i="19"/>
  <c r="G587" i="19"/>
  <c r="H587" i="19"/>
  <c r="G588" i="19"/>
  <c r="H588" i="19"/>
  <c r="G589" i="19"/>
  <c r="H589" i="19"/>
  <c r="G590" i="19"/>
  <c r="H590" i="19"/>
  <c r="G591" i="19"/>
  <c r="H591" i="19"/>
  <c r="G592" i="19"/>
  <c r="H592" i="19"/>
  <c r="G593" i="19"/>
  <c r="H593" i="19"/>
  <c r="G594" i="19"/>
  <c r="H594" i="19"/>
  <c r="G595" i="19"/>
  <c r="H595" i="19"/>
  <c r="G596" i="19"/>
  <c r="H596" i="19"/>
  <c r="G597" i="19"/>
  <c r="H597" i="19"/>
  <c r="G598" i="19"/>
  <c r="H598" i="19"/>
  <c r="G599" i="19"/>
  <c r="H599" i="19"/>
  <c r="G600" i="19"/>
  <c r="H600" i="19"/>
  <c r="G601" i="19"/>
  <c r="H601" i="19"/>
  <c r="G602" i="19"/>
  <c r="H602" i="19"/>
  <c r="G603" i="19"/>
  <c r="H603" i="19"/>
  <c r="G604" i="19"/>
  <c r="H604" i="19"/>
  <c r="G605" i="19"/>
  <c r="H605" i="19"/>
  <c r="G606" i="19"/>
  <c r="H606" i="19"/>
  <c r="G607" i="19"/>
  <c r="H607" i="19"/>
  <c r="G608" i="19"/>
  <c r="H608" i="19"/>
  <c r="G609" i="19"/>
  <c r="H609" i="19"/>
  <c r="G610" i="19"/>
  <c r="H610" i="19"/>
  <c r="G611" i="19"/>
  <c r="H611" i="19"/>
  <c r="G612" i="19"/>
  <c r="H612" i="19"/>
  <c r="G613" i="19"/>
  <c r="H613" i="19"/>
  <c r="G614" i="19"/>
  <c r="H614" i="19"/>
  <c r="G615" i="19"/>
  <c r="H615" i="19"/>
  <c r="G616" i="19"/>
  <c r="H616" i="19"/>
  <c r="G617" i="19"/>
  <c r="H617" i="19"/>
  <c r="G618" i="19"/>
  <c r="H618" i="19"/>
  <c r="G619" i="19"/>
  <c r="H619" i="19"/>
  <c r="G620" i="19"/>
  <c r="H620" i="19"/>
  <c r="G621" i="19"/>
  <c r="H621" i="19"/>
  <c r="G622" i="19"/>
  <c r="H622" i="19"/>
  <c r="G623" i="19"/>
  <c r="H623" i="19"/>
  <c r="G624" i="19"/>
  <c r="H624" i="19"/>
  <c r="G625" i="19"/>
  <c r="H625" i="19"/>
  <c r="G626" i="19"/>
  <c r="H626" i="19"/>
  <c r="G627" i="19"/>
  <c r="H627" i="19"/>
  <c r="G628" i="19"/>
  <c r="H628" i="19"/>
  <c r="G629" i="19"/>
  <c r="H629" i="19"/>
  <c r="G630" i="19"/>
  <c r="H630" i="19"/>
  <c r="G631" i="19"/>
  <c r="H631" i="19"/>
  <c r="G632" i="19"/>
  <c r="H632" i="19"/>
  <c r="G633" i="19"/>
  <c r="H633" i="19"/>
  <c r="G634" i="19"/>
  <c r="H634" i="19"/>
  <c r="G635" i="19"/>
  <c r="H635" i="19"/>
  <c r="G636" i="19"/>
  <c r="H636" i="19"/>
  <c r="G637" i="19"/>
  <c r="H637" i="19"/>
  <c r="G638" i="19"/>
  <c r="H638" i="19"/>
  <c r="G639" i="19"/>
  <c r="H639" i="19"/>
  <c r="G640" i="19"/>
  <c r="H640" i="19"/>
  <c r="G641" i="19"/>
  <c r="H641" i="19"/>
  <c r="G642" i="19"/>
  <c r="H642" i="19"/>
  <c r="G643" i="19"/>
  <c r="H643" i="19"/>
  <c r="G575" i="19"/>
  <c r="H575" i="19"/>
  <c r="J643" i="19"/>
  <c r="J642" i="19"/>
  <c r="J641" i="19"/>
  <c r="J640" i="19"/>
  <c r="J639" i="19"/>
  <c r="J638" i="19"/>
  <c r="J637" i="19"/>
  <c r="J636" i="19"/>
  <c r="J635" i="19"/>
  <c r="J634" i="19"/>
  <c r="J633" i="19"/>
  <c r="J632" i="19"/>
  <c r="J631" i="19"/>
  <c r="J630" i="19"/>
  <c r="J629" i="19"/>
  <c r="J628" i="19"/>
  <c r="J627" i="19"/>
  <c r="J625" i="19"/>
  <c r="J624" i="19"/>
  <c r="J623" i="19"/>
  <c r="J622" i="19"/>
  <c r="J621" i="19"/>
  <c r="J620" i="19"/>
  <c r="J619" i="19"/>
  <c r="J618" i="19"/>
  <c r="J617" i="19"/>
  <c r="J616" i="19"/>
  <c r="J615" i="19"/>
  <c r="J614" i="19"/>
  <c r="J613" i="19"/>
  <c r="J612" i="19"/>
  <c r="J611" i="19"/>
  <c r="J610" i="19"/>
  <c r="J609" i="19"/>
  <c r="J608" i="19"/>
  <c r="J607" i="19"/>
  <c r="J606" i="19"/>
  <c r="J605" i="19"/>
  <c r="J604" i="19"/>
  <c r="J603" i="19"/>
  <c r="J602" i="19"/>
  <c r="J601" i="19"/>
  <c r="J600" i="19"/>
  <c r="J599" i="19"/>
  <c r="J598" i="19"/>
  <c r="J596" i="19"/>
  <c r="J595" i="19"/>
  <c r="J594" i="19"/>
  <c r="J593" i="19"/>
  <c r="J592" i="19"/>
  <c r="J591" i="19"/>
  <c r="J590" i="19"/>
  <c r="J589" i="19"/>
  <c r="J588" i="19"/>
  <c r="J587" i="19"/>
  <c r="J586" i="19"/>
  <c r="J585" i="19"/>
  <c r="J584" i="19"/>
  <c r="J583" i="19"/>
  <c r="J582" i="19"/>
  <c r="J581" i="19"/>
  <c r="J580" i="19"/>
  <c r="J579" i="19"/>
  <c r="J578" i="19"/>
  <c r="J577" i="19"/>
  <c r="J576" i="19"/>
  <c r="J575" i="19"/>
  <c r="L575" i="19"/>
  <c r="K575" i="19"/>
  <c r="I444" i="19"/>
  <c r="I445" i="19"/>
  <c r="I446" i="19"/>
  <c r="I447" i="19"/>
  <c r="I448" i="19"/>
  <c r="I449" i="19"/>
  <c r="I450" i="19"/>
  <c r="I451" i="19"/>
  <c r="I452" i="19"/>
  <c r="I453" i="19"/>
  <c r="I454" i="19"/>
  <c r="I455" i="19"/>
  <c r="I456" i="19"/>
  <c r="I457" i="19"/>
  <c r="I458" i="19"/>
  <c r="I459" i="19"/>
  <c r="I460" i="19"/>
  <c r="I461" i="19"/>
  <c r="I462" i="19"/>
  <c r="I463" i="19"/>
  <c r="I464" i="19"/>
  <c r="I465" i="19"/>
  <c r="I466" i="19"/>
  <c r="I467" i="19"/>
  <c r="I468" i="19"/>
  <c r="I469" i="19"/>
  <c r="I470" i="19"/>
  <c r="I471" i="19"/>
  <c r="I472" i="19"/>
  <c r="I473" i="19"/>
  <c r="I474" i="19"/>
  <c r="I475" i="19"/>
  <c r="I476" i="19"/>
  <c r="I477" i="19"/>
  <c r="I478" i="19"/>
  <c r="I479" i="19"/>
  <c r="I480" i="19"/>
  <c r="I481" i="19"/>
  <c r="I482" i="19"/>
  <c r="I483" i="19"/>
  <c r="I484" i="19"/>
  <c r="I485" i="19"/>
  <c r="I486" i="19"/>
  <c r="I487" i="19"/>
  <c r="I488" i="19"/>
  <c r="I489" i="19"/>
  <c r="I490" i="19"/>
  <c r="I491" i="19"/>
  <c r="I492" i="19"/>
  <c r="I493" i="19"/>
  <c r="I494" i="19"/>
  <c r="I495" i="19"/>
  <c r="I496" i="19"/>
  <c r="I497" i="19"/>
  <c r="I498" i="19"/>
  <c r="I499" i="19"/>
  <c r="I500" i="19"/>
  <c r="I501" i="19"/>
  <c r="I502" i="19"/>
  <c r="I503" i="19"/>
  <c r="I504" i="19"/>
  <c r="I505" i="19"/>
  <c r="I506" i="19"/>
  <c r="I507" i="19"/>
  <c r="I508" i="19"/>
  <c r="I509" i="19"/>
  <c r="I510" i="19"/>
  <c r="I511" i="19"/>
  <c r="I512" i="19"/>
  <c r="I513" i="19"/>
  <c r="I514" i="19"/>
  <c r="I515" i="19"/>
  <c r="I516" i="19"/>
  <c r="I517" i="19"/>
  <c r="I518" i="19"/>
  <c r="I519" i="19"/>
  <c r="I520" i="19"/>
  <c r="I521" i="19"/>
  <c r="I522" i="19"/>
  <c r="I523" i="19"/>
  <c r="I524" i="19"/>
  <c r="I525" i="19"/>
  <c r="I526" i="19"/>
  <c r="I527" i="19"/>
  <c r="I528" i="19"/>
  <c r="I529" i="19"/>
  <c r="I530" i="19"/>
  <c r="I531" i="19"/>
  <c r="I532" i="19"/>
  <c r="I533" i="19"/>
  <c r="I534" i="19"/>
  <c r="I535" i="19"/>
  <c r="I536" i="19"/>
  <c r="I537" i="19"/>
  <c r="I538" i="19"/>
  <c r="I539" i="19"/>
  <c r="I540" i="19"/>
  <c r="I541" i="19"/>
  <c r="I542" i="19"/>
  <c r="I543" i="19"/>
  <c r="I544" i="19"/>
  <c r="I545" i="19"/>
  <c r="I546" i="19"/>
  <c r="I547" i="19"/>
  <c r="I548" i="19"/>
  <c r="I549" i="19"/>
  <c r="I550" i="19"/>
  <c r="I551" i="19"/>
  <c r="I552" i="19"/>
  <c r="I553" i="19"/>
  <c r="I554" i="19"/>
  <c r="I555" i="19"/>
  <c r="I556" i="19"/>
  <c r="I557" i="19"/>
  <c r="I558" i="19"/>
  <c r="I559" i="19"/>
  <c r="I560" i="19"/>
  <c r="I561" i="19"/>
  <c r="I562" i="19"/>
  <c r="I563" i="19"/>
  <c r="I564" i="19"/>
  <c r="I443" i="19"/>
  <c r="G444" i="19"/>
  <c r="B566" i="19"/>
  <c r="C566" i="19"/>
  <c r="D566" i="19"/>
  <c r="E566" i="19"/>
  <c r="F566" i="19"/>
  <c r="G566" i="19"/>
  <c r="H444" i="19"/>
  <c r="G445" i="19"/>
  <c r="H445" i="19"/>
  <c r="G446" i="19"/>
  <c r="H446" i="19"/>
  <c r="G447" i="19"/>
  <c r="H447" i="19"/>
  <c r="G448" i="19"/>
  <c r="H448" i="19"/>
  <c r="G449" i="19"/>
  <c r="H449" i="19"/>
  <c r="G450" i="19"/>
  <c r="H450" i="19"/>
  <c r="G451" i="19"/>
  <c r="H451" i="19"/>
  <c r="G452" i="19"/>
  <c r="H452" i="19"/>
  <c r="G453" i="19"/>
  <c r="H453" i="19"/>
  <c r="G454" i="19"/>
  <c r="H454" i="19"/>
  <c r="G455" i="19"/>
  <c r="H455" i="19"/>
  <c r="G456" i="19"/>
  <c r="H456" i="19"/>
  <c r="G457" i="19"/>
  <c r="H457" i="19"/>
  <c r="G458" i="19"/>
  <c r="H458" i="19"/>
  <c r="G459" i="19"/>
  <c r="H459" i="19"/>
  <c r="G460" i="19"/>
  <c r="H460" i="19"/>
  <c r="G461" i="19"/>
  <c r="H461" i="19"/>
  <c r="G462" i="19"/>
  <c r="H462" i="19"/>
  <c r="G463" i="19"/>
  <c r="H463" i="19"/>
  <c r="G464" i="19"/>
  <c r="H464" i="19"/>
  <c r="G465" i="19"/>
  <c r="H465" i="19"/>
  <c r="G466" i="19"/>
  <c r="H466" i="19"/>
  <c r="G467" i="19"/>
  <c r="H467" i="19"/>
  <c r="G468" i="19"/>
  <c r="H468" i="19"/>
  <c r="G469" i="19"/>
  <c r="H469" i="19"/>
  <c r="G470" i="19"/>
  <c r="H470" i="19"/>
  <c r="G471" i="19"/>
  <c r="H471" i="19"/>
  <c r="G472" i="19"/>
  <c r="H472" i="19"/>
  <c r="G473" i="19"/>
  <c r="H473" i="19"/>
  <c r="G474" i="19"/>
  <c r="H474" i="19"/>
  <c r="G475" i="19"/>
  <c r="H475" i="19"/>
  <c r="G476" i="19"/>
  <c r="H476" i="19"/>
  <c r="G477" i="19"/>
  <c r="H477" i="19"/>
  <c r="G478" i="19"/>
  <c r="H478" i="19"/>
  <c r="G479" i="19"/>
  <c r="H479" i="19"/>
  <c r="H480" i="19"/>
  <c r="G481" i="19"/>
  <c r="H481" i="19"/>
  <c r="G482" i="19"/>
  <c r="H482" i="19"/>
  <c r="G483" i="19"/>
  <c r="H483" i="19"/>
  <c r="G484" i="19"/>
  <c r="H484" i="19"/>
  <c r="G485" i="19"/>
  <c r="H485" i="19"/>
  <c r="G486" i="19"/>
  <c r="H486" i="19"/>
  <c r="G487" i="19"/>
  <c r="H487" i="19"/>
  <c r="G488" i="19"/>
  <c r="H488" i="19"/>
  <c r="G489" i="19"/>
  <c r="H489" i="19"/>
  <c r="G490" i="19"/>
  <c r="H490" i="19"/>
  <c r="G491" i="19"/>
  <c r="H491" i="19"/>
  <c r="G492" i="19"/>
  <c r="H492" i="19"/>
  <c r="H493" i="19"/>
  <c r="G494" i="19"/>
  <c r="H494" i="19"/>
  <c r="G495" i="19"/>
  <c r="H495" i="19"/>
  <c r="G496" i="19"/>
  <c r="H496" i="19"/>
  <c r="G497" i="19"/>
  <c r="H497" i="19"/>
  <c r="G498" i="19"/>
  <c r="H498" i="19"/>
  <c r="G499" i="19"/>
  <c r="H499" i="19"/>
  <c r="G500" i="19"/>
  <c r="H500" i="19"/>
  <c r="G501" i="19"/>
  <c r="H501" i="19"/>
  <c r="G502" i="19"/>
  <c r="H502" i="19"/>
  <c r="G503" i="19"/>
  <c r="H503" i="19"/>
  <c r="G504" i="19"/>
  <c r="H504" i="19"/>
  <c r="G505" i="19"/>
  <c r="H505" i="19"/>
  <c r="G506" i="19"/>
  <c r="H506" i="19"/>
  <c r="G507" i="19"/>
  <c r="H507" i="19"/>
  <c r="G508" i="19"/>
  <c r="H508" i="19"/>
  <c r="G509" i="19"/>
  <c r="H509" i="19"/>
  <c r="G510" i="19"/>
  <c r="H510" i="19"/>
  <c r="G511" i="19"/>
  <c r="H511" i="19"/>
  <c r="G512" i="19"/>
  <c r="H512" i="19"/>
  <c r="G513" i="19"/>
  <c r="H513" i="19"/>
  <c r="G514" i="19"/>
  <c r="H514" i="19"/>
  <c r="G515" i="19"/>
  <c r="H515" i="19"/>
  <c r="G516" i="19"/>
  <c r="H516" i="19"/>
  <c r="G517" i="19"/>
  <c r="H517" i="19"/>
  <c r="G518" i="19"/>
  <c r="H518" i="19"/>
  <c r="G519" i="19"/>
  <c r="H519" i="19"/>
  <c r="G520" i="19"/>
  <c r="H520" i="19"/>
  <c r="G521" i="19"/>
  <c r="H521" i="19"/>
  <c r="G522" i="19"/>
  <c r="H522" i="19"/>
  <c r="H523" i="19"/>
  <c r="G524" i="19"/>
  <c r="H524" i="19"/>
  <c r="G525" i="19"/>
  <c r="H525" i="19"/>
  <c r="G526" i="19"/>
  <c r="H526" i="19"/>
  <c r="G527" i="19"/>
  <c r="H527" i="19"/>
  <c r="H528" i="19"/>
  <c r="G529" i="19"/>
  <c r="H529" i="19"/>
  <c r="G530" i="19"/>
  <c r="H530" i="19"/>
  <c r="G531" i="19"/>
  <c r="H531" i="19"/>
  <c r="G532" i="19"/>
  <c r="H532" i="19"/>
  <c r="G533" i="19"/>
  <c r="H533" i="19"/>
  <c r="G534" i="19"/>
  <c r="H534" i="19"/>
  <c r="G535" i="19"/>
  <c r="H535" i="19"/>
  <c r="G536" i="19"/>
  <c r="H536" i="19"/>
  <c r="G537" i="19"/>
  <c r="H537" i="19"/>
  <c r="G538" i="19"/>
  <c r="H538" i="19"/>
  <c r="G539" i="19"/>
  <c r="H539" i="19"/>
  <c r="G540" i="19"/>
  <c r="H540" i="19"/>
  <c r="G541" i="19"/>
  <c r="H541" i="19"/>
  <c r="G542" i="19"/>
  <c r="H542" i="19"/>
  <c r="H543" i="19"/>
  <c r="G544" i="19"/>
  <c r="H544" i="19"/>
  <c r="G545" i="19"/>
  <c r="H545" i="19"/>
  <c r="H546" i="19"/>
  <c r="G547" i="19"/>
  <c r="H547" i="19"/>
  <c r="G548" i="19"/>
  <c r="H548" i="19"/>
  <c r="G549" i="19"/>
  <c r="H549" i="19"/>
  <c r="G550" i="19"/>
  <c r="H550" i="19"/>
  <c r="G551" i="19"/>
  <c r="H551" i="19"/>
  <c r="G552" i="19"/>
  <c r="H552" i="19"/>
  <c r="G553" i="19"/>
  <c r="H553" i="19"/>
  <c r="G554" i="19"/>
  <c r="H554" i="19"/>
  <c r="G555" i="19"/>
  <c r="H555" i="19"/>
  <c r="G556" i="19"/>
  <c r="H556" i="19"/>
  <c r="G557" i="19"/>
  <c r="H557" i="19"/>
  <c r="G558" i="19"/>
  <c r="H558" i="19"/>
  <c r="G559" i="19"/>
  <c r="H559" i="19"/>
  <c r="G560" i="19"/>
  <c r="H560" i="19"/>
  <c r="G561" i="19"/>
  <c r="H561" i="19"/>
  <c r="G562" i="19"/>
  <c r="H562" i="19"/>
  <c r="G563" i="19"/>
  <c r="H563" i="19"/>
  <c r="G564" i="19"/>
  <c r="H564" i="19"/>
  <c r="G443" i="19"/>
  <c r="H443" i="19"/>
  <c r="J562" i="19"/>
  <c r="J561" i="19"/>
  <c r="J560" i="19"/>
  <c r="J559" i="19"/>
  <c r="J558" i="19"/>
  <c r="J557" i="19"/>
  <c r="J555" i="19"/>
  <c r="J554" i="19"/>
  <c r="J553" i="19"/>
  <c r="J550" i="19"/>
  <c r="J548" i="19"/>
  <c r="J547" i="19"/>
  <c r="J545" i="19"/>
  <c r="J544" i="19"/>
  <c r="J542" i="19"/>
  <c r="J541" i="19"/>
  <c r="J540" i="19"/>
  <c r="J539" i="19"/>
  <c r="J538" i="19"/>
  <c r="J536" i="19"/>
  <c r="J535" i="19"/>
  <c r="J534" i="19"/>
  <c r="J533" i="19"/>
  <c r="J532" i="19"/>
  <c r="J531" i="19"/>
  <c r="J530" i="19"/>
  <c r="J529" i="19"/>
  <c r="J527" i="19"/>
  <c r="J526" i="19"/>
  <c r="J525" i="19"/>
  <c r="J524" i="19"/>
  <c r="J522" i="19"/>
  <c r="J521" i="19"/>
  <c r="J520" i="19"/>
  <c r="J519" i="19"/>
  <c r="J518" i="19"/>
  <c r="J517" i="19"/>
  <c r="J516" i="19"/>
  <c r="J515" i="19"/>
  <c r="J514" i="19"/>
  <c r="J512" i="19"/>
  <c r="J511" i="19"/>
  <c r="J509" i="19"/>
  <c r="J508" i="19"/>
  <c r="J507" i="19"/>
  <c r="J505" i="19"/>
  <c r="J504" i="19"/>
  <c r="J503" i="19"/>
  <c r="J502" i="19"/>
  <c r="J501" i="19"/>
  <c r="J500" i="19"/>
  <c r="J497" i="19"/>
  <c r="J496" i="19"/>
  <c r="J491" i="19"/>
  <c r="J489" i="19"/>
  <c r="J488" i="19"/>
  <c r="J487" i="19"/>
  <c r="J486" i="19"/>
  <c r="J485" i="19"/>
  <c r="J484" i="19"/>
  <c r="J483" i="19"/>
  <c r="J482" i="19"/>
  <c r="J481" i="19"/>
  <c r="J478" i="19"/>
  <c r="J477" i="19"/>
  <c r="J476" i="19"/>
  <c r="J475" i="19"/>
  <c r="J474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J458" i="19"/>
  <c r="J457" i="19"/>
  <c r="J456" i="19"/>
  <c r="J455" i="19"/>
  <c r="J454" i="19"/>
  <c r="J453" i="19"/>
  <c r="J452" i="19"/>
  <c r="J451" i="19"/>
  <c r="J450" i="19"/>
  <c r="J449" i="19"/>
  <c r="J448" i="19"/>
  <c r="J447" i="19"/>
  <c r="J446" i="19"/>
  <c r="J445" i="19"/>
  <c r="J444" i="19"/>
  <c r="J443" i="19"/>
  <c r="L443" i="19"/>
  <c r="K443" i="19"/>
  <c r="I423" i="19"/>
  <c r="I424" i="19"/>
  <c r="I425" i="19"/>
  <c r="I426" i="19"/>
  <c r="I427" i="19"/>
  <c r="I428" i="19"/>
  <c r="I429" i="19"/>
  <c r="I430" i="19"/>
  <c r="I422" i="19"/>
  <c r="G423" i="19"/>
  <c r="B432" i="19"/>
  <c r="C432" i="19"/>
  <c r="D432" i="19"/>
  <c r="E432" i="19"/>
  <c r="F432" i="19"/>
  <c r="G432" i="19"/>
  <c r="H423" i="19"/>
  <c r="G424" i="19"/>
  <c r="H424" i="19"/>
  <c r="G425" i="19"/>
  <c r="H425" i="19"/>
  <c r="G426" i="19"/>
  <c r="H426" i="19"/>
  <c r="G427" i="19"/>
  <c r="H427" i="19"/>
  <c r="G428" i="19"/>
  <c r="H428" i="19"/>
  <c r="G429" i="19"/>
  <c r="H429" i="19"/>
  <c r="G430" i="19"/>
  <c r="H430" i="19"/>
  <c r="G422" i="19"/>
  <c r="H422" i="19"/>
  <c r="J430" i="19"/>
  <c r="J429" i="19"/>
  <c r="J427" i="19"/>
  <c r="J426" i="19"/>
  <c r="J425" i="19"/>
  <c r="J424" i="19"/>
  <c r="J423" i="19"/>
  <c r="J422" i="19"/>
  <c r="L422" i="19"/>
  <c r="K422" i="19"/>
  <c r="G407" i="19"/>
  <c r="B411" i="19"/>
  <c r="C411" i="19"/>
  <c r="D411" i="19"/>
  <c r="E411" i="19"/>
  <c r="F411" i="19"/>
  <c r="G411" i="19"/>
  <c r="H407" i="19"/>
  <c r="G408" i="19"/>
  <c r="H408" i="19"/>
  <c r="G409" i="19"/>
  <c r="H409" i="19"/>
  <c r="G406" i="19"/>
  <c r="H406" i="19"/>
  <c r="I409" i="19"/>
  <c r="J409" i="19"/>
  <c r="I408" i="19"/>
  <c r="J408" i="19"/>
  <c r="I407" i="19"/>
  <c r="J407" i="19"/>
  <c r="I406" i="19"/>
  <c r="J406" i="19"/>
  <c r="L406" i="19"/>
  <c r="K406" i="19"/>
  <c r="G388" i="19"/>
  <c r="B395" i="19"/>
  <c r="C395" i="19"/>
  <c r="D395" i="19"/>
  <c r="E395" i="19"/>
  <c r="F395" i="19"/>
  <c r="G395" i="19"/>
  <c r="H388" i="19"/>
  <c r="G389" i="19"/>
  <c r="H389" i="19"/>
  <c r="G390" i="19"/>
  <c r="H390" i="19"/>
  <c r="G391" i="19"/>
  <c r="H391" i="19"/>
  <c r="G392" i="19"/>
  <c r="H392" i="19"/>
  <c r="G393" i="19"/>
  <c r="H393" i="19"/>
  <c r="G387" i="19"/>
  <c r="H387" i="19"/>
  <c r="I393" i="19"/>
  <c r="I392" i="19"/>
  <c r="I391" i="19"/>
  <c r="J391" i="19"/>
  <c r="I390" i="19"/>
  <c r="J390" i="19"/>
  <c r="I389" i="19"/>
  <c r="I388" i="19"/>
  <c r="J388" i="19"/>
  <c r="I387" i="19"/>
  <c r="J387" i="19"/>
  <c r="L387" i="19"/>
  <c r="K387" i="19"/>
  <c r="G367" i="19"/>
  <c r="B376" i="19"/>
  <c r="C376" i="19"/>
  <c r="D376" i="19"/>
  <c r="E376" i="19"/>
  <c r="F376" i="19"/>
  <c r="G376" i="19"/>
  <c r="H367" i="19"/>
  <c r="G368" i="19"/>
  <c r="H368" i="19"/>
  <c r="G369" i="19"/>
  <c r="H369" i="19"/>
  <c r="G370" i="19"/>
  <c r="H370" i="19"/>
  <c r="G371" i="19"/>
  <c r="H371" i="19"/>
  <c r="G372" i="19"/>
  <c r="H372" i="19"/>
  <c r="G373" i="19"/>
  <c r="H373" i="19"/>
  <c r="G374" i="19"/>
  <c r="H374" i="19"/>
  <c r="G366" i="19"/>
  <c r="H366" i="19"/>
  <c r="I374" i="19"/>
  <c r="J374" i="19"/>
  <c r="I373" i="19"/>
  <c r="J373" i="19"/>
  <c r="I372" i="19"/>
  <c r="I371" i="19"/>
  <c r="J371" i="19"/>
  <c r="I370" i="19"/>
  <c r="J370" i="19"/>
  <c r="I369" i="19"/>
  <c r="J369" i="19"/>
  <c r="I368" i="19"/>
  <c r="J368" i="19"/>
  <c r="I367" i="19"/>
  <c r="J367" i="19"/>
  <c r="L366" i="19"/>
  <c r="K366" i="19"/>
  <c r="I366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284" i="19"/>
  <c r="G285" i="19"/>
  <c r="B357" i="19"/>
  <c r="C357" i="19"/>
  <c r="D357" i="19"/>
  <c r="E357" i="19"/>
  <c r="F357" i="19"/>
  <c r="G357" i="19"/>
  <c r="H285" i="19"/>
  <c r="G286" i="19"/>
  <c r="H286" i="19"/>
  <c r="G287" i="19"/>
  <c r="H287" i="19"/>
  <c r="G288" i="19"/>
  <c r="H288" i="19"/>
  <c r="G289" i="19"/>
  <c r="H289" i="19"/>
  <c r="G290" i="19"/>
  <c r="H290" i="19"/>
  <c r="G291" i="19"/>
  <c r="H291" i="19"/>
  <c r="G292" i="19"/>
  <c r="H292" i="19"/>
  <c r="G293" i="19"/>
  <c r="H293" i="19"/>
  <c r="G294" i="19"/>
  <c r="H294" i="19"/>
  <c r="G295" i="19"/>
  <c r="H295" i="19"/>
  <c r="G296" i="19"/>
  <c r="H296" i="19"/>
  <c r="G297" i="19"/>
  <c r="H297" i="19"/>
  <c r="G298" i="19"/>
  <c r="H298" i="19"/>
  <c r="G299" i="19"/>
  <c r="H299" i="19"/>
  <c r="G300" i="19"/>
  <c r="H300" i="19"/>
  <c r="G301" i="19"/>
  <c r="H301" i="19"/>
  <c r="G302" i="19"/>
  <c r="H302" i="19"/>
  <c r="G303" i="19"/>
  <c r="H303" i="19"/>
  <c r="G304" i="19"/>
  <c r="H304" i="19"/>
  <c r="G305" i="19"/>
  <c r="H305" i="19"/>
  <c r="G306" i="19"/>
  <c r="H306" i="19"/>
  <c r="G307" i="19"/>
  <c r="H307" i="19"/>
  <c r="G308" i="19"/>
  <c r="H308" i="19"/>
  <c r="G309" i="19"/>
  <c r="H309" i="19"/>
  <c r="G310" i="19"/>
  <c r="H310" i="19"/>
  <c r="G311" i="19"/>
  <c r="H311" i="19"/>
  <c r="G312" i="19"/>
  <c r="H312" i="19"/>
  <c r="G313" i="19"/>
  <c r="H313" i="19"/>
  <c r="G314" i="19"/>
  <c r="H314" i="19"/>
  <c r="G315" i="19"/>
  <c r="H315" i="19"/>
  <c r="G316" i="19"/>
  <c r="H316" i="19"/>
  <c r="G317" i="19"/>
  <c r="H317" i="19"/>
  <c r="G318" i="19"/>
  <c r="H318" i="19"/>
  <c r="G319" i="19"/>
  <c r="H319" i="19"/>
  <c r="G320" i="19"/>
  <c r="H320" i="19"/>
  <c r="G321" i="19"/>
  <c r="H321" i="19"/>
  <c r="G322" i="19"/>
  <c r="H322" i="19"/>
  <c r="G323" i="19"/>
  <c r="H323" i="19"/>
  <c r="G324" i="19"/>
  <c r="H324" i="19"/>
  <c r="G325" i="19"/>
  <c r="H325" i="19"/>
  <c r="G326" i="19"/>
  <c r="H326" i="19"/>
  <c r="G327" i="19"/>
  <c r="H327" i="19"/>
  <c r="G328" i="19"/>
  <c r="H328" i="19"/>
  <c r="G329" i="19"/>
  <c r="H329" i="19"/>
  <c r="G330" i="19"/>
  <c r="H330" i="19"/>
  <c r="G331" i="19"/>
  <c r="H331" i="19"/>
  <c r="G332" i="19"/>
  <c r="H332" i="19"/>
  <c r="G333" i="19"/>
  <c r="H333" i="19"/>
  <c r="G334" i="19"/>
  <c r="H334" i="19"/>
  <c r="G335" i="19"/>
  <c r="H335" i="19"/>
  <c r="G336" i="19"/>
  <c r="H336" i="19"/>
  <c r="G337" i="19"/>
  <c r="H337" i="19"/>
  <c r="G338" i="19"/>
  <c r="H338" i="19"/>
  <c r="G339" i="19"/>
  <c r="H339" i="19"/>
  <c r="G340" i="19"/>
  <c r="H340" i="19"/>
  <c r="G341" i="19"/>
  <c r="H341" i="19"/>
  <c r="G342" i="19"/>
  <c r="H342" i="19"/>
  <c r="G343" i="19"/>
  <c r="H343" i="19"/>
  <c r="G344" i="19"/>
  <c r="H344" i="19"/>
  <c r="G345" i="19"/>
  <c r="H345" i="19"/>
  <c r="G346" i="19"/>
  <c r="H346" i="19"/>
  <c r="G347" i="19"/>
  <c r="H347" i="19"/>
  <c r="G348" i="19"/>
  <c r="H348" i="19"/>
  <c r="G349" i="19"/>
  <c r="H349" i="19"/>
  <c r="G350" i="19"/>
  <c r="H350" i="19"/>
  <c r="G351" i="19"/>
  <c r="H351" i="19"/>
  <c r="G352" i="19"/>
  <c r="H352" i="19"/>
  <c r="G353" i="19"/>
  <c r="H353" i="19"/>
  <c r="G354" i="19"/>
  <c r="H354" i="19"/>
  <c r="G355" i="19"/>
  <c r="H355" i="19"/>
  <c r="G284" i="19"/>
  <c r="H284" i="19"/>
  <c r="J355" i="19"/>
  <c r="J354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7" i="19"/>
  <c r="J326" i="19"/>
  <c r="J325" i="19"/>
  <c r="J324" i="19"/>
  <c r="J323" i="19"/>
  <c r="J321" i="19"/>
  <c r="J320" i="19"/>
  <c r="J319" i="19"/>
  <c r="J318" i="19"/>
  <c r="J316" i="19"/>
  <c r="J315" i="19"/>
  <c r="J314" i="19"/>
  <c r="J313" i="19"/>
  <c r="J312" i="19"/>
  <c r="J311" i="19"/>
  <c r="J310" i="19"/>
  <c r="J308" i="19"/>
  <c r="J307" i="19"/>
  <c r="J306" i="19"/>
  <c r="J305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L284" i="19"/>
  <c r="K284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29" i="19"/>
  <c r="G230" i="19"/>
  <c r="B273" i="19"/>
  <c r="C273" i="19"/>
  <c r="D273" i="19"/>
  <c r="E273" i="19"/>
  <c r="F273" i="19"/>
  <c r="G273" i="19"/>
  <c r="H230" i="19"/>
  <c r="G231" i="19"/>
  <c r="H231" i="19"/>
  <c r="G232" i="19"/>
  <c r="H232" i="19"/>
  <c r="G233" i="19"/>
  <c r="H233" i="19"/>
  <c r="G234" i="19"/>
  <c r="H234" i="19"/>
  <c r="G235" i="19"/>
  <c r="H235" i="19"/>
  <c r="G236" i="19"/>
  <c r="H236" i="19"/>
  <c r="G237" i="19"/>
  <c r="H237" i="19"/>
  <c r="G238" i="19"/>
  <c r="H238" i="19"/>
  <c r="G239" i="19"/>
  <c r="H239" i="19"/>
  <c r="G240" i="19"/>
  <c r="H240" i="19"/>
  <c r="G241" i="19"/>
  <c r="H241" i="19"/>
  <c r="G242" i="19"/>
  <c r="H242" i="19"/>
  <c r="G243" i="19"/>
  <c r="H243" i="19"/>
  <c r="G244" i="19"/>
  <c r="H244" i="19"/>
  <c r="G245" i="19"/>
  <c r="H245" i="19"/>
  <c r="G246" i="19"/>
  <c r="H246" i="19"/>
  <c r="G247" i="19"/>
  <c r="H247" i="19"/>
  <c r="G248" i="19"/>
  <c r="H248" i="19"/>
  <c r="G249" i="19"/>
  <c r="H249" i="19"/>
  <c r="G250" i="19"/>
  <c r="H250" i="19"/>
  <c r="G251" i="19"/>
  <c r="H251" i="19"/>
  <c r="G252" i="19"/>
  <c r="H252" i="19"/>
  <c r="G253" i="19"/>
  <c r="H253" i="19"/>
  <c r="G254" i="19"/>
  <c r="H254" i="19"/>
  <c r="G255" i="19"/>
  <c r="H255" i="19"/>
  <c r="G256" i="19"/>
  <c r="H256" i="19"/>
  <c r="G257" i="19"/>
  <c r="H257" i="19"/>
  <c r="G258" i="19"/>
  <c r="H258" i="19"/>
  <c r="G259" i="19"/>
  <c r="H259" i="19"/>
  <c r="G260" i="19"/>
  <c r="H260" i="19"/>
  <c r="G261" i="19"/>
  <c r="H261" i="19"/>
  <c r="G262" i="19"/>
  <c r="H262" i="19"/>
  <c r="G263" i="19"/>
  <c r="H263" i="19"/>
  <c r="G264" i="19"/>
  <c r="H264" i="19"/>
  <c r="G265" i="19"/>
  <c r="H265" i="19"/>
  <c r="G266" i="19"/>
  <c r="H266" i="19"/>
  <c r="G267" i="19"/>
  <c r="H267" i="19"/>
  <c r="G268" i="19"/>
  <c r="H268" i="19"/>
  <c r="G269" i="19"/>
  <c r="H269" i="19"/>
  <c r="G270" i="19"/>
  <c r="H270" i="19"/>
  <c r="G271" i="19"/>
  <c r="H271" i="19"/>
  <c r="G229" i="19"/>
  <c r="H229" i="19"/>
  <c r="J271" i="19"/>
  <c r="J270" i="19"/>
  <c r="J269" i="19"/>
  <c r="J268" i="19"/>
  <c r="J267" i="19"/>
  <c r="J265" i="19"/>
  <c r="J264" i="19"/>
  <c r="J263" i="19"/>
  <c r="J262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0" i="19"/>
  <c r="J229" i="19"/>
  <c r="L229" i="19"/>
  <c r="K229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156" i="19"/>
  <c r="G157" i="19"/>
  <c r="B218" i="19"/>
  <c r="C218" i="19"/>
  <c r="D218" i="19"/>
  <c r="E218" i="19"/>
  <c r="F218" i="19"/>
  <c r="G218" i="19"/>
  <c r="H157" i="19"/>
  <c r="G158" i="19"/>
  <c r="H158" i="19"/>
  <c r="G159" i="19"/>
  <c r="H159" i="19"/>
  <c r="G160" i="19"/>
  <c r="H160" i="19"/>
  <c r="G161" i="19"/>
  <c r="H161" i="19"/>
  <c r="G162" i="19"/>
  <c r="H162" i="19"/>
  <c r="G163" i="19"/>
  <c r="H163" i="19"/>
  <c r="G164" i="19"/>
  <c r="H164" i="19"/>
  <c r="G165" i="19"/>
  <c r="H165" i="19"/>
  <c r="G166" i="19"/>
  <c r="H166" i="19"/>
  <c r="G167" i="19"/>
  <c r="H167" i="19"/>
  <c r="G168" i="19"/>
  <c r="H168" i="19"/>
  <c r="G169" i="19"/>
  <c r="H169" i="19"/>
  <c r="G170" i="19"/>
  <c r="H170" i="19"/>
  <c r="G171" i="19"/>
  <c r="H171" i="19"/>
  <c r="G172" i="19"/>
  <c r="H172" i="19"/>
  <c r="G173" i="19"/>
  <c r="H173" i="19"/>
  <c r="G174" i="19"/>
  <c r="H174" i="19"/>
  <c r="G175" i="19"/>
  <c r="H175" i="19"/>
  <c r="G176" i="19"/>
  <c r="H176" i="19"/>
  <c r="G177" i="19"/>
  <c r="H177" i="19"/>
  <c r="G178" i="19"/>
  <c r="H178" i="19"/>
  <c r="G179" i="19"/>
  <c r="H179" i="19"/>
  <c r="G180" i="19"/>
  <c r="H180" i="19"/>
  <c r="G181" i="19"/>
  <c r="H181" i="19"/>
  <c r="G182" i="19"/>
  <c r="H182" i="19"/>
  <c r="G183" i="19"/>
  <c r="H183" i="19"/>
  <c r="G184" i="19"/>
  <c r="H184" i="19"/>
  <c r="G185" i="19"/>
  <c r="H185" i="19"/>
  <c r="G186" i="19"/>
  <c r="H186" i="19"/>
  <c r="G187" i="19"/>
  <c r="H187" i="19"/>
  <c r="G188" i="19"/>
  <c r="H188" i="19"/>
  <c r="G189" i="19"/>
  <c r="H189" i="19"/>
  <c r="G190" i="19"/>
  <c r="H190" i="19"/>
  <c r="G191" i="19"/>
  <c r="H191" i="19"/>
  <c r="G192" i="19"/>
  <c r="H192" i="19"/>
  <c r="G193" i="19"/>
  <c r="H193" i="19"/>
  <c r="G194" i="19"/>
  <c r="H194" i="19"/>
  <c r="G195" i="19"/>
  <c r="H195" i="19"/>
  <c r="G196" i="19"/>
  <c r="H196" i="19"/>
  <c r="G197" i="19"/>
  <c r="H197" i="19"/>
  <c r="G198" i="19"/>
  <c r="H198" i="19"/>
  <c r="G199" i="19"/>
  <c r="H199" i="19"/>
  <c r="G200" i="19"/>
  <c r="H200" i="19"/>
  <c r="G201" i="19"/>
  <c r="H201" i="19"/>
  <c r="G202" i="19"/>
  <c r="H202" i="19"/>
  <c r="G203" i="19"/>
  <c r="H203" i="19"/>
  <c r="G204" i="19"/>
  <c r="H204" i="19"/>
  <c r="G205" i="19"/>
  <c r="H205" i="19"/>
  <c r="G206" i="19"/>
  <c r="H206" i="19"/>
  <c r="G207" i="19"/>
  <c r="H207" i="19"/>
  <c r="G208" i="19"/>
  <c r="H208" i="19"/>
  <c r="G209" i="19"/>
  <c r="H209" i="19"/>
  <c r="G210" i="19"/>
  <c r="H210" i="19"/>
  <c r="G211" i="19"/>
  <c r="H211" i="19"/>
  <c r="G212" i="19"/>
  <c r="H212" i="19"/>
  <c r="G213" i="19"/>
  <c r="H213" i="19"/>
  <c r="G214" i="19"/>
  <c r="H214" i="19"/>
  <c r="G215" i="19"/>
  <c r="H215" i="19"/>
  <c r="G216" i="19"/>
  <c r="H216" i="19"/>
  <c r="G156" i="19"/>
  <c r="H156" i="19"/>
  <c r="J216" i="19"/>
  <c r="J215" i="19"/>
  <c r="J214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5" i="19"/>
  <c r="J164" i="19"/>
  <c r="J163" i="19"/>
  <c r="J162" i="19"/>
  <c r="J161" i="19"/>
  <c r="J160" i="19"/>
  <c r="J159" i="19"/>
  <c r="J158" i="19"/>
  <c r="J157" i="19"/>
  <c r="J156" i="19"/>
  <c r="L156" i="19"/>
  <c r="K156" i="19"/>
  <c r="G138" i="19"/>
  <c r="B145" i="19"/>
  <c r="C145" i="19"/>
  <c r="D145" i="19"/>
  <c r="E145" i="19"/>
  <c r="F145" i="19"/>
  <c r="G145" i="19"/>
  <c r="H138" i="19"/>
  <c r="G139" i="19"/>
  <c r="H139" i="19"/>
  <c r="G140" i="19"/>
  <c r="H140" i="19"/>
  <c r="G141" i="19"/>
  <c r="H141" i="19"/>
  <c r="G142" i="19"/>
  <c r="H142" i="19"/>
  <c r="G143" i="19"/>
  <c r="H143" i="19"/>
  <c r="G137" i="19"/>
  <c r="H137" i="19"/>
  <c r="I143" i="19"/>
  <c r="I142" i="19"/>
  <c r="J142" i="19"/>
  <c r="I141" i="19"/>
  <c r="J141" i="19"/>
  <c r="I140" i="19"/>
  <c r="J140" i="19"/>
  <c r="I139" i="19"/>
  <c r="J139" i="19"/>
  <c r="I138" i="19"/>
  <c r="J138" i="19"/>
  <c r="I137" i="19"/>
  <c r="J137" i="19"/>
  <c r="L137" i="19"/>
  <c r="K137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78" i="19"/>
  <c r="G79" i="19"/>
  <c r="B128" i="19"/>
  <c r="C128" i="19"/>
  <c r="D128" i="19"/>
  <c r="E128" i="19"/>
  <c r="F128" i="19"/>
  <c r="G128" i="19"/>
  <c r="H79" i="19"/>
  <c r="G80" i="19"/>
  <c r="H80" i="19"/>
  <c r="G81" i="19"/>
  <c r="H81" i="19"/>
  <c r="G82" i="19"/>
  <c r="H82" i="19"/>
  <c r="G83" i="19"/>
  <c r="H83" i="19"/>
  <c r="G84" i="19"/>
  <c r="H84" i="19"/>
  <c r="G85" i="19"/>
  <c r="H85" i="19"/>
  <c r="G86" i="19"/>
  <c r="H86" i="19"/>
  <c r="G87" i="19"/>
  <c r="H87" i="19"/>
  <c r="G88" i="19"/>
  <c r="H88" i="19"/>
  <c r="G89" i="19"/>
  <c r="H89" i="19"/>
  <c r="G90" i="19"/>
  <c r="H90" i="19"/>
  <c r="G91" i="19"/>
  <c r="H91" i="19"/>
  <c r="G92" i="19"/>
  <c r="H92" i="19"/>
  <c r="G93" i="19"/>
  <c r="H93" i="19"/>
  <c r="G94" i="19"/>
  <c r="H94" i="19"/>
  <c r="G95" i="19"/>
  <c r="H95" i="19"/>
  <c r="G96" i="19"/>
  <c r="H96" i="19"/>
  <c r="G97" i="19"/>
  <c r="H97" i="19"/>
  <c r="G98" i="19"/>
  <c r="H98" i="19"/>
  <c r="G99" i="19"/>
  <c r="H99" i="19"/>
  <c r="G100" i="19"/>
  <c r="H100" i="19"/>
  <c r="G101" i="19"/>
  <c r="H101" i="19"/>
  <c r="G102" i="19"/>
  <c r="H102" i="19"/>
  <c r="G103" i="19"/>
  <c r="H103" i="19"/>
  <c r="G104" i="19"/>
  <c r="H104" i="19"/>
  <c r="G105" i="19"/>
  <c r="H105" i="19"/>
  <c r="G106" i="19"/>
  <c r="H106" i="19"/>
  <c r="G107" i="19"/>
  <c r="H107" i="19"/>
  <c r="G108" i="19"/>
  <c r="H108" i="19"/>
  <c r="G109" i="19"/>
  <c r="H109" i="19"/>
  <c r="G110" i="19"/>
  <c r="H110" i="19"/>
  <c r="G111" i="19"/>
  <c r="H111" i="19"/>
  <c r="G112" i="19"/>
  <c r="H112" i="19"/>
  <c r="G113" i="19"/>
  <c r="H113" i="19"/>
  <c r="G114" i="19"/>
  <c r="H114" i="19"/>
  <c r="G115" i="19"/>
  <c r="H115" i="19"/>
  <c r="G116" i="19"/>
  <c r="H116" i="19"/>
  <c r="G117" i="19"/>
  <c r="H117" i="19"/>
  <c r="G118" i="19"/>
  <c r="H118" i="19"/>
  <c r="G119" i="19"/>
  <c r="H119" i="19"/>
  <c r="G120" i="19"/>
  <c r="H120" i="19"/>
  <c r="G121" i="19"/>
  <c r="H121" i="19"/>
  <c r="G122" i="19"/>
  <c r="H122" i="19"/>
  <c r="G123" i="19"/>
  <c r="H123" i="19"/>
  <c r="G124" i="19"/>
  <c r="H124" i="19"/>
  <c r="G125" i="19"/>
  <c r="H125" i="19"/>
  <c r="G126" i="19"/>
  <c r="H126" i="19"/>
  <c r="G78" i="19"/>
  <c r="H78" i="19"/>
  <c r="J125" i="19"/>
  <c r="J124" i="19"/>
  <c r="J123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1" i="19"/>
  <c r="J90" i="19"/>
  <c r="J89" i="19"/>
  <c r="J88" i="19"/>
  <c r="J87" i="19"/>
  <c r="J86" i="19"/>
  <c r="J85" i="19"/>
  <c r="J83" i="19"/>
  <c r="J82" i="19"/>
  <c r="J81" i="19"/>
  <c r="J80" i="19"/>
  <c r="J79" i="19"/>
  <c r="J78" i="19"/>
  <c r="L78" i="19"/>
  <c r="K78" i="19"/>
  <c r="I59" i="19"/>
  <c r="I60" i="19"/>
  <c r="I61" i="19"/>
  <c r="I62" i="19"/>
  <c r="I63" i="19"/>
  <c r="I64" i="19"/>
  <c r="I65" i="19"/>
  <c r="I58" i="19"/>
  <c r="G59" i="19"/>
  <c r="B67" i="19"/>
  <c r="C67" i="19"/>
  <c r="D67" i="19"/>
  <c r="E67" i="19"/>
  <c r="F67" i="19"/>
  <c r="G67" i="19"/>
  <c r="H59" i="19"/>
  <c r="G60" i="19"/>
  <c r="H60" i="19"/>
  <c r="G61" i="19"/>
  <c r="H61" i="19"/>
  <c r="G62" i="19"/>
  <c r="H62" i="19"/>
  <c r="G63" i="19"/>
  <c r="H63" i="19"/>
  <c r="G64" i="19"/>
  <c r="H64" i="19"/>
  <c r="G65" i="19"/>
  <c r="H65" i="19"/>
  <c r="G58" i="19"/>
  <c r="H58" i="19"/>
  <c r="J65" i="19"/>
  <c r="J64" i="19"/>
  <c r="J63" i="19"/>
  <c r="J62" i="19"/>
  <c r="J61" i="19"/>
  <c r="J60" i="19"/>
  <c r="F59" i="19"/>
  <c r="J58" i="19"/>
  <c r="L58" i="19"/>
  <c r="K58" i="19"/>
  <c r="G8" i="19"/>
  <c r="B47" i="19"/>
  <c r="C47" i="19"/>
  <c r="D47" i="19"/>
  <c r="E47" i="19"/>
  <c r="F47" i="19"/>
  <c r="G47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G33" i="19"/>
  <c r="H33" i="19"/>
  <c r="G34" i="19"/>
  <c r="H34" i="19"/>
  <c r="G35" i="19"/>
  <c r="H35" i="19"/>
  <c r="G36" i="19"/>
  <c r="H36" i="19"/>
  <c r="G37" i="19"/>
  <c r="H37" i="19"/>
  <c r="G38" i="19"/>
  <c r="H38" i="19"/>
  <c r="G39" i="19"/>
  <c r="H39" i="19"/>
  <c r="G40" i="19"/>
  <c r="H40" i="19"/>
  <c r="G41" i="19"/>
  <c r="H41" i="19"/>
  <c r="G42" i="19"/>
  <c r="H42" i="19"/>
  <c r="G43" i="19"/>
  <c r="H43" i="19"/>
  <c r="G44" i="19"/>
  <c r="H44" i="19"/>
  <c r="G45" i="19"/>
  <c r="H45" i="19"/>
  <c r="G7" i="19"/>
  <c r="H7" i="19"/>
  <c r="I45" i="19"/>
  <c r="J45" i="19"/>
  <c r="I44" i="19"/>
  <c r="J44" i="19"/>
  <c r="I43" i="19"/>
  <c r="J43" i="19"/>
  <c r="I42" i="19"/>
  <c r="J42" i="19"/>
  <c r="I41" i="19"/>
  <c r="J41" i="19"/>
  <c r="I40" i="19"/>
  <c r="J40" i="19"/>
  <c r="I39" i="19"/>
  <c r="J39" i="19"/>
  <c r="I38" i="19"/>
  <c r="J38" i="19"/>
  <c r="I37" i="19"/>
  <c r="J37" i="19"/>
  <c r="I36" i="19"/>
  <c r="J36" i="19"/>
  <c r="I35" i="19"/>
  <c r="J35" i="19"/>
  <c r="I34" i="19"/>
  <c r="J34" i="19"/>
  <c r="I33" i="19"/>
  <c r="I32" i="19"/>
  <c r="J32" i="19"/>
  <c r="I31" i="19"/>
  <c r="J31" i="19"/>
  <c r="I30" i="19"/>
  <c r="J30" i="19"/>
  <c r="I29" i="19"/>
  <c r="I28" i="19"/>
  <c r="J28" i="19"/>
  <c r="I27" i="19"/>
  <c r="J27" i="19"/>
  <c r="I26" i="19"/>
  <c r="J26" i="19"/>
  <c r="I25" i="19"/>
  <c r="J25" i="19"/>
  <c r="I24" i="19"/>
  <c r="J24" i="19"/>
  <c r="I23" i="19"/>
  <c r="J23" i="19"/>
  <c r="I22" i="19"/>
  <c r="J22" i="19"/>
  <c r="I21" i="19"/>
  <c r="J21" i="19"/>
  <c r="I20" i="19"/>
  <c r="J20" i="19"/>
  <c r="I19" i="19"/>
  <c r="J19" i="19"/>
  <c r="I18" i="19"/>
  <c r="J18" i="19"/>
  <c r="I17" i="19"/>
  <c r="J17" i="19"/>
  <c r="I16" i="19"/>
  <c r="J16" i="19"/>
  <c r="I15" i="19"/>
  <c r="J15" i="19"/>
  <c r="I14" i="19"/>
  <c r="I13" i="19"/>
  <c r="J13" i="19"/>
  <c r="I12" i="19"/>
  <c r="J12" i="19"/>
  <c r="I11" i="19"/>
  <c r="I10" i="19"/>
  <c r="J10" i="19"/>
  <c r="I9" i="19"/>
  <c r="J9" i="19"/>
  <c r="I8" i="19"/>
  <c r="J8" i="19"/>
  <c r="I7" i="19"/>
  <c r="J7" i="19"/>
  <c r="L7" i="19"/>
  <c r="K7" i="19"/>
  <c r="G156" i="18"/>
  <c r="B158" i="18"/>
  <c r="C158" i="18"/>
  <c r="D158" i="18"/>
  <c r="E158" i="18"/>
  <c r="F158" i="18"/>
  <c r="G158" i="18"/>
  <c r="H156" i="18"/>
  <c r="G155" i="18"/>
  <c r="H155" i="18"/>
  <c r="I156" i="18"/>
  <c r="J156" i="18"/>
  <c r="I155" i="18"/>
  <c r="J155" i="18"/>
  <c r="L155" i="18"/>
  <c r="K155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46" i="18"/>
  <c r="G47" i="18"/>
  <c r="B146" i="18"/>
  <c r="C146" i="18"/>
  <c r="D146" i="18"/>
  <c r="E146" i="18"/>
  <c r="F146" i="18"/>
  <c r="G146" i="18"/>
  <c r="H47" i="18"/>
  <c r="G48" i="18"/>
  <c r="H48" i="18"/>
  <c r="G49" i="18"/>
  <c r="H49" i="18"/>
  <c r="G50" i="18"/>
  <c r="H50" i="18"/>
  <c r="G51" i="18"/>
  <c r="H51" i="18"/>
  <c r="G52" i="18"/>
  <c r="H52" i="18"/>
  <c r="G53" i="18"/>
  <c r="H53" i="18"/>
  <c r="G54" i="18"/>
  <c r="H54" i="18"/>
  <c r="G55" i="18"/>
  <c r="H55" i="18"/>
  <c r="G56" i="18"/>
  <c r="H56" i="18"/>
  <c r="G57" i="18"/>
  <c r="H57" i="18"/>
  <c r="G58" i="18"/>
  <c r="H58" i="18"/>
  <c r="G59" i="18"/>
  <c r="H59" i="18"/>
  <c r="G60" i="18"/>
  <c r="H60" i="18"/>
  <c r="G61" i="18"/>
  <c r="H61" i="18"/>
  <c r="G62" i="18"/>
  <c r="H62" i="18"/>
  <c r="G63" i="18"/>
  <c r="H63" i="18"/>
  <c r="G64" i="18"/>
  <c r="H64" i="18"/>
  <c r="G65" i="18"/>
  <c r="H65" i="18"/>
  <c r="G66" i="18"/>
  <c r="H66" i="18"/>
  <c r="G67" i="18"/>
  <c r="H67" i="18"/>
  <c r="G68" i="18"/>
  <c r="H68" i="18"/>
  <c r="G69" i="18"/>
  <c r="H69" i="18"/>
  <c r="G70" i="18"/>
  <c r="H70" i="18"/>
  <c r="G71" i="18"/>
  <c r="H71" i="18"/>
  <c r="G72" i="18"/>
  <c r="H72" i="18"/>
  <c r="G73" i="18"/>
  <c r="H73" i="18"/>
  <c r="G74" i="18"/>
  <c r="H74" i="18"/>
  <c r="G75" i="18"/>
  <c r="H75" i="18"/>
  <c r="G76" i="18"/>
  <c r="H76" i="18"/>
  <c r="G77" i="18"/>
  <c r="H77" i="18"/>
  <c r="G78" i="18"/>
  <c r="H78" i="18"/>
  <c r="G79" i="18"/>
  <c r="H79" i="18"/>
  <c r="G80" i="18"/>
  <c r="H80" i="18"/>
  <c r="G81" i="18"/>
  <c r="H81" i="18"/>
  <c r="G82" i="18"/>
  <c r="H82" i="18"/>
  <c r="G83" i="18"/>
  <c r="H83" i="18"/>
  <c r="G84" i="18"/>
  <c r="H84" i="18"/>
  <c r="G85" i="18"/>
  <c r="H85" i="18"/>
  <c r="G86" i="18"/>
  <c r="H86" i="18"/>
  <c r="G87" i="18"/>
  <c r="H87" i="18"/>
  <c r="G88" i="18"/>
  <c r="H88" i="18"/>
  <c r="G89" i="18"/>
  <c r="H89" i="18"/>
  <c r="G90" i="18"/>
  <c r="H90" i="18"/>
  <c r="G91" i="18"/>
  <c r="H91" i="18"/>
  <c r="G92" i="18"/>
  <c r="H92" i="18"/>
  <c r="G93" i="18"/>
  <c r="H93" i="18"/>
  <c r="G94" i="18"/>
  <c r="H94" i="18"/>
  <c r="G95" i="18"/>
  <c r="H95" i="18"/>
  <c r="G96" i="18"/>
  <c r="H96" i="18"/>
  <c r="G97" i="18"/>
  <c r="H97" i="18"/>
  <c r="G98" i="18"/>
  <c r="H98" i="18"/>
  <c r="G99" i="18"/>
  <c r="H99" i="18"/>
  <c r="G100" i="18"/>
  <c r="H100" i="18"/>
  <c r="G101" i="18"/>
  <c r="H101" i="18"/>
  <c r="G102" i="18"/>
  <c r="H102" i="18"/>
  <c r="G103" i="18"/>
  <c r="H103" i="18"/>
  <c r="G104" i="18"/>
  <c r="H104" i="18"/>
  <c r="G105" i="18"/>
  <c r="H105" i="18"/>
  <c r="G106" i="18"/>
  <c r="H106" i="18"/>
  <c r="G107" i="18"/>
  <c r="H107" i="18"/>
  <c r="G108" i="18"/>
  <c r="H108" i="18"/>
  <c r="G109" i="18"/>
  <c r="H109" i="18"/>
  <c r="G110" i="18"/>
  <c r="H110" i="18"/>
  <c r="G111" i="18"/>
  <c r="H111" i="18"/>
  <c r="G112" i="18"/>
  <c r="H112" i="18"/>
  <c r="G113" i="18"/>
  <c r="H113" i="18"/>
  <c r="G114" i="18"/>
  <c r="H114" i="18"/>
  <c r="G115" i="18"/>
  <c r="H115" i="18"/>
  <c r="G116" i="18"/>
  <c r="H116" i="18"/>
  <c r="G117" i="18"/>
  <c r="H117" i="18"/>
  <c r="G118" i="18"/>
  <c r="H118" i="18"/>
  <c r="G119" i="18"/>
  <c r="H119" i="18"/>
  <c r="G120" i="18"/>
  <c r="H120" i="18"/>
  <c r="G121" i="18"/>
  <c r="H121" i="18"/>
  <c r="G122" i="18"/>
  <c r="H122" i="18"/>
  <c r="G123" i="18"/>
  <c r="H123" i="18"/>
  <c r="G124" i="18"/>
  <c r="H124" i="18"/>
  <c r="G125" i="18"/>
  <c r="H125" i="18"/>
  <c r="G126" i="18"/>
  <c r="H126" i="18"/>
  <c r="G127" i="18"/>
  <c r="H127" i="18"/>
  <c r="G128" i="18"/>
  <c r="H128" i="18"/>
  <c r="G129" i="18"/>
  <c r="H129" i="18"/>
  <c r="G130" i="18"/>
  <c r="H130" i="18"/>
  <c r="G131" i="18"/>
  <c r="H131" i="18"/>
  <c r="G132" i="18"/>
  <c r="H132" i="18"/>
  <c r="G133" i="18"/>
  <c r="H133" i="18"/>
  <c r="G134" i="18"/>
  <c r="H134" i="18"/>
  <c r="G135" i="18"/>
  <c r="H135" i="18"/>
  <c r="G136" i="18"/>
  <c r="H136" i="18"/>
  <c r="G137" i="18"/>
  <c r="H137" i="18"/>
  <c r="G138" i="18"/>
  <c r="H138" i="18"/>
  <c r="G139" i="18"/>
  <c r="H139" i="18"/>
  <c r="G140" i="18"/>
  <c r="H140" i="18"/>
  <c r="G141" i="18"/>
  <c r="H141" i="18"/>
  <c r="G142" i="18"/>
  <c r="H142" i="18"/>
  <c r="G143" i="18"/>
  <c r="H143" i="18"/>
  <c r="G144" i="18"/>
  <c r="H144" i="18"/>
  <c r="G46" i="18"/>
  <c r="H46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L46" i="18"/>
  <c r="K46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7" i="18"/>
  <c r="G8" i="18"/>
  <c r="B37" i="18"/>
  <c r="C37" i="18"/>
  <c r="D37" i="18"/>
  <c r="E37" i="18"/>
  <c r="F37" i="18"/>
  <c r="G37" i="18"/>
  <c r="H8" i="18"/>
  <c r="G9" i="18"/>
  <c r="H9" i="18"/>
  <c r="G10" i="18"/>
  <c r="H10" i="18"/>
  <c r="G11" i="18"/>
  <c r="H11" i="18"/>
  <c r="G12" i="18"/>
  <c r="H12" i="18"/>
  <c r="G13" i="18"/>
  <c r="H13" i="18"/>
  <c r="G14" i="18"/>
  <c r="H14" i="18"/>
  <c r="G15" i="18"/>
  <c r="H15" i="18"/>
  <c r="G16" i="18"/>
  <c r="H16" i="18"/>
  <c r="G17" i="18"/>
  <c r="H17" i="18"/>
  <c r="G18" i="18"/>
  <c r="H18" i="18"/>
  <c r="G19" i="18"/>
  <c r="H19" i="18"/>
  <c r="G20" i="18"/>
  <c r="H20" i="18"/>
  <c r="G21" i="18"/>
  <c r="H21" i="18"/>
  <c r="G22" i="18"/>
  <c r="H22" i="18"/>
  <c r="G23" i="18"/>
  <c r="H23" i="18"/>
  <c r="G24" i="18"/>
  <c r="H24" i="18"/>
  <c r="G25" i="18"/>
  <c r="H25" i="18"/>
  <c r="G26" i="18"/>
  <c r="H26" i="18"/>
  <c r="G27" i="18"/>
  <c r="H27" i="18"/>
  <c r="G28" i="18"/>
  <c r="H28" i="18"/>
  <c r="G29" i="18"/>
  <c r="H29" i="18"/>
  <c r="G30" i="18"/>
  <c r="H30" i="18"/>
  <c r="G31" i="18"/>
  <c r="H31" i="18"/>
  <c r="G32" i="18"/>
  <c r="H32" i="18"/>
  <c r="G33" i="18"/>
  <c r="H33" i="18"/>
  <c r="G34" i="18"/>
  <c r="H34" i="18"/>
  <c r="G35" i="18"/>
  <c r="H35" i="18"/>
  <c r="G7" i="18"/>
  <c r="H7" i="18"/>
  <c r="J35" i="18"/>
  <c r="J34" i="18"/>
  <c r="J33" i="18"/>
  <c r="J32" i="18"/>
  <c r="J31" i="18"/>
  <c r="J30" i="18"/>
  <c r="J29" i="18"/>
  <c r="J27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1" i="18"/>
  <c r="J9" i="18"/>
  <c r="J7" i="18"/>
  <c r="L7" i="18"/>
  <c r="K7" i="18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324" i="17"/>
  <c r="G325" i="17"/>
  <c r="B401" i="17"/>
  <c r="C401" i="17"/>
  <c r="D401" i="17"/>
  <c r="E401" i="17"/>
  <c r="F401" i="17"/>
  <c r="G401" i="17"/>
  <c r="H325" i="17"/>
  <c r="G326" i="17"/>
  <c r="H326" i="17"/>
  <c r="G327" i="17"/>
  <c r="H327" i="17"/>
  <c r="G328" i="17"/>
  <c r="H328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5" i="17"/>
  <c r="H335" i="17"/>
  <c r="G336" i="17"/>
  <c r="H336" i="17"/>
  <c r="G337" i="17"/>
  <c r="H337" i="17"/>
  <c r="G338" i="17"/>
  <c r="H338" i="17"/>
  <c r="G339" i="17"/>
  <c r="H339" i="17"/>
  <c r="G340" i="17"/>
  <c r="H340" i="17"/>
  <c r="G341" i="17"/>
  <c r="H341" i="17"/>
  <c r="G342" i="17"/>
  <c r="H342" i="17"/>
  <c r="G343" i="17"/>
  <c r="H343" i="17"/>
  <c r="G344" i="17"/>
  <c r="H344" i="17"/>
  <c r="G345" i="17"/>
  <c r="H345" i="17"/>
  <c r="G346" i="17"/>
  <c r="H346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5" i="17"/>
  <c r="H355" i="17"/>
  <c r="G356" i="17"/>
  <c r="H356" i="17"/>
  <c r="G357" i="17"/>
  <c r="H357" i="17"/>
  <c r="G358" i="17"/>
  <c r="H358" i="17"/>
  <c r="G359" i="17"/>
  <c r="H359" i="17"/>
  <c r="G360" i="17"/>
  <c r="H360" i="17"/>
  <c r="G361" i="17"/>
  <c r="H361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8" i="17"/>
  <c r="H368" i="17"/>
  <c r="G369" i="17"/>
  <c r="H369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4" i="17"/>
  <c r="H384" i="17"/>
  <c r="G385" i="17"/>
  <c r="H385" i="17"/>
  <c r="G386" i="17"/>
  <c r="H386" i="17"/>
  <c r="G387" i="17"/>
  <c r="H387" i="17"/>
  <c r="G388" i="17"/>
  <c r="H388" i="17"/>
  <c r="G389" i="17"/>
  <c r="H389" i="17"/>
  <c r="G390" i="17"/>
  <c r="H390" i="17"/>
  <c r="G391" i="17"/>
  <c r="H391" i="17"/>
  <c r="G392" i="17"/>
  <c r="H392" i="17"/>
  <c r="G393" i="17"/>
  <c r="H393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324" i="17"/>
  <c r="H324" i="17"/>
  <c r="J399" i="17"/>
  <c r="J398" i="17"/>
  <c r="J390" i="17"/>
  <c r="J387" i="17"/>
  <c r="J384" i="17"/>
  <c r="J383" i="17"/>
  <c r="J382" i="17"/>
  <c r="J381" i="17"/>
  <c r="J379" i="17"/>
  <c r="J375" i="17"/>
  <c r="J373" i="17"/>
  <c r="J372" i="17"/>
  <c r="J370" i="17"/>
  <c r="J369" i="17"/>
  <c r="J366" i="17"/>
  <c r="J364" i="17"/>
  <c r="J362" i="17"/>
  <c r="J361" i="17"/>
  <c r="J360" i="17"/>
  <c r="J359" i="17"/>
  <c r="J356" i="17"/>
  <c r="J355" i="17"/>
  <c r="J354" i="17"/>
  <c r="J353" i="17"/>
  <c r="J352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L324" i="17"/>
  <c r="K32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214" i="17"/>
  <c r="G215" i="17"/>
  <c r="B315" i="17"/>
  <c r="C315" i="17"/>
  <c r="D315" i="17"/>
  <c r="E315" i="17"/>
  <c r="F315" i="17"/>
  <c r="G3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214" i="17"/>
  <c r="H214" i="17"/>
  <c r="J313" i="17"/>
  <c r="J312" i="17"/>
  <c r="J311" i="17"/>
  <c r="J310" i="17"/>
  <c r="J309" i="17"/>
  <c r="J308" i="17"/>
  <c r="J307" i="17"/>
  <c r="J306" i="17"/>
  <c r="J305" i="17"/>
  <c r="J303" i="17"/>
  <c r="J302" i="17"/>
  <c r="J301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L214" i="17"/>
  <c r="K214" i="17"/>
  <c r="G177" i="17"/>
  <c r="B203" i="17"/>
  <c r="C203" i="17"/>
  <c r="D203" i="17"/>
  <c r="E203" i="17"/>
  <c r="F203" i="17"/>
  <c r="G203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176" i="17"/>
  <c r="H176" i="17"/>
  <c r="I201" i="17"/>
  <c r="J201" i="17"/>
  <c r="I200" i="17"/>
  <c r="J200" i="17"/>
  <c r="I199" i="17"/>
  <c r="J199" i="17"/>
  <c r="I198" i="17"/>
  <c r="J198" i="17"/>
  <c r="I197" i="17"/>
  <c r="J197" i="17"/>
  <c r="I196" i="17"/>
  <c r="I195" i="17"/>
  <c r="J195" i="17"/>
  <c r="I194" i="17"/>
  <c r="J194" i="17"/>
  <c r="I193" i="17"/>
  <c r="I192" i="17"/>
  <c r="J192" i="17"/>
  <c r="I191" i="17"/>
  <c r="I190" i="17"/>
  <c r="J190" i="17"/>
  <c r="I189" i="17"/>
  <c r="I188" i="17"/>
  <c r="J188" i="17"/>
  <c r="I187" i="17"/>
  <c r="J187" i="17"/>
  <c r="I186" i="17"/>
  <c r="J186" i="17"/>
  <c r="I185" i="17"/>
  <c r="J185" i="17"/>
  <c r="I184" i="17"/>
  <c r="J184" i="17"/>
  <c r="I183" i="17"/>
  <c r="J183" i="17"/>
  <c r="I182" i="17"/>
  <c r="J182" i="17"/>
  <c r="I181" i="17"/>
  <c r="J181" i="17"/>
  <c r="I180" i="17"/>
  <c r="I179" i="17"/>
  <c r="J179" i="17"/>
  <c r="I178" i="17"/>
  <c r="I177" i="17"/>
  <c r="J177" i="17"/>
  <c r="L176" i="17"/>
  <c r="K176" i="17"/>
  <c r="I176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42" i="17"/>
  <c r="G143" i="17"/>
  <c r="B165" i="17"/>
  <c r="C165" i="17"/>
  <c r="D165" i="17"/>
  <c r="E165" i="17"/>
  <c r="F165" i="17"/>
  <c r="G165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42" i="17"/>
  <c r="H142" i="17"/>
  <c r="J163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7" i="17"/>
  <c r="J146" i="17"/>
  <c r="J145" i="17"/>
  <c r="J144" i="17"/>
  <c r="J143" i="17"/>
  <c r="J142" i="17"/>
  <c r="L142" i="17"/>
  <c r="K142" i="17"/>
  <c r="G123" i="17"/>
  <c r="B131" i="17"/>
  <c r="C131" i="17"/>
  <c r="D131" i="17"/>
  <c r="E131" i="17"/>
  <c r="F131" i="17"/>
  <c r="G131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22" i="17"/>
  <c r="H122" i="17"/>
  <c r="I129" i="17"/>
  <c r="J129" i="17"/>
  <c r="I128" i="17"/>
  <c r="J128" i="17"/>
  <c r="I127" i="17"/>
  <c r="I126" i="17"/>
  <c r="J126" i="17"/>
  <c r="I125" i="17"/>
  <c r="J125" i="17"/>
  <c r="I124" i="17"/>
  <c r="J124" i="17"/>
  <c r="I123" i="17"/>
  <c r="J123" i="17"/>
  <c r="I122" i="17"/>
  <c r="J122" i="17"/>
  <c r="L122" i="17"/>
  <c r="K122" i="17"/>
  <c r="G108" i="17"/>
  <c r="B111" i="17"/>
  <c r="C111" i="17"/>
  <c r="D111" i="17"/>
  <c r="E111" i="17"/>
  <c r="F111" i="17"/>
  <c r="G111" i="17"/>
  <c r="H108" i="17"/>
  <c r="G109" i="17"/>
  <c r="H109" i="17"/>
  <c r="G107" i="17"/>
  <c r="H107" i="17"/>
  <c r="I109" i="17"/>
  <c r="I108" i="17"/>
  <c r="I107" i="17"/>
  <c r="J107" i="17"/>
  <c r="L106" i="17"/>
  <c r="K106" i="17"/>
  <c r="I106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41" i="17"/>
  <c r="G42" i="17"/>
  <c r="B95" i="17"/>
  <c r="C95" i="17"/>
  <c r="D95" i="17"/>
  <c r="E95" i="17"/>
  <c r="F95" i="17"/>
  <c r="G95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41" i="17"/>
  <c r="H41" i="17"/>
  <c r="J93" i="17"/>
  <c r="J92" i="17"/>
  <c r="J91" i="17"/>
  <c r="J90" i="17"/>
  <c r="J89" i="17"/>
  <c r="J88" i="17"/>
  <c r="J87" i="17"/>
  <c r="J86" i="17"/>
  <c r="J85" i="17"/>
  <c r="J84" i="17"/>
  <c r="J83" i="17"/>
  <c r="J81" i="17"/>
  <c r="J80" i="17"/>
  <c r="J79" i="17"/>
  <c r="J78" i="17"/>
  <c r="J77" i="17"/>
  <c r="J76" i="17"/>
  <c r="J75" i="17"/>
  <c r="J74" i="17"/>
  <c r="J73" i="17"/>
  <c r="J72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3" i="17"/>
  <c r="J51" i="17"/>
  <c r="J50" i="17"/>
  <c r="J49" i="17"/>
  <c r="J48" i="17"/>
  <c r="J47" i="17"/>
  <c r="J46" i="17"/>
  <c r="J45" i="17"/>
  <c r="J44" i="17"/>
  <c r="J43" i="17"/>
  <c r="J41" i="17"/>
  <c r="L41" i="17"/>
  <c r="K41" i="17"/>
  <c r="G8" i="17"/>
  <c r="B30" i="17"/>
  <c r="C30" i="17"/>
  <c r="D30" i="17"/>
  <c r="E30" i="17"/>
  <c r="F30" i="17"/>
  <c r="G30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7" i="17"/>
  <c r="H7" i="17"/>
  <c r="I28" i="17"/>
  <c r="J28" i="17"/>
  <c r="I27" i="17"/>
  <c r="J27" i="17"/>
  <c r="I26" i="17"/>
  <c r="J26" i="17"/>
  <c r="I25" i="17"/>
  <c r="J25" i="17"/>
  <c r="I24" i="17"/>
  <c r="J24" i="17"/>
  <c r="I23" i="17"/>
  <c r="J23" i="17"/>
  <c r="I22" i="17"/>
  <c r="I21" i="17"/>
  <c r="J21" i="17"/>
  <c r="I20" i="17"/>
  <c r="J20" i="17"/>
  <c r="I19" i="17"/>
  <c r="J19" i="17"/>
  <c r="I18" i="17"/>
  <c r="I17" i="17"/>
  <c r="I16" i="17"/>
  <c r="I15" i="17"/>
  <c r="J15" i="17"/>
  <c r="I14" i="17"/>
  <c r="I13" i="17"/>
  <c r="J13" i="17"/>
  <c r="I12" i="17"/>
  <c r="J12" i="17"/>
  <c r="I11" i="17"/>
  <c r="J11" i="17"/>
  <c r="I10" i="17"/>
  <c r="I9" i="17"/>
  <c r="I8" i="17"/>
  <c r="J8" i="17"/>
  <c r="I7" i="17"/>
  <c r="J7" i="17"/>
  <c r="L7" i="17"/>
  <c r="K7" i="17"/>
  <c r="I210" i="15"/>
  <c r="I211" i="15"/>
  <c r="I212" i="15"/>
  <c r="I213" i="15"/>
  <c r="I214" i="15"/>
  <c r="I209" i="15"/>
  <c r="G210" i="15"/>
  <c r="B216" i="15"/>
  <c r="C216" i="15"/>
  <c r="D216" i="15"/>
  <c r="G216" i="15"/>
  <c r="H210" i="15"/>
  <c r="G211" i="15"/>
  <c r="H211" i="15"/>
  <c r="G212" i="15"/>
  <c r="H212" i="15"/>
  <c r="G213" i="15"/>
  <c r="H213" i="15"/>
  <c r="G214" i="15"/>
  <c r="H214" i="15"/>
  <c r="G209" i="15"/>
  <c r="H209" i="15"/>
  <c r="F216" i="15"/>
  <c r="E216" i="15"/>
  <c r="J214" i="15"/>
  <c r="J213" i="15"/>
  <c r="J212" i="15"/>
  <c r="J211" i="15"/>
  <c r="J210" i="15"/>
  <c r="J209" i="15"/>
  <c r="L209" i="15"/>
  <c r="K209" i="15"/>
  <c r="G193" i="15"/>
  <c r="B198" i="15"/>
  <c r="C198" i="15"/>
  <c r="D198" i="15"/>
  <c r="E198" i="15"/>
  <c r="F198" i="15"/>
  <c r="G198" i="15"/>
  <c r="H193" i="15"/>
  <c r="G194" i="15"/>
  <c r="H194" i="15"/>
  <c r="G195" i="15"/>
  <c r="H195" i="15"/>
  <c r="G196" i="15"/>
  <c r="H196" i="15"/>
  <c r="G192" i="15"/>
  <c r="H192" i="15"/>
  <c r="I196" i="15"/>
  <c r="J196" i="15"/>
  <c r="I195" i="15"/>
  <c r="I194" i="15"/>
  <c r="J194" i="15"/>
  <c r="I193" i="15"/>
  <c r="J193" i="15"/>
  <c r="I192" i="15"/>
  <c r="J192" i="15"/>
  <c r="L192" i="15"/>
  <c r="K192" i="15"/>
  <c r="G171" i="15"/>
  <c r="B181" i="15"/>
  <c r="C181" i="15"/>
  <c r="D181" i="15"/>
  <c r="E181" i="15"/>
  <c r="F181" i="15"/>
  <c r="G181" i="15"/>
  <c r="H171" i="15"/>
  <c r="G172" i="15"/>
  <c r="H172" i="15"/>
  <c r="G173" i="15"/>
  <c r="H173" i="15"/>
  <c r="G174" i="15"/>
  <c r="H174" i="15"/>
  <c r="G175" i="15"/>
  <c r="H175" i="15"/>
  <c r="G176" i="15"/>
  <c r="H176" i="15"/>
  <c r="G177" i="15"/>
  <c r="H177" i="15"/>
  <c r="G178" i="15"/>
  <c r="H178" i="15"/>
  <c r="G179" i="15"/>
  <c r="H179" i="15"/>
  <c r="G170" i="15"/>
  <c r="H170" i="15"/>
  <c r="I179" i="15"/>
  <c r="I178" i="15"/>
  <c r="J178" i="15"/>
  <c r="I177" i="15"/>
  <c r="J177" i="15"/>
  <c r="I176" i="15"/>
  <c r="I175" i="15"/>
  <c r="J175" i="15"/>
  <c r="I174" i="15"/>
  <c r="J174" i="15"/>
  <c r="I173" i="15"/>
  <c r="J173" i="15"/>
  <c r="I172" i="15"/>
  <c r="J172" i="15"/>
  <c r="I171" i="15"/>
  <c r="J171" i="15"/>
  <c r="I170" i="15"/>
  <c r="J170" i="15"/>
  <c r="L170" i="15"/>
  <c r="K170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17" i="15"/>
  <c r="G118" i="15"/>
  <c r="B161" i="15"/>
  <c r="C161" i="15"/>
  <c r="D161" i="15"/>
  <c r="E161" i="15"/>
  <c r="F161" i="15"/>
  <c r="G161" i="15"/>
  <c r="H118" i="15"/>
  <c r="G119" i="15"/>
  <c r="H119" i="15"/>
  <c r="G120" i="15"/>
  <c r="H120" i="15"/>
  <c r="G121" i="15"/>
  <c r="H121" i="15"/>
  <c r="G122" i="15"/>
  <c r="H122" i="15"/>
  <c r="G123" i="15"/>
  <c r="H123" i="15"/>
  <c r="G124" i="15"/>
  <c r="H124" i="15"/>
  <c r="G125" i="15"/>
  <c r="H125" i="15"/>
  <c r="G126" i="15"/>
  <c r="H126" i="15"/>
  <c r="G127" i="15"/>
  <c r="H127" i="15"/>
  <c r="G128" i="15"/>
  <c r="H128" i="15"/>
  <c r="G129" i="15"/>
  <c r="H129" i="15"/>
  <c r="G130" i="15"/>
  <c r="H130" i="15"/>
  <c r="G131" i="15"/>
  <c r="H131" i="15"/>
  <c r="G132" i="15"/>
  <c r="H132" i="15"/>
  <c r="G133" i="15"/>
  <c r="H133" i="15"/>
  <c r="G134" i="15"/>
  <c r="H134" i="15"/>
  <c r="G135" i="15"/>
  <c r="H135" i="15"/>
  <c r="G136" i="15"/>
  <c r="H136" i="15"/>
  <c r="G137" i="15"/>
  <c r="H137" i="15"/>
  <c r="G138" i="15"/>
  <c r="H138" i="15"/>
  <c r="G139" i="15"/>
  <c r="H139" i="15"/>
  <c r="G140" i="15"/>
  <c r="H140" i="15"/>
  <c r="G141" i="15"/>
  <c r="H141" i="15"/>
  <c r="G142" i="15"/>
  <c r="H142" i="15"/>
  <c r="G143" i="15"/>
  <c r="H143" i="15"/>
  <c r="G144" i="15"/>
  <c r="H144" i="15"/>
  <c r="G145" i="15"/>
  <c r="H145" i="15"/>
  <c r="G146" i="15"/>
  <c r="H146" i="15"/>
  <c r="G147" i="15"/>
  <c r="H147" i="15"/>
  <c r="G148" i="15"/>
  <c r="H148" i="15"/>
  <c r="G149" i="15"/>
  <c r="H149" i="15"/>
  <c r="G150" i="15"/>
  <c r="H150" i="15"/>
  <c r="G151" i="15"/>
  <c r="H151" i="15"/>
  <c r="G152" i="15"/>
  <c r="H152" i="15"/>
  <c r="G153" i="15"/>
  <c r="H153" i="15"/>
  <c r="G154" i="15"/>
  <c r="H154" i="15"/>
  <c r="G155" i="15"/>
  <c r="H155" i="15"/>
  <c r="G156" i="15"/>
  <c r="H156" i="15"/>
  <c r="G157" i="15"/>
  <c r="H157" i="15"/>
  <c r="G158" i="15"/>
  <c r="H158" i="15"/>
  <c r="G159" i="15"/>
  <c r="H159" i="15"/>
  <c r="G117" i="15"/>
  <c r="H117" i="15"/>
  <c r="J159" i="15"/>
  <c r="J157" i="15"/>
  <c r="J155" i="15"/>
  <c r="J154" i="15"/>
  <c r="J153" i="15"/>
  <c r="J152" i="15"/>
  <c r="J150" i="15"/>
  <c r="J149" i="15"/>
  <c r="J148" i="15"/>
  <c r="J147" i="15"/>
  <c r="J146" i="15"/>
  <c r="J143" i="15"/>
  <c r="J141" i="15"/>
  <c r="J140" i="15"/>
  <c r="J139" i="15"/>
  <c r="J138" i="15"/>
  <c r="J136" i="15"/>
  <c r="J135" i="15"/>
  <c r="J134" i="15"/>
  <c r="J133" i="15"/>
  <c r="J132" i="15"/>
  <c r="J131" i="15"/>
  <c r="J129" i="15"/>
  <c r="J128" i="15"/>
  <c r="J127" i="15"/>
  <c r="J126" i="15"/>
  <c r="J125" i="15"/>
  <c r="J124" i="15"/>
  <c r="J123" i="15"/>
  <c r="J122" i="15"/>
  <c r="J121" i="15"/>
  <c r="J120" i="15"/>
  <c r="J119" i="15"/>
  <c r="J117" i="15"/>
  <c r="L117" i="15"/>
  <c r="K117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44" i="15"/>
  <c r="G45" i="15"/>
  <c r="B107" i="15"/>
  <c r="C107" i="15"/>
  <c r="D107" i="15"/>
  <c r="E107" i="15"/>
  <c r="F107" i="15"/>
  <c r="G107" i="15"/>
  <c r="H45" i="15"/>
  <c r="G46" i="15"/>
  <c r="H46" i="15"/>
  <c r="G47" i="15"/>
  <c r="H47" i="15"/>
  <c r="G48" i="15"/>
  <c r="H48" i="15"/>
  <c r="G49" i="15"/>
  <c r="H49" i="15"/>
  <c r="G50" i="15"/>
  <c r="H50" i="15"/>
  <c r="G51" i="15"/>
  <c r="H51" i="15"/>
  <c r="G52" i="15"/>
  <c r="H52" i="15"/>
  <c r="G53" i="15"/>
  <c r="H53" i="15"/>
  <c r="G54" i="15"/>
  <c r="H54" i="15"/>
  <c r="G55" i="15"/>
  <c r="H55" i="15"/>
  <c r="G56" i="15"/>
  <c r="H56" i="15"/>
  <c r="G57" i="15"/>
  <c r="H57" i="15"/>
  <c r="G58" i="15"/>
  <c r="H58" i="15"/>
  <c r="G59" i="15"/>
  <c r="H59" i="15"/>
  <c r="G60" i="15"/>
  <c r="H60" i="15"/>
  <c r="G61" i="15"/>
  <c r="H61" i="15"/>
  <c r="G62" i="15"/>
  <c r="H62" i="15"/>
  <c r="G63" i="15"/>
  <c r="H63" i="15"/>
  <c r="G64" i="15"/>
  <c r="H64" i="15"/>
  <c r="G65" i="15"/>
  <c r="H65" i="15"/>
  <c r="G66" i="15"/>
  <c r="H66" i="15"/>
  <c r="G67" i="15"/>
  <c r="H67" i="15"/>
  <c r="G68" i="15"/>
  <c r="H68" i="15"/>
  <c r="G69" i="15"/>
  <c r="H69" i="15"/>
  <c r="G70" i="15"/>
  <c r="H70" i="15"/>
  <c r="G71" i="15"/>
  <c r="H71" i="15"/>
  <c r="G72" i="15"/>
  <c r="H72" i="15"/>
  <c r="G73" i="15"/>
  <c r="H73" i="15"/>
  <c r="G74" i="15"/>
  <c r="H74" i="15"/>
  <c r="G75" i="15"/>
  <c r="H75" i="15"/>
  <c r="G76" i="15"/>
  <c r="H76" i="15"/>
  <c r="G77" i="15"/>
  <c r="H77" i="15"/>
  <c r="G78" i="15"/>
  <c r="H78" i="15"/>
  <c r="G79" i="15"/>
  <c r="H79" i="15"/>
  <c r="G80" i="15"/>
  <c r="H80" i="15"/>
  <c r="G81" i="15"/>
  <c r="H81" i="15"/>
  <c r="G82" i="15"/>
  <c r="H82" i="15"/>
  <c r="G83" i="15"/>
  <c r="H83" i="15"/>
  <c r="G84" i="15"/>
  <c r="H84" i="15"/>
  <c r="G85" i="15"/>
  <c r="H85" i="15"/>
  <c r="G86" i="15"/>
  <c r="H86" i="15"/>
  <c r="G87" i="15"/>
  <c r="H87" i="15"/>
  <c r="G88" i="15"/>
  <c r="H88" i="15"/>
  <c r="G89" i="15"/>
  <c r="H89" i="15"/>
  <c r="G90" i="15"/>
  <c r="H90" i="15"/>
  <c r="G91" i="15"/>
  <c r="H91" i="15"/>
  <c r="G92" i="15"/>
  <c r="H92" i="15"/>
  <c r="G93" i="15"/>
  <c r="H93" i="15"/>
  <c r="G94" i="15"/>
  <c r="H94" i="15"/>
  <c r="G95" i="15"/>
  <c r="H95" i="15"/>
  <c r="G96" i="15"/>
  <c r="H96" i="15"/>
  <c r="G97" i="15"/>
  <c r="H97" i="15"/>
  <c r="G98" i="15"/>
  <c r="H98" i="15"/>
  <c r="G99" i="15"/>
  <c r="H99" i="15"/>
  <c r="G100" i="15"/>
  <c r="H100" i="15"/>
  <c r="G101" i="15"/>
  <c r="H101" i="15"/>
  <c r="G102" i="15"/>
  <c r="H102" i="15"/>
  <c r="G103" i="15"/>
  <c r="H103" i="15"/>
  <c r="G104" i="15"/>
  <c r="H104" i="15"/>
  <c r="G105" i="15"/>
  <c r="H105" i="15"/>
  <c r="G44" i="15"/>
  <c r="H44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L44" i="15"/>
  <c r="K44" i="15"/>
  <c r="G26" i="15"/>
  <c r="B33" i="15"/>
  <c r="C33" i="15"/>
  <c r="D33" i="15"/>
  <c r="E33" i="15"/>
  <c r="F33" i="15"/>
  <c r="G33" i="15"/>
  <c r="H26" i="15"/>
  <c r="G27" i="15"/>
  <c r="H27" i="15"/>
  <c r="G28" i="15"/>
  <c r="H28" i="15"/>
  <c r="G29" i="15"/>
  <c r="H29" i="15"/>
  <c r="G30" i="15"/>
  <c r="H30" i="15"/>
  <c r="G31" i="15"/>
  <c r="H31" i="15"/>
  <c r="G25" i="15"/>
  <c r="H25" i="15"/>
  <c r="I31" i="15"/>
  <c r="I30" i="15"/>
  <c r="I29" i="15"/>
  <c r="I28" i="15"/>
  <c r="I27" i="15"/>
  <c r="I26" i="15"/>
  <c r="L25" i="15"/>
  <c r="K25" i="15"/>
  <c r="I25" i="15"/>
  <c r="I8" i="15"/>
  <c r="I9" i="15"/>
  <c r="I10" i="15"/>
  <c r="I11" i="15"/>
  <c r="I12" i="15"/>
  <c r="I7" i="15"/>
  <c r="B14" i="15"/>
  <c r="C14" i="15"/>
  <c r="D14" i="15"/>
  <c r="E14" i="15"/>
  <c r="F14" i="15"/>
  <c r="G14" i="15"/>
  <c r="G12" i="15"/>
  <c r="H12" i="15"/>
  <c r="J12" i="15"/>
  <c r="G11" i="15"/>
  <c r="H11" i="15"/>
  <c r="J11" i="15"/>
  <c r="G10" i="15"/>
  <c r="H10" i="15"/>
  <c r="J10" i="15"/>
  <c r="G9" i="15"/>
  <c r="H9" i="15"/>
  <c r="G8" i="15"/>
  <c r="H8" i="15"/>
  <c r="J8" i="15"/>
  <c r="G7" i="15"/>
  <c r="H7" i="15"/>
  <c r="J7" i="15"/>
  <c r="L7" i="15"/>
  <c r="K7" i="15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38" i="14"/>
  <c r="G239" i="14"/>
  <c r="B261" i="14"/>
  <c r="C261" i="14"/>
  <c r="D261" i="14"/>
  <c r="E261" i="14"/>
  <c r="G261" i="14"/>
  <c r="H239" i="14"/>
  <c r="G240" i="14"/>
  <c r="H240" i="14"/>
  <c r="G241" i="14"/>
  <c r="H241" i="14"/>
  <c r="G242" i="14"/>
  <c r="H242" i="14"/>
  <c r="G243" i="14"/>
  <c r="H243" i="14"/>
  <c r="G244" i="14"/>
  <c r="H244" i="14"/>
  <c r="G245" i="14"/>
  <c r="H245" i="14"/>
  <c r="G246" i="14"/>
  <c r="H246" i="14"/>
  <c r="G247" i="14"/>
  <c r="H247" i="14"/>
  <c r="G248" i="14"/>
  <c r="H248" i="14"/>
  <c r="G249" i="14"/>
  <c r="H249" i="14"/>
  <c r="G250" i="14"/>
  <c r="H250" i="14"/>
  <c r="G251" i="14"/>
  <c r="H251" i="14"/>
  <c r="G252" i="14"/>
  <c r="H252" i="14"/>
  <c r="G253" i="14"/>
  <c r="H253" i="14"/>
  <c r="G254" i="14"/>
  <c r="H254" i="14"/>
  <c r="G255" i="14"/>
  <c r="H255" i="14"/>
  <c r="G256" i="14"/>
  <c r="H256" i="14"/>
  <c r="G257" i="14"/>
  <c r="H257" i="14"/>
  <c r="G258" i="14"/>
  <c r="H258" i="14"/>
  <c r="G259" i="14"/>
  <c r="H259" i="14"/>
  <c r="G238" i="14"/>
  <c r="H238" i="14"/>
  <c r="F261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L238" i="14"/>
  <c r="K238" i="14"/>
  <c r="G219" i="14"/>
  <c r="B227" i="14"/>
  <c r="C227" i="14"/>
  <c r="D227" i="14"/>
  <c r="E227" i="14"/>
  <c r="F227" i="14"/>
  <c r="G227" i="14"/>
  <c r="H219" i="14"/>
  <c r="G220" i="14"/>
  <c r="H220" i="14"/>
  <c r="G221" i="14"/>
  <c r="H221" i="14"/>
  <c r="G222" i="14"/>
  <c r="H222" i="14"/>
  <c r="G223" i="14"/>
  <c r="H223" i="14"/>
  <c r="G224" i="14"/>
  <c r="H224" i="14"/>
  <c r="G225" i="14"/>
  <c r="H225" i="14"/>
  <c r="G218" i="14"/>
  <c r="H218" i="14"/>
  <c r="I225" i="14"/>
  <c r="J225" i="14"/>
  <c r="I224" i="14"/>
  <c r="J224" i="14"/>
  <c r="I223" i="14"/>
  <c r="J223" i="14"/>
  <c r="I222" i="14"/>
  <c r="J222" i="14"/>
  <c r="I221" i="14"/>
  <c r="J221" i="14"/>
  <c r="I220" i="14"/>
  <c r="J220" i="14"/>
  <c r="I219" i="14"/>
  <c r="J219" i="14"/>
  <c r="I218" i="14"/>
  <c r="J218" i="14"/>
  <c r="L218" i="14"/>
  <c r="K218" i="14"/>
  <c r="G203" i="14"/>
  <c r="B207" i="14"/>
  <c r="C207" i="14"/>
  <c r="D207" i="14"/>
  <c r="E207" i="14"/>
  <c r="F207" i="14"/>
  <c r="G207" i="14"/>
  <c r="H203" i="14"/>
  <c r="G204" i="14"/>
  <c r="H204" i="14"/>
  <c r="G205" i="14"/>
  <c r="H205" i="14"/>
  <c r="G202" i="14"/>
  <c r="H202" i="14"/>
  <c r="I205" i="14"/>
  <c r="J205" i="14"/>
  <c r="I204" i="14"/>
  <c r="J204" i="14"/>
  <c r="I203" i="14"/>
  <c r="J203" i="14"/>
  <c r="I202" i="14"/>
  <c r="J202" i="14"/>
  <c r="L202" i="14"/>
  <c r="K202" i="14"/>
  <c r="I189" i="14"/>
  <c r="I190" i="14"/>
  <c r="I191" i="14"/>
  <c r="I188" i="14"/>
  <c r="G189" i="14"/>
  <c r="B193" i="14"/>
  <c r="C193" i="14"/>
  <c r="D193" i="14"/>
  <c r="E193" i="14"/>
  <c r="F193" i="14"/>
  <c r="G193" i="14"/>
  <c r="H189" i="14"/>
  <c r="G190" i="14"/>
  <c r="H190" i="14"/>
  <c r="G191" i="14"/>
  <c r="H191" i="14"/>
  <c r="G188" i="14"/>
  <c r="H188" i="14"/>
  <c r="J191" i="14"/>
  <c r="J190" i="14"/>
  <c r="J189" i="14"/>
  <c r="J188" i="14"/>
  <c r="L188" i="14"/>
  <c r="K188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36" i="14"/>
  <c r="G137" i="14"/>
  <c r="G136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3" i="14"/>
  <c r="G174" i="14"/>
  <c r="G175" i="14"/>
  <c r="G177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36" i="14"/>
  <c r="F177" i="14"/>
  <c r="E177" i="14"/>
  <c r="D177" i="14"/>
  <c r="C177" i="14"/>
  <c r="B177" i="14"/>
  <c r="J175" i="14"/>
  <c r="J174" i="14"/>
  <c r="J173" i="14"/>
  <c r="J171" i="14"/>
  <c r="J170" i="14"/>
  <c r="J169" i="14"/>
  <c r="J168" i="14"/>
  <c r="J167" i="14"/>
  <c r="J166" i="14"/>
  <c r="J165" i="14"/>
  <c r="J163" i="14"/>
  <c r="J162" i="14"/>
  <c r="J161" i="14"/>
  <c r="J160" i="14"/>
  <c r="J159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L136" i="14"/>
  <c r="K136" i="14"/>
  <c r="I115" i="14"/>
  <c r="I116" i="14"/>
  <c r="I117" i="14"/>
  <c r="I118" i="14"/>
  <c r="I119" i="14"/>
  <c r="I120" i="14"/>
  <c r="I121" i="14"/>
  <c r="I122" i="14"/>
  <c r="I123" i="14"/>
  <c r="I124" i="14"/>
  <c r="I125" i="14"/>
  <c r="I114" i="14"/>
  <c r="G115" i="14"/>
  <c r="B127" i="14"/>
  <c r="C127" i="14"/>
  <c r="D127" i="14"/>
  <c r="E127" i="14"/>
  <c r="F127" i="14"/>
  <c r="G127" i="14"/>
  <c r="H115" i="14"/>
  <c r="G116" i="14"/>
  <c r="H116" i="14"/>
  <c r="G117" i="14"/>
  <c r="H117" i="14"/>
  <c r="G118" i="14"/>
  <c r="H118" i="14"/>
  <c r="G119" i="14"/>
  <c r="H119" i="14"/>
  <c r="G120" i="14"/>
  <c r="H120" i="14"/>
  <c r="G121" i="14"/>
  <c r="H121" i="14"/>
  <c r="G122" i="14"/>
  <c r="H122" i="14"/>
  <c r="G123" i="14"/>
  <c r="H123" i="14"/>
  <c r="G124" i="14"/>
  <c r="H124" i="14"/>
  <c r="G125" i="14"/>
  <c r="H125" i="14"/>
  <c r="G114" i="14"/>
  <c r="H114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L114" i="14"/>
  <c r="K114" i="14"/>
  <c r="G99" i="14"/>
  <c r="B103" i="14"/>
  <c r="C103" i="14"/>
  <c r="D103" i="14"/>
  <c r="E103" i="14"/>
  <c r="F103" i="14"/>
  <c r="G103" i="14"/>
  <c r="H99" i="14"/>
  <c r="G100" i="14"/>
  <c r="H100" i="14"/>
  <c r="G101" i="14"/>
  <c r="H101" i="14"/>
  <c r="G98" i="14"/>
  <c r="H98" i="14"/>
  <c r="I101" i="14"/>
  <c r="I100" i="14"/>
  <c r="I99" i="14"/>
  <c r="J99" i="14"/>
  <c r="I98" i="14"/>
  <c r="J98" i="14"/>
  <c r="L98" i="14"/>
  <c r="K98" i="14"/>
  <c r="G85" i="14"/>
  <c r="B87" i="14"/>
  <c r="C87" i="14"/>
  <c r="D87" i="14"/>
  <c r="E87" i="14"/>
  <c r="F87" i="14"/>
  <c r="G87" i="14"/>
  <c r="H85" i="14"/>
  <c r="I85" i="14"/>
  <c r="J85" i="14"/>
  <c r="L85" i="14"/>
  <c r="K85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56" i="14"/>
  <c r="G57" i="14"/>
  <c r="B76" i="14"/>
  <c r="C76" i="14"/>
  <c r="D76" i="14"/>
  <c r="E76" i="14"/>
  <c r="F76" i="14"/>
  <c r="G76" i="14"/>
  <c r="H57" i="14"/>
  <c r="G58" i="14"/>
  <c r="H58" i="14"/>
  <c r="G59" i="14"/>
  <c r="H59" i="14"/>
  <c r="G60" i="14"/>
  <c r="H60" i="14"/>
  <c r="G61" i="14"/>
  <c r="H61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69" i="14"/>
  <c r="H69" i="14"/>
  <c r="G70" i="14"/>
  <c r="H70" i="14"/>
  <c r="G71" i="14"/>
  <c r="H71" i="14"/>
  <c r="G72" i="14"/>
  <c r="H72" i="14"/>
  <c r="G73" i="14"/>
  <c r="H73" i="14"/>
  <c r="G74" i="14"/>
  <c r="H74" i="14"/>
  <c r="G56" i="14"/>
  <c r="H56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L56" i="14"/>
  <c r="K56" i="14"/>
  <c r="I41" i="14"/>
  <c r="I42" i="14"/>
  <c r="I40" i="14"/>
  <c r="G41" i="14"/>
  <c r="B44" i="14"/>
  <c r="C44" i="14"/>
  <c r="D44" i="14"/>
  <c r="E44" i="14"/>
  <c r="F44" i="14"/>
  <c r="G44" i="14"/>
  <c r="H41" i="14"/>
  <c r="G42" i="14"/>
  <c r="H42" i="14"/>
  <c r="G40" i="14"/>
  <c r="H40" i="14"/>
  <c r="J42" i="14"/>
  <c r="J41" i="14"/>
  <c r="J40" i="14"/>
  <c r="L40" i="14"/>
  <c r="K40" i="14"/>
  <c r="G24" i="14"/>
  <c r="B29" i="14"/>
  <c r="C29" i="14"/>
  <c r="D29" i="14"/>
  <c r="E29" i="14"/>
  <c r="F29" i="14"/>
  <c r="G29" i="14"/>
  <c r="H24" i="14"/>
  <c r="G25" i="14"/>
  <c r="H25" i="14"/>
  <c r="G26" i="14"/>
  <c r="H26" i="14"/>
  <c r="G27" i="14"/>
  <c r="H27" i="14"/>
  <c r="G23" i="14"/>
  <c r="H23" i="14"/>
  <c r="I27" i="14"/>
  <c r="J27" i="14"/>
  <c r="I26" i="14"/>
  <c r="J26" i="14"/>
  <c r="I25" i="14"/>
  <c r="I24" i="14"/>
  <c r="I23" i="14"/>
  <c r="J23" i="14"/>
  <c r="L23" i="14"/>
  <c r="K23" i="14"/>
  <c r="I8" i="14"/>
  <c r="I9" i="14"/>
  <c r="I10" i="14"/>
  <c r="I11" i="14"/>
  <c r="I12" i="14"/>
  <c r="I7" i="14"/>
  <c r="B14" i="14"/>
  <c r="C14" i="14"/>
  <c r="D14" i="14"/>
  <c r="E14" i="14"/>
  <c r="F14" i="14"/>
  <c r="G14" i="14"/>
  <c r="G12" i="14"/>
  <c r="H12" i="14"/>
  <c r="G11" i="14"/>
  <c r="H11" i="14"/>
  <c r="J11" i="14"/>
  <c r="G10" i="14"/>
  <c r="H10" i="14"/>
  <c r="J10" i="14"/>
  <c r="G9" i="14"/>
  <c r="H9" i="14"/>
  <c r="J9" i="14"/>
  <c r="G8" i="14"/>
  <c r="H8" i="14"/>
  <c r="L7" i="14"/>
  <c r="K7" i="14"/>
  <c r="G7" i="14"/>
  <c r="H7" i="14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102" i="13"/>
  <c r="G103" i="13"/>
  <c r="B267" i="13"/>
  <c r="C267" i="13"/>
  <c r="D267" i="13"/>
  <c r="E267" i="13"/>
  <c r="F267" i="13"/>
  <c r="G267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239" i="13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102" i="13"/>
  <c r="H102" i="13"/>
  <c r="J265" i="13"/>
  <c r="J263" i="13"/>
  <c r="J262" i="13"/>
  <c r="J261" i="13"/>
  <c r="J260" i="13"/>
  <c r="J259" i="13"/>
  <c r="J258" i="13"/>
  <c r="J257" i="13"/>
  <c r="J256" i="13"/>
  <c r="J255" i="13"/>
  <c r="J254" i="13"/>
  <c r="J252" i="13"/>
  <c r="J251" i="13"/>
  <c r="J250" i="13"/>
  <c r="J249" i="13"/>
  <c r="J248" i="13"/>
  <c r="J247" i="13"/>
  <c r="J245" i="13"/>
  <c r="J244" i="13"/>
  <c r="J243" i="13"/>
  <c r="J241" i="13"/>
  <c r="J240" i="13"/>
  <c r="J239" i="13"/>
  <c r="J238" i="13"/>
  <c r="J237" i="13"/>
  <c r="J235" i="13"/>
  <c r="J234" i="13"/>
  <c r="J233" i="13"/>
  <c r="J232" i="13"/>
  <c r="J231" i="13"/>
  <c r="J229" i="13"/>
  <c r="J227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7" i="13"/>
  <c r="J156" i="13"/>
  <c r="J155" i="13"/>
  <c r="J154" i="13"/>
  <c r="J153" i="13"/>
  <c r="J152" i="13"/>
  <c r="J151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L102" i="13"/>
  <c r="K102" i="13"/>
  <c r="G89" i="13"/>
  <c r="B91" i="13"/>
  <c r="C91" i="13"/>
  <c r="D91" i="13"/>
  <c r="E91" i="13"/>
  <c r="F91" i="13"/>
  <c r="G91" i="13"/>
  <c r="H89" i="13"/>
  <c r="G88" i="13"/>
  <c r="H88" i="13"/>
  <c r="G87" i="13"/>
  <c r="H87" i="13"/>
  <c r="G86" i="13"/>
  <c r="H86" i="13"/>
  <c r="G85" i="13"/>
  <c r="H85" i="13"/>
  <c r="G84" i="13"/>
  <c r="H84" i="13"/>
  <c r="G83" i="13"/>
  <c r="H83" i="13"/>
  <c r="G82" i="13"/>
  <c r="H82" i="13"/>
  <c r="G81" i="13"/>
  <c r="H81" i="13"/>
  <c r="G80" i="13"/>
  <c r="H80" i="13"/>
  <c r="G79" i="13"/>
  <c r="H79" i="13"/>
  <c r="G78" i="13"/>
  <c r="H78" i="13"/>
  <c r="G77" i="13"/>
  <c r="H77" i="13"/>
  <c r="G76" i="13"/>
  <c r="H76" i="13"/>
  <c r="G75" i="13"/>
  <c r="H75" i="13"/>
  <c r="G74" i="13"/>
  <c r="H74" i="13"/>
  <c r="I89" i="13"/>
  <c r="J89" i="13"/>
  <c r="I88" i="13"/>
  <c r="I87" i="13"/>
  <c r="J87" i="13"/>
  <c r="I86" i="13"/>
  <c r="J86" i="13"/>
  <c r="I85" i="13"/>
  <c r="J85" i="13"/>
  <c r="I84" i="13"/>
  <c r="J84" i="13"/>
  <c r="I83" i="13"/>
  <c r="J83" i="13"/>
  <c r="I82" i="13"/>
  <c r="J82" i="13"/>
  <c r="I81" i="13"/>
  <c r="J81" i="13"/>
  <c r="I80" i="13"/>
  <c r="J80" i="13"/>
  <c r="I79" i="13"/>
  <c r="I78" i="13"/>
  <c r="I77" i="13"/>
  <c r="J77" i="13"/>
  <c r="I76" i="13"/>
  <c r="I75" i="13"/>
  <c r="J75" i="13"/>
  <c r="I74" i="13"/>
  <c r="J74" i="13"/>
  <c r="L74" i="13"/>
  <c r="K74" i="13"/>
  <c r="I60" i="13"/>
  <c r="I61" i="13"/>
  <c r="I59" i="13"/>
  <c r="G60" i="13"/>
  <c r="B63" i="13"/>
  <c r="C63" i="13"/>
  <c r="D63" i="13"/>
  <c r="E63" i="13"/>
  <c r="F63" i="13"/>
  <c r="G63" i="13"/>
  <c r="H60" i="13"/>
  <c r="G61" i="13"/>
  <c r="H61" i="13"/>
  <c r="G59" i="13"/>
  <c r="H59" i="13"/>
  <c r="J61" i="13"/>
  <c r="J59" i="13"/>
  <c r="L59" i="13"/>
  <c r="K59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20" i="13"/>
  <c r="G21" i="13"/>
  <c r="B48" i="13"/>
  <c r="C48" i="13"/>
  <c r="D48" i="13"/>
  <c r="E48" i="13"/>
  <c r="F48" i="13"/>
  <c r="G48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20" i="13"/>
  <c r="H20" i="13"/>
  <c r="J46" i="13"/>
  <c r="J45" i="13"/>
  <c r="J44" i="13"/>
  <c r="J43" i="13"/>
  <c r="J42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4" i="13"/>
  <c r="J23" i="13"/>
  <c r="J22" i="13"/>
  <c r="J21" i="13"/>
  <c r="J20" i="13"/>
  <c r="L20" i="13"/>
  <c r="K20" i="13"/>
  <c r="B9" i="13"/>
  <c r="C9" i="13"/>
  <c r="D9" i="13"/>
  <c r="E9" i="13"/>
  <c r="F9" i="13"/>
  <c r="G9" i="13"/>
  <c r="G7" i="13"/>
  <c r="H7" i="13"/>
  <c r="I7" i="13"/>
  <c r="J7" i="13"/>
  <c r="L7" i="13"/>
  <c r="K7" i="13"/>
  <c r="G246" i="12"/>
  <c r="B251" i="12"/>
  <c r="C251" i="12"/>
  <c r="D251" i="12"/>
  <c r="E251" i="12"/>
  <c r="F251" i="12"/>
  <c r="G251" i="12"/>
  <c r="H246" i="12"/>
  <c r="G247" i="12"/>
  <c r="H247" i="12"/>
  <c r="G248" i="12"/>
  <c r="H248" i="12"/>
  <c r="G249" i="12"/>
  <c r="H249" i="12"/>
  <c r="G245" i="12"/>
  <c r="H245" i="12"/>
  <c r="I249" i="12"/>
  <c r="J249" i="12"/>
  <c r="I248" i="12"/>
  <c r="J248" i="12"/>
  <c r="I247" i="12"/>
  <c r="J247" i="12"/>
  <c r="I246" i="12"/>
  <c r="J246" i="12"/>
  <c r="I245" i="12"/>
  <c r="J245" i="12"/>
  <c r="L245" i="12"/>
  <c r="K245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94" i="12"/>
  <c r="G95" i="12"/>
  <c r="B236" i="12"/>
  <c r="C236" i="12"/>
  <c r="D236" i="12"/>
  <c r="E236" i="12"/>
  <c r="F236" i="12"/>
  <c r="G236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0" i="12"/>
  <c r="H150" i="12"/>
  <c r="G151" i="12"/>
  <c r="H151" i="12"/>
  <c r="G152" i="12"/>
  <c r="H152" i="12"/>
  <c r="G153" i="12"/>
  <c r="H153" i="12"/>
  <c r="G154" i="12"/>
  <c r="H154" i="12"/>
  <c r="G155" i="12"/>
  <c r="H155" i="12"/>
  <c r="G156" i="12"/>
  <c r="H156" i="12"/>
  <c r="G157" i="12"/>
  <c r="H157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4" i="12"/>
  <c r="H174" i="12"/>
  <c r="G175" i="12"/>
  <c r="H175" i="12"/>
  <c r="G176" i="12"/>
  <c r="H176" i="12"/>
  <c r="G177" i="12"/>
  <c r="H177" i="12"/>
  <c r="G178" i="12"/>
  <c r="H178" i="12"/>
  <c r="G179" i="12"/>
  <c r="H179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8" i="12"/>
  <c r="H188" i="12"/>
  <c r="G189" i="12"/>
  <c r="H189" i="12"/>
  <c r="G190" i="12"/>
  <c r="H190" i="12"/>
  <c r="G191" i="12"/>
  <c r="H191" i="12"/>
  <c r="G192" i="12"/>
  <c r="H192" i="12"/>
  <c r="G193" i="12"/>
  <c r="H193" i="12"/>
  <c r="G194" i="12"/>
  <c r="H194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7" i="12"/>
  <c r="H207" i="12"/>
  <c r="G208" i="12"/>
  <c r="H208" i="12"/>
  <c r="G209" i="12"/>
  <c r="H209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4" i="12"/>
  <c r="H224" i="12"/>
  <c r="G225" i="12"/>
  <c r="H225" i="12"/>
  <c r="G226" i="12"/>
  <c r="H226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94" i="12"/>
  <c r="H94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0" i="12"/>
  <c r="J199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49" i="12"/>
  <c r="J148" i="12"/>
  <c r="J147" i="12"/>
  <c r="J146" i="12"/>
  <c r="J144" i="12"/>
  <c r="J143" i="12"/>
  <c r="J142" i="12"/>
  <c r="J141" i="12"/>
  <c r="J140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4" i="12"/>
  <c r="J113" i="12"/>
  <c r="J112" i="12"/>
  <c r="J111" i="12"/>
  <c r="J110" i="12"/>
  <c r="J108" i="12"/>
  <c r="J107" i="12"/>
  <c r="J106" i="12"/>
  <c r="J105" i="12"/>
  <c r="J104" i="12"/>
  <c r="J102" i="12"/>
  <c r="J101" i="12"/>
  <c r="J98" i="12"/>
  <c r="J97" i="12"/>
  <c r="J96" i="12"/>
  <c r="J95" i="12"/>
  <c r="J94" i="12"/>
  <c r="L94" i="12"/>
  <c r="K94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67" i="12"/>
  <c r="G68" i="12"/>
  <c r="B83" i="12"/>
  <c r="C83" i="12"/>
  <c r="D83" i="12"/>
  <c r="E83" i="12"/>
  <c r="F83" i="12"/>
  <c r="G83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67" i="12"/>
  <c r="H67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7" i="12"/>
  <c r="L67" i="12"/>
  <c r="K6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7" i="12"/>
  <c r="B57" i="12"/>
  <c r="C57" i="12"/>
  <c r="D57" i="12"/>
  <c r="E57" i="12"/>
  <c r="F57" i="12"/>
  <c r="G57" i="12"/>
  <c r="G55" i="12"/>
  <c r="H55" i="12"/>
  <c r="J55" i="12"/>
  <c r="G54" i="12"/>
  <c r="H54" i="12"/>
  <c r="J54" i="12"/>
  <c r="G53" i="12"/>
  <c r="H53" i="12"/>
  <c r="J53" i="12"/>
  <c r="G52" i="12"/>
  <c r="H52" i="12"/>
  <c r="J52" i="12"/>
  <c r="G51" i="12"/>
  <c r="H51" i="12"/>
  <c r="J51" i="12"/>
  <c r="G50" i="12"/>
  <c r="H50" i="12"/>
  <c r="J50" i="12"/>
  <c r="G49" i="12"/>
  <c r="H49" i="12"/>
  <c r="J49" i="12"/>
  <c r="G48" i="12"/>
  <c r="H48" i="12"/>
  <c r="J48" i="12"/>
  <c r="G47" i="12"/>
  <c r="H47" i="12"/>
  <c r="J47" i="12"/>
  <c r="G46" i="12"/>
  <c r="H46" i="12"/>
  <c r="J46" i="12"/>
  <c r="G45" i="12"/>
  <c r="H45" i="12"/>
  <c r="J45" i="12"/>
  <c r="G44" i="12"/>
  <c r="H44" i="12"/>
  <c r="G43" i="12"/>
  <c r="H43" i="12"/>
  <c r="J43" i="12"/>
  <c r="G42" i="12"/>
  <c r="H42" i="12"/>
  <c r="J42" i="12"/>
  <c r="G41" i="12"/>
  <c r="H41" i="12"/>
  <c r="J41" i="12"/>
  <c r="G40" i="12"/>
  <c r="H40" i="12"/>
  <c r="J40" i="12"/>
  <c r="G39" i="12"/>
  <c r="H39" i="12"/>
  <c r="J39" i="12"/>
  <c r="G38" i="12"/>
  <c r="H38" i="12"/>
  <c r="J38" i="12"/>
  <c r="G37" i="12"/>
  <c r="H37" i="12"/>
  <c r="G36" i="12"/>
  <c r="H36" i="12"/>
  <c r="J36" i="12"/>
  <c r="G35" i="12"/>
  <c r="H35" i="12"/>
  <c r="J35" i="12"/>
  <c r="G34" i="12"/>
  <c r="H34" i="12"/>
  <c r="J34" i="12"/>
  <c r="G33" i="12"/>
  <c r="H33" i="12"/>
  <c r="J33" i="12"/>
  <c r="G32" i="12"/>
  <c r="H32" i="12"/>
  <c r="J32" i="12"/>
  <c r="G31" i="12"/>
  <c r="H31" i="12"/>
  <c r="J31" i="12"/>
  <c r="G30" i="12"/>
  <c r="H30" i="12"/>
  <c r="G29" i="12"/>
  <c r="H29" i="12"/>
  <c r="J29" i="12"/>
  <c r="G28" i="12"/>
  <c r="H28" i="12"/>
  <c r="G27" i="12"/>
  <c r="H27" i="12"/>
  <c r="J27" i="12"/>
  <c r="G26" i="12"/>
  <c r="H26" i="12"/>
  <c r="J26" i="12"/>
  <c r="G25" i="12"/>
  <c r="H25" i="12"/>
  <c r="J25" i="12"/>
  <c r="G24" i="12"/>
  <c r="H24" i="12"/>
  <c r="G23" i="12"/>
  <c r="H23" i="12"/>
  <c r="J23" i="12"/>
  <c r="G22" i="12"/>
  <c r="H22" i="12"/>
  <c r="J22" i="12"/>
  <c r="G21" i="12"/>
  <c r="H21" i="12"/>
  <c r="J21" i="12"/>
  <c r="G20" i="12"/>
  <c r="H20" i="12"/>
  <c r="J20" i="12"/>
  <c r="G19" i="12"/>
  <c r="H19" i="12"/>
  <c r="J19" i="12"/>
  <c r="G18" i="12"/>
  <c r="H18" i="12"/>
  <c r="G17" i="12"/>
  <c r="H17" i="12"/>
  <c r="G16" i="12"/>
  <c r="H16" i="12"/>
  <c r="J16" i="12"/>
  <c r="G15" i="12"/>
  <c r="H15" i="12"/>
  <c r="J15" i="12"/>
  <c r="G14" i="12"/>
  <c r="H14" i="12"/>
  <c r="J14" i="12"/>
  <c r="G13" i="12"/>
  <c r="H13" i="12"/>
  <c r="J13" i="12"/>
  <c r="G12" i="12"/>
  <c r="H12" i="12"/>
  <c r="J12" i="12"/>
  <c r="G11" i="12"/>
  <c r="H11" i="12"/>
  <c r="J11" i="12"/>
  <c r="G10" i="12"/>
  <c r="H10" i="12"/>
  <c r="J10" i="12"/>
  <c r="G9" i="12"/>
  <c r="H9" i="12"/>
  <c r="J9" i="12"/>
  <c r="G8" i="12"/>
  <c r="H8" i="12"/>
  <c r="J8" i="12"/>
  <c r="L7" i="12"/>
  <c r="K7" i="12"/>
  <c r="G7" i="12"/>
  <c r="H7" i="12"/>
  <c r="G173" i="11"/>
  <c r="B195" i="11"/>
  <c r="C195" i="11"/>
  <c r="D195" i="11"/>
  <c r="E195" i="11"/>
  <c r="F195" i="11"/>
  <c r="G195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2" i="11"/>
  <c r="H182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72" i="11"/>
  <c r="H172" i="11"/>
  <c r="I193" i="11"/>
  <c r="J193" i="11"/>
  <c r="I192" i="11"/>
  <c r="J192" i="11"/>
  <c r="I191" i="11"/>
  <c r="J191" i="11"/>
  <c r="I190" i="11"/>
  <c r="J190" i="11"/>
  <c r="I189" i="11"/>
  <c r="J189" i="11"/>
  <c r="I188" i="11"/>
  <c r="J188" i="11"/>
  <c r="I187" i="11"/>
  <c r="I186" i="11"/>
  <c r="J186" i="11"/>
  <c r="I185" i="11"/>
  <c r="J185" i="11"/>
  <c r="I184" i="11"/>
  <c r="J184" i="11"/>
  <c r="I183" i="11"/>
  <c r="J183" i="11"/>
  <c r="I182" i="11"/>
  <c r="I181" i="11"/>
  <c r="J181" i="11"/>
  <c r="I180" i="11"/>
  <c r="J180" i="11"/>
  <c r="I179" i="11"/>
  <c r="I178" i="11"/>
  <c r="J178" i="11"/>
  <c r="I177" i="11"/>
  <c r="J177" i="11"/>
  <c r="I176" i="11"/>
  <c r="I175" i="11"/>
  <c r="J175" i="11"/>
  <c r="I174" i="11"/>
  <c r="J174" i="11"/>
  <c r="I173" i="11"/>
  <c r="J173" i="11"/>
  <c r="I172" i="11"/>
  <c r="J172" i="11"/>
  <c r="L172" i="11"/>
  <c r="K172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25" i="11"/>
  <c r="G26" i="11"/>
  <c r="B163" i="11"/>
  <c r="C163" i="11"/>
  <c r="D163" i="11"/>
  <c r="E163" i="11"/>
  <c r="F163" i="11"/>
  <c r="G163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G50" i="11"/>
  <c r="H50" i="11"/>
  <c r="G51" i="11"/>
  <c r="H51" i="11"/>
  <c r="G52" i="11"/>
  <c r="H52" i="11"/>
  <c r="G53" i="11"/>
  <c r="H53" i="11"/>
  <c r="G54" i="11"/>
  <c r="H54" i="11"/>
  <c r="G55" i="11"/>
  <c r="H55" i="11"/>
  <c r="G56" i="11"/>
  <c r="H56" i="11"/>
  <c r="G57" i="11"/>
  <c r="H57" i="11"/>
  <c r="G58" i="11"/>
  <c r="H58" i="11"/>
  <c r="G59" i="11"/>
  <c r="H59" i="11"/>
  <c r="G60" i="11"/>
  <c r="H60" i="11"/>
  <c r="G61" i="11"/>
  <c r="H61" i="11"/>
  <c r="G62" i="11"/>
  <c r="H62" i="11"/>
  <c r="G63" i="11"/>
  <c r="H63" i="11"/>
  <c r="G64" i="11"/>
  <c r="H64" i="11"/>
  <c r="G65" i="11"/>
  <c r="H65" i="11"/>
  <c r="G66" i="11"/>
  <c r="H66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1" i="11"/>
  <c r="H91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25" i="11"/>
  <c r="H25" i="11"/>
  <c r="J161" i="11"/>
  <c r="J160" i="11"/>
  <c r="J159" i="11"/>
  <c r="J158" i="11"/>
  <c r="J157" i="11"/>
  <c r="J156" i="11"/>
  <c r="J154" i="11"/>
  <c r="J153" i="11"/>
  <c r="J152" i="11"/>
  <c r="J151" i="11"/>
  <c r="J150" i="11"/>
  <c r="J149" i="11"/>
  <c r="J148" i="11"/>
  <c r="J147" i="11"/>
  <c r="J146" i="11"/>
  <c r="J144" i="11"/>
  <c r="J143" i="11"/>
  <c r="J142" i="11"/>
  <c r="J141" i="11"/>
  <c r="J140" i="11"/>
  <c r="J138" i="11"/>
  <c r="J137" i="11"/>
  <c r="J135" i="11"/>
  <c r="J134" i="11"/>
  <c r="J132" i="11"/>
  <c r="J130" i="11"/>
  <c r="J129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L25" i="11"/>
  <c r="K25" i="11"/>
  <c r="B14" i="11"/>
  <c r="C14" i="11"/>
  <c r="D14" i="11"/>
  <c r="E14" i="11"/>
  <c r="F14" i="11"/>
  <c r="G14" i="11"/>
  <c r="G12" i="11"/>
  <c r="H12" i="11"/>
  <c r="I12" i="11"/>
  <c r="J12" i="11"/>
  <c r="G11" i="11"/>
  <c r="H11" i="11"/>
  <c r="I11" i="11"/>
  <c r="J11" i="11"/>
  <c r="G10" i="11"/>
  <c r="H10" i="11"/>
  <c r="I10" i="11"/>
  <c r="J10" i="11"/>
  <c r="I9" i="11"/>
  <c r="G9" i="11"/>
  <c r="H9" i="11"/>
  <c r="G8" i="11"/>
  <c r="H8" i="11"/>
  <c r="I8" i="11"/>
  <c r="J8" i="11"/>
  <c r="G7" i="11"/>
  <c r="H7" i="11"/>
  <c r="I7" i="11"/>
  <c r="J7" i="11"/>
  <c r="L7" i="11"/>
  <c r="K7" i="11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320" i="10"/>
  <c r="G321" i="10"/>
  <c r="B483" i="10"/>
  <c r="C483" i="10"/>
  <c r="D483" i="10"/>
  <c r="E483" i="10"/>
  <c r="F483" i="10"/>
  <c r="G483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G386" i="10"/>
  <c r="H386" i="10"/>
  <c r="G387" i="10"/>
  <c r="H387" i="10"/>
  <c r="G388" i="10"/>
  <c r="H388" i="10"/>
  <c r="G389" i="10"/>
  <c r="H389" i="10"/>
  <c r="G390" i="10"/>
  <c r="H390" i="10"/>
  <c r="G391" i="10"/>
  <c r="H391" i="10"/>
  <c r="G392" i="10"/>
  <c r="H392" i="10"/>
  <c r="G393" i="10"/>
  <c r="H393" i="10"/>
  <c r="G394" i="10"/>
  <c r="H394" i="10"/>
  <c r="G395" i="10"/>
  <c r="H395" i="10"/>
  <c r="G396" i="10"/>
  <c r="H396" i="10"/>
  <c r="G397" i="10"/>
  <c r="H397" i="10"/>
  <c r="G398" i="10"/>
  <c r="H398" i="10"/>
  <c r="G399" i="10"/>
  <c r="H399" i="10"/>
  <c r="G400" i="10"/>
  <c r="H400" i="10"/>
  <c r="G401" i="10"/>
  <c r="H401" i="10"/>
  <c r="G402" i="10"/>
  <c r="H402" i="10"/>
  <c r="G403" i="10"/>
  <c r="H403" i="10"/>
  <c r="G404" i="10"/>
  <c r="H404" i="10"/>
  <c r="G405" i="10"/>
  <c r="H405" i="10"/>
  <c r="G406" i="10"/>
  <c r="H406" i="10"/>
  <c r="G407" i="10"/>
  <c r="H407" i="10"/>
  <c r="G408" i="10"/>
  <c r="H408" i="10"/>
  <c r="G409" i="10"/>
  <c r="H409" i="10"/>
  <c r="G410" i="10"/>
  <c r="H410" i="10"/>
  <c r="G411" i="10"/>
  <c r="H411" i="10"/>
  <c r="G412" i="10"/>
  <c r="H412" i="10"/>
  <c r="G413" i="10"/>
  <c r="H413" i="10"/>
  <c r="G414" i="10"/>
  <c r="H414" i="10"/>
  <c r="G415" i="10"/>
  <c r="H415" i="10"/>
  <c r="G416" i="10"/>
  <c r="H416" i="10"/>
  <c r="G417" i="10"/>
  <c r="H417" i="10"/>
  <c r="G418" i="10"/>
  <c r="H418" i="10"/>
  <c r="G419" i="10"/>
  <c r="H419" i="10"/>
  <c r="G420" i="10"/>
  <c r="H420" i="10"/>
  <c r="G421" i="10"/>
  <c r="H421" i="10"/>
  <c r="G422" i="10"/>
  <c r="H422" i="10"/>
  <c r="G423" i="10"/>
  <c r="H423" i="10"/>
  <c r="G424" i="10"/>
  <c r="H424" i="10"/>
  <c r="G425" i="10"/>
  <c r="H425" i="10"/>
  <c r="G426" i="10"/>
  <c r="H426" i="10"/>
  <c r="G427" i="10"/>
  <c r="H427" i="10"/>
  <c r="G428" i="10"/>
  <c r="H428" i="10"/>
  <c r="G429" i="10"/>
  <c r="H429" i="10"/>
  <c r="G430" i="10"/>
  <c r="H430" i="10"/>
  <c r="G431" i="10"/>
  <c r="H431" i="10"/>
  <c r="G432" i="10"/>
  <c r="H432" i="10"/>
  <c r="G433" i="10"/>
  <c r="H433" i="10"/>
  <c r="G434" i="10"/>
  <c r="H434" i="10"/>
  <c r="G435" i="10"/>
  <c r="H435" i="10"/>
  <c r="G436" i="10"/>
  <c r="H436" i="10"/>
  <c r="G437" i="10"/>
  <c r="H437" i="10"/>
  <c r="G438" i="10"/>
  <c r="H438" i="10"/>
  <c r="G439" i="10"/>
  <c r="H439" i="10"/>
  <c r="G440" i="10"/>
  <c r="H440" i="10"/>
  <c r="G441" i="10"/>
  <c r="H441" i="10"/>
  <c r="G442" i="10"/>
  <c r="H442" i="10"/>
  <c r="G443" i="10"/>
  <c r="H443" i="10"/>
  <c r="G444" i="10"/>
  <c r="H444" i="10"/>
  <c r="G445" i="10"/>
  <c r="H445" i="10"/>
  <c r="G446" i="10"/>
  <c r="H446" i="10"/>
  <c r="G447" i="10"/>
  <c r="H447" i="10"/>
  <c r="G448" i="10"/>
  <c r="H448" i="10"/>
  <c r="G449" i="10"/>
  <c r="H449" i="10"/>
  <c r="G450" i="10"/>
  <c r="H450" i="10"/>
  <c r="G451" i="10"/>
  <c r="H451" i="10"/>
  <c r="G452" i="10"/>
  <c r="H452" i="10"/>
  <c r="G453" i="10"/>
  <c r="H453" i="10"/>
  <c r="G454" i="10"/>
  <c r="H454" i="10"/>
  <c r="G455" i="10"/>
  <c r="H455" i="10"/>
  <c r="G456" i="10"/>
  <c r="H456" i="10"/>
  <c r="G457" i="10"/>
  <c r="H457" i="10"/>
  <c r="G458" i="10"/>
  <c r="H458" i="10"/>
  <c r="G459" i="10"/>
  <c r="H459" i="10"/>
  <c r="G460" i="10"/>
  <c r="H460" i="10"/>
  <c r="G461" i="10"/>
  <c r="H461" i="10"/>
  <c r="G462" i="10"/>
  <c r="H462" i="10"/>
  <c r="G463" i="10"/>
  <c r="H463" i="10"/>
  <c r="G464" i="10"/>
  <c r="H464" i="10"/>
  <c r="G465" i="10"/>
  <c r="H465" i="10"/>
  <c r="G466" i="10"/>
  <c r="H466" i="10"/>
  <c r="G467" i="10"/>
  <c r="H467" i="10"/>
  <c r="G468" i="10"/>
  <c r="H468" i="10"/>
  <c r="G469" i="10"/>
  <c r="H469" i="10"/>
  <c r="G470" i="10"/>
  <c r="H470" i="10"/>
  <c r="G471" i="10"/>
  <c r="H471" i="10"/>
  <c r="G472" i="10"/>
  <c r="H472" i="10"/>
  <c r="G473" i="10"/>
  <c r="H473" i="10"/>
  <c r="G474" i="10"/>
  <c r="H474" i="10"/>
  <c r="G475" i="10"/>
  <c r="H475" i="10"/>
  <c r="G476" i="10"/>
  <c r="H476" i="10"/>
  <c r="G477" i="10"/>
  <c r="H477" i="10"/>
  <c r="G478" i="10"/>
  <c r="H478" i="10"/>
  <c r="G479" i="10"/>
  <c r="H479" i="10"/>
  <c r="G480" i="10"/>
  <c r="H480" i="10"/>
  <c r="G481" i="10"/>
  <c r="H481" i="10"/>
  <c r="G320" i="10"/>
  <c r="H320" i="10"/>
  <c r="J481" i="10"/>
  <c r="J480" i="10"/>
  <c r="J479" i="10"/>
  <c r="J478" i="10"/>
  <c r="J477" i="10"/>
  <c r="J476" i="10"/>
  <c r="J475" i="10"/>
  <c r="J474" i="10"/>
  <c r="J473" i="10"/>
  <c r="J472" i="10"/>
  <c r="J470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L320" i="10"/>
  <c r="K320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242" i="10"/>
  <c r="G243" i="10"/>
  <c r="B311" i="10"/>
  <c r="C311" i="10"/>
  <c r="D311" i="10"/>
  <c r="E311" i="10"/>
  <c r="F311" i="10"/>
  <c r="G311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242" i="10"/>
  <c r="H242" i="10"/>
  <c r="J308" i="10"/>
  <c r="J307" i="10"/>
  <c r="J303" i="10"/>
  <c r="J302" i="10"/>
  <c r="J300" i="10"/>
  <c r="J299" i="10"/>
  <c r="J297" i="10"/>
  <c r="J294" i="10"/>
  <c r="J293" i="10"/>
  <c r="J292" i="10"/>
  <c r="J291" i="10"/>
  <c r="J290" i="10"/>
  <c r="J289" i="10"/>
  <c r="J287" i="10"/>
  <c r="J286" i="10"/>
  <c r="J285" i="10"/>
  <c r="J284" i="10"/>
  <c r="J283" i="10"/>
  <c r="J282" i="10"/>
  <c r="J281" i="10"/>
  <c r="J280" i="10"/>
  <c r="J279" i="10"/>
  <c r="J275" i="10"/>
  <c r="J274" i="10"/>
  <c r="J273" i="10"/>
  <c r="J272" i="10"/>
  <c r="J271" i="10"/>
  <c r="J270" i="10"/>
  <c r="J269" i="10"/>
  <c r="J267" i="10"/>
  <c r="J265" i="10"/>
  <c r="J264" i="10"/>
  <c r="J263" i="10"/>
  <c r="J262" i="10"/>
  <c r="J261" i="10"/>
  <c r="J260" i="10"/>
  <c r="J259" i="10"/>
  <c r="J258" i="10"/>
  <c r="J256" i="10"/>
  <c r="J254" i="10"/>
  <c r="J252" i="10"/>
  <c r="J251" i="10"/>
  <c r="J250" i="10"/>
  <c r="J249" i="10"/>
  <c r="J248" i="10"/>
  <c r="J247" i="10"/>
  <c r="J246" i="10"/>
  <c r="J245" i="10"/>
  <c r="J244" i="10"/>
  <c r="J243" i="10"/>
  <c r="L242" i="10"/>
  <c r="K242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18" i="10"/>
  <c r="G219" i="10"/>
  <c r="B233" i="10"/>
  <c r="C233" i="10"/>
  <c r="D233" i="10"/>
  <c r="E233" i="10"/>
  <c r="F233" i="10"/>
  <c r="G233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18" i="10"/>
  <c r="H218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L218" i="10"/>
  <c r="K218" i="10"/>
  <c r="G197" i="10"/>
  <c r="B207" i="10"/>
  <c r="C207" i="10"/>
  <c r="D207" i="10"/>
  <c r="E207" i="10"/>
  <c r="F207" i="10"/>
  <c r="G20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196" i="10"/>
  <c r="H196" i="10"/>
  <c r="I205" i="10"/>
  <c r="J205" i="10"/>
  <c r="I204" i="10"/>
  <c r="J204" i="10"/>
  <c r="I203" i="10"/>
  <c r="J203" i="10"/>
  <c r="I202" i="10"/>
  <c r="I201" i="10"/>
  <c r="J201" i="10"/>
  <c r="I200" i="10"/>
  <c r="J200" i="10"/>
  <c r="I199" i="10"/>
  <c r="J199" i="10"/>
  <c r="I198" i="10"/>
  <c r="J198" i="10"/>
  <c r="I197" i="10"/>
  <c r="J197" i="10"/>
  <c r="I196" i="10"/>
  <c r="J196" i="10"/>
  <c r="L196" i="10"/>
  <c r="K196" i="10"/>
  <c r="G164" i="10"/>
  <c r="B185" i="10"/>
  <c r="C185" i="10"/>
  <c r="D185" i="10"/>
  <c r="E185" i="10"/>
  <c r="F185" i="10"/>
  <c r="G185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63" i="10"/>
  <c r="H163" i="10"/>
  <c r="I183" i="10"/>
  <c r="J183" i="10"/>
  <c r="I182" i="10"/>
  <c r="J182" i="10"/>
  <c r="I181" i="10"/>
  <c r="J181" i="10"/>
  <c r="I180" i="10"/>
  <c r="I179" i="10"/>
  <c r="J179" i="10"/>
  <c r="I178" i="10"/>
  <c r="J178" i="10"/>
  <c r="I177" i="10"/>
  <c r="J177" i="10"/>
  <c r="I176" i="10"/>
  <c r="J176" i="10"/>
  <c r="I175" i="10"/>
  <c r="J175" i="10"/>
  <c r="I174" i="10"/>
  <c r="J174" i="10"/>
  <c r="I173" i="10"/>
  <c r="J173" i="10"/>
  <c r="I172" i="10"/>
  <c r="J172" i="10"/>
  <c r="I171" i="10"/>
  <c r="J171" i="10"/>
  <c r="I170" i="10"/>
  <c r="J170" i="10"/>
  <c r="I169" i="10"/>
  <c r="J169" i="10"/>
  <c r="I168" i="10"/>
  <c r="J168" i="10"/>
  <c r="I167" i="10"/>
  <c r="J167" i="10"/>
  <c r="I166" i="10"/>
  <c r="J166" i="10"/>
  <c r="I165" i="10"/>
  <c r="J165" i="10"/>
  <c r="I164" i="10"/>
  <c r="J164" i="10"/>
  <c r="L163" i="10"/>
  <c r="K163" i="10"/>
  <c r="I163" i="10"/>
  <c r="G116" i="10"/>
  <c r="B152" i="10"/>
  <c r="C152" i="10"/>
  <c r="D152" i="10"/>
  <c r="E152" i="10"/>
  <c r="F152" i="10"/>
  <c r="G152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15" i="10"/>
  <c r="H115" i="10"/>
  <c r="I150" i="10"/>
  <c r="J150" i="10"/>
  <c r="I149" i="10"/>
  <c r="J149" i="10"/>
  <c r="I148" i="10"/>
  <c r="J148" i="10"/>
  <c r="I147" i="10"/>
  <c r="J147" i="10"/>
  <c r="I146" i="10"/>
  <c r="J146" i="10"/>
  <c r="I145" i="10"/>
  <c r="J145" i="10"/>
  <c r="I144" i="10"/>
  <c r="J144" i="10"/>
  <c r="I143" i="10"/>
  <c r="J143" i="10"/>
  <c r="I142" i="10"/>
  <c r="I141" i="10"/>
  <c r="J141" i="10"/>
  <c r="I140" i="10"/>
  <c r="I139" i="10"/>
  <c r="J139" i="10"/>
  <c r="I138" i="10"/>
  <c r="I137" i="10"/>
  <c r="I136" i="10"/>
  <c r="I135" i="10"/>
  <c r="I134" i="10"/>
  <c r="I133" i="10"/>
  <c r="J133" i="10"/>
  <c r="I132" i="10"/>
  <c r="J132" i="10"/>
  <c r="I131" i="10"/>
  <c r="J131" i="10"/>
  <c r="I130" i="10"/>
  <c r="J130" i="10"/>
  <c r="I129" i="10"/>
  <c r="J129" i="10"/>
  <c r="I128" i="10"/>
  <c r="J128" i="10"/>
  <c r="I127" i="10"/>
  <c r="J127" i="10"/>
  <c r="I126" i="10"/>
  <c r="I125" i="10"/>
  <c r="J125" i="10"/>
  <c r="I124" i="10"/>
  <c r="J124" i="10"/>
  <c r="I123" i="10"/>
  <c r="J123" i="10"/>
  <c r="I122" i="10"/>
  <c r="J122" i="10"/>
  <c r="I121" i="10"/>
  <c r="J121" i="10"/>
  <c r="I120" i="10"/>
  <c r="J120" i="10"/>
  <c r="I119" i="10"/>
  <c r="J119" i="10"/>
  <c r="I118" i="10"/>
  <c r="J118" i="10"/>
  <c r="I117" i="10"/>
  <c r="I116" i="10"/>
  <c r="J116" i="10"/>
  <c r="I115" i="10"/>
  <c r="J115" i="10"/>
  <c r="L115" i="10"/>
  <c r="K115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78" i="10"/>
  <c r="G79" i="10"/>
  <c r="D104" i="10"/>
  <c r="E104" i="10"/>
  <c r="F104" i="10"/>
  <c r="G104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78" i="10"/>
  <c r="H78" i="10"/>
  <c r="C104" i="10"/>
  <c r="B104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L78" i="10"/>
  <c r="K78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7" i="10"/>
  <c r="G8" i="10"/>
  <c r="B69" i="10"/>
  <c r="C69" i="10"/>
  <c r="D69" i="10"/>
  <c r="E69" i="10"/>
  <c r="F69" i="10"/>
  <c r="G69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7" i="10"/>
  <c r="H7" i="10"/>
  <c r="J67" i="10"/>
  <c r="J66" i="10"/>
  <c r="J65" i="10"/>
  <c r="J64" i="10"/>
  <c r="J63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5" i="10"/>
  <c r="J44" i="10"/>
  <c r="J43" i="10"/>
  <c r="J42" i="10"/>
  <c r="J41" i="10"/>
  <c r="J40" i="10"/>
  <c r="J39" i="10"/>
  <c r="J38" i="10"/>
  <c r="J36" i="10"/>
  <c r="J35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L7" i="10"/>
  <c r="K7" i="10"/>
  <c r="I43" i="9"/>
  <c r="I44" i="9"/>
  <c r="I45" i="9"/>
  <c r="I46" i="9"/>
  <c r="I47" i="9"/>
  <c r="I48" i="9"/>
  <c r="I49" i="9"/>
  <c r="I50" i="9"/>
  <c r="I51" i="9"/>
  <c r="I42" i="9"/>
  <c r="G43" i="9"/>
  <c r="B53" i="9"/>
  <c r="C53" i="9"/>
  <c r="D53" i="9"/>
  <c r="E53" i="9"/>
  <c r="F53" i="9"/>
  <c r="G5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42" i="9"/>
  <c r="H42" i="9"/>
  <c r="J51" i="9"/>
  <c r="J50" i="9"/>
  <c r="J49" i="9"/>
  <c r="J48" i="9"/>
  <c r="J47" i="9"/>
  <c r="J46" i="9"/>
  <c r="J45" i="9"/>
  <c r="J44" i="9"/>
  <c r="J43" i="9"/>
  <c r="J42" i="9"/>
  <c r="L42" i="9"/>
  <c r="K42" i="9"/>
  <c r="G22" i="9"/>
  <c r="C31" i="9"/>
  <c r="D31" i="9"/>
  <c r="E31" i="9"/>
  <c r="F31" i="9"/>
  <c r="G31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21" i="9"/>
  <c r="H21" i="9"/>
  <c r="B31" i="9"/>
  <c r="I29" i="9"/>
  <c r="J29" i="9"/>
  <c r="I28" i="9"/>
  <c r="J28" i="9"/>
  <c r="I27" i="9"/>
  <c r="J27" i="9"/>
  <c r="I26" i="9"/>
  <c r="J26" i="9"/>
  <c r="I25" i="9"/>
  <c r="J25" i="9"/>
  <c r="I24" i="9"/>
  <c r="J24" i="9"/>
  <c r="I23" i="9"/>
  <c r="I22" i="9"/>
  <c r="J22" i="9"/>
  <c r="I21" i="9"/>
  <c r="J21" i="9"/>
  <c r="L21" i="9"/>
  <c r="K21" i="9"/>
  <c r="B10" i="9"/>
  <c r="C10" i="9"/>
  <c r="D10" i="9"/>
  <c r="E10" i="9"/>
  <c r="F10" i="9"/>
  <c r="G10" i="9"/>
  <c r="G8" i="9"/>
  <c r="H8" i="9"/>
  <c r="G7" i="9"/>
  <c r="H7" i="9"/>
  <c r="I7" i="9"/>
  <c r="J7" i="9"/>
  <c r="L7" i="9"/>
  <c r="K7" i="9"/>
  <c r="G300" i="8"/>
  <c r="B306" i="8"/>
  <c r="C306" i="8"/>
  <c r="D306" i="8"/>
  <c r="E306" i="8"/>
  <c r="F306" i="8"/>
  <c r="G306" i="8"/>
  <c r="H300" i="8"/>
  <c r="G301" i="8"/>
  <c r="H301" i="8"/>
  <c r="G302" i="8"/>
  <c r="H302" i="8"/>
  <c r="G303" i="8"/>
  <c r="H303" i="8"/>
  <c r="G304" i="8"/>
  <c r="H304" i="8"/>
  <c r="G299" i="8"/>
  <c r="H299" i="8"/>
  <c r="I304" i="8"/>
  <c r="J304" i="8"/>
  <c r="I303" i="8"/>
  <c r="J303" i="8"/>
  <c r="I302" i="8"/>
  <c r="J302" i="8"/>
  <c r="I301" i="8"/>
  <c r="I300" i="8"/>
  <c r="I299" i="8"/>
  <c r="J299" i="8"/>
  <c r="L299" i="8"/>
  <c r="K299" i="8"/>
  <c r="G277" i="8"/>
  <c r="B290" i="8"/>
  <c r="C290" i="8"/>
  <c r="D290" i="8"/>
  <c r="E290" i="8"/>
  <c r="F290" i="8"/>
  <c r="G290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76" i="8"/>
  <c r="H276" i="8"/>
  <c r="I288" i="8"/>
  <c r="J288" i="8"/>
  <c r="I287" i="8"/>
  <c r="J287" i="8"/>
  <c r="I286" i="8"/>
  <c r="J286" i="8"/>
  <c r="I285" i="8"/>
  <c r="J285" i="8"/>
  <c r="I284" i="8"/>
  <c r="J284" i="8"/>
  <c r="I283" i="8"/>
  <c r="J283" i="8"/>
  <c r="I282" i="8"/>
  <c r="J282" i="8"/>
  <c r="I281" i="8"/>
  <c r="J281" i="8"/>
  <c r="I280" i="8"/>
  <c r="J280" i="8"/>
  <c r="I279" i="8"/>
  <c r="J279" i="8"/>
  <c r="I278" i="8"/>
  <c r="J278" i="8"/>
  <c r="I277" i="8"/>
  <c r="J277" i="8"/>
  <c r="I276" i="8"/>
  <c r="J276" i="8"/>
  <c r="L276" i="8"/>
  <c r="K276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28" i="8"/>
  <c r="G229" i="8"/>
  <c r="B267" i="8"/>
  <c r="C267" i="8"/>
  <c r="D267" i="8"/>
  <c r="E267" i="8"/>
  <c r="F267" i="8"/>
  <c r="G267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28" i="8"/>
  <c r="H228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0" i="8"/>
  <c r="J239" i="8"/>
  <c r="J238" i="8"/>
  <c r="J237" i="8"/>
  <c r="J236" i="8"/>
  <c r="J235" i="8"/>
  <c r="J233" i="8"/>
  <c r="J232" i="8"/>
  <c r="J231" i="8"/>
  <c r="J230" i="8"/>
  <c r="J229" i="8"/>
  <c r="J228" i="8"/>
  <c r="L228" i="8"/>
  <c r="K228" i="8"/>
  <c r="G207" i="8"/>
  <c r="B217" i="8"/>
  <c r="C217" i="8"/>
  <c r="D217" i="8"/>
  <c r="E217" i="8"/>
  <c r="F217" i="8"/>
  <c r="G21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06" i="8"/>
  <c r="H206" i="8"/>
  <c r="I215" i="8"/>
  <c r="J215" i="8"/>
  <c r="I214" i="8"/>
  <c r="I213" i="8"/>
  <c r="J213" i="8"/>
  <c r="I212" i="8"/>
  <c r="J212" i="8"/>
  <c r="I211" i="8"/>
  <c r="J211" i="8"/>
  <c r="I210" i="8"/>
  <c r="J210" i="8"/>
  <c r="I209" i="8"/>
  <c r="I208" i="8"/>
  <c r="I207" i="8"/>
  <c r="I206" i="8"/>
  <c r="J206" i="8"/>
  <c r="L206" i="8"/>
  <c r="K206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31" i="8"/>
  <c r="G32" i="8"/>
  <c r="B197" i="8"/>
  <c r="C197" i="8"/>
  <c r="D197" i="8"/>
  <c r="E197" i="8"/>
  <c r="F197" i="8"/>
  <c r="G197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31" i="8"/>
  <c r="H31" i="8"/>
  <c r="J195" i="8"/>
  <c r="J194" i="8"/>
  <c r="J193" i="8"/>
  <c r="J192" i="8"/>
  <c r="J191" i="8"/>
  <c r="J190" i="8"/>
  <c r="J189" i="8"/>
  <c r="J188" i="8"/>
  <c r="J187" i="8"/>
  <c r="J186" i="8"/>
  <c r="J185" i="8"/>
  <c r="J183" i="8"/>
  <c r="J182" i="8"/>
  <c r="J181" i="8"/>
  <c r="J180" i="8"/>
  <c r="J179" i="8"/>
  <c r="J176" i="8"/>
  <c r="J175" i="8"/>
  <c r="J174" i="8"/>
  <c r="J173" i="8"/>
  <c r="J172" i="8"/>
  <c r="J171" i="8"/>
  <c r="J170" i="8"/>
  <c r="J169" i="8"/>
  <c r="J168" i="8"/>
  <c r="J166" i="8"/>
  <c r="J165" i="8"/>
  <c r="J164" i="8"/>
  <c r="J163" i="8"/>
  <c r="J162" i="8"/>
  <c r="J161" i="8"/>
  <c r="J160" i="8"/>
  <c r="J158" i="8"/>
  <c r="J157" i="8"/>
  <c r="J156" i="8"/>
  <c r="J155" i="8"/>
  <c r="J154" i="8"/>
  <c r="J153" i="8"/>
  <c r="J152" i="8"/>
  <c r="J151" i="8"/>
  <c r="J150" i="8"/>
  <c r="J149" i="8"/>
  <c r="J148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1" i="8"/>
  <c r="J130" i="8"/>
  <c r="J129" i="8"/>
  <c r="J128" i="8"/>
  <c r="J127" i="8"/>
  <c r="J126" i="8"/>
  <c r="J125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08" i="8"/>
  <c r="J106" i="8"/>
  <c r="J105" i="8"/>
  <c r="J104" i="8"/>
  <c r="J103" i="8"/>
  <c r="J101" i="8"/>
  <c r="J100" i="8"/>
  <c r="J99" i="8"/>
  <c r="J97" i="8"/>
  <c r="J94" i="8"/>
  <c r="J93" i="8"/>
  <c r="J92" i="8"/>
  <c r="J90" i="8"/>
  <c r="J89" i="8"/>
  <c r="J87" i="8"/>
  <c r="J86" i="8"/>
  <c r="J85" i="8"/>
  <c r="J84" i="8"/>
  <c r="J82" i="8"/>
  <c r="J81" i="8"/>
  <c r="J80" i="8"/>
  <c r="J79" i="8"/>
  <c r="J78" i="8"/>
  <c r="J77" i="8"/>
  <c r="J76" i="8"/>
  <c r="J75" i="8"/>
  <c r="J74" i="8"/>
  <c r="J73" i="8"/>
  <c r="J72" i="8"/>
  <c r="J70" i="8"/>
  <c r="J69" i="8"/>
  <c r="J68" i="8"/>
  <c r="J67" i="8"/>
  <c r="J66" i="8"/>
  <c r="J65" i="8"/>
  <c r="J64" i="8"/>
  <c r="J63" i="8"/>
  <c r="J62" i="8"/>
  <c r="J61" i="8"/>
  <c r="J60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L31" i="8"/>
  <c r="K31" i="8"/>
  <c r="G8" i="8"/>
  <c r="B20" i="8"/>
  <c r="C20" i="8"/>
  <c r="D20" i="8"/>
  <c r="E20" i="8"/>
  <c r="F20" i="8"/>
  <c r="G20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7" i="8"/>
  <c r="H7" i="8"/>
  <c r="I18" i="8"/>
  <c r="J18" i="8"/>
  <c r="I17" i="8"/>
  <c r="I16" i="8"/>
  <c r="J16" i="8"/>
  <c r="I15" i="8"/>
  <c r="J15" i="8"/>
  <c r="I14" i="8"/>
  <c r="J14" i="8"/>
  <c r="I13" i="8"/>
  <c r="J13" i="8"/>
  <c r="I12" i="8"/>
  <c r="J12" i="8"/>
  <c r="I11" i="8"/>
  <c r="I10" i="8"/>
  <c r="J10" i="8"/>
  <c r="I9" i="8"/>
  <c r="J9" i="8"/>
  <c r="I8" i="8"/>
  <c r="J8" i="8"/>
  <c r="I7" i="8"/>
  <c r="J7" i="8"/>
  <c r="L7" i="8"/>
  <c r="K7" i="8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106" i="7"/>
  <c r="G107" i="7"/>
  <c r="B255" i="7"/>
  <c r="C255" i="7"/>
  <c r="D255" i="7"/>
  <c r="E255" i="7"/>
  <c r="F255" i="7"/>
  <c r="G255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106" i="7"/>
  <c r="H106" i="7"/>
  <c r="J251" i="7"/>
  <c r="J249" i="7"/>
  <c r="J248" i="7"/>
  <c r="J242" i="7"/>
  <c r="J239" i="7"/>
  <c r="J237" i="7"/>
  <c r="J233" i="7"/>
  <c r="J232" i="7"/>
  <c r="J231" i="7"/>
  <c r="J230" i="7"/>
  <c r="J228" i="7"/>
  <c r="J227" i="7"/>
  <c r="J222" i="7"/>
  <c r="J221" i="7"/>
  <c r="J220" i="7"/>
  <c r="J217" i="7"/>
  <c r="J216" i="7"/>
  <c r="J215" i="7"/>
  <c r="J213" i="7"/>
  <c r="J212" i="7"/>
  <c r="J211" i="7"/>
  <c r="J210" i="7"/>
  <c r="J208" i="7"/>
  <c r="J207" i="7"/>
  <c r="J206" i="7"/>
  <c r="J205" i="7"/>
  <c r="J204" i="7"/>
  <c r="J203" i="7"/>
  <c r="J197" i="7"/>
  <c r="J196" i="7"/>
  <c r="J193" i="7"/>
  <c r="J192" i="7"/>
  <c r="J191" i="7"/>
  <c r="J190" i="7"/>
  <c r="J189" i="7"/>
  <c r="J188" i="7"/>
  <c r="J186" i="7"/>
  <c r="J184" i="7"/>
  <c r="J182" i="7"/>
  <c r="J181" i="7"/>
  <c r="J180" i="7"/>
  <c r="J176" i="7"/>
  <c r="J175" i="7"/>
  <c r="J174" i="7"/>
  <c r="J170" i="7"/>
  <c r="J168" i="7"/>
  <c r="J166" i="7"/>
  <c r="J165" i="7"/>
  <c r="J162" i="7"/>
  <c r="J159" i="7"/>
  <c r="J157" i="7"/>
  <c r="J156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7" i="7"/>
  <c r="J132" i="7"/>
  <c r="J131" i="7"/>
  <c r="J130" i="7"/>
  <c r="J129" i="7"/>
  <c r="J128" i="7"/>
  <c r="J127" i="7"/>
  <c r="J126" i="7"/>
  <c r="J125" i="7"/>
  <c r="J124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L106" i="7"/>
  <c r="K106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23" i="7"/>
  <c r="G24" i="7"/>
  <c r="B96" i="7"/>
  <c r="C96" i="7"/>
  <c r="D96" i="7"/>
  <c r="E96" i="7"/>
  <c r="F96" i="7"/>
  <c r="G96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23" i="7"/>
  <c r="H23" i="7"/>
  <c r="J94" i="7"/>
  <c r="J93" i="7"/>
  <c r="J92" i="7"/>
  <c r="J91" i="7"/>
  <c r="J90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L23" i="7"/>
  <c r="K23" i="7"/>
  <c r="B12" i="7"/>
  <c r="C12" i="7"/>
  <c r="D12" i="7"/>
  <c r="E12" i="7"/>
  <c r="F12" i="7"/>
  <c r="G12" i="7"/>
  <c r="I10" i="7"/>
  <c r="G10" i="7"/>
  <c r="H10" i="7"/>
  <c r="G9" i="7"/>
  <c r="H9" i="7"/>
  <c r="I9" i="7"/>
  <c r="J9" i="7"/>
  <c r="I8" i="7"/>
  <c r="G8" i="7"/>
  <c r="H8" i="7"/>
  <c r="L7" i="7"/>
  <c r="K7" i="7"/>
  <c r="I7" i="7"/>
  <c r="H7" i="7"/>
  <c r="G152" i="6"/>
  <c r="B156" i="6"/>
  <c r="C156" i="6"/>
  <c r="D156" i="6"/>
  <c r="E156" i="6"/>
  <c r="F156" i="6"/>
  <c r="G156" i="6"/>
  <c r="H152" i="6"/>
  <c r="G153" i="6"/>
  <c r="H153" i="6"/>
  <c r="G154" i="6"/>
  <c r="H154" i="6"/>
  <c r="G151" i="6"/>
  <c r="H151" i="6"/>
  <c r="I154" i="6"/>
  <c r="J154" i="6"/>
  <c r="I153" i="6"/>
  <c r="I152" i="6"/>
  <c r="J152" i="6"/>
  <c r="I151" i="6"/>
  <c r="J151" i="6"/>
  <c r="L151" i="6"/>
  <c r="K151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90" i="6"/>
  <c r="G91" i="6"/>
  <c r="B142" i="6"/>
  <c r="C142" i="6"/>
  <c r="D142" i="6"/>
  <c r="E142" i="6"/>
  <c r="F142" i="6"/>
  <c r="G142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90" i="6"/>
  <c r="H90" i="6"/>
  <c r="J139" i="6"/>
  <c r="J138" i="6"/>
  <c r="J137" i="6"/>
  <c r="J136" i="6"/>
  <c r="J135" i="6"/>
  <c r="J134" i="6"/>
  <c r="J132" i="6"/>
  <c r="J129" i="6"/>
  <c r="J128" i="6"/>
  <c r="J127" i="6"/>
  <c r="J126" i="6"/>
  <c r="J122" i="6"/>
  <c r="J121" i="6"/>
  <c r="J120" i="6"/>
  <c r="J118" i="6"/>
  <c r="J117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L90" i="6"/>
  <c r="K90" i="6"/>
  <c r="I79" i="6"/>
  <c r="I78" i="6"/>
  <c r="G79" i="6"/>
  <c r="D81" i="6"/>
  <c r="E81" i="6"/>
  <c r="F81" i="6"/>
  <c r="G81" i="6"/>
  <c r="H79" i="6"/>
  <c r="G78" i="6"/>
  <c r="H78" i="6"/>
  <c r="J79" i="6"/>
  <c r="J78" i="6"/>
  <c r="L78" i="6"/>
  <c r="K78" i="6"/>
  <c r="G39" i="6"/>
  <c r="B67" i="6"/>
  <c r="C67" i="6"/>
  <c r="D67" i="6"/>
  <c r="E67" i="6"/>
  <c r="F67" i="6"/>
  <c r="G67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38" i="6"/>
  <c r="H38" i="6"/>
  <c r="I65" i="6"/>
  <c r="J65" i="6"/>
  <c r="I64" i="6"/>
  <c r="J64" i="6"/>
  <c r="I63" i="6"/>
  <c r="I62" i="6"/>
  <c r="J62" i="6"/>
  <c r="I61" i="6"/>
  <c r="J61" i="6"/>
  <c r="I60" i="6"/>
  <c r="J60" i="6"/>
  <c r="I59" i="6"/>
  <c r="J59" i="6"/>
  <c r="I58" i="6"/>
  <c r="J58" i="6"/>
  <c r="I57" i="6"/>
  <c r="J57" i="6"/>
  <c r="I56" i="6"/>
  <c r="J56" i="6"/>
  <c r="I55" i="6"/>
  <c r="J55" i="6"/>
  <c r="I54" i="6"/>
  <c r="J54" i="6"/>
  <c r="I53" i="6"/>
  <c r="J53" i="6"/>
  <c r="I52" i="6"/>
  <c r="J52" i="6"/>
  <c r="I51" i="6"/>
  <c r="J51" i="6"/>
  <c r="I50" i="6"/>
  <c r="J50" i="6"/>
  <c r="I49" i="6"/>
  <c r="J49" i="6"/>
  <c r="I48" i="6"/>
  <c r="J48" i="6"/>
  <c r="I47" i="6"/>
  <c r="J47" i="6"/>
  <c r="I46" i="6"/>
  <c r="J46" i="6"/>
  <c r="I45" i="6"/>
  <c r="J45" i="6"/>
  <c r="I44" i="6"/>
  <c r="J44" i="6"/>
  <c r="I43" i="6"/>
  <c r="J43" i="6"/>
  <c r="I42" i="6"/>
  <c r="J42" i="6"/>
  <c r="I41" i="6"/>
  <c r="J41" i="6"/>
  <c r="I40" i="6"/>
  <c r="J40" i="6"/>
  <c r="I39" i="6"/>
  <c r="L38" i="6"/>
  <c r="K38" i="6"/>
  <c r="I38" i="6"/>
  <c r="G8" i="6"/>
  <c r="B27" i="6"/>
  <c r="C27" i="6"/>
  <c r="D27" i="6"/>
  <c r="E27" i="6"/>
  <c r="F27" i="6"/>
  <c r="G27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7" i="6"/>
  <c r="H7" i="6"/>
  <c r="I25" i="6"/>
  <c r="I24" i="6"/>
  <c r="J24" i="6"/>
  <c r="I23" i="6"/>
  <c r="J23" i="6"/>
  <c r="I22" i="6"/>
  <c r="J22" i="6"/>
  <c r="I21" i="6"/>
  <c r="J21" i="6"/>
  <c r="I20" i="6"/>
  <c r="I19" i="6"/>
  <c r="J19" i="6"/>
  <c r="I18" i="6"/>
  <c r="J18" i="6"/>
  <c r="I17" i="6"/>
  <c r="J17" i="6"/>
  <c r="I16" i="6"/>
  <c r="J16" i="6"/>
  <c r="I15" i="6"/>
  <c r="J15" i="6"/>
  <c r="I14" i="6"/>
  <c r="I13" i="6"/>
  <c r="I12" i="6"/>
  <c r="I11" i="6"/>
  <c r="J11" i="6"/>
  <c r="I10" i="6"/>
  <c r="I9" i="6"/>
  <c r="I8" i="6"/>
  <c r="J8" i="6"/>
  <c r="I7" i="6"/>
  <c r="J7" i="6"/>
  <c r="L7" i="6"/>
  <c r="K7" i="6"/>
  <c r="G131" i="5"/>
  <c r="B146" i="5"/>
  <c r="C146" i="5"/>
  <c r="D146" i="5"/>
  <c r="E146" i="5"/>
  <c r="F146" i="5"/>
  <c r="G146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30" i="5"/>
  <c r="H130" i="5"/>
  <c r="I144" i="5"/>
  <c r="J144" i="5"/>
  <c r="I143" i="5"/>
  <c r="J143" i="5"/>
  <c r="I142" i="5"/>
  <c r="J142" i="5"/>
  <c r="I141" i="5"/>
  <c r="J141" i="5"/>
  <c r="I140" i="5"/>
  <c r="J140" i="5"/>
  <c r="I139" i="5"/>
  <c r="J139" i="5"/>
  <c r="I138" i="5"/>
  <c r="J138" i="5"/>
  <c r="I137" i="5"/>
  <c r="J137" i="5"/>
  <c r="I136" i="5"/>
  <c r="I135" i="5"/>
  <c r="J135" i="5"/>
  <c r="I134" i="5"/>
  <c r="J134" i="5"/>
  <c r="I133" i="5"/>
  <c r="J133" i="5"/>
  <c r="I132" i="5"/>
  <c r="J132" i="5"/>
  <c r="I131" i="5"/>
  <c r="J131" i="5"/>
  <c r="I130" i="5"/>
  <c r="J130" i="5"/>
  <c r="L130" i="5"/>
  <c r="K13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7" i="5"/>
  <c r="G8" i="5"/>
  <c r="B121" i="5"/>
  <c r="C121" i="5"/>
  <c r="D121" i="5"/>
  <c r="E121" i="5"/>
  <c r="F121" i="5"/>
  <c r="G121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7" i="5"/>
  <c r="H7" i="5"/>
  <c r="J118" i="5"/>
  <c r="J117" i="5"/>
  <c r="J114" i="5"/>
  <c r="J113" i="5"/>
  <c r="J112" i="5"/>
  <c r="J110" i="5"/>
  <c r="J107" i="5"/>
  <c r="J106" i="5"/>
  <c r="J104" i="5"/>
  <c r="J101" i="5"/>
  <c r="J100" i="5"/>
  <c r="J98" i="5"/>
  <c r="J97" i="5"/>
  <c r="J96" i="5"/>
  <c r="J95" i="5"/>
  <c r="J94" i="5"/>
  <c r="J93" i="5"/>
  <c r="J92" i="5"/>
  <c r="J91" i="5"/>
  <c r="J90" i="5"/>
  <c r="J87" i="5"/>
  <c r="J86" i="5"/>
  <c r="J83" i="5"/>
  <c r="J82" i="5"/>
  <c r="J81" i="5"/>
  <c r="J80" i="5"/>
  <c r="J79" i="5"/>
  <c r="J78" i="5"/>
  <c r="J77" i="5"/>
  <c r="J75" i="5"/>
  <c r="J73" i="5"/>
  <c r="J72" i="5"/>
  <c r="J71" i="5"/>
  <c r="J70" i="5"/>
  <c r="J68" i="5"/>
  <c r="J67" i="5"/>
  <c r="J65" i="5"/>
  <c r="J63" i="5"/>
  <c r="J62" i="5"/>
  <c r="J59" i="5"/>
  <c r="J56" i="5"/>
  <c r="J55" i="5"/>
  <c r="J53" i="5"/>
  <c r="J51" i="5"/>
  <c r="J50" i="5"/>
  <c r="J49" i="5"/>
  <c r="J48" i="5"/>
  <c r="J47" i="5"/>
  <c r="J46" i="5"/>
  <c r="J45" i="5"/>
  <c r="J44" i="5"/>
  <c r="J43" i="5"/>
  <c r="J42" i="5"/>
  <c r="J41" i="5"/>
  <c r="J40" i="5"/>
  <c r="J38" i="5"/>
  <c r="J37" i="5"/>
  <c r="J36" i="5"/>
  <c r="J34" i="5"/>
  <c r="J33" i="5"/>
  <c r="J32" i="5"/>
  <c r="J31" i="5"/>
  <c r="J30" i="5"/>
  <c r="J29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L7" i="5"/>
  <c r="K7" i="5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462" i="4"/>
  <c r="G463" i="4"/>
  <c r="B531" i="4"/>
  <c r="C531" i="4"/>
  <c r="D531" i="4"/>
  <c r="E531" i="4"/>
  <c r="F531" i="4"/>
  <c r="G531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462" i="4"/>
  <c r="H462" i="4"/>
  <c r="J529" i="4"/>
  <c r="J527" i="4"/>
  <c r="J526" i="4"/>
  <c r="J525" i="4"/>
  <c r="J524" i="4"/>
  <c r="J523" i="4"/>
  <c r="J522" i="4"/>
  <c r="J521" i="4"/>
  <c r="J520" i="4"/>
  <c r="J518" i="4"/>
  <c r="J517" i="4"/>
  <c r="J516" i="4"/>
  <c r="J515" i="4"/>
  <c r="J514" i="4"/>
  <c r="J513" i="4"/>
  <c r="J511" i="4"/>
  <c r="J510" i="4"/>
  <c r="J508" i="4"/>
  <c r="J507" i="4"/>
  <c r="J505" i="4"/>
  <c r="J504" i="4"/>
  <c r="J503" i="4"/>
  <c r="J502" i="4"/>
  <c r="J501" i="4"/>
  <c r="J500" i="4"/>
  <c r="J499" i="4"/>
  <c r="J498" i="4"/>
  <c r="J497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0" i="4"/>
  <c r="J479" i="4"/>
  <c r="J478" i="4"/>
  <c r="J477" i="4"/>
  <c r="J476" i="4"/>
  <c r="J475" i="4"/>
  <c r="J474" i="4"/>
  <c r="J473" i="4"/>
  <c r="J472" i="4"/>
  <c r="J471" i="4"/>
  <c r="J470" i="4"/>
  <c r="J468" i="4"/>
  <c r="J467" i="4"/>
  <c r="J466" i="4"/>
  <c r="J465" i="4"/>
  <c r="J464" i="4"/>
  <c r="J463" i="4"/>
  <c r="J462" i="4"/>
  <c r="L462" i="4"/>
  <c r="K462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384" i="4"/>
  <c r="G385" i="4"/>
  <c r="B453" i="4"/>
  <c r="C453" i="4"/>
  <c r="D453" i="4"/>
  <c r="E453" i="4"/>
  <c r="F453" i="4"/>
  <c r="G453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384" i="4"/>
  <c r="H384" i="4"/>
  <c r="J451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6" i="4"/>
  <c r="J435" i="4"/>
  <c r="J434" i="4"/>
  <c r="J433" i="4"/>
  <c r="J432" i="4"/>
  <c r="J431" i="4"/>
  <c r="J430" i="4"/>
  <c r="J429" i="4"/>
  <c r="J428" i="4"/>
  <c r="J427" i="4"/>
  <c r="J425" i="4"/>
  <c r="J424" i="4"/>
  <c r="J423" i="4"/>
  <c r="J422" i="4"/>
  <c r="J421" i="4"/>
  <c r="J420" i="4"/>
  <c r="J416" i="4"/>
  <c r="J415" i="4"/>
  <c r="J414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4" i="4"/>
  <c r="L384" i="4"/>
  <c r="K384" i="4"/>
  <c r="G364" i="4"/>
  <c r="B373" i="4"/>
  <c r="C373" i="4"/>
  <c r="D373" i="4"/>
  <c r="E373" i="4"/>
  <c r="F373" i="4"/>
  <c r="G373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63" i="4"/>
  <c r="H363" i="4"/>
  <c r="I371" i="4"/>
  <c r="J371" i="4"/>
  <c r="I370" i="4"/>
  <c r="I369" i="4"/>
  <c r="J369" i="4"/>
  <c r="I368" i="4"/>
  <c r="I367" i="4"/>
  <c r="J367" i="4"/>
  <c r="I366" i="4"/>
  <c r="J366" i="4"/>
  <c r="I365" i="4"/>
  <c r="J365" i="4"/>
  <c r="I364" i="4"/>
  <c r="J364" i="4"/>
  <c r="I363" i="4"/>
  <c r="J363" i="4"/>
  <c r="L363" i="4"/>
  <c r="K363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36" i="4"/>
  <c r="G337" i="4"/>
  <c r="B354" i="4"/>
  <c r="C354" i="4"/>
  <c r="D354" i="4"/>
  <c r="E354" i="4"/>
  <c r="F354" i="4"/>
  <c r="G354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36" i="4"/>
  <c r="H336" i="4"/>
  <c r="J352" i="4"/>
  <c r="J349" i="4"/>
  <c r="J348" i="4"/>
  <c r="J347" i="4"/>
  <c r="J345" i="4"/>
  <c r="J344" i="4"/>
  <c r="J343" i="4"/>
  <c r="J342" i="4"/>
  <c r="J341" i="4"/>
  <c r="J340" i="4"/>
  <c r="J339" i="4"/>
  <c r="J338" i="4"/>
  <c r="J336" i="4"/>
  <c r="L336" i="4"/>
  <c r="K336" i="4"/>
  <c r="G207" i="3"/>
  <c r="B213" i="3"/>
  <c r="C213" i="3"/>
  <c r="D213" i="3"/>
  <c r="E213" i="3"/>
  <c r="F213" i="3"/>
  <c r="G213" i="3"/>
  <c r="H207" i="3"/>
  <c r="G208" i="3"/>
  <c r="H208" i="3"/>
  <c r="G209" i="3"/>
  <c r="H209" i="3"/>
  <c r="G210" i="3"/>
  <c r="H210" i="3"/>
  <c r="G211" i="3"/>
  <c r="H211" i="3"/>
  <c r="G206" i="3"/>
  <c r="H206" i="3"/>
  <c r="G316" i="4"/>
  <c r="B325" i="4"/>
  <c r="C325" i="4"/>
  <c r="D325" i="4"/>
  <c r="E325" i="4"/>
  <c r="F325" i="4"/>
  <c r="G325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15" i="4"/>
  <c r="H315" i="4"/>
  <c r="I323" i="4"/>
  <c r="J323" i="4"/>
  <c r="I322" i="4"/>
  <c r="I321" i="4"/>
  <c r="J321" i="4"/>
  <c r="I320" i="4"/>
  <c r="J320" i="4"/>
  <c r="I319" i="4"/>
  <c r="J319" i="4"/>
  <c r="I318" i="4"/>
  <c r="I317" i="4"/>
  <c r="J317" i="4"/>
  <c r="I316" i="4"/>
  <c r="I315" i="4"/>
  <c r="J315" i="4"/>
  <c r="L315" i="4"/>
  <c r="K315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266" i="4"/>
  <c r="G267" i="4"/>
  <c r="B306" i="4"/>
  <c r="C306" i="4"/>
  <c r="D306" i="4"/>
  <c r="E306" i="4"/>
  <c r="F306" i="4"/>
  <c r="G306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266" i="4"/>
  <c r="H266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3" i="4"/>
  <c r="J282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7" i="4"/>
  <c r="J266" i="4"/>
  <c r="L266" i="4"/>
  <c r="K266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112" i="4"/>
  <c r="G113" i="4"/>
  <c r="B257" i="4"/>
  <c r="C257" i="4"/>
  <c r="D257" i="4"/>
  <c r="E257" i="4"/>
  <c r="F257" i="4"/>
  <c r="G257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112" i="4"/>
  <c r="H112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5" i="4"/>
  <c r="J124" i="4"/>
  <c r="J123" i="4"/>
  <c r="J122" i="4"/>
  <c r="J121" i="4"/>
  <c r="J120" i="4"/>
  <c r="J119" i="4"/>
  <c r="J118" i="4"/>
  <c r="J117" i="4"/>
  <c r="J116" i="4"/>
  <c r="J114" i="4"/>
  <c r="J113" i="4"/>
  <c r="J112" i="4"/>
  <c r="L112" i="4"/>
  <c r="K112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58" i="4"/>
  <c r="G59" i="4"/>
  <c r="B103" i="4"/>
  <c r="C103" i="4"/>
  <c r="D103" i="4"/>
  <c r="E103" i="4"/>
  <c r="F103" i="4"/>
  <c r="G103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58" i="4"/>
  <c r="H58" i="4"/>
  <c r="J99" i="4"/>
  <c r="J98" i="4"/>
  <c r="J97" i="4"/>
  <c r="J96" i="4"/>
  <c r="J94" i="4"/>
  <c r="J93" i="4"/>
  <c r="J91" i="4"/>
  <c r="J90" i="4"/>
  <c r="J89" i="4"/>
  <c r="J88" i="4"/>
  <c r="J87" i="4"/>
  <c r="J86" i="4"/>
  <c r="J85" i="4"/>
  <c r="J84" i="4"/>
  <c r="J83" i="4"/>
  <c r="J82" i="4"/>
  <c r="J81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L58" i="4"/>
  <c r="K58" i="4"/>
  <c r="I46" i="4"/>
  <c r="I47" i="4"/>
  <c r="I45" i="4"/>
  <c r="G46" i="4"/>
  <c r="B49" i="4"/>
  <c r="C49" i="4"/>
  <c r="D49" i="4"/>
  <c r="E49" i="4"/>
  <c r="F49" i="4"/>
  <c r="G49" i="4"/>
  <c r="H46" i="4"/>
  <c r="G47" i="4"/>
  <c r="H47" i="4"/>
  <c r="G45" i="4"/>
  <c r="H45" i="4"/>
  <c r="J47" i="4"/>
  <c r="J46" i="4"/>
  <c r="J45" i="4"/>
  <c r="L45" i="4"/>
  <c r="K45" i="4"/>
  <c r="G28" i="4"/>
  <c r="B34" i="4"/>
  <c r="C34" i="4"/>
  <c r="D34" i="4"/>
  <c r="E34" i="4"/>
  <c r="F34" i="4"/>
  <c r="G34" i="4"/>
  <c r="H28" i="4"/>
  <c r="G29" i="4"/>
  <c r="H29" i="4"/>
  <c r="G30" i="4"/>
  <c r="H30" i="4"/>
  <c r="G31" i="4"/>
  <c r="H31" i="4"/>
  <c r="G32" i="4"/>
  <c r="H32" i="4"/>
  <c r="G27" i="4"/>
  <c r="H27" i="4"/>
  <c r="I32" i="4"/>
  <c r="J32" i="4"/>
  <c r="I31" i="4"/>
  <c r="J31" i="4"/>
  <c r="I30" i="4"/>
  <c r="J30" i="4"/>
  <c r="I29" i="4"/>
  <c r="J29" i="4"/>
  <c r="I28" i="4"/>
  <c r="J28" i="4"/>
  <c r="I27" i="4"/>
  <c r="J27" i="4"/>
  <c r="L27" i="4"/>
  <c r="K27" i="4"/>
  <c r="B16" i="4"/>
  <c r="C16" i="4"/>
  <c r="D16" i="4"/>
  <c r="E16" i="4"/>
  <c r="F16" i="4"/>
  <c r="G16" i="4"/>
  <c r="G14" i="4"/>
  <c r="H14" i="4"/>
  <c r="I14" i="4"/>
  <c r="J14" i="4"/>
  <c r="G13" i="4"/>
  <c r="H13" i="4"/>
  <c r="I13" i="4"/>
  <c r="J13" i="4"/>
  <c r="G12" i="4"/>
  <c r="H12" i="4"/>
  <c r="I12" i="4"/>
  <c r="J12" i="4"/>
  <c r="G11" i="4"/>
  <c r="H11" i="4"/>
  <c r="I11" i="4"/>
  <c r="J11" i="4"/>
  <c r="I10" i="4"/>
  <c r="G10" i="4"/>
  <c r="H10" i="4"/>
  <c r="I9" i="4"/>
  <c r="G9" i="4"/>
  <c r="H9" i="4"/>
  <c r="G8" i="4"/>
  <c r="H8" i="4"/>
  <c r="I8" i="4"/>
  <c r="J8" i="4"/>
  <c r="G7" i="4"/>
  <c r="H7" i="4"/>
  <c r="I7" i="4"/>
  <c r="J7" i="4"/>
  <c r="L7" i="4"/>
  <c r="K7" i="4"/>
  <c r="G458" i="3"/>
  <c r="B461" i="3"/>
  <c r="C461" i="3"/>
  <c r="D461" i="3"/>
  <c r="E461" i="3"/>
  <c r="F461" i="3"/>
  <c r="G461" i="3"/>
  <c r="H458" i="3"/>
  <c r="G459" i="3"/>
  <c r="H459" i="3"/>
  <c r="G457" i="3"/>
  <c r="H457" i="3"/>
  <c r="I459" i="3"/>
  <c r="J459" i="3"/>
  <c r="I458" i="3"/>
  <c r="J458" i="3"/>
  <c r="I457" i="3"/>
  <c r="J457" i="3"/>
  <c r="L457" i="3"/>
  <c r="K457" i="3"/>
  <c r="G441" i="3"/>
  <c r="B446" i="3"/>
  <c r="C446" i="3"/>
  <c r="D446" i="3"/>
  <c r="E446" i="3"/>
  <c r="F446" i="3"/>
  <c r="G446" i="3"/>
  <c r="H441" i="3"/>
  <c r="G442" i="3"/>
  <c r="H442" i="3"/>
  <c r="G443" i="3"/>
  <c r="H443" i="3"/>
  <c r="G444" i="3"/>
  <c r="H444" i="3"/>
  <c r="G440" i="3"/>
  <c r="H440" i="3"/>
  <c r="I444" i="3"/>
  <c r="J444" i="3"/>
  <c r="I443" i="3"/>
  <c r="I442" i="3"/>
  <c r="J442" i="3"/>
  <c r="I441" i="3"/>
  <c r="I440" i="3"/>
  <c r="J440" i="3"/>
  <c r="L440" i="3"/>
  <c r="K440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354" i="3"/>
  <c r="G355" i="3"/>
  <c r="B431" i="3"/>
  <c r="C431" i="3"/>
  <c r="D431" i="3"/>
  <c r="E431" i="3"/>
  <c r="F431" i="3"/>
  <c r="G431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354" i="3"/>
  <c r="H354" i="3"/>
  <c r="J429" i="3"/>
  <c r="J428" i="3"/>
  <c r="J427" i="3"/>
  <c r="J426" i="3"/>
  <c r="J425" i="3"/>
  <c r="J424" i="3"/>
  <c r="J423" i="3"/>
  <c r="J422" i="3"/>
  <c r="J420" i="3"/>
  <c r="J419" i="3"/>
  <c r="J418" i="3"/>
  <c r="J417" i="3"/>
  <c r="J416" i="3"/>
  <c r="J415" i="3"/>
  <c r="J414" i="3"/>
  <c r="J413" i="3"/>
  <c r="J411" i="3"/>
  <c r="J408" i="3"/>
  <c r="J407" i="3"/>
  <c r="J406" i="3"/>
  <c r="J405" i="3"/>
  <c r="J404" i="3"/>
  <c r="J403" i="3"/>
  <c r="J402" i="3"/>
  <c r="J400" i="3"/>
  <c r="J399" i="3"/>
  <c r="J398" i="3"/>
  <c r="J396" i="3"/>
  <c r="J395" i="3"/>
  <c r="J393" i="3"/>
  <c r="J392" i="3"/>
  <c r="J391" i="3"/>
  <c r="J390" i="3"/>
  <c r="J389" i="3"/>
  <c r="J388" i="3"/>
  <c r="J387" i="3"/>
  <c r="J386" i="3"/>
  <c r="J385" i="3"/>
  <c r="J384" i="3"/>
  <c r="J383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L354" i="3"/>
  <c r="K354" i="3"/>
  <c r="G291" i="3"/>
  <c r="B345" i="3"/>
  <c r="C345" i="3"/>
  <c r="D345" i="3"/>
  <c r="E345" i="3"/>
  <c r="F345" i="3"/>
  <c r="G345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290" i="3"/>
  <c r="H290" i="3"/>
  <c r="I343" i="3"/>
  <c r="I342" i="3"/>
  <c r="J342" i="3"/>
  <c r="I341" i="3"/>
  <c r="J341" i="3"/>
  <c r="I340" i="3"/>
  <c r="J340" i="3"/>
  <c r="I339" i="3"/>
  <c r="J339" i="3"/>
  <c r="I338" i="3"/>
  <c r="J338" i="3"/>
  <c r="I337" i="3"/>
  <c r="J337" i="3"/>
  <c r="I336" i="3"/>
  <c r="J336" i="3"/>
  <c r="I335" i="3"/>
  <c r="J335" i="3"/>
  <c r="I334" i="3"/>
  <c r="J334" i="3"/>
  <c r="I333" i="3"/>
  <c r="J333" i="3"/>
  <c r="I332" i="3"/>
  <c r="J332" i="3"/>
  <c r="I331" i="3"/>
  <c r="J331" i="3"/>
  <c r="I330" i="3"/>
  <c r="J330" i="3"/>
  <c r="I329" i="3"/>
  <c r="J329" i="3"/>
  <c r="I328" i="3"/>
  <c r="J328" i="3"/>
  <c r="I327" i="3"/>
  <c r="I326" i="3"/>
  <c r="J326" i="3"/>
  <c r="I325" i="3"/>
  <c r="J325" i="3"/>
  <c r="I324" i="3"/>
  <c r="J324" i="3"/>
  <c r="I323" i="3"/>
  <c r="J323" i="3"/>
  <c r="I322" i="3"/>
  <c r="J322" i="3"/>
  <c r="I321" i="3"/>
  <c r="J321" i="3"/>
  <c r="I320" i="3"/>
  <c r="J320" i="3"/>
  <c r="I319" i="3"/>
  <c r="J319" i="3"/>
  <c r="I318" i="3"/>
  <c r="I317" i="3"/>
  <c r="J317" i="3"/>
  <c r="I316" i="3"/>
  <c r="J316" i="3"/>
  <c r="I315" i="3"/>
  <c r="J315" i="3"/>
  <c r="I314" i="3"/>
  <c r="J314" i="3"/>
  <c r="I313" i="3"/>
  <c r="J313" i="3"/>
  <c r="I312" i="3"/>
  <c r="J312" i="3"/>
  <c r="I311" i="3"/>
  <c r="J311" i="3"/>
  <c r="I310" i="3"/>
  <c r="J310" i="3"/>
  <c r="I309" i="3"/>
  <c r="J309" i="3"/>
  <c r="I308" i="3"/>
  <c r="J308" i="3"/>
  <c r="I307" i="3"/>
  <c r="J307" i="3"/>
  <c r="I306" i="3"/>
  <c r="I305" i="3"/>
  <c r="J305" i="3"/>
  <c r="I304" i="3"/>
  <c r="J304" i="3"/>
  <c r="I303" i="3"/>
  <c r="J303" i="3"/>
  <c r="I302" i="3"/>
  <c r="J302" i="3"/>
  <c r="I301" i="3"/>
  <c r="J301" i="3"/>
  <c r="I300" i="3"/>
  <c r="J300" i="3"/>
  <c r="I299" i="3"/>
  <c r="J299" i="3"/>
  <c r="I298" i="3"/>
  <c r="J298" i="3"/>
  <c r="I297" i="3"/>
  <c r="I296" i="3"/>
  <c r="J296" i="3"/>
  <c r="I295" i="3"/>
  <c r="J295" i="3"/>
  <c r="I294" i="3"/>
  <c r="J294" i="3"/>
  <c r="I293" i="3"/>
  <c r="J293" i="3"/>
  <c r="I292" i="3"/>
  <c r="J292" i="3"/>
  <c r="I291" i="3"/>
  <c r="J291" i="3"/>
  <c r="I290" i="3"/>
  <c r="J290" i="3"/>
  <c r="L290" i="3"/>
  <c r="K290" i="3"/>
  <c r="G274" i="3"/>
  <c r="B279" i="3"/>
  <c r="C279" i="3"/>
  <c r="D279" i="3"/>
  <c r="E279" i="3"/>
  <c r="F279" i="3"/>
  <c r="G279" i="3"/>
  <c r="H274" i="3"/>
  <c r="G275" i="3"/>
  <c r="H275" i="3"/>
  <c r="G276" i="3"/>
  <c r="H276" i="3"/>
  <c r="G277" i="3"/>
  <c r="H277" i="3"/>
  <c r="G273" i="3"/>
  <c r="H273" i="3"/>
  <c r="I277" i="3"/>
  <c r="J277" i="3"/>
  <c r="I276" i="3"/>
  <c r="J276" i="3"/>
  <c r="I275" i="3"/>
  <c r="J275" i="3"/>
  <c r="I274" i="3"/>
  <c r="J274" i="3"/>
  <c r="I273" i="3"/>
  <c r="L273" i="3"/>
  <c r="K273" i="3"/>
  <c r="G248" i="3"/>
  <c r="B262" i="3"/>
  <c r="C262" i="3"/>
  <c r="D262" i="3"/>
  <c r="E262" i="3"/>
  <c r="F262" i="3"/>
  <c r="G262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47" i="3"/>
  <c r="H247" i="3"/>
  <c r="I260" i="3"/>
  <c r="I259" i="3"/>
  <c r="J259" i="3"/>
  <c r="I258" i="3"/>
  <c r="J258" i="3"/>
  <c r="I257" i="3"/>
  <c r="I256" i="3"/>
  <c r="J256" i="3"/>
  <c r="I255" i="3"/>
  <c r="J255" i="3"/>
  <c r="I254" i="3"/>
  <c r="J254" i="3"/>
  <c r="I253" i="3"/>
  <c r="J253" i="3"/>
  <c r="I252" i="3"/>
  <c r="J252" i="3"/>
  <c r="I251" i="3"/>
  <c r="I250" i="3"/>
  <c r="J250" i="3"/>
  <c r="I249" i="3"/>
  <c r="J249" i="3"/>
  <c r="I248" i="3"/>
  <c r="J248" i="3"/>
  <c r="I247" i="3"/>
  <c r="J247" i="3"/>
  <c r="L247" i="3"/>
  <c r="K247" i="3"/>
  <c r="G225" i="3"/>
  <c r="B236" i="3"/>
  <c r="C236" i="3"/>
  <c r="D236" i="3"/>
  <c r="E236" i="3"/>
  <c r="F236" i="3"/>
  <c r="G236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24" i="3"/>
  <c r="H224" i="3"/>
  <c r="I234" i="3"/>
  <c r="J234" i="3"/>
  <c r="I233" i="3"/>
  <c r="J233" i="3"/>
  <c r="I232" i="3"/>
  <c r="J232" i="3"/>
  <c r="I231" i="3"/>
  <c r="J231" i="3"/>
  <c r="I230" i="3"/>
  <c r="J230" i="3"/>
  <c r="I229" i="3"/>
  <c r="J229" i="3"/>
  <c r="I228" i="3"/>
  <c r="I227" i="3"/>
  <c r="J227" i="3"/>
  <c r="I226" i="3"/>
  <c r="J226" i="3"/>
  <c r="I225" i="3"/>
  <c r="J225" i="3"/>
  <c r="I224" i="3"/>
  <c r="J224" i="3"/>
  <c r="L224" i="3"/>
  <c r="K224" i="3"/>
  <c r="I211" i="3"/>
  <c r="I210" i="3"/>
  <c r="J210" i="3"/>
  <c r="I209" i="3"/>
  <c r="J209" i="3"/>
  <c r="I208" i="3"/>
  <c r="I207" i="3"/>
  <c r="I206" i="3"/>
  <c r="J206" i="3"/>
  <c r="L206" i="3"/>
  <c r="K206" i="3"/>
  <c r="G46" i="3"/>
  <c r="B197" i="3"/>
  <c r="C197" i="3"/>
  <c r="D197" i="3"/>
  <c r="E197" i="3"/>
  <c r="F197" i="3"/>
  <c r="G197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45" i="3"/>
  <c r="H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45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L45" i="3"/>
  <c r="K45" i="3"/>
  <c r="G34" i="3"/>
  <c r="B36" i="3"/>
  <c r="C36" i="3"/>
  <c r="D36" i="3"/>
  <c r="E36" i="3"/>
  <c r="F36" i="3"/>
  <c r="G36" i="3"/>
  <c r="H34" i="3"/>
  <c r="G33" i="3"/>
  <c r="H33" i="3"/>
  <c r="I34" i="3"/>
  <c r="J34" i="3"/>
  <c r="I33" i="3"/>
  <c r="J33" i="3"/>
  <c r="L33" i="3"/>
  <c r="K33" i="3"/>
  <c r="G8" i="3"/>
  <c r="B22" i="3"/>
  <c r="C22" i="3"/>
  <c r="D22" i="3"/>
  <c r="E22" i="3"/>
  <c r="F22" i="3"/>
  <c r="G22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7" i="3"/>
  <c r="H7" i="3"/>
  <c r="I20" i="3"/>
  <c r="J20" i="3"/>
  <c r="I19" i="3"/>
  <c r="J19" i="3"/>
  <c r="I18" i="3"/>
  <c r="J18" i="3"/>
  <c r="I17" i="3"/>
  <c r="I16" i="3"/>
  <c r="I15" i="3"/>
  <c r="J15" i="3"/>
  <c r="I14" i="3"/>
  <c r="J14" i="3"/>
  <c r="I13" i="3"/>
  <c r="J13" i="3"/>
  <c r="I12" i="3"/>
  <c r="J12" i="3"/>
  <c r="I11" i="3"/>
  <c r="I10" i="3"/>
  <c r="J10" i="3"/>
  <c r="I9" i="3"/>
  <c r="J9" i="3"/>
  <c r="I8" i="3"/>
  <c r="J8" i="3"/>
  <c r="L7" i="3"/>
  <c r="K7" i="3"/>
  <c r="I7" i="3"/>
  <c r="G280" i="1"/>
  <c r="B290" i="1"/>
  <c r="F290" i="1"/>
  <c r="G29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79" i="1"/>
  <c r="H279" i="1"/>
  <c r="E290" i="1"/>
  <c r="D290" i="1"/>
  <c r="C290" i="1"/>
  <c r="I288" i="1"/>
  <c r="J288" i="1"/>
  <c r="I287" i="1"/>
  <c r="J287" i="1"/>
  <c r="I286" i="1"/>
  <c r="J286" i="1"/>
  <c r="I285" i="1"/>
  <c r="J285" i="1"/>
  <c r="I284" i="1"/>
  <c r="J284" i="1"/>
  <c r="I283" i="1"/>
  <c r="J283" i="1"/>
  <c r="I282" i="1"/>
  <c r="J282" i="1"/>
  <c r="I281" i="1"/>
  <c r="I280" i="1"/>
  <c r="J280" i="1"/>
  <c r="I279" i="1"/>
  <c r="J279" i="1"/>
  <c r="L279" i="1"/>
  <c r="K279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23" i="1"/>
  <c r="G224" i="1"/>
  <c r="B269" i="1"/>
  <c r="C269" i="1"/>
  <c r="D269" i="1"/>
  <c r="E269" i="1"/>
  <c r="F269" i="1"/>
  <c r="G269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23" i="1"/>
  <c r="H223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L223" i="1"/>
  <c r="K223" i="1"/>
  <c r="B213" i="1"/>
  <c r="C213" i="1"/>
  <c r="D213" i="1"/>
  <c r="E213" i="1"/>
  <c r="F213" i="1"/>
  <c r="G21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154" i="1"/>
  <c r="H154" i="1"/>
  <c r="G211" i="1"/>
  <c r="J210" i="1"/>
  <c r="J209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68" i="1"/>
  <c r="J167" i="1"/>
  <c r="J166" i="1"/>
  <c r="J165" i="1"/>
  <c r="J164" i="1"/>
  <c r="J163" i="1"/>
  <c r="J162" i="1"/>
  <c r="J161" i="1"/>
  <c r="J160" i="1"/>
  <c r="J158" i="1"/>
  <c r="J157" i="1"/>
  <c r="J156" i="1"/>
  <c r="J155" i="1"/>
  <c r="J154" i="1"/>
  <c r="L154" i="1"/>
  <c r="K154" i="1"/>
  <c r="G137" i="1"/>
  <c r="B143" i="1"/>
  <c r="C143" i="1"/>
  <c r="D143" i="1"/>
  <c r="E143" i="1"/>
  <c r="F143" i="1"/>
  <c r="G143" i="1"/>
  <c r="H137" i="1"/>
  <c r="G138" i="1"/>
  <c r="H138" i="1"/>
  <c r="G139" i="1"/>
  <c r="H139" i="1"/>
  <c r="G140" i="1"/>
  <c r="H140" i="1"/>
  <c r="G141" i="1"/>
  <c r="H141" i="1"/>
  <c r="G136" i="1"/>
  <c r="H136" i="1"/>
  <c r="I141" i="1"/>
  <c r="J141" i="1"/>
  <c r="I140" i="1"/>
  <c r="I139" i="1"/>
  <c r="J139" i="1"/>
  <c r="I138" i="1"/>
  <c r="J138" i="1"/>
  <c r="I137" i="1"/>
  <c r="J137" i="1"/>
  <c r="I136" i="1"/>
  <c r="J136" i="1"/>
  <c r="L136" i="1"/>
  <c r="K136" i="1"/>
  <c r="G91" i="1"/>
  <c r="B125" i="1"/>
  <c r="C125" i="1"/>
  <c r="D125" i="1"/>
  <c r="E125" i="1"/>
  <c r="F125" i="1"/>
  <c r="G125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H120" i="1"/>
  <c r="G121" i="1"/>
  <c r="H121" i="1"/>
  <c r="G122" i="1"/>
  <c r="H122" i="1"/>
  <c r="G123" i="1"/>
  <c r="H123" i="1"/>
  <c r="G90" i="1"/>
  <c r="H90" i="1"/>
  <c r="I123" i="1"/>
  <c r="J123" i="1"/>
  <c r="I122" i="1"/>
  <c r="J122" i="1"/>
  <c r="I121" i="1"/>
  <c r="J121" i="1"/>
  <c r="I120" i="1"/>
  <c r="I119" i="1"/>
  <c r="J119" i="1"/>
  <c r="I118" i="1"/>
  <c r="J118" i="1"/>
  <c r="I117" i="1"/>
  <c r="J117" i="1"/>
  <c r="I116" i="1"/>
  <c r="J116" i="1"/>
  <c r="I115" i="1"/>
  <c r="J115" i="1"/>
  <c r="I114" i="1"/>
  <c r="J114" i="1"/>
  <c r="I113" i="1"/>
  <c r="J113" i="1"/>
  <c r="I112" i="1"/>
  <c r="I111" i="1"/>
  <c r="J111" i="1"/>
  <c r="I110" i="1"/>
  <c r="J110" i="1"/>
  <c r="I109" i="1"/>
  <c r="I108" i="1"/>
  <c r="J108" i="1"/>
  <c r="I107" i="1"/>
  <c r="J107" i="1"/>
  <c r="I106" i="1"/>
  <c r="J106" i="1"/>
  <c r="I105" i="1"/>
  <c r="J105" i="1"/>
  <c r="I104" i="1"/>
  <c r="J104" i="1"/>
  <c r="I103" i="1"/>
  <c r="J103" i="1"/>
  <c r="I102" i="1"/>
  <c r="J102" i="1"/>
  <c r="I101" i="1"/>
  <c r="J101" i="1"/>
  <c r="I100" i="1"/>
  <c r="J100" i="1"/>
  <c r="I99" i="1"/>
  <c r="J99" i="1"/>
  <c r="I98" i="1"/>
  <c r="J98" i="1"/>
  <c r="I97" i="1"/>
  <c r="J97" i="1"/>
  <c r="I96" i="1"/>
  <c r="J96" i="1"/>
  <c r="I95" i="1"/>
  <c r="J95" i="1"/>
  <c r="I94" i="1"/>
  <c r="J94" i="1"/>
  <c r="I93" i="1"/>
  <c r="J93" i="1"/>
  <c r="I92" i="1"/>
  <c r="J92" i="1"/>
  <c r="I91" i="1"/>
  <c r="I90" i="1"/>
  <c r="J90" i="1"/>
  <c r="L90" i="1"/>
  <c r="K90" i="1"/>
  <c r="G70" i="1"/>
  <c r="B79" i="1"/>
  <c r="C79" i="1"/>
  <c r="D79" i="1"/>
  <c r="E79" i="1"/>
  <c r="F79" i="1"/>
  <c r="G79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69" i="1"/>
  <c r="H69" i="1"/>
  <c r="I77" i="1"/>
  <c r="J77" i="1"/>
  <c r="I76" i="1"/>
  <c r="J76" i="1"/>
  <c r="I75" i="1"/>
  <c r="J75" i="1"/>
  <c r="I74" i="1"/>
  <c r="J74" i="1"/>
  <c r="I73" i="1"/>
  <c r="J73" i="1"/>
  <c r="I72" i="1"/>
  <c r="J72" i="1"/>
  <c r="I71" i="1"/>
  <c r="J71" i="1"/>
  <c r="I70" i="1"/>
  <c r="J70" i="1"/>
  <c r="I69" i="1"/>
  <c r="J69" i="1"/>
  <c r="L69" i="1"/>
  <c r="K69" i="1"/>
  <c r="G46" i="1"/>
  <c r="B58" i="1"/>
  <c r="G58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45" i="1"/>
  <c r="H45" i="1"/>
  <c r="F58" i="1"/>
  <c r="E58" i="1"/>
  <c r="D58" i="1"/>
  <c r="C58" i="1"/>
  <c r="I56" i="1"/>
  <c r="J56" i="1"/>
  <c r="I55" i="1"/>
  <c r="J55" i="1"/>
  <c r="I54" i="1"/>
  <c r="I53" i="1"/>
  <c r="J53" i="1"/>
  <c r="I52" i="1"/>
  <c r="I51" i="1"/>
  <c r="I50" i="1"/>
  <c r="J50" i="1"/>
  <c r="I49" i="1"/>
  <c r="I48" i="1"/>
  <c r="J48" i="1"/>
  <c r="I47" i="1"/>
  <c r="J47" i="1"/>
  <c r="I46" i="1"/>
  <c r="J46" i="1"/>
  <c r="L45" i="1"/>
  <c r="K45" i="1"/>
  <c r="I45" i="1"/>
  <c r="G28" i="1"/>
  <c r="B37" i="1"/>
  <c r="C37" i="1"/>
  <c r="D37" i="1"/>
  <c r="E37" i="1"/>
  <c r="F37" i="1"/>
  <c r="G37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27" i="1"/>
  <c r="H27" i="1"/>
  <c r="I35" i="1"/>
  <c r="J35" i="1"/>
  <c r="I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L27" i="1"/>
  <c r="K27" i="1"/>
  <c r="B17" i="1"/>
  <c r="C17" i="1"/>
  <c r="D17" i="1"/>
  <c r="E17" i="1"/>
  <c r="F17" i="1"/>
  <c r="G17" i="1"/>
  <c r="G14" i="1"/>
  <c r="H14" i="1"/>
  <c r="I14" i="1"/>
  <c r="G13" i="1"/>
  <c r="H13" i="1"/>
  <c r="G12" i="1"/>
  <c r="H12" i="1"/>
  <c r="G11" i="1"/>
  <c r="H11" i="1"/>
  <c r="I11" i="1"/>
  <c r="G10" i="1"/>
  <c r="H10" i="1"/>
  <c r="I10" i="1"/>
  <c r="G9" i="1"/>
  <c r="H9" i="1"/>
  <c r="I9" i="1"/>
  <c r="G8" i="1"/>
  <c r="H8" i="1"/>
  <c r="I8" i="1"/>
  <c r="J8" i="1"/>
  <c r="K7" i="1"/>
  <c r="G7" i="1"/>
  <c r="H7" i="1"/>
</calcChain>
</file>

<file path=xl/sharedStrings.xml><?xml version="1.0" encoding="utf-8"?>
<sst xmlns="http://schemas.openxmlformats.org/spreadsheetml/2006/main" count="13510" uniqueCount="594">
  <si>
    <t>United States</t>
  </si>
  <si>
    <t>Afghanistan</t>
  </si>
  <si>
    <t>Table 2. FDI flows abroad, by geographical destination</t>
  </si>
  <si>
    <t>Åland Islands</t>
  </si>
  <si>
    <t>(Millions of US dollars)</t>
  </si>
  <si>
    <t>Albania</t>
  </si>
  <si>
    <t>Algeria</t>
  </si>
  <si>
    <t>Region / economy</t>
  </si>
  <si>
    <t>2008</t>
  </si>
  <si>
    <t>2009</t>
  </si>
  <si>
    <t>2010</t>
  </si>
  <si>
    <t>2011</t>
  </si>
  <si>
    <t>2012</t>
  </si>
  <si>
    <t>Average</t>
  </si>
  <si>
    <t>Percentage</t>
  </si>
  <si>
    <t>GaIN</t>
  </si>
  <si>
    <t>Times GaIN</t>
  </si>
  <si>
    <t>Result</t>
  </si>
  <si>
    <t>Nr countries</t>
  </si>
  <si>
    <t>American Samoa</t>
  </si>
  <si>
    <t>Andorra</t>
  </si>
  <si>
    <t>Austria</t>
  </si>
  <si>
    <t>Angola</t>
  </si>
  <si>
    <t>Belgium</t>
  </si>
  <si>
    <t>Anguilla</t>
  </si>
  <si>
    <t>Bulgaria</t>
  </si>
  <si>
    <t>Antarctica</t>
  </si>
  <si>
    <t>Croatia</t>
  </si>
  <si>
    <t>Antigua and Barbuda</t>
  </si>
  <si>
    <t>Cyprus</t>
  </si>
  <si>
    <t>..</t>
  </si>
  <si>
    <t>Argentina</t>
  </si>
  <si>
    <t>Czech Republic</t>
  </si>
  <si>
    <t>Armenia</t>
  </si>
  <si>
    <t>Denmark</t>
  </si>
  <si>
    <t>Aruba</t>
  </si>
  <si>
    <t>Estonia</t>
  </si>
  <si>
    <t>Australia</t>
  </si>
  <si>
    <t>Finland</t>
  </si>
  <si>
    <t>France</t>
  </si>
  <si>
    <t>Azerbaijan</t>
  </si>
  <si>
    <t>Germany</t>
  </si>
  <si>
    <t>Bahamas</t>
  </si>
  <si>
    <t>Greece</t>
  </si>
  <si>
    <t>Bahrain</t>
  </si>
  <si>
    <t>Hungary</t>
  </si>
  <si>
    <t>Bangladesh</t>
  </si>
  <si>
    <t>Ireland</t>
  </si>
  <si>
    <t>Barbados</t>
  </si>
  <si>
    <t>Italy</t>
  </si>
  <si>
    <t>Belarus</t>
  </si>
  <si>
    <t>Latvia</t>
  </si>
  <si>
    <t>Lithuania</t>
  </si>
  <si>
    <t>Belize</t>
  </si>
  <si>
    <t>Luxembourg</t>
  </si>
  <si>
    <t>Benin</t>
  </si>
  <si>
    <t>Malta</t>
  </si>
  <si>
    <t>Bermuda</t>
  </si>
  <si>
    <t>Netherlands</t>
  </si>
  <si>
    <t>Bhutan</t>
  </si>
  <si>
    <t>Poland</t>
  </si>
  <si>
    <t>Bolivia, Plurinational State of</t>
  </si>
  <si>
    <t>Portugal</t>
  </si>
  <si>
    <t>Bosnia and Herzegovina</t>
  </si>
  <si>
    <t>Romania</t>
  </si>
  <si>
    <t>Botswana</t>
  </si>
  <si>
    <t>Slovakia</t>
  </si>
  <si>
    <t>Bouvet Island</t>
  </si>
  <si>
    <t>Slovenia</t>
  </si>
  <si>
    <t>Brazil</t>
  </si>
  <si>
    <t>Spain</t>
  </si>
  <si>
    <t>British Indian Ocean Territory</t>
  </si>
  <si>
    <t>Sweden</t>
  </si>
  <si>
    <t>British Virgin Islands</t>
  </si>
  <si>
    <t>United Kingdom</t>
  </si>
  <si>
    <t>Brunei Darussalam</t>
  </si>
  <si>
    <t>Gibraltar</t>
  </si>
  <si>
    <t>Iceland</t>
  </si>
  <si>
    <t>Burkina Faso</t>
  </si>
  <si>
    <t>Liechtenstein</t>
  </si>
  <si>
    <t>Myanmar</t>
  </si>
  <si>
    <t>Monaco</t>
  </si>
  <si>
    <t>Burundi</t>
  </si>
  <si>
    <t>Norway</t>
  </si>
  <si>
    <t>Cambodia</t>
  </si>
  <si>
    <t>Switzerland</t>
  </si>
  <si>
    <t>Cameroon</t>
  </si>
  <si>
    <t>Canada</t>
  </si>
  <si>
    <t>Cape Verde</t>
  </si>
  <si>
    <t>Cayman Islands</t>
  </si>
  <si>
    <t>Israel</t>
  </si>
  <si>
    <t>CentralAfricanRepublic</t>
  </si>
  <si>
    <t>Japan</t>
  </si>
  <si>
    <t>Chad</t>
  </si>
  <si>
    <t>New Zealand</t>
  </si>
  <si>
    <t>Chile</t>
  </si>
  <si>
    <t>China</t>
  </si>
  <si>
    <t>Egypt</t>
  </si>
  <si>
    <t>ChristmasIsland</t>
  </si>
  <si>
    <t>Libya</t>
  </si>
  <si>
    <t>Cocos(Keeling)Islands</t>
  </si>
  <si>
    <t>Morocco</t>
  </si>
  <si>
    <t>Colombia</t>
  </si>
  <si>
    <t>Sudan</t>
  </si>
  <si>
    <t>Comoros</t>
  </si>
  <si>
    <t>Tunisia</t>
  </si>
  <si>
    <t>Congo</t>
  </si>
  <si>
    <t>Cook Islands</t>
  </si>
  <si>
    <t>Costa Rica</t>
  </si>
  <si>
    <t>Côte d' Ivoire</t>
  </si>
  <si>
    <t>Cuba</t>
  </si>
  <si>
    <t>Congo, Democratic Rep. of</t>
  </si>
  <si>
    <t>Equatorial Guinea</t>
  </si>
  <si>
    <t>Eritrea</t>
  </si>
  <si>
    <t>Ethiopia</t>
  </si>
  <si>
    <t>Djibouti</t>
  </si>
  <si>
    <t>Gabon</t>
  </si>
  <si>
    <t>Dominica</t>
  </si>
  <si>
    <t>Ghana</t>
  </si>
  <si>
    <t>Dominican Republic</t>
  </si>
  <si>
    <t>Kenya</t>
  </si>
  <si>
    <t>Ecuador</t>
  </si>
  <si>
    <t>Liberia</t>
  </si>
  <si>
    <t>Madagascar</t>
  </si>
  <si>
    <t>El Salvador</t>
  </si>
  <si>
    <t>Malawi</t>
  </si>
  <si>
    <t>Mali</t>
  </si>
  <si>
    <t>Mauritania</t>
  </si>
  <si>
    <t>Mauritius</t>
  </si>
  <si>
    <t>Mozambique</t>
  </si>
  <si>
    <t>FalklandIslands(Malvinas)</t>
  </si>
  <si>
    <t>Niger</t>
  </si>
  <si>
    <t>Faeroe Islands</t>
  </si>
  <si>
    <t>Nigeria</t>
  </si>
  <si>
    <t>Fiji</t>
  </si>
  <si>
    <t>Rwanda</t>
  </si>
  <si>
    <t>Senegal</t>
  </si>
  <si>
    <t>Seychelles</t>
  </si>
  <si>
    <t>French Guiana</t>
  </si>
  <si>
    <t>Sierra Leone</t>
  </si>
  <si>
    <t>French Polynesia</t>
  </si>
  <si>
    <t>South Africa</t>
  </si>
  <si>
    <t>French Southern and Antarctic Lands</t>
  </si>
  <si>
    <t>Swaziland</t>
  </si>
  <si>
    <t>Uganda</t>
  </si>
  <si>
    <t>Gambia</t>
  </si>
  <si>
    <t>United Rep. of Tanzania</t>
  </si>
  <si>
    <t>Georgia</t>
  </si>
  <si>
    <t>Zambia</t>
  </si>
  <si>
    <t>Zimbabwe</t>
  </si>
  <si>
    <t>Hong Kong, China</t>
  </si>
  <si>
    <t>Korea, Republic of</t>
  </si>
  <si>
    <t>Greenland</t>
  </si>
  <si>
    <t>Macao, China</t>
  </si>
  <si>
    <t>Grenada</t>
  </si>
  <si>
    <t>Mongolia</t>
  </si>
  <si>
    <t>Guadeloupe</t>
  </si>
  <si>
    <t>Taiwan Province of China</t>
  </si>
  <si>
    <t>Guam</t>
  </si>
  <si>
    <t>Guatemala</t>
  </si>
  <si>
    <t>Guernsey</t>
  </si>
  <si>
    <t>Indonesia</t>
  </si>
  <si>
    <t>Guinea</t>
  </si>
  <si>
    <t>Malaysia</t>
  </si>
  <si>
    <t>Guinea Bissau</t>
  </si>
  <si>
    <t>Guyana</t>
  </si>
  <si>
    <t>Philippines</t>
  </si>
  <si>
    <t>Haiti</t>
  </si>
  <si>
    <t>Singapore</t>
  </si>
  <si>
    <t>HeardIslandandMcDonaldIslands</t>
  </si>
  <si>
    <t>Thailand</t>
  </si>
  <si>
    <t>HolySee(VaticanCity)</t>
  </si>
  <si>
    <t>Viet Nam</t>
  </si>
  <si>
    <t>Honduras</t>
  </si>
  <si>
    <t>India</t>
  </si>
  <si>
    <t>Iran, Islamic Republic of</t>
  </si>
  <si>
    <t>Maldives</t>
  </si>
  <si>
    <t>Nepal</t>
  </si>
  <si>
    <t>Pakistan</t>
  </si>
  <si>
    <t>Sri Lanka</t>
  </si>
  <si>
    <t>Iraq</t>
  </si>
  <si>
    <t>Isle of Man</t>
  </si>
  <si>
    <t>Jordan</t>
  </si>
  <si>
    <t>Kuwait</t>
  </si>
  <si>
    <t>Lebanon</t>
  </si>
  <si>
    <t>Jamaica</t>
  </si>
  <si>
    <t>Oman</t>
  </si>
  <si>
    <t>Qatar</t>
  </si>
  <si>
    <t>Jersey</t>
  </si>
  <si>
    <t>Saudi Arabia</t>
  </si>
  <si>
    <t>Syrian Arab Republic</t>
  </si>
  <si>
    <t>Kazakhstan</t>
  </si>
  <si>
    <t>Turkey</t>
  </si>
  <si>
    <t>United Arab Emirates</t>
  </si>
  <si>
    <t>Kiribati</t>
  </si>
  <si>
    <t>Yemen</t>
  </si>
  <si>
    <t>Korea,DemocraticPeople'sRepublicof</t>
  </si>
  <si>
    <t>Kyrgyzstan</t>
  </si>
  <si>
    <t>Lao People's Dem. Rep.</t>
  </si>
  <si>
    <t>Lesotho</t>
  </si>
  <si>
    <t>Paraguay</t>
  </si>
  <si>
    <t>Peru</t>
  </si>
  <si>
    <t>Suriname</t>
  </si>
  <si>
    <t>Uruguay</t>
  </si>
  <si>
    <t>Venezuela, Bolivarian Rep. of</t>
  </si>
  <si>
    <t>Mexico</t>
  </si>
  <si>
    <t>Nicaragua</t>
  </si>
  <si>
    <t>Panama</t>
  </si>
  <si>
    <t>Marshall Islands</t>
  </si>
  <si>
    <t>Martinique</t>
  </si>
  <si>
    <t>Mayotte</t>
  </si>
  <si>
    <t>Micronesia,FederatedStatesof</t>
  </si>
  <si>
    <t>Montenegro</t>
  </si>
  <si>
    <t>Netherlands Antilles</t>
  </si>
  <si>
    <t>Montserrat</t>
  </si>
  <si>
    <t>Saint Kitts and Nevis</t>
  </si>
  <si>
    <t>Trinidad and Tobago</t>
  </si>
  <si>
    <t>Namibia</t>
  </si>
  <si>
    <t>Nauru</t>
  </si>
  <si>
    <t>Papua New Guinea</t>
  </si>
  <si>
    <t>Solomon Islands</t>
  </si>
  <si>
    <t>Vanuatu</t>
  </si>
  <si>
    <t>New Caledonia</t>
  </si>
  <si>
    <t>Serbia</t>
  </si>
  <si>
    <t>Niue</t>
  </si>
  <si>
    <t>Norfolk Island</t>
  </si>
  <si>
    <t>Northern Mariana Islands</t>
  </si>
  <si>
    <t>Moldova, Republic of</t>
  </si>
  <si>
    <t>Russian Federation</t>
  </si>
  <si>
    <t>Palau</t>
  </si>
  <si>
    <t>Tajikistan</t>
  </si>
  <si>
    <t>Palestine</t>
  </si>
  <si>
    <t>Ukraine</t>
  </si>
  <si>
    <t>Uzbekistan</t>
  </si>
  <si>
    <r>
      <t>Source</t>
    </r>
    <r>
      <rPr>
        <sz val="9"/>
        <rFont val="Arial"/>
        <family val="2"/>
      </rPr>
      <t>:  UNCTAD FDI/TNC database, based on data from the Bureau of Economic Analysis, United States Department of Commerce.</t>
    </r>
  </si>
  <si>
    <t>Pitcairn Islands</t>
  </si>
  <si>
    <t>Puerto Rico</t>
  </si>
  <si>
    <t>Reunion</t>
  </si>
  <si>
    <t>Saint Barthelemy</t>
  </si>
  <si>
    <t>Saint Helena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</si>
  <si>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</si>
  <si>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</si>
  <si>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</si>
  <si>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</si>
  <si>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</si>
  <si>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</si>
  <si>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</si>
  <si>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Serbia and Montenegro</t>
  </si>
  <si>
    <t>Somalia</t>
  </si>
  <si>
    <t>South Georgia South Sandwich Islands</t>
  </si>
  <si>
    <t>Svalbard</t>
  </si>
  <si>
    <t>The FYR of Macedonia</t>
  </si>
  <si>
    <t>Timor Leste</t>
  </si>
  <si>
    <t>Togo</t>
  </si>
  <si>
    <t>Tokelau</t>
  </si>
  <si>
    <t>Tonga</t>
  </si>
  <si>
    <t>Turkmenistan</t>
  </si>
  <si>
    <t>Turks and Caicos Islands</t>
  </si>
  <si>
    <t>Tuvalu</t>
  </si>
  <si>
    <t>United States Minor Outlying Islands</t>
  </si>
  <si>
    <t>US Virgin Islands</t>
  </si>
  <si>
    <t>Wallis and Futuna Islands</t>
  </si>
  <si>
    <t>Western Sahara</t>
  </si>
  <si>
    <t>Yugoslavia (former)</t>
  </si>
  <si>
    <r>
      <t>Source</t>
    </r>
    <r>
      <rPr>
        <sz val="9"/>
        <rFont val="Arial"/>
        <family val="2"/>
      </rPr>
      <t>:  UNCTAD FDI/TNC database, based on data from the Office for National Statistics.</t>
    </r>
  </si>
  <si>
    <t>Bolivia</t>
  </si>
  <si>
    <t xml:space="preserve">Netherlands Antilles </t>
  </si>
  <si>
    <t>Venezuela</t>
  </si>
  <si>
    <t>Reporting economy</t>
  </si>
  <si>
    <r>
      <t>Source</t>
    </r>
    <r>
      <rPr>
        <sz val="9"/>
        <rFont val="Arial"/>
        <family val="2"/>
      </rPr>
      <t>:  UNCTAD FDI/TNC database.</t>
    </r>
  </si>
  <si>
    <t>Nr Countries</t>
  </si>
  <si>
    <r>
      <t>Note</t>
    </r>
    <r>
      <rPr>
        <sz val="9"/>
        <color indexed="8"/>
        <rFont val="Arial"/>
        <family val="2"/>
      </rPr>
      <t>:  Data are based on information reported by the economies listed above.</t>
    </r>
  </si>
  <si>
    <r>
      <t>Source</t>
    </r>
    <r>
      <rPr>
        <sz val="9"/>
        <rFont val="Arial"/>
        <family val="2"/>
      </rPr>
      <t>:  UNCTAD FDI/TNC database, based on data from the Australian Bureau of Statistics.</t>
    </r>
  </si>
  <si>
    <r>
      <t>Source</t>
    </r>
    <r>
      <rPr>
        <sz val="9"/>
        <rFont val="Arial"/>
        <family val="2"/>
      </rPr>
      <t>:  UNCTAD FDI/TNC database, based on data from Oesterreichische Nationalbank.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</si>
  <si>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  Data exclude Special Purpose Entities.</t>
    </r>
  </si>
  <si>
    <t>United Republic of Tanzania</t>
  </si>
  <si>
    <r>
      <t>Source</t>
    </r>
    <r>
      <rPr>
        <sz val="9"/>
        <rFont val="Arial"/>
        <family val="2"/>
      </rPr>
      <t>:  UNCTAD FDI/TNC database, based on data from the National Bank of the Republic of Belarus.</t>
    </r>
  </si>
  <si>
    <r>
      <t>Source</t>
    </r>
    <r>
      <rPr>
        <sz val="9"/>
        <rFont val="Arial"/>
        <family val="2"/>
      </rPr>
      <t>:  UNCTAD FDI/TNC database, based on data from the National Bank of Belgium.</t>
    </r>
  </si>
  <si>
    <t>GAIN INDEX:</t>
  </si>
  <si>
    <t>Percentage x GaIN</t>
  </si>
  <si>
    <t xml:space="preserve">Plurinational State of Bolivia </t>
  </si>
  <si>
    <r>
      <t>Source</t>
    </r>
    <r>
      <rPr>
        <sz val="10"/>
        <rFont val="Calibri"/>
      </rPr>
      <t>:  UNCTAD FDI/TNC database.</t>
    </r>
  </si>
  <si>
    <r>
      <t>Note</t>
    </r>
    <r>
      <rPr>
        <sz val="11"/>
        <color indexed="8"/>
        <rFont val="Calibri"/>
        <family val="2"/>
      </rPr>
      <t>:  Data are based on information reported by the economies listed above.</t>
    </r>
  </si>
  <si>
    <r>
      <t>Source</t>
    </r>
    <r>
      <rPr>
        <sz val="9"/>
        <rFont val="Arial"/>
        <family val="2"/>
      </rPr>
      <t>:  UNCTAD FDI/TNC database, based on data from Banco Central do Brasil.</t>
    </r>
  </si>
  <si>
    <r>
      <t>Source</t>
    </r>
    <r>
      <rPr>
        <sz val="9"/>
        <rFont val="Arial"/>
        <family val="2"/>
      </rPr>
      <t>:  UNCTAD FDI/TNC database, based on data from the Bulgarian National Bank.</t>
    </r>
  </si>
  <si>
    <r>
      <t>Source</t>
    </r>
    <r>
      <rPr>
        <sz val="9"/>
        <rFont val="Arial"/>
        <family val="2"/>
      </rPr>
      <t>:  UNCTAD FDI/TNC database, based on data from Statistics Canada.</t>
    </r>
  </si>
  <si>
    <r>
      <t>Source</t>
    </r>
    <r>
      <rPr>
        <sz val="9"/>
        <rFont val="Arial"/>
        <family val="2"/>
      </rPr>
      <t>:  UNCTAD FDI/TNC database, based on data from Banco Central de Chile.</t>
    </r>
  </si>
  <si>
    <r>
      <t>Source</t>
    </r>
    <r>
      <rPr>
        <sz val="9"/>
        <rFont val="Arial"/>
        <family val="2"/>
      </rPr>
      <t>:  UNCTAD FDI/TNC database, based on data from the Ministry of Commerce (MOFCOM).</t>
    </r>
  </si>
  <si>
    <r>
      <t>Source</t>
    </r>
    <r>
      <rPr>
        <sz val="9"/>
        <rFont val="Arial"/>
        <family val="2"/>
      </rPr>
      <t>:  UNCTAD FDI/TNC database, based on data from Banco de la República (Banco Central de Colombia).</t>
    </r>
  </si>
  <si>
    <t>Democratic Republic of Congo</t>
  </si>
  <si>
    <r>
      <t>Source</t>
    </r>
    <r>
      <rPr>
        <sz val="9"/>
        <rFont val="Arial"/>
        <family val="2"/>
      </rPr>
      <t>:  UNCTAD FDI/TNC database, based on data from Banco Central de Costa Rica.</t>
    </r>
  </si>
  <si>
    <r>
      <t>Source</t>
    </r>
    <r>
      <rPr>
        <sz val="9"/>
        <rFont val="Arial"/>
        <family val="2"/>
      </rPr>
      <t>:  UNCTAD FDI/TNC database, based on data from the Croatian National Bank.</t>
    </r>
  </si>
  <si>
    <r>
      <t>Source</t>
    </r>
    <r>
      <rPr>
        <sz val="9"/>
        <rFont val="Arial"/>
        <family val="2"/>
      </rPr>
      <t>:  UNCTAD FDI/TNC database, based on data from the Czech National Bank.</t>
    </r>
  </si>
  <si>
    <r>
      <t>Source</t>
    </r>
    <r>
      <rPr>
        <sz val="9"/>
        <rFont val="Arial"/>
        <family val="2"/>
      </rPr>
      <t>:  UNCTAD FDI/TNC database, based on data from Danmarks Nationalbank.</t>
    </r>
  </si>
  <si>
    <r>
      <t>Source</t>
    </r>
    <r>
      <rPr>
        <sz val="9"/>
        <rFont val="Arial"/>
        <family val="2"/>
      </rPr>
      <t>:  UNCTAD FDI/TNC database, based on data from Banco Central de Reserva de El Salvador.</t>
    </r>
  </si>
  <si>
    <r>
      <t>Source</t>
    </r>
    <r>
      <rPr>
        <sz val="9"/>
        <rFont val="Arial"/>
        <family val="2"/>
      </rPr>
      <t>:  UNCTAD FDI/TNC database, based on data from Eesti Pank.</t>
    </r>
  </si>
  <si>
    <r>
      <t>Source</t>
    </r>
    <r>
      <rPr>
        <sz val="10"/>
        <rFont val="Arial"/>
      </rPr>
      <t>:  UNCTAD FDI/TNC database.</t>
    </r>
  </si>
  <si>
    <r>
      <t>Note</t>
    </r>
    <r>
      <rPr>
        <sz val="11"/>
        <color indexed="8"/>
        <rFont val="Arial"/>
        <family val="2"/>
      </rPr>
      <t>:  Data are based on information reported by the economies listed above.</t>
    </r>
  </si>
  <si>
    <r>
      <t>Source</t>
    </r>
    <r>
      <rPr>
        <sz val="9"/>
        <rFont val="Arial"/>
        <family val="2"/>
      </rPr>
      <t>:  UNCTAD FDI/TNC database, based on data from the Bank of Finland and Statistics Finland.</t>
    </r>
  </si>
  <si>
    <r>
      <t>Source</t>
    </r>
    <r>
      <rPr>
        <sz val="9"/>
        <rFont val="Arial"/>
        <family val="2"/>
      </rPr>
      <t>:  UNCTAD FDI/TNC database, based on data from Banque de France.</t>
    </r>
  </si>
  <si>
    <r>
      <t>Source</t>
    </r>
    <r>
      <rPr>
        <sz val="9"/>
        <rFont val="Arial"/>
        <family val="2"/>
      </rPr>
      <t>:  UNCTAD FDI/TNC database, based on data from Deutsche Bundesbank.</t>
    </r>
  </si>
  <si>
    <r>
      <t>Source</t>
    </r>
    <r>
      <rPr>
        <sz val="9"/>
        <rFont val="Arial"/>
        <family val="2"/>
      </rPr>
      <t>:  UNCTAD FDI/TNC database, based on data from the Bank of Greece.</t>
    </r>
  </si>
  <si>
    <r>
      <t>Source</t>
    </r>
    <r>
      <rPr>
        <sz val="9"/>
        <rFont val="Arial"/>
        <family val="2"/>
      </rPr>
      <t>:  UNCTAD FDI/TNC database, based on data from the Census and Statistics Department.</t>
    </r>
  </si>
  <si>
    <r>
      <t>Source</t>
    </r>
    <r>
      <rPr>
        <sz val="9"/>
        <rFont val="Arial"/>
        <family val="2"/>
      </rPr>
      <t>:  UNCTAD FDI/TNC database, based on data from the Central Bank of Iceland.</t>
    </r>
  </si>
  <si>
    <r>
      <t>Source</t>
    </r>
    <r>
      <rPr>
        <sz val="9"/>
        <rFont val="Arial"/>
        <family val="2"/>
      </rPr>
      <t>:  UNCTAD FDI/TNC database, based on data from the Reserve Bank of India.</t>
    </r>
  </si>
  <si>
    <r>
      <t>Note</t>
    </r>
    <r>
      <rPr>
        <sz val="9"/>
        <rFont val="Arial"/>
        <family val="2"/>
      </rPr>
      <t>:  Data are on a fiscal year basis.</t>
    </r>
  </si>
  <si>
    <t>Islamic Republic of Iran</t>
  </si>
  <si>
    <r>
      <t>Source</t>
    </r>
    <r>
      <rPr>
        <sz val="9"/>
        <rFont val="Arial"/>
        <family val="2"/>
      </rPr>
      <t>:  UNCTAD FDI/TNC database, based on data from the Central Statistics Office of the Republic of Ireland.</t>
    </r>
  </si>
  <si>
    <r>
      <t>Source</t>
    </r>
    <r>
      <rPr>
        <sz val="9"/>
        <rFont val="Arial"/>
        <family val="2"/>
      </rPr>
      <t>:  UNCTAD FDI/TNC database, based on data from the Central Bureau of Statistics.</t>
    </r>
  </si>
  <si>
    <r>
      <t>Source</t>
    </r>
    <r>
      <rPr>
        <sz val="9"/>
        <rFont val="Arial"/>
        <family val="2"/>
      </rPr>
      <t>:  UNCTAD FDI/TNC database, based on data from Banca d'Italia.</t>
    </r>
  </si>
  <si>
    <r>
      <t>Source</t>
    </r>
    <r>
      <rPr>
        <sz val="9"/>
        <rFont val="Arial"/>
        <family val="2"/>
      </rPr>
      <t>:  UNCTAD FDI/TNC database, based on data from the Bank of Japan.</t>
    </r>
  </si>
  <si>
    <r>
      <t>Source</t>
    </r>
    <r>
      <rPr>
        <sz val="9"/>
        <rFont val="Arial"/>
        <family val="2"/>
      </rPr>
      <t>:  UNCTAD FDI/TNC database, based on data from the National Bank of Kazakhstan.</t>
    </r>
  </si>
  <si>
    <r>
      <t>Note</t>
    </r>
    <r>
      <rPr>
        <sz val="9"/>
        <rFont val="Arial"/>
        <family val="2"/>
      </rPr>
      <t>:  Data refer to gross outflows.</t>
    </r>
  </si>
  <si>
    <t>Republic of Korea</t>
  </si>
  <si>
    <t xml:space="preserve">Source:  UNCTAD FDI/TNC database, based on data from the ExportImport Bank of Korea.  </t>
  </si>
  <si>
    <t>Lao People's Democratic Republic</t>
  </si>
  <si>
    <r>
      <t>Source</t>
    </r>
    <r>
      <rPr>
        <sz val="9"/>
        <rFont val="Arial"/>
        <family val="2"/>
      </rPr>
      <t>:  UNCTAD FDI/TNC database, based on data from Eurostat.</t>
    </r>
  </si>
  <si>
    <r>
      <t>Note</t>
    </r>
    <r>
      <rPr>
        <sz val="9"/>
        <rFont val="Arial"/>
        <family val="2"/>
      </rPr>
      <t>:  Data include  Special Purpose Entities.</t>
    </r>
  </si>
  <si>
    <r>
      <t>Source</t>
    </r>
    <r>
      <rPr>
        <sz val="9"/>
        <rFont val="Arial"/>
        <family val="2"/>
      </rPr>
      <t>:  UNCTAD FDI/TNC database, based on data from the Statistics and Census Service</t>
    </r>
    <r>
      <rPr>
        <sz val="9"/>
        <rFont val="Arial"/>
        <family val="2"/>
      </rPr>
      <t>.</t>
    </r>
  </si>
  <si>
    <r>
      <t>Source</t>
    </r>
    <r>
      <rPr>
        <sz val="9"/>
        <rFont val="Arial"/>
        <family val="2"/>
      </rPr>
      <t>:  UNCTAD FDI/TNC database, based on data from the Bank Negara Malaysia and the Department of Statistics Malaysia.</t>
    </r>
  </si>
  <si>
    <r>
      <t>Source</t>
    </r>
    <r>
      <rPr>
        <sz val="9"/>
        <rFont val="Arial"/>
        <family val="2"/>
      </rPr>
      <t>:  UNCTAD FDI/TNC database, based on data from the Bank of Mauritius.</t>
    </r>
  </si>
  <si>
    <t>Republic of Moldova</t>
  </si>
  <si>
    <r>
      <t>Source</t>
    </r>
    <r>
      <rPr>
        <sz val="9"/>
        <rFont val="Arial"/>
        <family val="2"/>
      </rPr>
      <t>:  UNCTAD FDI/TNC database, based on data from the National Bank of Moldova.</t>
    </r>
  </si>
  <si>
    <r>
      <t>Source</t>
    </r>
    <r>
      <rPr>
        <sz val="9"/>
        <rFont val="Arial"/>
        <family val="2"/>
      </rPr>
      <t>:  UNCTAD FDI/TNC database, based on data from the Office des Changes.</t>
    </r>
  </si>
  <si>
    <r>
      <t>Source</t>
    </r>
    <r>
      <rPr>
        <sz val="9"/>
        <rFont val="Arial"/>
        <family val="2"/>
      </rPr>
      <t>:  UNCTAD FDI/TNC database, based on data from De Nederlandsche Bank.</t>
    </r>
  </si>
  <si>
    <r>
      <t>Source</t>
    </r>
    <r>
      <rPr>
        <sz val="9"/>
        <rFont val="Arial"/>
        <family val="2"/>
      </rPr>
      <t>:  UNCTAD FDI/TNC database, based on data from Statistics New Zealand.</t>
    </r>
  </si>
  <si>
    <r>
      <t>Source</t>
    </r>
    <r>
      <rPr>
        <sz val="9"/>
        <rFont val="Arial"/>
        <family val="2"/>
      </rPr>
      <t>:  UNCTAD FDI/TNC database, based on data from Statistics Norway.</t>
    </r>
  </si>
  <si>
    <r>
      <t>Source</t>
    </r>
    <r>
      <rPr>
        <sz val="9"/>
        <rFont val="Arial"/>
        <family val="2"/>
      </rPr>
      <t>:  UNCTAD FDI/TNC database, based on data from the National Bank of Poland.</t>
    </r>
  </si>
  <si>
    <r>
      <t>Source</t>
    </r>
    <r>
      <rPr>
        <sz val="9"/>
        <rFont val="Arial"/>
        <family val="2"/>
      </rPr>
      <t>:  UNCTAD FDI/TNC database, based on data from Banco de Portugal.</t>
    </r>
  </si>
  <si>
    <r>
      <t>Source</t>
    </r>
    <r>
      <rPr>
        <sz val="9"/>
        <rFont val="Arial"/>
        <family val="2"/>
      </rPr>
      <t>:  UNCTAD FDI/TNC database, based on data from the National Bank of Romania.</t>
    </r>
  </si>
  <si>
    <r>
      <t>Source</t>
    </r>
    <r>
      <rPr>
        <sz val="9"/>
        <rFont val="Arial"/>
        <family val="2"/>
      </rPr>
      <t>:  UNCTAD FDI/TNC database, based on data from the Bank of Russia.</t>
    </r>
  </si>
  <si>
    <r>
      <t>Source</t>
    </r>
    <r>
      <rPr>
        <sz val="9"/>
        <rFont val="Arial"/>
        <family val="2"/>
      </rPr>
      <t>:  UNCTAD FDI/TNC database, based on data from the National Bank of Serbia.</t>
    </r>
  </si>
  <si>
    <t>Lao People's Democratic Rep.</t>
  </si>
  <si>
    <t>Source:  UNCTAD FDI/TNC database.</t>
  </si>
  <si>
    <t>Note:  Data are based on information reported by the economies listed above.</t>
  </si>
  <si>
    <r>
      <t>Source</t>
    </r>
    <r>
      <rPr>
        <sz val="9"/>
        <color indexed="8"/>
        <rFont val="Arial"/>
        <family val="2"/>
      </rPr>
      <t>:  UNCTAD FDI/TNC database.</t>
    </r>
  </si>
  <si>
    <r>
      <t>Source</t>
    </r>
    <r>
      <rPr>
        <sz val="9"/>
        <rFont val="Arial"/>
        <family val="2"/>
      </rPr>
      <t>:  UNCTAD FDI/TNC database, based on data from Banco de España and Eurostat.</t>
    </r>
  </si>
  <si>
    <r>
      <t>Source</t>
    </r>
    <r>
      <rPr>
        <sz val="9"/>
        <rFont val="Arial"/>
        <family val="2"/>
      </rPr>
      <t>:  UNCTAD FDI/TNC database, based on data from Statistics Sweden.</t>
    </r>
  </si>
  <si>
    <r>
      <t>Source</t>
    </r>
    <r>
      <rPr>
        <sz val="9"/>
        <rFont val="Arial"/>
        <family val="2"/>
      </rPr>
      <t>:  UNCTAD FDI/TNC database, based on data from the Swiss National Bank.</t>
    </r>
  </si>
  <si>
    <r>
      <t>Source</t>
    </r>
    <r>
      <rPr>
        <sz val="9"/>
        <rFont val="Arial"/>
        <family val="2"/>
      </rPr>
      <t>:  UNCTAD FDI/TNC database, based on data from the Bank of Thailand.</t>
    </r>
  </si>
  <si>
    <r>
      <t>Source</t>
    </r>
    <r>
      <rPr>
        <sz val="9"/>
        <rFont val="Arial"/>
        <family val="2"/>
      </rPr>
      <t>:  UNCTAD FDI/TNC database, based on data from Banque Centrale de Tunisie.</t>
    </r>
  </si>
  <si>
    <r>
      <t>Source</t>
    </r>
    <r>
      <rPr>
        <sz val="9"/>
        <rFont val="Arial"/>
        <family val="2"/>
      </rPr>
      <t>:  UNCTAD FDI/TNC database, based on data from the Central Bank of the Republic of Turkey.</t>
    </r>
  </si>
  <si>
    <r>
      <t>Source</t>
    </r>
    <r>
      <rPr>
        <sz val="9"/>
        <rFont val="Arial"/>
        <family val="2"/>
      </rPr>
      <t>:  UNCTAD FDI/TNC database.  Data are estimates based on stock data from the State Statistics Service of Ukraine.</t>
    </r>
  </si>
  <si>
    <t>Bolivarian Republic of Venezuela</t>
  </si>
  <si>
    <r>
      <t>Note</t>
    </r>
    <r>
      <rPr>
        <sz val="9"/>
        <rFont val="Arial"/>
        <family val="2"/>
      </rPr>
      <t>:  Data are based on information reported by the economies listed above.</t>
    </r>
  </si>
  <si>
    <t>NB: Numbers in this dataset do not represent a correct amount of USD, as all numbers have been tranformed into positive to measure level of interest in another country.</t>
  </si>
  <si>
    <t>USA</t>
  </si>
  <si>
    <t>CHN</t>
  </si>
  <si>
    <t>JPN</t>
  </si>
  <si>
    <t>DEU</t>
  </si>
  <si>
    <t>FRA</t>
  </si>
  <si>
    <t>GBR</t>
  </si>
  <si>
    <t>BRA</t>
  </si>
  <si>
    <t>RUS</t>
  </si>
  <si>
    <t>ITA</t>
  </si>
  <si>
    <t>IND</t>
  </si>
  <si>
    <t>CAN</t>
  </si>
  <si>
    <t>AUS</t>
  </si>
  <si>
    <t>ESP</t>
  </si>
  <si>
    <t>Korea, Rep.</t>
  </si>
  <si>
    <t>KOR</t>
  </si>
  <si>
    <t>MEX</t>
  </si>
  <si>
    <t>IDN</t>
  </si>
  <si>
    <t>TUR</t>
  </si>
  <si>
    <t>NLD</t>
  </si>
  <si>
    <t>SAU</t>
  </si>
  <si>
    <t>CHE</t>
  </si>
  <si>
    <t>ARG</t>
  </si>
  <si>
    <t>SWE</t>
  </si>
  <si>
    <t>NGA</t>
  </si>
  <si>
    <t>POL</t>
  </si>
  <si>
    <t>NOR</t>
  </si>
  <si>
    <t>BEL</t>
  </si>
  <si>
    <t>Venezuela, RB</t>
  </si>
  <si>
    <t>VEN</t>
  </si>
  <si>
    <t>AUT</t>
  </si>
  <si>
    <t>THA</t>
  </si>
  <si>
    <t>COL</t>
  </si>
  <si>
    <t>Iran, Islamic Rep.</t>
  </si>
  <si>
    <t>IRN</t>
  </si>
  <si>
    <t>ZAF</t>
  </si>
  <si>
    <t>DNK</t>
  </si>
  <si>
    <t>MYS</t>
  </si>
  <si>
    <t>SGP</t>
  </si>
  <si>
    <t>ISR</t>
  </si>
  <si>
    <t>CHL</t>
  </si>
  <si>
    <t>Hong Kong SAR, China</t>
  </si>
  <si>
    <t>HKG</t>
  </si>
  <si>
    <t>PHL</t>
  </si>
  <si>
    <t>Egypt, Arab Rep.</t>
  </si>
  <si>
    <t>EGY</t>
  </si>
  <si>
    <t>FIN</t>
  </si>
  <si>
    <t>GRC</t>
  </si>
  <si>
    <t>PAK</t>
  </si>
  <si>
    <t>KAZ</t>
  </si>
  <si>
    <t>IRQ</t>
  </si>
  <si>
    <t>PRT</t>
  </si>
  <si>
    <t>IRL</t>
  </si>
  <si>
    <t>DZA</t>
  </si>
  <si>
    <t>QAT</t>
  </si>
  <si>
    <t>Not included in FDI outflows due to no data on remittances</t>
  </si>
  <si>
    <t>PER</t>
  </si>
  <si>
    <t>CZE</t>
  </si>
  <si>
    <t>ROU</t>
  </si>
  <si>
    <t>NZL</t>
  </si>
  <si>
    <t>UKR</t>
  </si>
  <si>
    <t>Vietnam</t>
  </si>
  <si>
    <t>VNM</t>
  </si>
  <si>
    <t>BGD</t>
  </si>
  <si>
    <t>AGO</t>
  </si>
  <si>
    <t>MAR</t>
  </si>
  <si>
    <t>ECU</t>
  </si>
  <si>
    <t>OMN</t>
  </si>
  <si>
    <t>LBY</t>
  </si>
  <si>
    <t>AZE</t>
  </si>
  <si>
    <t>BLR</t>
  </si>
  <si>
    <t>LKA</t>
  </si>
  <si>
    <t>SDN</t>
  </si>
  <si>
    <t>DOM</t>
  </si>
  <si>
    <t>LUX</t>
  </si>
  <si>
    <t>HRV</t>
  </si>
  <si>
    <t>UZB</t>
  </si>
  <si>
    <t>URY</t>
  </si>
  <si>
    <t>GTM</t>
  </si>
  <si>
    <t>BGR</t>
  </si>
  <si>
    <t>Macao SAR, China</t>
  </si>
  <si>
    <t>MAC</t>
  </si>
  <si>
    <t>CRI</t>
  </si>
  <si>
    <t>GHA</t>
  </si>
  <si>
    <t>TUN</t>
  </si>
  <si>
    <t>ETH</t>
  </si>
  <si>
    <t>LBN</t>
  </si>
  <si>
    <t>KEN</t>
  </si>
  <si>
    <t>PAN</t>
  </si>
  <si>
    <t>SRB</t>
  </si>
  <si>
    <t>TKM</t>
  </si>
  <si>
    <t>Yemen, Rep.</t>
  </si>
  <si>
    <t>YEM</t>
  </si>
  <si>
    <t>JOR</t>
  </si>
  <si>
    <t>Tanzania</t>
  </si>
  <si>
    <t>TZA</t>
  </si>
  <si>
    <t>BHR</t>
  </si>
  <si>
    <t>Cote d'Ivoire</t>
  </si>
  <si>
    <t>CIV</t>
  </si>
  <si>
    <t>Congo, Dem. Rep.</t>
  </si>
  <si>
    <t>COD</t>
  </si>
  <si>
    <t>BOL</t>
  </si>
  <si>
    <t>PRY</t>
  </si>
  <si>
    <t>CMR</t>
  </si>
  <si>
    <t>TTO</t>
  </si>
  <si>
    <t>EST</t>
  </si>
  <si>
    <t>SLV</t>
  </si>
  <si>
    <t>ZMB</t>
  </si>
  <si>
    <t>UGA</t>
  </si>
  <si>
    <t>AFG</t>
  </si>
  <si>
    <t>GAB</t>
  </si>
  <si>
    <t>NPL</t>
  </si>
  <si>
    <t>HND</t>
  </si>
  <si>
    <t>BIH</t>
  </si>
  <si>
    <t>GEO</t>
  </si>
  <si>
    <t>BRN</t>
  </si>
  <si>
    <t>GNQ</t>
  </si>
  <si>
    <t>MOZ</t>
  </si>
  <si>
    <t>PNG</t>
  </si>
  <si>
    <t>KHM</t>
  </si>
  <si>
    <t>SEN</t>
  </si>
  <si>
    <t>BWA</t>
  </si>
  <si>
    <t>ISL</t>
  </si>
  <si>
    <t>JAM</t>
  </si>
  <si>
    <t>Congo, Rep.</t>
  </si>
  <si>
    <t>COG</t>
  </si>
  <si>
    <t>South Sudan</t>
  </si>
  <si>
    <t>Not included in FDI outflows due not included in ISO3 country code list</t>
  </si>
  <si>
    <t>TCD</t>
  </si>
  <si>
    <t>ALB</t>
  </si>
  <si>
    <t>ZWE</t>
  </si>
  <si>
    <t>NAM</t>
  </si>
  <si>
    <t>MUS</t>
  </si>
  <si>
    <t>BFA</t>
  </si>
  <si>
    <t>MNG</t>
  </si>
  <si>
    <t>NIC</t>
  </si>
  <si>
    <t>Lao PDR</t>
  </si>
  <si>
    <t>LAO</t>
  </si>
  <si>
    <t>MLI</t>
  </si>
  <si>
    <t>MDG</t>
  </si>
  <si>
    <t>ARM</t>
  </si>
  <si>
    <t>Macedonia, FYR</t>
  </si>
  <si>
    <t>MKD</t>
  </si>
  <si>
    <t>No data for 2008-2012</t>
  </si>
  <si>
    <t>TJK</t>
  </si>
  <si>
    <t>HTI</t>
  </si>
  <si>
    <t>BEN</t>
  </si>
  <si>
    <t>Moldova</t>
  </si>
  <si>
    <t>MDA</t>
  </si>
  <si>
    <t>RWA</t>
  </si>
  <si>
    <t>NER</t>
  </si>
  <si>
    <t>Kyrgyz Republic</t>
  </si>
  <si>
    <t>KGZ</t>
  </si>
  <si>
    <t>Kosovo</t>
  </si>
  <si>
    <t>GIN</t>
  </si>
  <si>
    <t>SUR</t>
  </si>
  <si>
    <t>SLE</t>
  </si>
  <si>
    <t>MNE</t>
  </si>
  <si>
    <t>TGO</t>
  </si>
  <si>
    <t>MRT</t>
  </si>
  <si>
    <t>FJI</t>
  </si>
  <si>
    <t>SWZ</t>
  </si>
  <si>
    <t>MWI</t>
  </si>
  <si>
    <t>ERI</t>
  </si>
  <si>
    <t>GUY</t>
  </si>
  <si>
    <t>Not included in UNCTAD dataset</t>
  </si>
  <si>
    <t>BDI</t>
  </si>
  <si>
    <t>MDV</t>
  </si>
  <si>
    <t>LSO</t>
  </si>
  <si>
    <t>LBR</t>
  </si>
  <si>
    <t>Country name</t>
  </si>
  <si>
    <t>Central African Republic</t>
  </si>
  <si>
    <t>Democratic Republic of the Congo</t>
  </si>
  <si>
    <t>Faroe Islands</t>
  </si>
  <si>
    <t>Micronesia, Federated States of</t>
  </si>
  <si>
    <t>Guinea-Bissau</t>
  </si>
  <si>
    <t>Hong Kong</t>
  </si>
  <si>
    <t>Iran (Islamic Republic of)</t>
  </si>
  <si>
    <t>Libyan Arab Jamahiriya</t>
  </si>
  <si>
    <t>Macau</t>
  </si>
  <si>
    <t>The former Yugoslav Republic of Macedonia</t>
  </si>
  <si>
    <t>Burma</t>
  </si>
  <si>
    <t>Korea, Democratic People's Republic of</t>
  </si>
  <si>
    <t>Russia</t>
  </si>
  <si>
    <t>San Marino</t>
  </si>
  <si>
    <t>Timor-Leste</t>
  </si>
  <si>
    <t>Taiwan</t>
  </si>
  <si>
    <t>Number of countries with data</t>
  </si>
  <si>
    <t>Foreign direct investment, net outflows (% of GDP) as a function of the climate vulnerability of the recipient country</t>
  </si>
  <si>
    <t>Country code</t>
  </si>
  <si>
    <t>ABW</t>
  </si>
  <si>
    <t>ANT</t>
  </si>
  <si>
    <t>ARE</t>
  </si>
  <si>
    <t>ATG</t>
  </si>
  <si>
    <t>BHS</t>
  </si>
  <si>
    <t>BLZ</t>
  </si>
  <si>
    <t>BMU</t>
  </si>
  <si>
    <t>BRB</t>
  </si>
  <si>
    <t>BTN</t>
  </si>
  <si>
    <t>BVT</t>
  </si>
  <si>
    <t>CAF</t>
  </si>
  <si>
    <t>COM</t>
  </si>
  <si>
    <t>CPV</t>
  </si>
  <si>
    <t>CUB</t>
  </si>
  <si>
    <t>CYM</t>
  </si>
  <si>
    <t>CYP</t>
  </si>
  <si>
    <t>DJI</t>
  </si>
  <si>
    <t>DMA</t>
  </si>
  <si>
    <t>FRO</t>
  </si>
  <si>
    <t>FSM</t>
  </si>
  <si>
    <t>GMB</t>
  </si>
  <si>
    <t>GNB</t>
  </si>
  <si>
    <t>GRD</t>
  </si>
  <si>
    <t>HUN</t>
  </si>
  <si>
    <t>KIR</t>
  </si>
  <si>
    <t>KNA</t>
  </si>
  <si>
    <t>KWT</t>
  </si>
  <si>
    <t>LCA</t>
  </si>
  <si>
    <t>LIE</t>
  </si>
  <si>
    <t>LTU</t>
  </si>
  <si>
    <t>LVA</t>
  </si>
  <si>
    <t>MCO</t>
  </si>
  <si>
    <t>MHL</t>
  </si>
  <si>
    <t>MLT</t>
  </si>
  <si>
    <t>MMR</t>
  </si>
  <si>
    <t>MSR</t>
  </si>
  <si>
    <t>NCL</t>
  </si>
  <si>
    <t>PLW</t>
  </si>
  <si>
    <t>PRI</t>
  </si>
  <si>
    <t>PRK</t>
  </si>
  <si>
    <t>PSE</t>
  </si>
  <si>
    <t>PYF</t>
  </si>
  <si>
    <t>SLB</t>
  </si>
  <si>
    <t>SMR</t>
  </si>
  <si>
    <t>SOM</t>
  </si>
  <si>
    <t>STP</t>
  </si>
  <si>
    <t>SVK</t>
  </si>
  <si>
    <t>SVN</t>
  </si>
  <si>
    <t>SYC</t>
  </si>
  <si>
    <t>SYR</t>
  </si>
  <si>
    <t>TLS</t>
  </si>
  <si>
    <t>TON</t>
  </si>
  <si>
    <t>TWN</t>
  </si>
  <si>
    <t>VCT</t>
  </si>
  <si>
    <t>VUT</t>
  </si>
  <si>
    <t>WLF</t>
  </si>
  <si>
    <t>The dataset includes the 130 countries from The World Bank's list of countries with highest GDP in 2013. Some exclusions have been made due to lack of data on Indicator 3 in the AwB index. See list of countries below.</t>
  </si>
  <si>
    <t>Included</t>
  </si>
  <si>
    <t>Be aware that data relies partly on mirror data (data reported by the partner countries). The source of the data is noted in each specific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</si>
</sst>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0;\-#\ ##0;\-"/>
    <numFmt numFmtId="165" formatCode="0.000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name val="Arial"/>
      <family val="2"/>
    </font>
    <font>
      <b/>
      <sz val="12"/>
      <color indexed="17"/>
      <name val="Arial"/>
      <family val="2"/>
    </font>
    <font>
      <sz val="12"/>
      <color indexed="8"/>
      <name val="Calibri"/>
      <family val="2"/>
    </font>
    <font>
      <b/>
      <sz val="11"/>
      <color indexed="17"/>
      <name val="Arial"/>
      <family val="2"/>
    </font>
    <font>
      <sz val="11"/>
      <color indexed="8"/>
      <name val="Calibri"/>
      <family val="2"/>
    </font>
    <font>
      <sz val="9"/>
      <color indexed="17"/>
      <name val="Arial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10"/>
      <name val="Arial"/>
    </font>
    <font>
      <sz val="10"/>
      <color indexed="8"/>
      <name val="Calibri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rgb="FF000000"/>
      <name val="Calibri"/>
      <family val="2"/>
    </font>
    <font>
      <sz val="10"/>
      <name val="Helvetica"/>
    </font>
    <font>
      <sz val="10"/>
      <color indexed="8"/>
      <name val="Arial"/>
      <family val="2"/>
    </font>
    <font>
      <i/>
      <sz val="9"/>
      <name val="Arial"/>
      <family val="2"/>
    </font>
    <font>
      <i/>
      <vertAlign val="superscript"/>
      <sz val="9"/>
      <name val="Arial"/>
      <family val="2"/>
    </font>
    <font>
      <b/>
      <sz val="10"/>
      <color indexed="8"/>
      <name val="Calibri"/>
    </font>
    <font>
      <i/>
      <sz val="9"/>
      <color indexed="8"/>
      <name val="Arial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i/>
      <sz val="10"/>
      <name val="Calibri"/>
      <family val="2"/>
    </font>
    <font>
      <sz val="10"/>
      <name val="Calibri"/>
    </font>
    <font>
      <i/>
      <vertAlign val="superscript"/>
      <sz val="10"/>
      <name val="Arial"/>
      <family val="2"/>
    </font>
    <font>
      <i/>
      <sz val="10"/>
      <color indexed="8"/>
      <name val="Calibri"/>
      <family val="2"/>
    </font>
    <font>
      <b/>
      <sz val="10"/>
      <color rgb="FF000000"/>
      <name val="Arial"/>
      <family val="2"/>
    </font>
    <font>
      <sz val="11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17"/>
      </top>
      <bottom style="thin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/>
      <top/>
      <bottom style="medium">
        <color auto="1"/>
      </bottom>
      <diagonal/>
    </border>
  </borders>
  <cellStyleXfs count="308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12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12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2" fillId="0" borderId="0"/>
    <xf numFmtId="0" fontId="7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24">
    <xf numFmtId="0" fontId="0" fillId="0" borderId="0" xfId="0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Continuous"/>
    </xf>
    <xf numFmtId="0" fontId="5" fillId="0" borderId="0" xfId="0" applyFont="1" applyFill="1" applyBorder="1"/>
    <xf numFmtId="0" fontId="0" fillId="0" borderId="0" xfId="0" applyAlignment="1"/>
    <xf numFmtId="0" fontId="0" fillId="0" borderId="0" xfId="0" applyNumberFormat="1" applyAlignment="1"/>
    <xf numFmtId="0" fontId="6" fillId="0" borderId="0" xfId="0" applyNumberFormat="1" applyFont="1" applyFill="1" applyBorder="1" applyAlignment="1">
      <alignment horizontal="centerContinuous"/>
    </xf>
    <xf numFmtId="0" fontId="7" fillId="0" borderId="0" xfId="0" applyFont="1" applyFill="1" applyBorder="1"/>
    <xf numFmtId="0" fontId="8" fillId="0" borderId="0" xfId="0" applyNumberFormat="1" applyFont="1" applyFill="1" applyBorder="1" applyAlignment="1">
      <alignment horizontal="centerContinuous"/>
    </xf>
    <xf numFmtId="0" fontId="9" fillId="0" borderId="0" xfId="0" applyNumberFormat="1" applyFont="1" applyFill="1" applyBorder="1" applyAlignment="1">
      <alignment horizontal="centerContinuous"/>
    </xf>
    <xf numFmtId="0" fontId="10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1" xfId="0" applyNumberFormat="1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164" fontId="15" fillId="0" borderId="0" xfId="0" applyNumberFormat="1" applyFont="1" applyFill="1" applyBorder="1"/>
    <xf numFmtId="164" fontId="0" fillId="0" borderId="0" xfId="0" applyNumberFormat="1" applyFont="1" applyBorder="1"/>
    <xf numFmtId="164" fontId="15" fillId="0" borderId="0" xfId="0" applyNumberFormat="1" applyFont="1" applyFill="1" applyBorder="1" applyAlignment="1">
      <alignment horizontal="right"/>
    </xf>
    <xf numFmtId="0" fontId="9" fillId="0" borderId="0" xfId="2" applyNumberFormat="1" applyFont="1" applyFill="1" applyBorder="1" applyAlignment="1">
      <alignment horizontal="left"/>
    </xf>
    <xf numFmtId="0" fontId="9" fillId="0" borderId="0" xfId="0" applyNumberFormat="1" applyFon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right"/>
    </xf>
    <xf numFmtId="164" fontId="15" fillId="0" borderId="2" xfId="0" applyNumberFormat="1" applyFont="1" applyFill="1" applyBorder="1"/>
    <xf numFmtId="0" fontId="16" fillId="0" borderId="0" xfId="0" applyFont="1"/>
    <xf numFmtId="0" fontId="9" fillId="0" borderId="2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0" fontId="15" fillId="0" borderId="2" xfId="0" applyFont="1" applyFill="1" applyBorder="1"/>
    <xf numFmtId="0" fontId="11" fillId="0" borderId="0" xfId="3" applyFont="1" applyFill="1" applyBorder="1" applyAlignment="1">
      <alignment horizontal="left"/>
    </xf>
    <xf numFmtId="164" fontId="18" fillId="0" borderId="0" xfId="0" applyNumberFormat="1" applyFont="1" applyFill="1" applyBorder="1"/>
    <xf numFmtId="0" fontId="19" fillId="0" borderId="0" xfId="0" applyFont="1" applyFill="1" applyBorder="1"/>
    <xf numFmtId="0" fontId="15" fillId="0" borderId="0" xfId="0" applyFont="1" applyFill="1" applyBorder="1"/>
    <xf numFmtId="0" fontId="20" fillId="0" borderId="0" xfId="3" applyFont="1" applyFill="1" applyBorder="1" applyAlignment="1">
      <alignment horizontal="left"/>
    </xf>
    <xf numFmtId="0" fontId="18" fillId="0" borderId="0" xfId="0" applyFont="1" applyFill="1" applyBorder="1"/>
    <xf numFmtId="0" fontId="15" fillId="0" borderId="0" xfId="4" applyFont="1"/>
    <xf numFmtId="0" fontId="3" fillId="0" borderId="0" xfId="5" applyNumberFormat="1" applyFont="1" applyBorder="1" applyAlignment="1"/>
    <xf numFmtId="0" fontId="4" fillId="0" borderId="0" xfId="5" applyNumberFormat="1" applyFont="1" applyBorder="1" applyAlignment="1">
      <alignment horizontal="centerContinuous"/>
    </xf>
    <xf numFmtId="0" fontId="5" fillId="0" borderId="0" xfId="5" applyFont="1" applyBorder="1"/>
    <xf numFmtId="0" fontId="7" fillId="0" borderId="0" xfId="5"/>
    <xf numFmtId="0" fontId="6" fillId="0" borderId="0" xfId="5" applyNumberFormat="1" applyFont="1" applyBorder="1" applyAlignment="1">
      <alignment horizontal="centerContinuous"/>
    </xf>
    <xf numFmtId="0" fontId="7" fillId="0" borderId="0" xfId="5" applyFont="1" applyBorder="1"/>
    <xf numFmtId="0" fontId="8" fillId="0" borderId="0" xfId="5" applyNumberFormat="1" applyFont="1" applyBorder="1" applyAlignment="1">
      <alignment horizontal="centerContinuous"/>
    </xf>
    <xf numFmtId="0" fontId="9" fillId="0" borderId="0" xfId="5" applyNumberFormat="1" applyFont="1" applyBorder="1" applyAlignment="1">
      <alignment horizontal="centerContinuous"/>
    </xf>
    <xf numFmtId="0" fontId="10" fillId="0" borderId="0" xfId="5" applyFont="1" applyBorder="1"/>
    <xf numFmtId="0" fontId="11" fillId="0" borderId="0" xfId="5" applyFont="1" applyAlignment="1">
      <alignment horizontal="left"/>
    </xf>
    <xf numFmtId="0" fontId="11" fillId="0" borderId="0" xfId="5" applyNumberFormat="1" applyFont="1" applyBorder="1" applyAlignment="1">
      <alignment horizontal="center"/>
    </xf>
    <xf numFmtId="0" fontId="13" fillId="0" borderId="1" xfId="5" applyNumberFormat="1" applyFont="1" applyBorder="1" applyAlignment="1">
      <alignment horizontal="left" vertical="center"/>
    </xf>
    <xf numFmtId="0" fontId="14" fillId="0" borderId="1" xfId="5" applyFont="1" applyBorder="1" applyAlignment="1">
      <alignment horizontal="center"/>
    </xf>
    <xf numFmtId="0" fontId="14" fillId="0" borderId="0" xfId="5" applyFont="1" applyBorder="1" applyAlignment="1">
      <alignment horizontal="center"/>
    </xf>
    <xf numFmtId="0" fontId="15" fillId="0" borderId="0" xfId="5" applyFont="1"/>
    <xf numFmtId="164" fontId="15" fillId="0" borderId="0" xfId="5" applyNumberFormat="1" applyFont="1" applyBorder="1"/>
    <xf numFmtId="0" fontId="11" fillId="0" borderId="2" xfId="5" applyNumberFormat="1" applyFont="1" applyBorder="1" applyAlignment="1">
      <alignment horizontal="left"/>
    </xf>
    <xf numFmtId="0" fontId="15" fillId="0" borderId="2" xfId="5" applyFont="1" applyBorder="1"/>
    <xf numFmtId="0" fontId="11" fillId="0" borderId="0" xfId="3" applyFont="1" applyBorder="1" applyAlignment="1">
      <alignment horizontal="left"/>
    </xf>
    <xf numFmtId="164" fontId="18" fillId="0" borderId="0" xfId="5" applyNumberFormat="1" applyFont="1" applyBorder="1"/>
    <xf numFmtId="0" fontId="19" fillId="0" borderId="0" xfId="5" applyFont="1" applyBorder="1"/>
    <xf numFmtId="0" fontId="15" fillId="0" borderId="0" xfId="5" applyFont="1" applyBorder="1"/>
    <xf numFmtId="0" fontId="3" fillId="0" borderId="0" xfId="0" applyNumberFormat="1" applyFont="1" applyBorder="1" applyAlignment="1"/>
    <xf numFmtId="0" fontId="4" fillId="0" borderId="0" xfId="0" applyNumberFormat="1" applyFont="1" applyBorder="1" applyAlignment="1">
      <alignment horizontal="centerContinuous"/>
    </xf>
    <xf numFmtId="0" fontId="5" fillId="0" borderId="0" xfId="0" applyFont="1" applyBorder="1"/>
    <xf numFmtId="0" fontId="6" fillId="0" borderId="0" xfId="0" applyNumberFormat="1" applyFont="1" applyBorder="1" applyAlignment="1">
      <alignment horizontal="centerContinuous"/>
    </xf>
    <xf numFmtId="0" fontId="7" fillId="0" borderId="0" xfId="0" applyFont="1" applyBorder="1"/>
    <xf numFmtId="0" fontId="8" fillId="0" borderId="0" xfId="0" applyNumberFormat="1" applyFont="1" applyBorder="1" applyAlignment="1">
      <alignment horizontal="centerContinuous"/>
    </xf>
    <xf numFmtId="0" fontId="9" fillId="0" borderId="0" xfId="0" applyNumberFormat="1" applyFont="1" applyBorder="1" applyAlignment="1">
      <alignment horizontal="centerContinuous"/>
    </xf>
    <xf numFmtId="0" fontId="10" fillId="0" borderId="0" xfId="0" applyFont="1" applyBorder="1"/>
    <xf numFmtId="0" fontId="11" fillId="0" borderId="0" xfId="0" applyFont="1" applyAlignment="1">
      <alignment horizontal="left"/>
    </xf>
    <xf numFmtId="0" fontId="11" fillId="0" borderId="0" xfId="0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/>
    <xf numFmtId="0" fontId="13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164" fontId="15" fillId="0" borderId="0" xfId="0" applyNumberFormat="1" applyFont="1" applyBorder="1"/>
    <xf numFmtId="0" fontId="11" fillId="0" borderId="2" xfId="0" applyNumberFormat="1" applyFont="1" applyBorder="1" applyAlignment="1">
      <alignment horizontal="left"/>
    </xf>
    <xf numFmtId="0" fontId="15" fillId="0" borderId="2" xfId="0" applyFont="1" applyBorder="1"/>
    <xf numFmtId="0" fontId="18" fillId="0" borderId="0" xfId="0" applyFont="1" applyBorder="1"/>
    <xf numFmtId="164" fontId="18" fillId="0" borderId="0" xfId="0" applyNumberFormat="1" applyFont="1" applyBorder="1"/>
    <xf numFmtId="164" fontId="0" fillId="0" borderId="0" xfId="0" applyNumberFormat="1"/>
    <xf numFmtId="0" fontId="19" fillId="0" borderId="0" xfId="0" applyFont="1" applyBorder="1"/>
    <xf numFmtId="164" fontId="10" fillId="0" borderId="0" xfId="0" applyNumberFormat="1" applyFont="1" applyBorder="1"/>
    <xf numFmtId="0" fontId="20" fillId="0" borderId="0" xfId="3" applyFont="1" applyFill="1" applyAlignment="1">
      <alignment horizontal="left"/>
    </xf>
    <xf numFmtId="0" fontId="22" fillId="0" borderId="0" xfId="0" applyFont="1"/>
    <xf numFmtId="0" fontId="3" fillId="0" borderId="0" xfId="4" applyNumberFormat="1" applyFont="1" applyBorder="1" applyAlignment="1"/>
    <xf numFmtId="0" fontId="4" fillId="0" borderId="0" xfId="4" applyNumberFormat="1" applyFont="1" applyBorder="1" applyAlignment="1">
      <alignment horizontal="centerContinuous"/>
    </xf>
    <xf numFmtId="0" fontId="6" fillId="0" borderId="0" xfId="4" applyNumberFormat="1" applyFont="1" applyBorder="1" applyAlignment="1">
      <alignment horizontal="centerContinuous"/>
    </xf>
    <xf numFmtId="0" fontId="8" fillId="0" borderId="0" xfId="4" applyNumberFormat="1" applyFont="1" applyBorder="1" applyAlignment="1">
      <alignment horizontal="centerContinuous"/>
    </xf>
    <xf numFmtId="0" fontId="9" fillId="0" borderId="0" xfId="4" applyNumberFormat="1" applyFont="1" applyBorder="1" applyAlignment="1">
      <alignment horizontal="centerContinuous"/>
    </xf>
    <xf numFmtId="0" fontId="11" fillId="0" borderId="0" xfId="4" applyFont="1" applyAlignment="1">
      <alignment horizontal="left"/>
    </xf>
    <xf numFmtId="0" fontId="11" fillId="0" borderId="0" xfId="4" applyNumberFormat="1" applyFont="1" applyBorder="1" applyAlignment="1">
      <alignment horizontal="center"/>
    </xf>
    <xf numFmtId="0" fontId="13" fillId="0" borderId="1" xfId="4" applyNumberFormat="1" applyFont="1" applyBorder="1" applyAlignment="1">
      <alignment horizontal="left" vertical="center"/>
    </xf>
    <xf numFmtId="0" fontId="14" fillId="0" borderId="1" xfId="4" applyFont="1" applyBorder="1" applyAlignment="1">
      <alignment horizontal="center"/>
    </xf>
    <xf numFmtId="0" fontId="7" fillId="0" borderId="0" xfId="4" applyFont="1" applyBorder="1"/>
    <xf numFmtId="0" fontId="14" fillId="0" borderId="0" xfId="4" applyFont="1" applyBorder="1" applyAlignment="1">
      <alignment horizontal="center"/>
    </xf>
    <xf numFmtId="0" fontId="18" fillId="0" borderId="0" xfId="4" applyFont="1"/>
    <xf numFmtId="164" fontId="15" fillId="0" borderId="0" xfId="4" applyNumberFormat="1" applyFont="1" applyBorder="1"/>
    <xf numFmtId="0" fontId="11" fillId="0" borderId="2" xfId="4" applyNumberFormat="1" applyFont="1" applyBorder="1" applyAlignment="1">
      <alignment horizontal="left"/>
    </xf>
    <xf numFmtId="0" fontId="15" fillId="0" borderId="2" xfId="4" applyFont="1" applyBorder="1"/>
    <xf numFmtId="0" fontId="18" fillId="0" borderId="0" xfId="5" applyFont="1" applyBorder="1"/>
    <xf numFmtId="0" fontId="22" fillId="0" borderId="0" xfId="5" applyFont="1"/>
    <xf numFmtId="0" fontId="3" fillId="0" borderId="0" xfId="6" applyNumberFormat="1" applyFont="1" applyBorder="1" applyAlignment="1"/>
    <xf numFmtId="0" fontId="4" fillId="0" borderId="0" xfId="6" applyNumberFormat="1" applyFont="1" applyBorder="1" applyAlignment="1">
      <alignment horizontal="centerContinuous"/>
    </xf>
    <xf numFmtId="0" fontId="5" fillId="0" borderId="0" xfId="6" applyFont="1" applyBorder="1"/>
    <xf numFmtId="0" fontId="7" fillId="0" borderId="0" xfId="6"/>
    <xf numFmtId="0" fontId="6" fillId="0" borderId="0" xfId="6" applyNumberFormat="1" applyFont="1" applyBorder="1" applyAlignment="1">
      <alignment horizontal="centerContinuous"/>
    </xf>
    <xf numFmtId="0" fontId="7" fillId="0" borderId="0" xfId="6" applyFont="1" applyBorder="1"/>
    <xf numFmtId="0" fontId="8" fillId="0" borderId="0" xfId="6" applyNumberFormat="1" applyFont="1" applyBorder="1" applyAlignment="1">
      <alignment horizontal="centerContinuous"/>
    </xf>
    <xf numFmtId="0" fontId="9" fillId="0" borderId="0" xfId="6" applyNumberFormat="1" applyFont="1" applyBorder="1" applyAlignment="1">
      <alignment horizontal="centerContinuous"/>
    </xf>
    <xf numFmtId="0" fontId="10" fillId="0" borderId="0" xfId="6" applyFont="1" applyBorder="1"/>
    <xf numFmtId="0" fontId="11" fillId="0" borderId="0" xfId="6" applyFont="1" applyAlignment="1">
      <alignment horizontal="left"/>
    </xf>
    <xf numFmtId="0" fontId="11" fillId="0" borderId="0" xfId="6" applyNumberFormat="1" applyFont="1" applyBorder="1" applyAlignment="1">
      <alignment horizontal="center"/>
    </xf>
    <xf numFmtId="0" fontId="13" fillId="0" borderId="1" xfId="6" applyNumberFormat="1" applyFont="1" applyBorder="1" applyAlignment="1">
      <alignment horizontal="left" vertical="center"/>
    </xf>
    <xf numFmtId="0" fontId="14" fillId="0" borderId="1" xfId="6" applyFont="1" applyBorder="1" applyAlignment="1">
      <alignment horizontal="center"/>
    </xf>
    <xf numFmtId="0" fontId="14" fillId="0" borderId="0" xfId="6" applyFont="1" applyBorder="1" applyAlignment="1">
      <alignment horizontal="center"/>
    </xf>
    <xf numFmtId="0" fontId="15" fillId="0" borderId="0" xfId="6" applyFont="1"/>
    <xf numFmtId="164" fontId="15" fillId="0" borderId="0" xfId="6" applyNumberFormat="1" applyFont="1" applyBorder="1"/>
    <xf numFmtId="164" fontId="15" fillId="0" borderId="0" xfId="6" applyNumberFormat="1" applyFont="1" applyBorder="1" applyAlignment="1">
      <alignment horizontal="right"/>
    </xf>
    <xf numFmtId="0" fontId="11" fillId="0" borderId="2" xfId="6" applyNumberFormat="1" applyFont="1" applyBorder="1" applyAlignment="1">
      <alignment horizontal="left"/>
    </xf>
    <xf numFmtId="0" fontId="15" fillId="0" borderId="2" xfId="6" applyFont="1" applyBorder="1"/>
    <xf numFmtId="164" fontId="18" fillId="0" borderId="0" xfId="6" applyNumberFormat="1" applyFont="1" applyBorder="1"/>
    <xf numFmtId="0" fontId="19" fillId="0" borderId="0" xfId="6" applyFont="1" applyBorder="1"/>
    <xf numFmtId="0" fontId="15" fillId="0" borderId="0" xfId="6" applyFont="1" applyBorder="1"/>
    <xf numFmtId="0" fontId="18" fillId="0" borderId="0" xfId="6" applyFont="1" applyBorder="1"/>
    <xf numFmtId="0" fontId="22" fillId="0" borderId="0" xfId="6" applyFont="1"/>
    <xf numFmtId="0" fontId="5" fillId="0" borderId="0" xfId="4" applyFont="1" applyBorder="1"/>
    <xf numFmtId="0" fontId="7" fillId="0" borderId="0" xfId="4"/>
    <xf numFmtId="0" fontId="10" fillId="0" borderId="0" xfId="4" applyFont="1" applyBorder="1"/>
    <xf numFmtId="164" fontId="15" fillId="0" borderId="0" xfId="4" applyNumberFormat="1" applyFont="1" applyBorder="1" applyAlignment="1">
      <alignment horizontal="right"/>
    </xf>
    <xf numFmtId="164" fontId="18" fillId="0" borderId="0" xfId="4" applyNumberFormat="1" applyFont="1" applyBorder="1"/>
    <xf numFmtId="0" fontId="19" fillId="0" borderId="0" xfId="4" applyFont="1" applyBorder="1"/>
    <xf numFmtId="0" fontId="15" fillId="0" borderId="0" xfId="4" applyFont="1" applyBorder="1"/>
    <xf numFmtId="0" fontId="18" fillId="0" borderId="0" xfId="4" applyFont="1" applyBorder="1"/>
    <xf numFmtId="0" fontId="22" fillId="0" borderId="0" xfId="4" applyFont="1"/>
    <xf numFmtId="0" fontId="11" fillId="0" borderId="0" xfId="0" applyNumberFormat="1" applyFont="1" applyFill="1" applyBorder="1" applyAlignment="1">
      <alignment horizontal="left" indent="3"/>
    </xf>
    <xf numFmtId="0" fontId="9" fillId="0" borderId="0" xfId="0" applyFont="1" applyFill="1" applyBorder="1"/>
    <xf numFmtId="0" fontId="3" fillId="0" borderId="0" xfId="15" applyNumberFormat="1" applyFont="1" applyBorder="1" applyAlignment="1"/>
    <xf numFmtId="0" fontId="4" fillId="0" borderId="0" xfId="15" applyNumberFormat="1" applyFont="1" applyBorder="1" applyAlignment="1">
      <alignment horizontal="centerContinuous"/>
    </xf>
    <xf numFmtId="0" fontId="5" fillId="0" borderId="0" xfId="15" applyFont="1" applyBorder="1"/>
    <xf numFmtId="0" fontId="12" fillId="0" borderId="0" xfId="15"/>
    <xf numFmtId="0" fontId="6" fillId="0" borderId="0" xfId="15" applyNumberFormat="1" applyFont="1" applyBorder="1" applyAlignment="1">
      <alignment horizontal="centerContinuous"/>
    </xf>
    <xf numFmtId="0" fontId="7" fillId="0" borderId="0" xfId="15" applyFont="1" applyBorder="1"/>
    <xf numFmtId="0" fontId="8" fillId="0" borderId="0" xfId="15" applyNumberFormat="1" applyFont="1" applyBorder="1" applyAlignment="1">
      <alignment horizontal="centerContinuous"/>
    </xf>
    <xf numFmtId="0" fontId="9" fillId="0" borderId="0" xfId="15" applyNumberFormat="1" applyFont="1" applyBorder="1" applyAlignment="1">
      <alignment horizontal="centerContinuous"/>
    </xf>
    <xf numFmtId="0" fontId="10" fillId="0" borderId="0" xfId="15" applyFont="1" applyBorder="1"/>
    <xf numFmtId="0" fontId="11" fillId="0" borderId="0" xfId="15" applyFont="1" applyAlignment="1">
      <alignment horizontal="left"/>
    </xf>
    <xf numFmtId="0" fontId="11" fillId="0" borderId="0" xfId="15" applyNumberFormat="1" applyFont="1" applyBorder="1" applyAlignment="1">
      <alignment horizontal="center"/>
    </xf>
    <xf numFmtId="0" fontId="12" fillId="0" borderId="0" xfId="15" applyFont="1" applyBorder="1"/>
    <xf numFmtId="0" fontId="13" fillId="0" borderId="1" xfId="15" applyNumberFormat="1" applyFont="1" applyBorder="1" applyAlignment="1">
      <alignment horizontal="left" vertical="center"/>
    </xf>
    <xf numFmtId="0" fontId="14" fillId="0" borderId="1" xfId="15" applyFont="1" applyBorder="1" applyAlignment="1">
      <alignment horizontal="center"/>
    </xf>
    <xf numFmtId="0" fontId="14" fillId="0" borderId="0" xfId="15" applyFont="1" applyBorder="1" applyAlignment="1">
      <alignment horizontal="center"/>
    </xf>
    <xf numFmtId="0" fontId="15" fillId="0" borderId="0" xfId="15" applyFont="1"/>
    <xf numFmtId="164" fontId="15" fillId="0" borderId="0" xfId="15" applyNumberFormat="1" applyFont="1" applyBorder="1"/>
    <xf numFmtId="0" fontId="11" fillId="0" borderId="2" xfId="15" applyNumberFormat="1" applyFont="1" applyBorder="1" applyAlignment="1">
      <alignment horizontal="left"/>
    </xf>
    <xf numFmtId="0" fontId="15" fillId="0" borderId="2" xfId="15" applyFont="1" applyBorder="1"/>
    <xf numFmtId="164" fontId="18" fillId="0" borderId="0" xfId="15" applyNumberFormat="1" applyFont="1" applyBorder="1"/>
    <xf numFmtId="0" fontId="19" fillId="0" borderId="0" xfId="15" applyFont="1" applyBorder="1"/>
    <xf numFmtId="0" fontId="15" fillId="0" borderId="0" xfId="15" applyFont="1" applyBorder="1"/>
    <xf numFmtId="0" fontId="18" fillId="0" borderId="0" xfId="15" applyFont="1" applyBorder="1"/>
    <xf numFmtId="0" fontId="22" fillId="0" borderId="0" xfId="15" applyFont="1"/>
    <xf numFmtId="0" fontId="15" fillId="0" borderId="0" xfId="16" applyFont="1"/>
    <xf numFmtId="0" fontId="9" fillId="0" borderId="0" xfId="0" applyNumberFormat="1" applyFont="1" applyAlignment="1">
      <alignment horizontal="left"/>
    </xf>
    <xf numFmtId="0" fontId="15" fillId="0" borderId="0" xfId="0" applyFont="1" applyBorder="1"/>
    <xf numFmtId="0" fontId="6" fillId="0" borderId="0" xfId="2" applyNumberFormat="1" applyFont="1" applyFill="1" applyBorder="1" applyAlignment="1">
      <alignment horizontal="centerContinuous"/>
    </xf>
    <xf numFmtId="0" fontId="7" fillId="0" borderId="0" xfId="2" applyFont="1" applyFill="1" applyBorder="1"/>
    <xf numFmtId="0" fontId="7" fillId="0" borderId="0" xfId="2"/>
    <xf numFmtId="0" fontId="8" fillId="0" borderId="0" xfId="2" applyNumberFormat="1" applyFont="1" applyFill="1" applyBorder="1" applyAlignment="1">
      <alignment horizontal="centerContinuous"/>
    </xf>
    <xf numFmtId="0" fontId="9" fillId="0" borderId="0" xfId="2" applyNumberFormat="1" applyFont="1" applyFill="1" applyBorder="1" applyAlignment="1">
      <alignment horizontal="centerContinuous"/>
    </xf>
    <xf numFmtId="0" fontId="10" fillId="0" borderId="0" xfId="2" applyFont="1" applyFill="1" applyBorder="1"/>
    <xf numFmtId="0" fontId="11" fillId="0" borderId="0" xfId="2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center"/>
    </xf>
    <xf numFmtId="0" fontId="12" fillId="0" borderId="0" xfId="2" applyFont="1" applyFill="1" applyBorder="1"/>
    <xf numFmtId="0" fontId="13" fillId="0" borderId="1" xfId="2" applyNumberFormat="1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/>
    </xf>
    <xf numFmtId="164" fontId="15" fillId="0" borderId="0" xfId="2" applyNumberFormat="1" applyFont="1" applyFill="1" applyBorder="1"/>
    <xf numFmtId="0" fontId="9" fillId="0" borderId="2" xfId="2" applyFont="1" applyFill="1" applyBorder="1" applyAlignment="1">
      <alignment horizontal="left"/>
    </xf>
    <xf numFmtId="164" fontId="15" fillId="0" borderId="2" xfId="2" applyNumberFormat="1" applyFont="1" applyFill="1" applyBorder="1"/>
    <xf numFmtId="0" fontId="7" fillId="0" borderId="0" xfId="2" applyBorder="1"/>
    <xf numFmtId="164" fontId="15" fillId="0" borderId="0" xfId="2" applyNumberFormat="1" applyFont="1" applyFill="1" applyBorder="1" applyAlignment="1">
      <alignment horizontal="right"/>
    </xf>
    <xf numFmtId="0" fontId="11" fillId="0" borderId="2" xfId="2" applyNumberFormat="1" applyFont="1" applyFill="1" applyBorder="1" applyAlignment="1">
      <alignment horizontal="left"/>
    </xf>
    <xf numFmtId="0" fontId="15" fillId="0" borderId="2" xfId="2" applyFont="1" applyFill="1" applyBorder="1"/>
    <xf numFmtId="164" fontId="18" fillId="0" borderId="0" xfId="2" applyNumberFormat="1" applyFont="1" applyFill="1" applyBorder="1"/>
    <xf numFmtId="164" fontId="12" fillId="0" borderId="0" xfId="2" applyNumberFormat="1" applyFont="1" applyFill="1" applyBorder="1"/>
    <xf numFmtId="0" fontId="19" fillId="0" borderId="0" xfId="2" applyFont="1" applyFill="1" applyBorder="1"/>
    <xf numFmtId="0" fontId="15" fillId="0" borderId="0" xfId="2" applyFont="1" applyFill="1" applyBorder="1"/>
    <xf numFmtId="0" fontId="2" fillId="0" borderId="0" xfId="0" applyFont="1"/>
    <xf numFmtId="0" fontId="3" fillId="0" borderId="0" xfId="37" applyNumberFormat="1" applyFont="1" applyBorder="1" applyAlignment="1"/>
    <xf numFmtId="0" fontId="4" fillId="0" borderId="0" xfId="37" applyNumberFormat="1" applyFont="1" applyBorder="1" applyAlignment="1">
      <alignment horizontal="centerContinuous"/>
    </xf>
    <xf numFmtId="0" fontId="5" fillId="0" borderId="0" xfId="37" applyFont="1" applyBorder="1"/>
    <xf numFmtId="0" fontId="7" fillId="0" borderId="0" xfId="37"/>
    <xf numFmtId="0" fontId="6" fillId="0" borderId="0" xfId="37" applyNumberFormat="1" applyFont="1" applyBorder="1" applyAlignment="1">
      <alignment horizontal="centerContinuous"/>
    </xf>
    <xf numFmtId="0" fontId="7" fillId="0" borderId="0" xfId="37" applyFont="1" applyBorder="1"/>
    <xf numFmtId="0" fontId="8" fillId="0" borderId="0" xfId="37" applyNumberFormat="1" applyFont="1" applyBorder="1" applyAlignment="1">
      <alignment horizontal="centerContinuous"/>
    </xf>
    <xf numFmtId="0" fontId="9" fillId="0" borderId="0" xfId="37" applyNumberFormat="1" applyFont="1" applyBorder="1" applyAlignment="1">
      <alignment horizontal="centerContinuous"/>
    </xf>
    <xf numFmtId="0" fontId="10" fillId="0" borderId="0" xfId="37" applyFont="1" applyBorder="1"/>
    <xf numFmtId="0" fontId="11" fillId="0" borderId="0" xfId="37" applyFont="1" applyAlignment="1">
      <alignment horizontal="left"/>
    </xf>
    <xf numFmtId="0" fontId="11" fillId="0" borderId="0" xfId="37" applyNumberFormat="1" applyFont="1" applyBorder="1" applyAlignment="1">
      <alignment horizontal="center"/>
    </xf>
    <xf numFmtId="0" fontId="13" fillId="0" borderId="1" xfId="37" applyNumberFormat="1" applyFont="1" applyBorder="1" applyAlignment="1">
      <alignment horizontal="left" vertical="center"/>
    </xf>
    <xf numFmtId="0" fontId="14" fillId="0" borderId="1" xfId="37" applyFont="1" applyBorder="1" applyAlignment="1">
      <alignment horizontal="center"/>
    </xf>
    <xf numFmtId="0" fontId="14" fillId="0" borderId="0" xfId="37" applyFont="1" applyBorder="1" applyAlignment="1">
      <alignment horizontal="center"/>
    </xf>
    <xf numFmtId="164" fontId="15" fillId="0" borderId="0" xfId="37" applyNumberFormat="1" applyFont="1" applyBorder="1"/>
    <xf numFmtId="164" fontId="15" fillId="0" borderId="0" xfId="37" applyNumberFormat="1" applyFont="1" applyBorder="1" applyAlignment="1">
      <alignment horizontal="right"/>
    </xf>
    <xf numFmtId="0" fontId="11" fillId="0" borderId="2" xfId="37" applyNumberFormat="1" applyFont="1" applyBorder="1" applyAlignment="1">
      <alignment horizontal="left"/>
    </xf>
    <xf numFmtId="0" fontId="15" fillId="0" borderId="2" xfId="37" applyFont="1" applyBorder="1"/>
    <xf numFmtId="164" fontId="18" fillId="0" borderId="0" xfId="37" applyNumberFormat="1" applyFont="1" applyBorder="1"/>
    <xf numFmtId="0" fontId="25" fillId="0" borderId="0" xfId="37" applyFont="1" applyBorder="1"/>
    <xf numFmtId="0" fontId="15" fillId="0" borderId="0" xfId="37" applyFont="1" applyBorder="1"/>
    <xf numFmtId="0" fontId="27" fillId="0" borderId="0" xfId="3" applyFont="1" applyFill="1" applyAlignment="1">
      <alignment horizontal="left"/>
    </xf>
    <xf numFmtId="0" fontId="18" fillId="0" borderId="0" xfId="37" applyFont="1" applyBorder="1"/>
    <xf numFmtId="0" fontId="28" fillId="0" borderId="0" xfId="37" applyFont="1"/>
    <xf numFmtId="0" fontId="7" fillId="0" borderId="0" xfId="38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3" fillId="0" borderId="0" xfId="47" applyNumberFormat="1" applyFont="1" applyBorder="1" applyAlignment="1"/>
    <xf numFmtId="0" fontId="4" fillId="0" borderId="0" xfId="47" applyNumberFormat="1" applyFont="1" applyBorder="1" applyAlignment="1">
      <alignment horizontal="centerContinuous"/>
    </xf>
    <xf numFmtId="0" fontId="6" fillId="0" borderId="0" xfId="47" applyNumberFormat="1" applyFont="1" applyBorder="1" applyAlignment="1">
      <alignment horizontal="centerContinuous"/>
    </xf>
    <xf numFmtId="0" fontId="8" fillId="0" borderId="0" xfId="47" applyNumberFormat="1" applyFont="1" applyBorder="1" applyAlignment="1">
      <alignment horizontal="centerContinuous"/>
    </xf>
    <xf numFmtId="0" fontId="9" fillId="0" borderId="0" xfId="47" applyNumberFormat="1" applyFont="1" applyBorder="1" applyAlignment="1">
      <alignment horizontal="centerContinuous"/>
    </xf>
    <xf numFmtId="0" fontId="11" fillId="0" borderId="0" xfId="47" applyFont="1" applyAlignment="1">
      <alignment horizontal="left"/>
    </xf>
    <xf numFmtId="0" fontId="11" fillId="0" borderId="0" xfId="47" applyNumberFormat="1" applyFont="1" applyBorder="1" applyAlignment="1">
      <alignment horizontal="center"/>
    </xf>
    <xf numFmtId="0" fontId="13" fillId="0" borderId="1" xfId="47" applyNumberFormat="1" applyFont="1" applyBorder="1" applyAlignment="1">
      <alignment horizontal="left" vertical="center"/>
    </xf>
    <xf numFmtId="0" fontId="14" fillId="0" borderId="1" xfId="47" applyFont="1" applyBorder="1" applyAlignment="1">
      <alignment horizontal="center"/>
    </xf>
    <xf numFmtId="0" fontId="7" fillId="0" borderId="0" xfId="47" applyFont="1" applyBorder="1"/>
    <xf numFmtId="0" fontId="14" fillId="0" borderId="0" xfId="47" applyFont="1" applyBorder="1" applyAlignment="1">
      <alignment horizontal="center"/>
    </xf>
    <xf numFmtId="0" fontId="15" fillId="0" borderId="0" xfId="47" applyFont="1"/>
    <xf numFmtId="164" fontId="15" fillId="0" borderId="0" xfId="47" applyNumberFormat="1" applyFont="1" applyBorder="1"/>
    <xf numFmtId="164" fontId="15" fillId="0" borderId="0" xfId="47" applyNumberFormat="1" applyFont="1" applyBorder="1" applyAlignment="1">
      <alignment horizontal="right"/>
    </xf>
    <xf numFmtId="0" fontId="9" fillId="0" borderId="2" xfId="47" applyNumberFormat="1" applyFont="1" applyBorder="1" applyAlignment="1">
      <alignment horizontal="left"/>
    </xf>
    <xf numFmtId="0" fontId="15" fillId="0" borderId="2" xfId="47" applyFont="1" applyBorder="1"/>
    <xf numFmtId="0" fontId="9" fillId="0" borderId="0" xfId="3" applyFont="1" applyBorder="1" applyAlignment="1">
      <alignment horizontal="left"/>
    </xf>
    <xf numFmtId="164" fontId="18" fillId="0" borderId="0" xfId="47" applyNumberFormat="1" applyFont="1" applyBorder="1"/>
    <xf numFmtId="0" fontId="19" fillId="0" borderId="0" xfId="47" applyFont="1" applyBorder="1"/>
    <xf numFmtId="0" fontId="15" fillId="0" borderId="0" xfId="47" applyFont="1" applyBorder="1"/>
    <xf numFmtId="0" fontId="18" fillId="0" borderId="0" xfId="47" applyFont="1" applyBorder="1"/>
    <xf numFmtId="0" fontId="22" fillId="0" borderId="0" xfId="47" applyFont="1"/>
    <xf numFmtId="0" fontId="3" fillId="0" borderId="0" xfId="48" applyNumberFormat="1" applyFont="1" applyBorder="1" applyAlignment="1"/>
    <xf numFmtId="0" fontId="4" fillId="0" borderId="0" xfId="48" applyNumberFormat="1" applyFont="1" applyBorder="1" applyAlignment="1">
      <alignment horizontal="centerContinuous"/>
    </xf>
    <xf numFmtId="0" fontId="6" fillId="0" borderId="0" xfId="48" applyNumberFormat="1" applyFont="1" applyBorder="1" applyAlignment="1">
      <alignment horizontal="centerContinuous"/>
    </xf>
    <xf numFmtId="0" fontId="8" fillId="0" borderId="0" xfId="48" applyNumberFormat="1" applyFont="1" applyBorder="1" applyAlignment="1">
      <alignment horizontal="centerContinuous"/>
    </xf>
    <xf numFmtId="0" fontId="9" fillId="0" borderId="0" xfId="48" applyNumberFormat="1" applyFont="1" applyBorder="1" applyAlignment="1">
      <alignment horizontal="centerContinuous"/>
    </xf>
    <xf numFmtId="0" fontId="11" fillId="0" borderId="0" xfId="48" applyFont="1" applyAlignment="1">
      <alignment horizontal="left"/>
    </xf>
    <xf numFmtId="0" fontId="11" fillId="0" borderId="0" xfId="48" applyNumberFormat="1" applyFont="1" applyBorder="1" applyAlignment="1">
      <alignment horizontal="center"/>
    </xf>
    <xf numFmtId="0" fontId="13" fillId="0" borderId="1" xfId="48" applyNumberFormat="1" applyFont="1" applyBorder="1" applyAlignment="1">
      <alignment horizontal="left" vertical="center"/>
    </xf>
    <xf numFmtId="0" fontId="14" fillId="0" borderId="1" xfId="48" applyFont="1" applyBorder="1" applyAlignment="1">
      <alignment horizontal="center"/>
    </xf>
    <xf numFmtId="0" fontId="7" fillId="0" borderId="0" xfId="48" applyFont="1" applyBorder="1"/>
    <xf numFmtId="0" fontId="14" fillId="0" borderId="0" xfId="48" applyFont="1" applyBorder="1" applyAlignment="1">
      <alignment horizontal="center"/>
    </xf>
    <xf numFmtId="0" fontId="15" fillId="0" borderId="0" xfId="48" applyFont="1"/>
    <xf numFmtId="164" fontId="15" fillId="0" borderId="0" xfId="48" applyNumberFormat="1" applyFont="1" applyBorder="1"/>
    <xf numFmtId="0" fontId="9" fillId="0" borderId="2" xfId="48" applyNumberFormat="1" applyFont="1" applyBorder="1" applyAlignment="1">
      <alignment horizontal="left"/>
    </xf>
    <xf numFmtId="0" fontId="15" fillId="0" borderId="2" xfId="48" applyFont="1" applyBorder="1"/>
    <xf numFmtId="164" fontId="18" fillId="0" borderId="0" xfId="48" applyNumberFormat="1" applyFont="1" applyBorder="1"/>
    <xf numFmtId="0" fontId="19" fillId="0" borderId="0" xfId="48" applyFont="1" applyBorder="1"/>
    <xf numFmtId="0" fontId="15" fillId="0" borderId="0" xfId="48" applyFont="1" applyBorder="1"/>
    <xf numFmtId="0" fontId="18" fillId="0" borderId="0" xfId="48" applyFont="1" applyBorder="1"/>
    <xf numFmtId="0" fontId="22" fillId="0" borderId="0" xfId="48" applyFont="1"/>
    <xf numFmtId="0" fontId="3" fillId="0" borderId="0" xfId="49" applyNumberFormat="1" applyFont="1" applyBorder="1" applyAlignment="1"/>
    <xf numFmtId="0" fontId="4" fillId="0" borderId="0" xfId="49" applyNumberFormat="1" applyFont="1" applyBorder="1" applyAlignment="1">
      <alignment horizontal="centerContinuous"/>
    </xf>
    <xf numFmtId="0" fontId="5" fillId="0" borderId="0" xfId="49" applyFont="1" applyBorder="1"/>
    <xf numFmtId="0" fontId="12" fillId="0" borderId="0" xfId="49"/>
    <xf numFmtId="0" fontId="6" fillId="0" borderId="0" xfId="49" applyNumberFormat="1" applyFont="1" applyBorder="1" applyAlignment="1">
      <alignment horizontal="centerContinuous"/>
    </xf>
    <xf numFmtId="0" fontId="7" fillId="0" borderId="0" xfId="49" applyFont="1" applyBorder="1"/>
    <xf numFmtId="0" fontId="8" fillId="0" borderId="0" xfId="49" applyNumberFormat="1" applyFont="1" applyBorder="1" applyAlignment="1">
      <alignment horizontal="centerContinuous"/>
    </xf>
    <xf numFmtId="0" fontId="9" fillId="0" borderId="0" xfId="49" applyNumberFormat="1" applyFont="1" applyBorder="1" applyAlignment="1">
      <alignment horizontal="centerContinuous"/>
    </xf>
    <xf numFmtId="0" fontId="10" fillId="0" borderId="0" xfId="49" applyFont="1" applyBorder="1"/>
    <xf numFmtId="0" fontId="11" fillId="0" borderId="0" xfId="49" applyFont="1" applyAlignment="1">
      <alignment horizontal="left"/>
    </xf>
    <xf numFmtId="0" fontId="11" fillId="0" borderId="0" xfId="49" applyNumberFormat="1" applyFont="1" applyBorder="1" applyAlignment="1">
      <alignment horizontal="center"/>
    </xf>
    <xf numFmtId="0" fontId="12" fillId="0" borderId="0" xfId="49" applyFont="1" applyBorder="1"/>
    <xf numFmtId="0" fontId="13" fillId="0" borderId="1" xfId="49" applyNumberFormat="1" applyFont="1" applyBorder="1" applyAlignment="1">
      <alignment horizontal="left" vertical="center"/>
    </xf>
    <xf numFmtId="0" fontId="14" fillId="0" borderId="1" xfId="49" applyFont="1" applyBorder="1" applyAlignment="1">
      <alignment horizontal="center"/>
    </xf>
    <xf numFmtId="0" fontId="14" fillId="0" borderId="0" xfId="49" applyFont="1" applyBorder="1" applyAlignment="1">
      <alignment horizontal="center"/>
    </xf>
    <xf numFmtId="0" fontId="15" fillId="0" borderId="0" xfId="49" applyFont="1"/>
    <xf numFmtId="164" fontId="15" fillId="0" borderId="0" xfId="49" applyNumberFormat="1" applyFont="1" applyBorder="1"/>
    <xf numFmtId="164" fontId="15" fillId="0" borderId="0" xfId="49" applyNumberFormat="1" applyFont="1" applyBorder="1" applyAlignment="1">
      <alignment horizontal="right"/>
    </xf>
    <xf numFmtId="0" fontId="9" fillId="0" borderId="2" xfId="49" applyNumberFormat="1" applyFont="1" applyBorder="1" applyAlignment="1">
      <alignment horizontal="left"/>
    </xf>
    <xf numFmtId="0" fontId="15" fillId="0" borderId="2" xfId="49" applyFont="1" applyBorder="1"/>
    <xf numFmtId="164" fontId="18" fillId="0" borderId="0" xfId="49" applyNumberFormat="1" applyFont="1" applyBorder="1"/>
    <xf numFmtId="0" fontId="19" fillId="0" borderId="0" xfId="49" applyFont="1" applyBorder="1"/>
    <xf numFmtId="0" fontId="15" fillId="0" borderId="0" xfId="49" applyFont="1" applyBorder="1"/>
    <xf numFmtId="0" fontId="18" fillId="0" borderId="0" xfId="49" applyFont="1" applyBorder="1"/>
    <xf numFmtId="0" fontId="22" fillId="0" borderId="0" xfId="49" applyFont="1"/>
    <xf numFmtId="0" fontId="3" fillId="0" borderId="0" xfId="50" applyNumberFormat="1" applyFont="1" applyBorder="1" applyAlignment="1"/>
    <xf numFmtId="0" fontId="4" fillId="0" borderId="0" xfId="50" applyNumberFormat="1" applyFont="1" applyBorder="1" applyAlignment="1">
      <alignment horizontal="centerContinuous"/>
    </xf>
    <xf numFmtId="0" fontId="5" fillId="0" borderId="0" xfId="50" applyFont="1" applyBorder="1"/>
    <xf numFmtId="0" fontId="7" fillId="0" borderId="0" xfId="50"/>
    <xf numFmtId="0" fontId="6" fillId="0" borderId="0" xfId="50" applyNumberFormat="1" applyFont="1" applyBorder="1" applyAlignment="1">
      <alignment horizontal="centerContinuous"/>
    </xf>
    <xf numFmtId="0" fontId="7" fillId="0" borderId="0" xfId="50" applyFont="1" applyBorder="1"/>
    <xf numFmtId="0" fontId="8" fillId="0" borderId="0" xfId="50" applyNumberFormat="1" applyFont="1" applyBorder="1" applyAlignment="1">
      <alignment horizontal="centerContinuous"/>
    </xf>
    <xf numFmtId="0" fontId="9" fillId="0" borderId="0" xfId="50" applyNumberFormat="1" applyFont="1" applyBorder="1" applyAlignment="1">
      <alignment horizontal="centerContinuous"/>
    </xf>
    <xf numFmtId="0" fontId="10" fillId="0" borderId="0" xfId="50" applyFont="1" applyBorder="1"/>
    <xf numFmtId="0" fontId="11" fillId="0" borderId="0" xfId="50" applyFont="1" applyAlignment="1">
      <alignment horizontal="left"/>
    </xf>
    <xf numFmtId="0" fontId="11" fillId="0" borderId="0" xfId="50" applyNumberFormat="1" applyFont="1" applyBorder="1" applyAlignment="1">
      <alignment horizontal="center"/>
    </xf>
    <xf numFmtId="0" fontId="13" fillId="0" borderId="1" xfId="50" applyNumberFormat="1" applyFont="1" applyBorder="1" applyAlignment="1">
      <alignment horizontal="left" vertical="center"/>
    </xf>
    <xf numFmtId="0" fontId="14" fillId="0" borderId="1" xfId="50" applyFont="1" applyBorder="1" applyAlignment="1">
      <alignment horizontal="center"/>
    </xf>
    <xf numFmtId="0" fontId="14" fillId="0" borderId="0" xfId="50" applyFont="1" applyBorder="1" applyAlignment="1">
      <alignment horizontal="center"/>
    </xf>
    <xf numFmtId="0" fontId="15" fillId="0" borderId="0" xfId="50" applyFont="1"/>
    <xf numFmtId="164" fontId="15" fillId="0" borderId="0" xfId="50" applyNumberFormat="1" applyFont="1" applyBorder="1"/>
    <xf numFmtId="0" fontId="9" fillId="0" borderId="2" xfId="50" applyNumberFormat="1" applyFont="1" applyBorder="1" applyAlignment="1">
      <alignment horizontal="left"/>
    </xf>
    <xf numFmtId="0" fontId="15" fillId="0" borderId="2" xfId="50" applyFont="1" applyBorder="1"/>
    <xf numFmtId="164" fontId="18" fillId="0" borderId="0" xfId="50" applyNumberFormat="1" applyFont="1" applyBorder="1"/>
    <xf numFmtId="0" fontId="19" fillId="0" borderId="0" xfId="50" applyFont="1" applyBorder="1"/>
    <xf numFmtId="0" fontId="15" fillId="0" borderId="0" xfId="50" applyFont="1" applyBorder="1"/>
    <xf numFmtId="0" fontId="18" fillId="0" borderId="0" xfId="50" applyFont="1" applyBorder="1"/>
    <xf numFmtId="0" fontId="22" fillId="0" borderId="0" xfId="50" applyFont="1"/>
    <xf numFmtId="0" fontId="9" fillId="0" borderId="2" xfId="0" applyFont="1" applyBorder="1" applyAlignment="1">
      <alignment horizontal="left"/>
    </xf>
    <xf numFmtId="164" fontId="15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0" fillId="0" borderId="0" xfId="0" applyBorder="1"/>
    <xf numFmtId="0" fontId="3" fillId="0" borderId="0" xfId="67" applyNumberFormat="1" applyFont="1" applyBorder="1" applyAlignment="1"/>
    <xf numFmtId="0" fontId="4" fillId="0" borderId="0" xfId="67" applyNumberFormat="1" applyFont="1" applyBorder="1" applyAlignment="1">
      <alignment horizontal="centerContinuous"/>
    </xf>
    <xf numFmtId="0" fontId="5" fillId="0" borderId="0" xfId="67" applyFont="1" applyBorder="1"/>
    <xf numFmtId="0" fontId="7" fillId="0" borderId="0" xfId="67"/>
    <xf numFmtId="0" fontId="6" fillId="0" borderId="0" xfId="67" applyNumberFormat="1" applyFont="1" applyBorder="1" applyAlignment="1">
      <alignment horizontal="centerContinuous"/>
    </xf>
    <xf numFmtId="0" fontId="7" fillId="0" borderId="0" xfId="67" applyFont="1" applyBorder="1"/>
    <xf numFmtId="0" fontId="8" fillId="0" borderId="0" xfId="67" applyNumberFormat="1" applyFont="1" applyBorder="1" applyAlignment="1">
      <alignment horizontal="centerContinuous"/>
    </xf>
    <xf numFmtId="0" fontId="9" fillId="0" borderId="0" xfId="67" applyNumberFormat="1" applyFont="1" applyBorder="1" applyAlignment="1">
      <alignment horizontal="centerContinuous"/>
    </xf>
    <xf numFmtId="0" fontId="10" fillId="0" borderId="0" xfId="67" applyFont="1" applyBorder="1"/>
    <xf numFmtId="0" fontId="11" fillId="0" borderId="0" xfId="67" applyFont="1" applyAlignment="1">
      <alignment horizontal="left"/>
    </xf>
    <xf numFmtId="0" fontId="11" fillId="0" borderId="0" xfId="67" applyNumberFormat="1" applyFont="1" applyBorder="1" applyAlignment="1">
      <alignment horizontal="center"/>
    </xf>
    <xf numFmtId="0" fontId="13" fillId="0" borderId="1" xfId="67" applyNumberFormat="1" applyFont="1" applyBorder="1" applyAlignment="1">
      <alignment horizontal="left" vertical="center"/>
    </xf>
    <xf numFmtId="0" fontId="14" fillId="0" borderId="1" xfId="67" applyFont="1" applyBorder="1" applyAlignment="1">
      <alignment horizontal="center"/>
    </xf>
    <xf numFmtId="0" fontId="14" fillId="0" borderId="0" xfId="67" applyFont="1" applyBorder="1" applyAlignment="1">
      <alignment horizontal="center"/>
    </xf>
    <xf numFmtId="0" fontId="15" fillId="0" borderId="0" xfId="67" applyFont="1"/>
    <xf numFmtId="164" fontId="15" fillId="0" borderId="0" xfId="67" applyNumberFormat="1" applyFont="1" applyBorder="1"/>
    <xf numFmtId="0" fontId="9" fillId="0" borderId="2" xfId="67" applyNumberFormat="1" applyFont="1" applyBorder="1" applyAlignment="1">
      <alignment horizontal="left"/>
    </xf>
    <xf numFmtId="0" fontId="15" fillId="0" borderId="2" xfId="67" applyFont="1" applyBorder="1"/>
    <xf numFmtId="164" fontId="18" fillId="0" borderId="0" xfId="67" applyNumberFormat="1" applyFont="1" applyBorder="1"/>
    <xf numFmtId="0" fontId="19" fillId="0" borderId="0" xfId="67" applyFont="1" applyBorder="1"/>
    <xf numFmtId="0" fontId="15" fillId="0" borderId="0" xfId="67" applyFont="1" applyBorder="1"/>
    <xf numFmtId="0" fontId="18" fillId="0" borderId="0" xfId="67" applyFont="1" applyBorder="1"/>
    <xf numFmtId="0" fontId="22" fillId="0" borderId="0" xfId="67" applyFont="1"/>
    <xf numFmtId="0" fontId="29" fillId="0" borderId="0" xfId="0" applyFont="1" applyAlignment="1">
      <alignment horizontal="center"/>
    </xf>
    <xf numFmtId="0" fontId="3" fillId="0" borderId="0" xfId="90" applyNumberFormat="1" applyFont="1" applyBorder="1" applyAlignment="1"/>
    <xf numFmtId="0" fontId="4" fillId="0" borderId="0" xfId="90" applyNumberFormat="1" applyFont="1" applyBorder="1" applyAlignment="1">
      <alignment horizontal="centerContinuous"/>
    </xf>
    <xf numFmtId="0" fontId="5" fillId="0" borderId="0" xfId="90" applyFont="1" applyBorder="1"/>
    <xf numFmtId="0" fontId="7" fillId="0" borderId="0" xfId="90"/>
    <xf numFmtId="0" fontId="6" fillId="0" borderId="0" xfId="90" applyNumberFormat="1" applyFont="1" applyBorder="1" applyAlignment="1">
      <alignment horizontal="centerContinuous"/>
    </xf>
    <xf numFmtId="0" fontId="7" fillId="0" borderId="0" xfId="90" applyFont="1" applyBorder="1"/>
    <xf numFmtId="0" fontId="8" fillId="0" borderId="0" xfId="90" applyNumberFormat="1" applyFont="1" applyBorder="1" applyAlignment="1">
      <alignment horizontal="centerContinuous"/>
    </xf>
    <xf numFmtId="0" fontId="9" fillId="0" borderId="0" xfId="90" applyNumberFormat="1" applyFont="1" applyBorder="1" applyAlignment="1">
      <alignment horizontal="centerContinuous"/>
    </xf>
    <xf numFmtId="0" fontId="10" fillId="0" borderId="0" xfId="90" applyFont="1" applyBorder="1"/>
    <xf numFmtId="0" fontId="11" fillId="0" borderId="0" xfId="90" applyFont="1" applyAlignment="1">
      <alignment horizontal="left"/>
    </xf>
    <xf numFmtId="0" fontId="11" fillId="0" borderId="0" xfId="90" applyNumberFormat="1" applyFont="1" applyBorder="1" applyAlignment="1">
      <alignment horizontal="center"/>
    </xf>
    <xf numFmtId="0" fontId="13" fillId="0" borderId="1" xfId="90" applyNumberFormat="1" applyFont="1" applyBorder="1" applyAlignment="1">
      <alignment horizontal="left" vertical="center"/>
    </xf>
    <xf numFmtId="0" fontId="14" fillId="0" borderId="1" xfId="90" applyFont="1" applyBorder="1" applyAlignment="1">
      <alignment horizontal="center"/>
    </xf>
    <xf numFmtId="0" fontId="14" fillId="0" borderId="0" xfId="90" applyFont="1" applyBorder="1" applyAlignment="1">
      <alignment horizontal="center"/>
    </xf>
    <xf numFmtId="0" fontId="9" fillId="0" borderId="0" xfId="90" applyNumberFormat="1" applyFont="1" applyAlignment="1">
      <alignment horizontal="left"/>
    </xf>
    <xf numFmtId="164" fontId="15" fillId="0" borderId="0" xfId="90" applyNumberFormat="1" applyFont="1" applyBorder="1"/>
    <xf numFmtId="0" fontId="9" fillId="0" borderId="0" xfId="90" applyNumberFormat="1" applyFont="1" applyBorder="1" applyAlignment="1">
      <alignment horizontal="left"/>
    </xf>
    <xf numFmtId="0" fontId="11" fillId="0" borderId="2" xfId="90" applyNumberFormat="1" applyFont="1" applyBorder="1" applyAlignment="1">
      <alignment horizontal="left"/>
    </xf>
    <xf numFmtId="0" fontId="15" fillId="0" borderId="2" xfId="90" applyFont="1" applyBorder="1"/>
    <xf numFmtId="164" fontId="18" fillId="0" borderId="0" xfId="90" applyNumberFormat="1" applyFont="1" applyBorder="1"/>
    <xf numFmtId="0" fontId="19" fillId="0" borderId="0" xfId="90" applyFont="1" applyBorder="1"/>
    <xf numFmtId="0" fontId="15" fillId="0" borderId="0" xfId="90" applyFont="1" applyBorder="1"/>
    <xf numFmtId="0" fontId="18" fillId="0" borderId="0" xfId="90" applyFont="1" applyBorder="1"/>
    <xf numFmtId="0" fontId="3" fillId="0" borderId="0" xfId="16" applyNumberFormat="1" applyFont="1" applyBorder="1" applyAlignment="1"/>
    <xf numFmtId="0" fontId="4" fillId="0" borderId="0" xfId="16" applyNumberFormat="1" applyFont="1" applyBorder="1" applyAlignment="1">
      <alignment horizontal="centerContinuous"/>
    </xf>
    <xf numFmtId="0" fontId="5" fillId="0" borderId="0" xfId="16" applyFont="1" applyBorder="1"/>
    <xf numFmtId="0" fontId="7" fillId="0" borderId="0" xfId="16"/>
    <xf numFmtId="0" fontId="6" fillId="0" borderId="0" xfId="16" applyNumberFormat="1" applyFont="1" applyBorder="1" applyAlignment="1">
      <alignment horizontal="centerContinuous"/>
    </xf>
    <xf numFmtId="0" fontId="7" fillId="0" borderId="0" xfId="16" applyFont="1" applyBorder="1"/>
    <xf numFmtId="0" fontId="8" fillId="0" borderId="0" xfId="16" applyNumberFormat="1" applyFont="1" applyBorder="1" applyAlignment="1">
      <alignment horizontal="centerContinuous"/>
    </xf>
    <xf numFmtId="0" fontId="9" fillId="0" borderId="0" xfId="16" applyNumberFormat="1" applyFont="1" applyBorder="1" applyAlignment="1">
      <alignment horizontal="centerContinuous"/>
    </xf>
    <xf numFmtId="0" fontId="10" fillId="0" borderId="0" xfId="16" applyFont="1" applyBorder="1"/>
    <xf numFmtId="0" fontId="11" fillId="0" borderId="0" xfId="16" applyFont="1" applyAlignment="1">
      <alignment horizontal="left"/>
    </xf>
    <xf numFmtId="0" fontId="11" fillId="0" borderId="0" xfId="16" applyNumberFormat="1" applyFont="1" applyBorder="1" applyAlignment="1">
      <alignment horizontal="center"/>
    </xf>
    <xf numFmtId="0" fontId="13" fillId="0" borderId="1" xfId="16" applyNumberFormat="1" applyFont="1" applyBorder="1" applyAlignment="1">
      <alignment horizontal="left" vertical="center"/>
    </xf>
    <xf numFmtId="0" fontId="14" fillId="0" borderId="1" xfId="16" applyFont="1" applyBorder="1" applyAlignment="1">
      <alignment horizontal="center"/>
    </xf>
    <xf numFmtId="0" fontId="14" fillId="0" borderId="0" xfId="16" applyFont="1" applyBorder="1" applyAlignment="1">
      <alignment horizontal="center"/>
    </xf>
    <xf numFmtId="164" fontId="15" fillId="0" borderId="0" xfId="16" applyNumberFormat="1" applyFont="1" applyBorder="1"/>
    <xf numFmtId="164" fontId="15" fillId="0" borderId="0" xfId="16" applyNumberFormat="1" applyFont="1" applyBorder="1" applyAlignment="1">
      <alignment horizontal="right"/>
    </xf>
    <xf numFmtId="0" fontId="9" fillId="0" borderId="2" xfId="16" applyNumberFormat="1" applyFont="1" applyBorder="1" applyAlignment="1">
      <alignment horizontal="left"/>
    </xf>
    <xf numFmtId="0" fontId="15" fillId="0" borderId="2" xfId="16" applyFont="1" applyBorder="1"/>
    <xf numFmtId="164" fontId="18" fillId="0" borderId="0" xfId="16" applyNumberFormat="1" applyFont="1" applyBorder="1"/>
    <xf numFmtId="0" fontId="19" fillId="0" borderId="0" xfId="16" applyFont="1" applyBorder="1"/>
    <xf numFmtId="0" fontId="15" fillId="0" borderId="0" xfId="16" applyFont="1" applyBorder="1"/>
    <xf numFmtId="0" fontId="18" fillId="0" borderId="0" xfId="16" applyFont="1" applyBorder="1"/>
    <xf numFmtId="0" fontId="22" fillId="0" borderId="0" xfId="16" applyFont="1"/>
    <xf numFmtId="0" fontId="3" fillId="0" borderId="0" xfId="103" applyNumberFormat="1" applyFont="1" applyBorder="1" applyAlignment="1"/>
    <xf numFmtId="0" fontId="4" fillId="0" borderId="0" xfId="103" applyNumberFormat="1" applyFont="1" applyBorder="1" applyAlignment="1">
      <alignment horizontal="centerContinuous"/>
    </xf>
    <xf numFmtId="0" fontId="5" fillId="0" borderId="0" xfId="103" applyFont="1" applyBorder="1"/>
    <xf numFmtId="0" fontId="7" fillId="0" borderId="0" xfId="103"/>
    <xf numFmtId="0" fontId="6" fillId="0" borderId="0" xfId="103" applyNumberFormat="1" applyFont="1" applyBorder="1" applyAlignment="1">
      <alignment horizontal="centerContinuous"/>
    </xf>
    <xf numFmtId="0" fontId="7" fillId="0" borderId="0" xfId="103" applyFont="1" applyBorder="1"/>
    <xf numFmtId="0" fontId="8" fillId="0" borderId="0" xfId="103" applyNumberFormat="1" applyFont="1" applyBorder="1" applyAlignment="1">
      <alignment horizontal="centerContinuous"/>
    </xf>
    <xf numFmtId="0" fontId="9" fillId="0" borderId="0" xfId="103" applyNumberFormat="1" applyFont="1" applyBorder="1" applyAlignment="1">
      <alignment horizontal="centerContinuous"/>
    </xf>
    <xf numFmtId="0" fontId="10" fillId="0" borderId="0" xfId="103" applyFont="1" applyBorder="1"/>
    <xf numFmtId="0" fontId="11" fillId="0" borderId="0" xfId="103" applyFont="1" applyAlignment="1">
      <alignment horizontal="left"/>
    </xf>
    <xf numFmtId="0" fontId="11" fillId="0" borderId="0" xfId="103" applyNumberFormat="1" applyFont="1" applyBorder="1" applyAlignment="1">
      <alignment horizontal="center"/>
    </xf>
    <xf numFmtId="0" fontId="13" fillId="0" borderId="1" xfId="103" applyNumberFormat="1" applyFont="1" applyBorder="1" applyAlignment="1">
      <alignment horizontal="left" vertical="center"/>
    </xf>
    <xf numFmtId="0" fontId="14" fillId="0" borderId="1" xfId="103" applyFont="1" applyBorder="1" applyAlignment="1">
      <alignment horizontal="center"/>
    </xf>
    <xf numFmtId="0" fontId="14" fillId="0" borderId="0" xfId="103" applyFont="1" applyBorder="1" applyAlignment="1">
      <alignment horizontal="center"/>
    </xf>
    <xf numFmtId="0" fontId="15" fillId="0" borderId="0" xfId="103" applyFont="1"/>
    <xf numFmtId="164" fontId="15" fillId="0" borderId="0" xfId="103" applyNumberFormat="1" applyFont="1" applyBorder="1"/>
    <xf numFmtId="164" fontId="15" fillId="0" borderId="0" xfId="103" applyNumberFormat="1" applyFont="1" applyBorder="1" applyAlignment="1">
      <alignment horizontal="right"/>
    </xf>
    <xf numFmtId="0" fontId="9" fillId="0" borderId="2" xfId="103" applyNumberFormat="1" applyFont="1" applyBorder="1" applyAlignment="1">
      <alignment horizontal="left"/>
    </xf>
    <xf numFmtId="0" fontId="15" fillId="0" borderId="2" xfId="103" applyFont="1" applyBorder="1"/>
    <xf numFmtId="164" fontId="18" fillId="0" borderId="0" xfId="103" applyNumberFormat="1" applyFont="1" applyBorder="1"/>
    <xf numFmtId="0" fontId="19" fillId="0" borderId="0" xfId="103" applyFont="1" applyBorder="1"/>
    <xf numFmtId="0" fontId="15" fillId="0" borderId="0" xfId="103" applyFont="1" applyBorder="1"/>
    <xf numFmtId="0" fontId="18" fillId="0" borderId="0" xfId="103" applyFont="1" applyBorder="1"/>
    <xf numFmtId="0" fontId="22" fillId="0" borderId="0" xfId="103" applyFont="1"/>
    <xf numFmtId="0" fontId="9" fillId="0" borderId="2" xfId="4" applyNumberFormat="1" applyFont="1" applyBorder="1" applyAlignment="1">
      <alignment horizontal="left"/>
    </xf>
    <xf numFmtId="0" fontId="7" fillId="0" borderId="0" xfId="104"/>
    <xf numFmtId="0" fontId="3" fillId="0" borderId="0" xfId="105" applyNumberFormat="1" applyFont="1" applyBorder="1" applyAlignment="1"/>
    <xf numFmtId="0" fontId="4" fillId="0" borderId="0" xfId="105" applyNumberFormat="1" applyFont="1" applyBorder="1" applyAlignment="1">
      <alignment horizontal="centerContinuous"/>
    </xf>
    <xf numFmtId="0" fontId="5" fillId="0" borderId="0" xfId="105" applyFont="1" applyBorder="1"/>
    <xf numFmtId="0" fontId="7" fillId="0" borderId="0" xfId="105"/>
    <xf numFmtId="0" fontId="6" fillId="0" borderId="0" xfId="105" applyNumberFormat="1" applyFont="1" applyBorder="1" applyAlignment="1">
      <alignment horizontal="centerContinuous"/>
    </xf>
    <xf numFmtId="0" fontId="7" fillId="0" borderId="0" xfId="105" applyFont="1" applyBorder="1"/>
    <xf numFmtId="0" fontId="8" fillId="0" borderId="0" xfId="105" applyNumberFormat="1" applyFont="1" applyBorder="1" applyAlignment="1">
      <alignment horizontal="centerContinuous"/>
    </xf>
    <xf numFmtId="0" fontId="9" fillId="0" borderId="0" xfId="105" applyNumberFormat="1" applyFont="1" applyBorder="1" applyAlignment="1">
      <alignment horizontal="centerContinuous"/>
    </xf>
    <xf numFmtId="0" fontId="10" fillId="0" borderId="0" xfId="105" applyFont="1" applyBorder="1"/>
    <xf numFmtId="0" fontId="11" fillId="0" borderId="0" xfId="105" applyFont="1" applyAlignment="1">
      <alignment horizontal="left"/>
    </xf>
    <xf numFmtId="0" fontId="11" fillId="0" borderId="0" xfId="105" applyNumberFormat="1" applyFont="1" applyBorder="1" applyAlignment="1">
      <alignment horizontal="center"/>
    </xf>
    <xf numFmtId="0" fontId="13" fillId="0" borderId="1" xfId="105" applyNumberFormat="1" applyFont="1" applyBorder="1" applyAlignment="1">
      <alignment horizontal="left" vertical="center"/>
    </xf>
    <xf numFmtId="0" fontId="14" fillId="0" borderId="1" xfId="105" applyFont="1" applyBorder="1" applyAlignment="1">
      <alignment horizontal="center"/>
    </xf>
    <xf numFmtId="0" fontId="14" fillId="0" borderId="0" xfId="105" applyFont="1" applyBorder="1" applyAlignment="1">
      <alignment horizontal="center"/>
    </xf>
    <xf numFmtId="0" fontId="9" fillId="0" borderId="0" xfId="105" applyNumberFormat="1" applyFont="1" applyAlignment="1">
      <alignment horizontal="left"/>
    </xf>
    <xf numFmtId="164" fontId="15" fillId="0" borderId="0" xfId="105" applyNumberFormat="1" applyFont="1" applyBorder="1" applyAlignment="1">
      <alignment horizontal="right"/>
    </xf>
    <xf numFmtId="2" fontId="15" fillId="0" borderId="0" xfId="105" applyNumberFormat="1" applyFont="1" applyBorder="1"/>
    <xf numFmtId="165" fontId="15" fillId="0" borderId="0" xfId="105" applyNumberFormat="1" applyFont="1" applyBorder="1"/>
    <xf numFmtId="164" fontId="15" fillId="0" borderId="0" xfId="105" applyNumberFormat="1" applyFont="1" applyBorder="1"/>
    <xf numFmtId="0" fontId="11" fillId="0" borderId="2" xfId="105" applyNumberFormat="1" applyFont="1" applyBorder="1" applyAlignment="1">
      <alignment horizontal="left"/>
    </xf>
    <xf numFmtId="0" fontId="15" fillId="0" borderId="2" xfId="105" applyFont="1" applyBorder="1"/>
    <xf numFmtId="164" fontId="18" fillId="0" borderId="0" xfId="105" applyNumberFormat="1" applyFont="1" applyBorder="1"/>
    <xf numFmtId="0" fontId="18" fillId="0" borderId="0" xfId="105" applyFont="1" applyBorder="1"/>
    <xf numFmtId="2" fontId="18" fillId="0" borderId="0" xfId="105" applyNumberFormat="1" applyFont="1" applyBorder="1"/>
    <xf numFmtId="0" fontId="19" fillId="0" borderId="0" xfId="105" applyFont="1" applyBorder="1"/>
    <xf numFmtId="0" fontId="15" fillId="0" borderId="0" xfId="105" applyFont="1" applyBorder="1"/>
    <xf numFmtId="0" fontId="3" fillId="0" borderId="0" xfId="106" applyNumberFormat="1" applyFont="1" applyBorder="1" applyAlignment="1"/>
    <xf numFmtId="0" fontId="4" fillId="0" borderId="0" xfId="106" applyNumberFormat="1" applyFont="1" applyBorder="1" applyAlignment="1">
      <alignment horizontal="centerContinuous"/>
    </xf>
    <xf numFmtId="0" fontId="5" fillId="0" borderId="0" xfId="106" applyFont="1" applyBorder="1"/>
    <xf numFmtId="0" fontId="7" fillId="0" borderId="0" xfId="106"/>
    <xf numFmtId="0" fontId="6" fillId="0" borderId="0" xfId="106" applyNumberFormat="1" applyFont="1" applyBorder="1" applyAlignment="1">
      <alignment horizontal="centerContinuous"/>
    </xf>
    <xf numFmtId="0" fontId="7" fillId="0" borderId="0" xfId="106" applyFont="1" applyBorder="1"/>
    <xf numFmtId="0" fontId="8" fillId="0" borderId="0" xfId="106" applyNumberFormat="1" applyFont="1" applyBorder="1" applyAlignment="1">
      <alignment horizontal="centerContinuous"/>
    </xf>
    <xf numFmtId="0" fontId="9" fillId="0" borderId="0" xfId="106" applyNumberFormat="1" applyFont="1" applyBorder="1" applyAlignment="1">
      <alignment horizontal="centerContinuous"/>
    </xf>
    <xf numFmtId="0" fontId="10" fillId="0" borderId="0" xfId="106" applyFont="1" applyBorder="1"/>
    <xf numFmtId="0" fontId="11" fillId="0" borderId="0" xfId="106" applyFont="1" applyAlignment="1">
      <alignment horizontal="left"/>
    </xf>
    <xf numFmtId="0" fontId="11" fillId="0" borderId="0" xfId="106" applyNumberFormat="1" applyFont="1" applyBorder="1" applyAlignment="1">
      <alignment horizontal="center"/>
    </xf>
    <xf numFmtId="0" fontId="13" fillId="0" borderId="1" xfId="106" applyNumberFormat="1" applyFont="1" applyBorder="1" applyAlignment="1">
      <alignment horizontal="left" vertical="center"/>
    </xf>
    <xf numFmtId="0" fontId="14" fillId="0" borderId="1" xfId="106" applyFont="1" applyBorder="1" applyAlignment="1">
      <alignment horizontal="center"/>
    </xf>
    <xf numFmtId="0" fontId="14" fillId="0" borderId="0" xfId="106" applyFont="1" applyBorder="1" applyAlignment="1">
      <alignment horizontal="center"/>
    </xf>
    <xf numFmtId="0" fontId="30" fillId="0" borderId="0" xfId="106" applyFont="1"/>
    <xf numFmtId="164" fontId="15" fillId="0" borderId="0" xfId="106" applyNumberFormat="1" applyFont="1" applyBorder="1"/>
    <xf numFmtId="0" fontId="11" fillId="0" borderId="2" xfId="106" applyNumberFormat="1" applyFont="1" applyBorder="1" applyAlignment="1">
      <alignment horizontal="left"/>
    </xf>
    <xf numFmtId="0" fontId="15" fillId="0" borderId="2" xfId="106" applyFont="1" applyBorder="1"/>
    <xf numFmtId="164" fontId="18" fillId="0" borderId="0" xfId="106" applyNumberFormat="1" applyFont="1" applyBorder="1"/>
    <xf numFmtId="0" fontId="31" fillId="0" borderId="0" xfId="106" applyFont="1" applyBorder="1"/>
    <xf numFmtId="0" fontId="15" fillId="0" borderId="0" xfId="106" applyFont="1" applyBorder="1"/>
    <xf numFmtId="0" fontId="18" fillId="0" borderId="0" xfId="106" applyFont="1" applyBorder="1"/>
    <xf numFmtId="0" fontId="32" fillId="0" borderId="0" xfId="106" applyFont="1"/>
    <xf numFmtId="164" fontId="15" fillId="0" borderId="0" xfId="0" applyNumberFormat="1" applyFont="1" applyBorder="1" applyAlignment="1">
      <alignment horizontal="right"/>
    </xf>
    <xf numFmtId="0" fontId="3" fillId="0" borderId="0" xfId="117" applyNumberFormat="1" applyFont="1" applyBorder="1" applyAlignment="1"/>
    <xf numFmtId="0" fontId="4" fillId="0" borderId="0" xfId="117" applyNumberFormat="1" applyFont="1" applyBorder="1" applyAlignment="1">
      <alignment horizontal="centerContinuous"/>
    </xf>
    <xf numFmtId="0" fontId="5" fillId="0" borderId="0" xfId="117" applyFont="1" applyBorder="1"/>
    <xf numFmtId="0" fontId="12" fillId="0" borderId="0" xfId="117"/>
    <xf numFmtId="0" fontId="6" fillId="0" borderId="0" xfId="117" applyNumberFormat="1" applyFont="1" applyBorder="1" applyAlignment="1">
      <alignment horizontal="centerContinuous"/>
    </xf>
    <xf numFmtId="0" fontId="7" fillId="0" borderId="0" xfId="117" applyFont="1" applyBorder="1"/>
    <xf numFmtId="0" fontId="8" fillId="0" borderId="0" xfId="117" applyNumberFormat="1" applyFont="1" applyBorder="1" applyAlignment="1">
      <alignment horizontal="centerContinuous"/>
    </xf>
    <xf numFmtId="0" fontId="9" fillId="0" borderId="0" xfId="117" applyNumberFormat="1" applyFont="1" applyBorder="1" applyAlignment="1">
      <alignment horizontal="centerContinuous"/>
    </xf>
    <xf numFmtId="0" fontId="10" fillId="0" borderId="0" xfId="117" applyFont="1" applyBorder="1"/>
    <xf numFmtId="0" fontId="11" fillId="0" borderId="0" xfId="117" applyFont="1" applyAlignment="1">
      <alignment horizontal="left"/>
    </xf>
    <xf numFmtId="0" fontId="11" fillId="0" borderId="0" xfId="117" applyNumberFormat="1" applyFont="1" applyBorder="1" applyAlignment="1">
      <alignment horizontal="center"/>
    </xf>
    <xf numFmtId="0" fontId="12" fillId="0" borderId="0" xfId="117" applyFont="1" applyBorder="1"/>
    <xf numFmtId="0" fontId="13" fillId="0" borderId="1" xfId="117" applyNumberFormat="1" applyFont="1" applyBorder="1" applyAlignment="1">
      <alignment horizontal="left" vertical="center"/>
    </xf>
    <xf numFmtId="0" fontId="14" fillId="0" borderId="1" xfId="117" applyFont="1" applyBorder="1" applyAlignment="1">
      <alignment horizontal="center"/>
    </xf>
    <xf numFmtId="0" fontId="14" fillId="0" borderId="0" xfId="117" applyFont="1" applyBorder="1" applyAlignment="1">
      <alignment horizontal="center"/>
    </xf>
    <xf numFmtId="0" fontId="15" fillId="0" borderId="0" xfId="117" applyFont="1"/>
    <xf numFmtId="164" fontId="15" fillId="0" borderId="0" xfId="117" applyNumberFormat="1" applyFont="1" applyBorder="1"/>
    <xf numFmtId="164" fontId="15" fillId="0" borderId="0" xfId="117" applyNumberFormat="1" applyFont="1" applyBorder="1" applyAlignment="1">
      <alignment horizontal="right"/>
    </xf>
    <xf numFmtId="0" fontId="9" fillId="0" borderId="2" xfId="117" applyNumberFormat="1" applyFont="1" applyBorder="1" applyAlignment="1">
      <alignment horizontal="left"/>
    </xf>
    <xf numFmtId="0" fontId="15" fillId="0" borderId="2" xfId="117" applyFont="1" applyBorder="1"/>
    <xf numFmtId="164" fontId="18" fillId="0" borderId="0" xfId="117" applyNumberFormat="1" applyFont="1" applyBorder="1"/>
    <xf numFmtId="0" fontId="19" fillId="0" borderId="0" xfId="117" applyFont="1" applyBorder="1"/>
    <xf numFmtId="0" fontId="15" fillId="0" borderId="0" xfId="117" applyFont="1" applyBorder="1"/>
    <xf numFmtId="0" fontId="18" fillId="0" borderId="0" xfId="117" applyFont="1" applyBorder="1"/>
    <xf numFmtId="0" fontId="22" fillId="0" borderId="0" xfId="117" applyFont="1"/>
    <xf numFmtId="0" fontId="3" fillId="0" borderId="0" xfId="124" applyNumberFormat="1" applyFont="1" applyBorder="1" applyAlignment="1"/>
    <xf numFmtId="0" fontId="4" fillId="0" borderId="0" xfId="124" applyNumberFormat="1" applyFont="1" applyBorder="1" applyAlignment="1">
      <alignment horizontal="centerContinuous"/>
    </xf>
    <xf numFmtId="0" fontId="5" fillId="0" borderId="0" xfId="124" applyFont="1" applyBorder="1"/>
    <xf numFmtId="0" fontId="7" fillId="0" borderId="0" xfId="124"/>
    <xf numFmtId="0" fontId="6" fillId="0" borderId="0" xfId="124" applyNumberFormat="1" applyFont="1" applyBorder="1" applyAlignment="1">
      <alignment horizontal="centerContinuous"/>
    </xf>
    <xf numFmtId="0" fontId="7" fillId="0" borderId="0" xfId="124" applyFont="1" applyBorder="1"/>
    <xf numFmtId="0" fontId="8" fillId="0" borderId="0" xfId="124" applyNumberFormat="1" applyFont="1" applyBorder="1" applyAlignment="1">
      <alignment horizontal="centerContinuous"/>
    </xf>
    <xf numFmtId="0" fontId="9" fillId="0" borderId="0" xfId="124" applyNumberFormat="1" applyFont="1" applyBorder="1" applyAlignment="1">
      <alignment horizontal="centerContinuous"/>
    </xf>
    <xf numFmtId="0" fontId="10" fillId="0" borderId="0" xfId="124" applyFont="1" applyBorder="1"/>
    <xf numFmtId="0" fontId="11" fillId="0" borderId="0" xfId="124" applyFont="1" applyAlignment="1">
      <alignment horizontal="left"/>
    </xf>
    <xf numFmtId="0" fontId="11" fillId="0" borderId="0" xfId="124" applyNumberFormat="1" applyFont="1" applyBorder="1" applyAlignment="1">
      <alignment horizontal="center"/>
    </xf>
    <xf numFmtId="0" fontId="13" fillId="0" borderId="1" xfId="124" applyNumberFormat="1" applyFont="1" applyBorder="1" applyAlignment="1">
      <alignment horizontal="left" vertical="center"/>
    </xf>
    <xf numFmtId="0" fontId="14" fillId="0" borderId="1" xfId="124" applyFont="1" applyBorder="1" applyAlignment="1">
      <alignment horizontal="center"/>
    </xf>
    <xf numFmtId="0" fontId="14" fillId="0" borderId="0" xfId="124" applyFont="1" applyBorder="1" applyAlignment="1">
      <alignment horizontal="center"/>
    </xf>
    <xf numFmtId="0" fontId="15" fillId="0" borderId="0" xfId="124" applyFont="1"/>
    <xf numFmtId="164" fontId="15" fillId="0" borderId="0" xfId="124" applyNumberFormat="1" applyFont="1" applyBorder="1"/>
    <xf numFmtId="164" fontId="15" fillId="0" borderId="0" xfId="124" applyNumberFormat="1" applyFont="1" applyBorder="1" applyAlignment="1">
      <alignment horizontal="right"/>
    </xf>
    <xf numFmtId="0" fontId="9" fillId="0" borderId="2" xfId="124" applyNumberFormat="1" applyFont="1" applyBorder="1" applyAlignment="1">
      <alignment horizontal="left"/>
    </xf>
    <xf numFmtId="0" fontId="15" fillId="0" borderId="2" xfId="124" applyFont="1" applyBorder="1"/>
    <xf numFmtId="164" fontId="18" fillId="0" borderId="0" xfId="124" applyNumberFormat="1" applyFont="1" applyBorder="1"/>
    <xf numFmtId="0" fontId="19" fillId="0" borderId="0" xfId="124" applyFont="1" applyBorder="1"/>
    <xf numFmtId="0" fontId="15" fillId="0" borderId="0" xfId="124" applyFont="1" applyBorder="1"/>
    <xf numFmtId="0" fontId="18" fillId="0" borderId="0" xfId="124" applyFont="1" applyBorder="1"/>
    <xf numFmtId="0" fontId="22" fillId="0" borderId="0" xfId="124" applyFont="1"/>
    <xf numFmtId="0" fontId="3" fillId="0" borderId="0" xfId="125" applyNumberFormat="1" applyFont="1" applyBorder="1" applyAlignment="1"/>
    <xf numFmtId="0" fontId="4" fillId="0" borderId="0" xfId="125" applyNumberFormat="1" applyFont="1" applyBorder="1" applyAlignment="1">
      <alignment horizontal="centerContinuous"/>
    </xf>
    <xf numFmtId="0" fontId="5" fillId="0" borderId="0" xfId="125" applyFont="1" applyBorder="1"/>
    <xf numFmtId="0" fontId="7" fillId="0" borderId="0" xfId="125"/>
    <xf numFmtId="0" fontId="6" fillId="0" borderId="0" xfId="125" applyNumberFormat="1" applyFont="1" applyBorder="1" applyAlignment="1">
      <alignment horizontal="centerContinuous"/>
    </xf>
    <xf numFmtId="0" fontId="7" fillId="0" borderId="0" xfId="125" applyFont="1" applyBorder="1"/>
    <xf numFmtId="0" fontId="8" fillId="0" borderId="0" xfId="125" applyNumberFormat="1" applyFont="1" applyBorder="1" applyAlignment="1">
      <alignment horizontal="centerContinuous"/>
    </xf>
    <xf numFmtId="0" fontId="9" fillId="0" borderId="0" xfId="125" applyNumberFormat="1" applyFont="1" applyBorder="1" applyAlignment="1">
      <alignment horizontal="centerContinuous"/>
    </xf>
    <xf numFmtId="0" fontId="10" fillId="0" borderId="0" xfId="125" applyFont="1" applyBorder="1"/>
    <xf numFmtId="0" fontId="11" fillId="0" borderId="0" xfId="125" applyFont="1" applyAlignment="1">
      <alignment horizontal="left"/>
    </xf>
    <xf numFmtId="0" fontId="11" fillId="0" borderId="0" xfId="125" applyNumberFormat="1" applyFont="1" applyBorder="1" applyAlignment="1">
      <alignment horizontal="center"/>
    </xf>
    <xf numFmtId="0" fontId="13" fillId="0" borderId="1" xfId="125" applyNumberFormat="1" applyFont="1" applyBorder="1" applyAlignment="1">
      <alignment horizontal="left" vertical="center"/>
    </xf>
    <xf numFmtId="0" fontId="14" fillId="0" borderId="1" xfId="125" applyFont="1" applyBorder="1" applyAlignment="1">
      <alignment horizontal="center"/>
    </xf>
    <xf numFmtId="0" fontId="14" fillId="0" borderId="0" xfId="125" applyFont="1" applyBorder="1" applyAlignment="1">
      <alignment horizontal="center"/>
    </xf>
    <xf numFmtId="0" fontId="15" fillId="0" borderId="0" xfId="125" applyFont="1"/>
    <xf numFmtId="164" fontId="15" fillId="0" borderId="0" xfId="125" applyNumberFormat="1" applyFont="1" applyBorder="1"/>
    <xf numFmtId="0" fontId="9" fillId="0" borderId="2" xfId="125" applyNumberFormat="1" applyFont="1" applyBorder="1" applyAlignment="1">
      <alignment horizontal="left"/>
    </xf>
    <xf numFmtId="0" fontId="15" fillId="0" borderId="2" xfId="125" applyFont="1" applyBorder="1"/>
    <xf numFmtId="164" fontId="18" fillId="0" borderId="0" xfId="125" applyNumberFormat="1" applyFont="1" applyBorder="1"/>
    <xf numFmtId="0" fontId="19" fillId="0" borderId="0" xfId="125" applyFont="1" applyBorder="1"/>
    <xf numFmtId="0" fontId="15" fillId="0" borderId="0" xfId="125" applyFont="1" applyBorder="1"/>
    <xf numFmtId="0" fontId="18" fillId="0" borderId="0" xfId="125" applyFont="1" applyBorder="1"/>
    <xf numFmtId="0" fontId="3" fillId="0" borderId="0" xfId="126" applyNumberFormat="1" applyFont="1" applyBorder="1" applyAlignment="1"/>
    <xf numFmtId="0" fontId="4" fillId="0" borderId="0" xfId="126" applyNumberFormat="1" applyFont="1" applyBorder="1" applyAlignment="1">
      <alignment horizontal="centerContinuous"/>
    </xf>
    <xf numFmtId="0" fontId="6" fillId="0" borderId="0" xfId="126" applyNumberFormat="1" applyFont="1" applyBorder="1" applyAlignment="1">
      <alignment horizontal="centerContinuous"/>
    </xf>
    <xf numFmtId="0" fontId="8" fillId="0" borderId="0" xfId="126" applyNumberFormat="1" applyFont="1" applyBorder="1" applyAlignment="1">
      <alignment horizontal="centerContinuous"/>
    </xf>
    <xf numFmtId="0" fontId="9" fillId="0" borderId="0" xfId="126" applyNumberFormat="1" applyFont="1" applyBorder="1" applyAlignment="1">
      <alignment horizontal="centerContinuous"/>
    </xf>
    <xf numFmtId="0" fontId="11" fillId="0" borderId="0" xfId="126" applyFont="1" applyAlignment="1">
      <alignment horizontal="left"/>
    </xf>
    <xf numFmtId="0" fontId="11" fillId="0" borderId="0" xfId="126" applyNumberFormat="1" applyFont="1" applyBorder="1" applyAlignment="1">
      <alignment horizontal="center"/>
    </xf>
    <xf numFmtId="0" fontId="13" fillId="0" borderId="1" xfId="126" applyNumberFormat="1" applyFont="1" applyBorder="1" applyAlignment="1">
      <alignment horizontal="left" vertical="center"/>
    </xf>
    <xf numFmtId="0" fontId="14" fillId="0" borderId="1" xfId="126" applyFont="1" applyBorder="1" applyAlignment="1">
      <alignment horizontal="center"/>
    </xf>
    <xf numFmtId="0" fontId="7" fillId="0" borderId="0" xfId="126" applyFont="1" applyBorder="1"/>
    <xf numFmtId="0" fontId="14" fillId="0" borderId="0" xfId="126" applyFont="1" applyBorder="1" applyAlignment="1">
      <alignment horizontal="center"/>
    </xf>
    <xf numFmtId="0" fontId="15" fillId="0" borderId="0" xfId="126" applyFont="1"/>
    <xf numFmtId="164" fontId="15" fillId="0" borderId="0" xfId="126" applyNumberFormat="1" applyFont="1" applyBorder="1"/>
    <xf numFmtId="164" fontId="15" fillId="0" borderId="0" xfId="126" applyNumberFormat="1" applyFont="1" applyBorder="1" applyAlignment="1">
      <alignment horizontal="right"/>
    </xf>
    <xf numFmtId="0" fontId="9" fillId="0" borderId="2" xfId="126" applyNumberFormat="1" applyFont="1" applyBorder="1" applyAlignment="1">
      <alignment horizontal="left"/>
    </xf>
    <xf numFmtId="0" fontId="15" fillId="0" borderId="2" xfId="126" applyFont="1" applyBorder="1"/>
    <xf numFmtId="164" fontId="18" fillId="0" borderId="0" xfId="126" applyNumberFormat="1" applyFont="1" applyBorder="1"/>
    <xf numFmtId="0" fontId="19" fillId="0" borderId="0" xfId="126" applyFont="1" applyBorder="1"/>
    <xf numFmtId="0" fontId="15" fillId="0" borderId="0" xfId="126" applyFont="1" applyBorder="1"/>
    <xf numFmtId="0" fontId="18" fillId="0" borderId="0" xfId="126" applyFont="1" applyBorder="1"/>
    <xf numFmtId="0" fontId="22" fillId="0" borderId="0" xfId="126" applyFont="1"/>
    <xf numFmtId="0" fontId="3" fillId="0" borderId="0" xfId="127" applyNumberFormat="1" applyFont="1" applyBorder="1" applyAlignment="1"/>
    <xf numFmtId="0" fontId="4" fillId="0" borderId="0" xfId="127" applyNumberFormat="1" applyFont="1" applyBorder="1" applyAlignment="1">
      <alignment horizontal="centerContinuous"/>
    </xf>
    <xf numFmtId="0" fontId="6" fillId="0" borderId="0" xfId="127" applyNumberFormat="1" applyFont="1" applyBorder="1" applyAlignment="1">
      <alignment horizontal="centerContinuous"/>
    </xf>
    <xf numFmtId="0" fontId="8" fillId="0" borderId="0" xfId="127" applyNumberFormat="1" applyFont="1" applyBorder="1" applyAlignment="1">
      <alignment horizontal="centerContinuous"/>
    </xf>
    <xf numFmtId="0" fontId="9" fillId="0" borderId="0" xfId="127" applyNumberFormat="1" applyFont="1" applyBorder="1" applyAlignment="1">
      <alignment horizontal="centerContinuous"/>
    </xf>
    <xf numFmtId="0" fontId="11" fillId="0" borderId="0" xfId="127" applyFont="1" applyAlignment="1">
      <alignment horizontal="left"/>
    </xf>
    <xf numFmtId="0" fontId="11" fillId="0" borderId="0" xfId="127" applyNumberFormat="1" applyFont="1" applyBorder="1" applyAlignment="1">
      <alignment horizontal="center"/>
    </xf>
    <xf numFmtId="0" fontId="13" fillId="0" borderId="1" xfId="127" applyNumberFormat="1" applyFont="1" applyBorder="1" applyAlignment="1">
      <alignment horizontal="left" vertical="center"/>
    </xf>
    <xf numFmtId="0" fontId="14" fillId="0" borderId="1" xfId="127" applyFont="1" applyBorder="1" applyAlignment="1">
      <alignment horizontal="center"/>
    </xf>
    <xf numFmtId="0" fontId="7" fillId="0" borderId="0" xfId="127" applyFont="1" applyBorder="1"/>
    <xf numFmtId="0" fontId="14" fillId="0" borderId="0" xfId="127" applyFont="1" applyBorder="1" applyAlignment="1">
      <alignment horizontal="center"/>
    </xf>
    <xf numFmtId="0" fontId="15" fillId="0" borderId="0" xfId="127" applyFont="1"/>
    <xf numFmtId="164" fontId="15" fillId="0" borderId="0" xfId="127" applyNumberFormat="1" applyFont="1" applyBorder="1"/>
    <xf numFmtId="0" fontId="9" fillId="0" borderId="2" xfId="127" applyNumberFormat="1" applyFont="1" applyBorder="1" applyAlignment="1">
      <alignment horizontal="left"/>
    </xf>
    <xf numFmtId="0" fontId="15" fillId="0" borderId="2" xfId="127" applyFont="1" applyBorder="1"/>
    <xf numFmtId="164" fontId="18" fillId="0" borderId="0" xfId="127" applyNumberFormat="1" applyFont="1" applyBorder="1"/>
    <xf numFmtId="0" fontId="19" fillId="0" borderId="0" xfId="127" applyFont="1" applyBorder="1"/>
    <xf numFmtId="0" fontId="15" fillId="0" borderId="0" xfId="127" applyFont="1" applyBorder="1"/>
    <xf numFmtId="0" fontId="18" fillId="0" borderId="0" xfId="127" applyFont="1" applyBorder="1"/>
    <xf numFmtId="0" fontId="22" fillId="0" borderId="0" xfId="127" applyFont="1"/>
    <xf numFmtId="0" fontId="3" fillId="0" borderId="0" xfId="132" applyNumberFormat="1" applyFont="1" applyBorder="1" applyAlignment="1"/>
    <xf numFmtId="0" fontId="4" fillId="0" borderId="0" xfId="132" applyNumberFormat="1" applyFont="1" applyBorder="1" applyAlignment="1">
      <alignment horizontal="centerContinuous"/>
    </xf>
    <xf numFmtId="0" fontId="5" fillId="0" borderId="0" xfId="132" applyFont="1" applyBorder="1"/>
    <xf numFmtId="0" fontId="7" fillId="0" borderId="0" xfId="132"/>
    <xf numFmtId="0" fontId="6" fillId="0" borderId="0" xfId="132" applyNumberFormat="1" applyFont="1" applyBorder="1" applyAlignment="1">
      <alignment horizontal="centerContinuous"/>
    </xf>
    <xf numFmtId="0" fontId="7" fillId="0" borderId="0" xfId="132" applyFont="1" applyBorder="1"/>
    <xf numFmtId="0" fontId="8" fillId="0" borderId="0" xfId="132" applyNumberFormat="1" applyFont="1" applyBorder="1" applyAlignment="1">
      <alignment horizontal="centerContinuous"/>
    </xf>
    <xf numFmtId="0" fontId="9" fillId="0" borderId="0" xfId="132" applyNumberFormat="1" applyFont="1" applyBorder="1" applyAlignment="1">
      <alignment horizontal="centerContinuous"/>
    </xf>
    <xf numFmtId="0" fontId="10" fillId="0" borderId="0" xfId="132" applyFont="1" applyBorder="1"/>
    <xf numFmtId="0" fontId="11" fillId="0" borderId="0" xfId="132" applyFont="1" applyAlignment="1">
      <alignment horizontal="left"/>
    </xf>
    <xf numFmtId="0" fontId="11" fillId="0" borderId="0" xfId="132" applyNumberFormat="1" applyFont="1" applyBorder="1" applyAlignment="1">
      <alignment horizontal="center"/>
    </xf>
    <xf numFmtId="0" fontId="13" fillId="0" borderId="1" xfId="132" applyNumberFormat="1" applyFont="1" applyBorder="1" applyAlignment="1">
      <alignment horizontal="left" vertical="center"/>
    </xf>
    <xf numFmtId="0" fontId="14" fillId="0" borderId="1" xfId="132" applyFont="1" applyBorder="1" applyAlignment="1">
      <alignment horizontal="center"/>
    </xf>
    <xf numFmtId="0" fontId="14" fillId="0" borderId="0" xfId="132" applyFont="1" applyBorder="1" applyAlignment="1">
      <alignment horizontal="center"/>
    </xf>
    <xf numFmtId="0" fontId="15" fillId="0" borderId="0" xfId="132" applyFont="1"/>
    <xf numFmtId="164" fontId="15" fillId="0" borderId="0" xfId="132" applyNumberFormat="1" applyFont="1" applyBorder="1"/>
    <xf numFmtId="164" fontId="15" fillId="0" borderId="0" xfId="132" applyNumberFormat="1" applyFont="1" applyBorder="1" applyAlignment="1">
      <alignment horizontal="right"/>
    </xf>
    <xf numFmtId="0" fontId="9" fillId="0" borderId="2" xfId="132" applyNumberFormat="1" applyFont="1" applyBorder="1" applyAlignment="1">
      <alignment horizontal="left"/>
    </xf>
    <xf numFmtId="0" fontId="15" fillId="0" borderId="2" xfId="132" applyFont="1" applyBorder="1"/>
    <xf numFmtId="164" fontId="18" fillId="0" borderId="0" xfId="132" applyNumberFormat="1" applyFont="1" applyBorder="1"/>
    <xf numFmtId="0" fontId="19" fillId="0" borderId="0" xfId="132" applyFont="1" applyBorder="1"/>
    <xf numFmtId="0" fontId="15" fillId="0" borderId="0" xfId="132" applyFont="1" applyBorder="1"/>
    <xf numFmtId="0" fontId="18" fillId="0" borderId="0" xfId="132" applyFont="1" applyBorder="1"/>
    <xf numFmtId="0" fontId="22" fillId="0" borderId="0" xfId="132" applyFont="1"/>
    <xf numFmtId="0" fontId="7" fillId="0" borderId="0" xfId="127"/>
    <xf numFmtId="0" fontId="3" fillId="0" borderId="0" xfId="139" applyNumberFormat="1" applyFont="1" applyBorder="1" applyAlignment="1"/>
    <xf numFmtId="0" fontId="4" fillId="0" borderId="0" xfId="139" applyNumberFormat="1" applyFont="1" applyBorder="1" applyAlignment="1">
      <alignment horizontal="centerContinuous"/>
    </xf>
    <xf numFmtId="0" fontId="5" fillId="0" borderId="0" xfId="139" applyFont="1" applyBorder="1"/>
    <xf numFmtId="0" fontId="7" fillId="0" borderId="0" xfId="139"/>
    <xf numFmtId="0" fontId="6" fillId="0" borderId="0" xfId="139" applyNumberFormat="1" applyFont="1" applyBorder="1" applyAlignment="1">
      <alignment horizontal="centerContinuous"/>
    </xf>
    <xf numFmtId="0" fontId="7" fillId="0" borderId="0" xfId="139" applyFont="1" applyBorder="1"/>
    <xf numFmtId="0" fontId="8" fillId="0" borderId="0" xfId="139" applyNumberFormat="1" applyFont="1" applyBorder="1" applyAlignment="1">
      <alignment horizontal="centerContinuous"/>
    </xf>
    <xf numFmtId="0" fontId="9" fillId="0" borderId="0" xfId="139" applyNumberFormat="1" applyFont="1" applyBorder="1" applyAlignment="1">
      <alignment horizontal="centerContinuous"/>
    </xf>
    <xf numFmtId="0" fontId="10" fillId="0" borderId="0" xfId="139" applyFont="1" applyBorder="1"/>
    <xf numFmtId="0" fontId="11" fillId="0" borderId="0" xfId="139" applyFont="1" applyAlignment="1">
      <alignment horizontal="left"/>
    </xf>
    <xf numFmtId="0" fontId="11" fillId="0" borderId="0" xfId="139" applyNumberFormat="1" applyFont="1" applyBorder="1" applyAlignment="1">
      <alignment horizontal="center"/>
    </xf>
    <xf numFmtId="0" fontId="13" fillId="0" borderId="1" xfId="139" applyNumberFormat="1" applyFont="1" applyBorder="1" applyAlignment="1">
      <alignment horizontal="left" vertical="center"/>
    </xf>
    <xf numFmtId="0" fontId="14" fillId="0" borderId="1" xfId="139" applyFont="1" applyBorder="1" applyAlignment="1">
      <alignment horizontal="center"/>
    </xf>
    <xf numFmtId="0" fontId="14" fillId="0" borderId="0" xfId="139" applyFont="1" applyBorder="1" applyAlignment="1">
      <alignment horizontal="center"/>
    </xf>
    <xf numFmtId="0" fontId="9" fillId="0" borderId="0" xfId="139" applyNumberFormat="1" applyFont="1" applyAlignment="1">
      <alignment horizontal="left"/>
    </xf>
    <xf numFmtId="164" fontId="15" fillId="0" borderId="0" xfId="139" applyNumberFormat="1" applyFont="1" applyBorder="1" applyAlignment="1">
      <alignment horizontal="right"/>
    </xf>
    <xf numFmtId="164" fontId="15" fillId="0" borderId="0" xfId="139" applyNumberFormat="1" applyFont="1" applyBorder="1"/>
    <xf numFmtId="0" fontId="9" fillId="0" borderId="0" xfId="139" applyFont="1" applyAlignment="1">
      <alignment horizontal="left"/>
    </xf>
    <xf numFmtId="0" fontId="9" fillId="0" borderId="0" xfId="139" applyNumberFormat="1" applyFont="1" applyFill="1" applyAlignment="1">
      <alignment horizontal="left"/>
    </xf>
    <xf numFmtId="0" fontId="11" fillId="0" borderId="2" xfId="139" applyNumberFormat="1" applyFont="1" applyBorder="1" applyAlignment="1">
      <alignment horizontal="left"/>
    </xf>
    <xf numFmtId="0" fontId="15" fillId="0" borderId="2" xfId="139" applyFont="1" applyBorder="1"/>
    <xf numFmtId="164" fontId="18" fillId="0" borderId="0" xfId="139" applyNumberFormat="1" applyFont="1" applyBorder="1"/>
    <xf numFmtId="0" fontId="19" fillId="0" borderId="0" xfId="139" applyFont="1" applyBorder="1"/>
    <xf numFmtId="0" fontId="15" fillId="0" borderId="0" xfId="139" applyFont="1" applyBorder="1"/>
    <xf numFmtId="0" fontId="18" fillId="0" borderId="0" xfId="139" applyFont="1" applyBorder="1"/>
    <xf numFmtId="0" fontId="20" fillId="0" borderId="0" xfId="3" applyFont="1" applyBorder="1" applyAlignment="1">
      <alignment horizontal="left"/>
    </xf>
    <xf numFmtId="0" fontId="3" fillId="0" borderId="0" xfId="140" applyNumberFormat="1" applyFont="1" applyBorder="1" applyAlignment="1"/>
    <xf numFmtId="0" fontId="4" fillId="0" borderId="0" xfId="140" applyNumberFormat="1" applyFont="1" applyBorder="1" applyAlignment="1">
      <alignment horizontal="centerContinuous"/>
    </xf>
    <xf numFmtId="0" fontId="5" fillId="0" borderId="0" xfId="140" applyFont="1" applyBorder="1"/>
    <xf numFmtId="0" fontId="12" fillId="0" borderId="0" xfId="140"/>
    <xf numFmtId="0" fontId="6" fillId="0" borderId="0" xfId="140" applyNumberFormat="1" applyFont="1" applyBorder="1" applyAlignment="1">
      <alignment horizontal="centerContinuous"/>
    </xf>
    <xf numFmtId="0" fontId="7" fillId="0" borderId="0" xfId="140" applyFont="1" applyBorder="1"/>
    <xf numFmtId="0" fontId="8" fillId="0" borderId="0" xfId="140" applyNumberFormat="1" applyFont="1" applyBorder="1" applyAlignment="1">
      <alignment horizontal="centerContinuous"/>
    </xf>
    <xf numFmtId="0" fontId="9" fillId="0" borderId="0" xfId="140" applyNumberFormat="1" applyFont="1" applyBorder="1" applyAlignment="1">
      <alignment horizontal="centerContinuous"/>
    </xf>
    <xf numFmtId="0" fontId="10" fillId="0" borderId="0" xfId="140" applyFont="1" applyBorder="1"/>
    <xf numFmtId="0" fontId="11" fillId="0" borderId="0" xfId="140" applyFont="1" applyAlignment="1">
      <alignment horizontal="left"/>
    </xf>
    <xf numFmtId="0" fontId="11" fillId="0" borderId="0" xfId="140" applyNumberFormat="1" applyFont="1" applyBorder="1" applyAlignment="1">
      <alignment horizontal="center"/>
    </xf>
    <xf numFmtId="0" fontId="12" fillId="0" borderId="0" xfId="140" applyFont="1" applyBorder="1"/>
    <xf numFmtId="0" fontId="13" fillId="0" borderId="1" xfId="140" applyNumberFormat="1" applyFont="1" applyBorder="1" applyAlignment="1">
      <alignment horizontal="left" vertical="center"/>
    </xf>
    <xf numFmtId="0" fontId="14" fillId="0" borderId="1" xfId="140" applyFont="1" applyBorder="1" applyAlignment="1">
      <alignment horizontal="center"/>
    </xf>
    <xf numFmtId="0" fontId="14" fillId="0" borderId="0" xfId="140" applyFont="1" applyBorder="1" applyAlignment="1">
      <alignment horizontal="center"/>
    </xf>
    <xf numFmtId="0" fontId="15" fillId="0" borderId="0" xfId="140" applyFont="1"/>
    <xf numFmtId="164" fontId="15" fillId="0" borderId="0" xfId="140" applyNumberFormat="1" applyFont="1" applyBorder="1"/>
    <xf numFmtId="164" fontId="15" fillId="0" borderId="0" xfId="140" applyNumberFormat="1" applyFont="1" applyBorder="1" applyAlignment="1">
      <alignment horizontal="right"/>
    </xf>
    <xf numFmtId="0" fontId="9" fillId="0" borderId="2" xfId="140" applyNumberFormat="1" applyFont="1" applyBorder="1" applyAlignment="1">
      <alignment horizontal="left"/>
    </xf>
    <xf numFmtId="0" fontId="15" fillId="0" borderId="2" xfId="140" applyFont="1" applyBorder="1"/>
    <xf numFmtId="164" fontId="18" fillId="0" borderId="0" xfId="140" applyNumberFormat="1" applyFont="1" applyBorder="1"/>
    <xf numFmtId="0" fontId="19" fillId="0" borderId="0" xfId="140" applyFont="1" applyBorder="1"/>
    <xf numFmtId="0" fontId="15" fillId="0" borderId="0" xfId="140" applyFont="1" applyBorder="1"/>
    <xf numFmtId="0" fontId="18" fillId="0" borderId="0" xfId="140" applyFont="1" applyBorder="1"/>
    <xf numFmtId="0" fontId="22" fillId="0" borderId="0" xfId="140" applyFont="1"/>
    <xf numFmtId="164" fontId="15" fillId="0" borderId="0" xfId="0" applyNumberFormat="1" applyFont="1" applyFill="1" applyBorder="1" applyAlignment="1">
      <alignment horizontal="center"/>
    </xf>
    <xf numFmtId="0" fontId="3" fillId="0" borderId="0" xfId="141" applyNumberFormat="1" applyFont="1" applyBorder="1" applyAlignment="1"/>
    <xf numFmtId="0" fontId="4" fillId="0" borderId="0" xfId="141" applyNumberFormat="1" applyFont="1" applyBorder="1" applyAlignment="1">
      <alignment horizontal="centerContinuous"/>
    </xf>
    <xf numFmtId="0" fontId="6" fillId="0" borderId="0" xfId="141" applyNumberFormat="1" applyFont="1" applyBorder="1" applyAlignment="1">
      <alignment horizontal="centerContinuous"/>
    </xf>
    <xf numFmtId="0" fontId="8" fillId="0" borderId="0" xfId="141" applyNumberFormat="1" applyFont="1" applyBorder="1" applyAlignment="1">
      <alignment horizontal="centerContinuous"/>
    </xf>
    <xf numFmtId="0" fontId="9" fillId="0" borderId="0" xfId="141" applyNumberFormat="1" applyFont="1" applyBorder="1" applyAlignment="1">
      <alignment horizontal="centerContinuous"/>
    </xf>
    <xf numFmtId="0" fontId="11" fillId="0" borderId="0" xfId="141" applyFont="1" applyAlignment="1">
      <alignment horizontal="left"/>
    </xf>
    <xf numFmtId="0" fontId="11" fillId="0" borderId="0" xfId="141" applyNumberFormat="1" applyFont="1" applyBorder="1" applyAlignment="1">
      <alignment horizontal="center"/>
    </xf>
    <xf numFmtId="0" fontId="13" fillId="0" borderId="1" xfId="141" applyNumberFormat="1" applyFont="1" applyBorder="1" applyAlignment="1">
      <alignment horizontal="left" vertical="center"/>
    </xf>
    <xf numFmtId="0" fontId="14" fillId="0" borderId="1" xfId="141" applyFont="1" applyBorder="1" applyAlignment="1">
      <alignment horizontal="center"/>
    </xf>
    <xf numFmtId="0" fontId="15" fillId="0" borderId="0" xfId="141" applyFont="1" applyBorder="1"/>
    <xf numFmtId="0" fontId="14" fillId="0" borderId="0" xfId="141" applyFont="1" applyBorder="1" applyAlignment="1">
      <alignment horizontal="center"/>
    </xf>
    <xf numFmtId="0" fontId="15" fillId="0" borderId="0" xfId="141" applyFont="1"/>
    <xf numFmtId="164" fontId="15" fillId="0" borderId="0" xfId="141" applyNumberFormat="1" applyFont="1" applyBorder="1"/>
    <xf numFmtId="0" fontId="9" fillId="0" borderId="2" xfId="141" applyNumberFormat="1" applyFont="1" applyBorder="1" applyAlignment="1">
      <alignment horizontal="left"/>
    </xf>
    <xf numFmtId="0" fontId="15" fillId="0" borderId="2" xfId="141" applyFont="1" applyBorder="1"/>
    <xf numFmtId="164" fontId="18" fillId="0" borderId="0" xfId="141" applyNumberFormat="1" applyFont="1" applyBorder="1"/>
    <xf numFmtId="0" fontId="19" fillId="0" borderId="0" xfId="141" applyFont="1" applyBorder="1"/>
    <xf numFmtId="0" fontId="18" fillId="0" borderId="0" xfId="141" applyFont="1" applyBorder="1"/>
    <xf numFmtId="0" fontId="22" fillId="0" borderId="0" xfId="141" applyFont="1"/>
    <xf numFmtId="0" fontId="33" fillId="0" borderId="0" xfId="0" applyFont="1"/>
    <xf numFmtId="0" fontId="34" fillId="0" borderId="0" xfId="0" applyFont="1"/>
    <xf numFmtId="0" fontId="3" fillId="0" borderId="0" xfId="150" applyNumberFormat="1" applyFont="1" applyBorder="1" applyAlignment="1"/>
    <xf numFmtId="0" fontId="4" fillId="0" borderId="0" xfId="150" applyNumberFormat="1" applyFont="1" applyBorder="1" applyAlignment="1">
      <alignment horizontal="centerContinuous"/>
    </xf>
    <xf numFmtId="0" fontId="5" fillId="0" borderId="0" xfId="150" applyFont="1" applyBorder="1"/>
    <xf numFmtId="0" fontId="7" fillId="0" borderId="0" xfId="150"/>
    <xf numFmtId="0" fontId="6" fillId="0" borderId="0" xfId="150" applyNumberFormat="1" applyFont="1" applyBorder="1" applyAlignment="1">
      <alignment horizontal="centerContinuous"/>
    </xf>
    <xf numFmtId="0" fontId="7" fillId="0" borderId="0" xfId="150" applyFont="1" applyBorder="1"/>
    <xf numFmtId="0" fontId="8" fillId="0" borderId="0" xfId="150" applyNumberFormat="1" applyFont="1" applyBorder="1" applyAlignment="1">
      <alignment horizontal="centerContinuous"/>
    </xf>
    <xf numFmtId="0" fontId="9" fillId="0" borderId="0" xfId="150" applyNumberFormat="1" applyFont="1" applyBorder="1" applyAlignment="1">
      <alignment horizontal="centerContinuous"/>
    </xf>
    <xf numFmtId="0" fontId="10" fillId="0" borderId="0" xfId="150" applyFont="1" applyBorder="1"/>
    <xf numFmtId="0" fontId="11" fillId="0" borderId="0" xfId="150" applyFont="1" applyAlignment="1">
      <alignment horizontal="left"/>
    </xf>
    <xf numFmtId="0" fontId="11" fillId="0" borderId="0" xfId="150" applyNumberFormat="1" applyFont="1" applyBorder="1" applyAlignment="1">
      <alignment horizontal="center"/>
    </xf>
    <xf numFmtId="0" fontId="13" fillId="0" borderId="1" xfId="150" applyNumberFormat="1" applyFont="1" applyBorder="1" applyAlignment="1">
      <alignment horizontal="left" vertical="center"/>
    </xf>
    <xf numFmtId="0" fontId="14" fillId="0" borderId="1" xfId="150" applyFont="1" applyBorder="1" applyAlignment="1">
      <alignment horizontal="center"/>
    </xf>
    <xf numFmtId="0" fontId="14" fillId="0" borderId="0" xfId="150" applyFont="1" applyBorder="1" applyAlignment="1">
      <alignment horizontal="center"/>
    </xf>
    <xf numFmtId="0" fontId="15" fillId="0" borderId="0" xfId="150" applyFont="1"/>
    <xf numFmtId="164" fontId="15" fillId="0" borderId="0" xfId="150" applyNumberFormat="1" applyFont="1" applyBorder="1"/>
    <xf numFmtId="0" fontId="9" fillId="0" borderId="2" xfId="150" applyNumberFormat="1" applyFont="1" applyBorder="1" applyAlignment="1">
      <alignment horizontal="left"/>
    </xf>
    <xf numFmtId="0" fontId="15" fillId="0" borderId="2" xfId="150" applyFont="1" applyBorder="1"/>
    <xf numFmtId="164" fontId="18" fillId="0" borderId="0" xfId="150" applyNumberFormat="1" applyFont="1" applyBorder="1"/>
    <xf numFmtId="0" fontId="19" fillId="0" borderId="0" xfId="150" applyFont="1" applyBorder="1"/>
    <xf numFmtId="0" fontId="15" fillId="0" borderId="0" xfId="150" applyFont="1" applyBorder="1"/>
    <xf numFmtId="0" fontId="18" fillId="0" borderId="0" xfId="150" applyFont="1" applyBorder="1"/>
    <xf numFmtId="0" fontId="22" fillId="0" borderId="0" xfId="150" applyFont="1"/>
    <xf numFmtId="0" fontId="3" fillId="0" borderId="0" xfId="151" applyNumberFormat="1" applyFont="1" applyBorder="1" applyAlignment="1"/>
    <xf numFmtId="0" fontId="4" fillId="0" borderId="0" xfId="151" applyNumberFormat="1" applyFont="1" applyBorder="1" applyAlignment="1">
      <alignment horizontal="centerContinuous"/>
    </xf>
    <xf numFmtId="0" fontId="5" fillId="0" borderId="0" xfId="151" applyFont="1" applyBorder="1"/>
    <xf numFmtId="0" fontId="7" fillId="0" borderId="0" xfId="151"/>
    <xf numFmtId="0" fontId="6" fillId="0" borderId="0" xfId="151" applyNumberFormat="1" applyFont="1" applyBorder="1" applyAlignment="1">
      <alignment horizontal="centerContinuous"/>
    </xf>
    <xf numFmtId="0" fontId="7" fillId="0" borderId="0" xfId="151" applyFont="1" applyBorder="1"/>
    <xf numFmtId="0" fontId="8" fillId="0" borderId="0" xfId="151" applyNumberFormat="1" applyFont="1" applyBorder="1" applyAlignment="1">
      <alignment horizontal="centerContinuous"/>
    </xf>
    <xf numFmtId="0" fontId="9" fillId="0" borderId="0" xfId="151" applyNumberFormat="1" applyFont="1" applyBorder="1" applyAlignment="1">
      <alignment horizontal="centerContinuous"/>
    </xf>
    <xf numFmtId="0" fontId="10" fillId="0" borderId="0" xfId="151" applyFont="1" applyBorder="1"/>
    <xf numFmtId="0" fontId="11" fillId="0" borderId="0" xfId="151" applyFont="1" applyAlignment="1">
      <alignment horizontal="left"/>
    </xf>
    <xf numFmtId="0" fontId="11" fillId="0" borderId="0" xfId="151" applyNumberFormat="1" applyFont="1" applyBorder="1" applyAlignment="1">
      <alignment horizontal="center"/>
    </xf>
    <xf numFmtId="0" fontId="13" fillId="0" borderId="1" xfId="151" applyNumberFormat="1" applyFont="1" applyBorder="1" applyAlignment="1">
      <alignment horizontal="left" vertical="center"/>
    </xf>
    <xf numFmtId="0" fontId="14" fillId="0" borderId="1" xfId="151" applyFont="1" applyBorder="1" applyAlignment="1">
      <alignment horizontal="center"/>
    </xf>
    <xf numFmtId="0" fontId="14" fillId="0" borderId="0" xfId="151" applyFont="1" applyBorder="1" applyAlignment="1">
      <alignment horizontal="center"/>
    </xf>
    <xf numFmtId="0" fontId="9" fillId="0" borderId="0" xfId="151" applyNumberFormat="1" applyFont="1" applyAlignment="1">
      <alignment horizontal="left"/>
    </xf>
    <xf numFmtId="164" fontId="15" fillId="0" borderId="0" xfId="151" applyNumberFormat="1" applyFont="1" applyBorder="1"/>
    <xf numFmtId="0" fontId="9" fillId="0" borderId="0" xfId="151" applyFont="1" applyAlignment="1">
      <alignment horizontal="left"/>
    </xf>
    <xf numFmtId="0" fontId="9" fillId="0" borderId="0" xfId="151" applyFont="1" applyBorder="1" applyAlignment="1">
      <alignment horizontal="left"/>
    </xf>
    <xf numFmtId="0" fontId="9" fillId="0" borderId="0" xfId="151" applyNumberFormat="1" applyFont="1" applyFill="1" applyAlignment="1">
      <alignment horizontal="left"/>
    </xf>
    <xf numFmtId="0" fontId="9" fillId="0" borderId="0" xfId="151" applyNumberFormat="1" applyFont="1" applyBorder="1" applyAlignment="1">
      <alignment horizontal="left"/>
    </xf>
    <xf numFmtId="0" fontId="11" fillId="0" borderId="2" xfId="151" applyNumberFormat="1" applyFont="1" applyBorder="1" applyAlignment="1">
      <alignment horizontal="left"/>
    </xf>
    <xf numFmtId="0" fontId="15" fillId="0" borderId="2" xfId="151" applyFont="1" applyBorder="1"/>
    <xf numFmtId="164" fontId="18" fillId="0" borderId="0" xfId="151" applyNumberFormat="1" applyFont="1" applyBorder="1"/>
    <xf numFmtId="0" fontId="19" fillId="0" borderId="0" xfId="151" applyFont="1" applyBorder="1"/>
    <xf numFmtId="0" fontId="15" fillId="0" borderId="0" xfId="151" applyFont="1" applyBorder="1"/>
    <xf numFmtId="0" fontId="18" fillId="0" borderId="0" xfId="151" applyFont="1" applyBorder="1"/>
    <xf numFmtId="0" fontId="3" fillId="0" borderId="0" xfId="160" applyNumberFormat="1" applyFont="1" applyBorder="1" applyAlignment="1"/>
    <xf numFmtId="0" fontId="4" fillId="0" borderId="0" xfId="160" applyNumberFormat="1" applyFont="1" applyBorder="1" applyAlignment="1">
      <alignment horizontal="centerContinuous"/>
    </xf>
    <xf numFmtId="0" fontId="6" fillId="0" borderId="0" xfId="160" applyNumberFormat="1" applyFont="1" applyBorder="1" applyAlignment="1">
      <alignment horizontal="centerContinuous"/>
    </xf>
    <xf numFmtId="0" fontId="8" fillId="0" borderId="0" xfId="160" applyNumberFormat="1" applyFont="1" applyBorder="1" applyAlignment="1">
      <alignment horizontal="centerContinuous"/>
    </xf>
    <xf numFmtId="0" fontId="9" fillId="0" borderId="0" xfId="160" applyNumberFormat="1" applyFont="1" applyBorder="1" applyAlignment="1">
      <alignment horizontal="centerContinuous"/>
    </xf>
    <xf numFmtId="0" fontId="11" fillId="0" borderId="0" xfId="160" applyFont="1" applyAlignment="1">
      <alignment horizontal="left"/>
    </xf>
    <xf numFmtId="0" fontId="11" fillId="0" borderId="0" xfId="160" applyNumberFormat="1" applyFont="1" applyBorder="1" applyAlignment="1">
      <alignment horizontal="center"/>
    </xf>
    <xf numFmtId="0" fontId="13" fillId="0" borderId="1" xfId="160" applyNumberFormat="1" applyFont="1" applyBorder="1" applyAlignment="1">
      <alignment horizontal="left" vertical="center"/>
    </xf>
    <xf numFmtId="0" fontId="14" fillId="0" borderId="1" xfId="160" applyFont="1" applyBorder="1" applyAlignment="1">
      <alignment horizontal="center"/>
    </xf>
    <xf numFmtId="0" fontId="7" fillId="0" borderId="0" xfId="160" applyFont="1" applyBorder="1"/>
    <xf numFmtId="0" fontId="14" fillId="0" borderId="0" xfId="160" applyFont="1" applyBorder="1" applyAlignment="1">
      <alignment horizontal="center"/>
    </xf>
    <xf numFmtId="0" fontId="15" fillId="0" borderId="0" xfId="160" applyFont="1"/>
    <xf numFmtId="164" fontId="15" fillId="0" borderId="0" xfId="160" applyNumberFormat="1" applyFont="1" applyBorder="1"/>
    <xf numFmtId="164" fontId="15" fillId="0" borderId="0" xfId="160" applyNumberFormat="1" applyFont="1" applyBorder="1" applyAlignment="1">
      <alignment horizontal="right"/>
    </xf>
    <xf numFmtId="0" fontId="9" fillId="0" borderId="2" xfId="160" applyNumberFormat="1" applyFont="1" applyBorder="1" applyAlignment="1">
      <alignment horizontal="left"/>
    </xf>
    <xf numFmtId="0" fontId="15" fillId="0" borderId="2" xfId="160" applyFont="1" applyBorder="1"/>
    <xf numFmtId="0" fontId="19" fillId="0" borderId="0" xfId="160" applyFont="1" applyBorder="1"/>
    <xf numFmtId="0" fontId="15" fillId="0" borderId="0" xfId="160" applyFont="1" applyBorder="1"/>
    <xf numFmtId="0" fontId="22" fillId="0" borderId="0" xfId="160" applyFont="1"/>
    <xf numFmtId="0" fontId="3" fillId="0" borderId="0" xfId="167" applyNumberFormat="1" applyFont="1" applyFill="1" applyBorder="1" applyAlignment="1"/>
    <xf numFmtId="0" fontId="4" fillId="0" borderId="0" xfId="167" applyNumberFormat="1" applyFont="1" applyFill="1" applyBorder="1" applyAlignment="1">
      <alignment horizontal="centerContinuous"/>
    </xf>
    <xf numFmtId="0" fontId="5" fillId="0" borderId="0" xfId="167" applyFont="1" applyFill="1" applyBorder="1"/>
    <xf numFmtId="0" fontId="7" fillId="0" borderId="0" xfId="167"/>
    <xf numFmtId="0" fontId="6" fillId="0" borderId="0" xfId="167" applyNumberFormat="1" applyFont="1" applyFill="1" applyBorder="1" applyAlignment="1">
      <alignment horizontal="centerContinuous"/>
    </xf>
    <xf numFmtId="0" fontId="7" fillId="0" borderId="0" xfId="167" applyFont="1" applyFill="1" applyBorder="1"/>
    <xf numFmtId="0" fontId="8" fillId="0" borderId="0" xfId="167" applyNumberFormat="1" applyFont="1" applyFill="1" applyBorder="1" applyAlignment="1">
      <alignment horizontal="centerContinuous"/>
    </xf>
    <xf numFmtId="0" fontId="9" fillId="0" borderId="0" xfId="167" applyNumberFormat="1" applyFont="1" applyFill="1" applyBorder="1" applyAlignment="1">
      <alignment horizontal="centerContinuous"/>
    </xf>
    <xf numFmtId="0" fontId="10" fillId="0" borderId="0" xfId="167" applyFont="1" applyFill="1" applyBorder="1"/>
    <xf numFmtId="0" fontId="11" fillId="0" borderId="0" xfId="167" applyFont="1" applyFill="1" applyBorder="1" applyAlignment="1">
      <alignment horizontal="left"/>
    </xf>
    <xf numFmtId="0" fontId="11" fillId="0" borderId="0" xfId="167" applyNumberFormat="1" applyFont="1" applyFill="1" applyBorder="1" applyAlignment="1">
      <alignment horizontal="center"/>
    </xf>
    <xf numFmtId="0" fontId="12" fillId="0" borderId="0" xfId="167" applyFont="1" applyFill="1" applyBorder="1"/>
    <xf numFmtId="0" fontId="13" fillId="0" borderId="1" xfId="167" applyNumberFormat="1" applyFont="1" applyFill="1" applyBorder="1" applyAlignment="1">
      <alignment horizontal="left" vertical="center"/>
    </xf>
    <xf numFmtId="0" fontId="14" fillId="0" borderId="1" xfId="167" applyFont="1" applyFill="1" applyBorder="1" applyAlignment="1">
      <alignment horizontal="center"/>
    </xf>
    <xf numFmtId="0" fontId="14" fillId="0" borderId="0" xfId="167" applyFont="1" applyFill="1" applyBorder="1" applyAlignment="1">
      <alignment horizontal="center"/>
    </xf>
    <xf numFmtId="0" fontId="9" fillId="0" borderId="0" xfId="167" applyNumberFormat="1" applyFont="1" applyFill="1" applyBorder="1" applyAlignment="1">
      <alignment horizontal="left"/>
    </xf>
    <xf numFmtId="164" fontId="15" fillId="0" borderId="0" xfId="167" applyNumberFormat="1" applyFont="1" applyFill="1" applyBorder="1"/>
    <xf numFmtId="0" fontId="9" fillId="0" borderId="0" xfId="167" applyFont="1" applyFill="1" applyBorder="1" applyAlignment="1">
      <alignment horizontal="left"/>
    </xf>
    <xf numFmtId="0" fontId="11" fillId="0" borderId="2" xfId="167" applyNumberFormat="1" applyFont="1" applyFill="1" applyBorder="1" applyAlignment="1">
      <alignment horizontal="left"/>
    </xf>
    <xf numFmtId="0" fontId="15" fillId="0" borderId="2" xfId="167" applyFont="1" applyFill="1" applyBorder="1"/>
    <xf numFmtId="164" fontId="18" fillId="0" borderId="0" xfId="167" applyNumberFormat="1" applyFont="1" applyFill="1" applyBorder="1"/>
    <xf numFmtId="0" fontId="19" fillId="0" borderId="0" xfId="167" applyFont="1" applyFill="1" applyBorder="1"/>
    <xf numFmtId="0" fontId="15" fillId="0" borderId="0" xfId="167" applyFont="1" applyFill="1" applyBorder="1"/>
    <xf numFmtId="0" fontId="18" fillId="0" borderId="0" xfId="167" applyFont="1" applyFill="1" applyBorder="1"/>
    <xf numFmtId="0" fontId="3" fillId="0" borderId="0" xfId="168" applyNumberFormat="1" applyFont="1" applyBorder="1" applyAlignment="1"/>
    <xf numFmtId="0" fontId="4" fillId="0" borderId="0" xfId="168" applyNumberFormat="1" applyFont="1" applyBorder="1" applyAlignment="1">
      <alignment horizontal="centerContinuous"/>
    </xf>
    <xf numFmtId="0" fontId="6" fillId="0" borderId="0" xfId="168" applyNumberFormat="1" applyFont="1" applyBorder="1" applyAlignment="1">
      <alignment horizontal="centerContinuous"/>
    </xf>
    <xf numFmtId="0" fontId="8" fillId="0" borderId="0" xfId="168" applyNumberFormat="1" applyFont="1" applyBorder="1" applyAlignment="1">
      <alignment horizontal="centerContinuous"/>
    </xf>
    <xf numFmtId="0" fontId="9" fillId="0" borderId="0" xfId="168" applyNumberFormat="1" applyFont="1" applyBorder="1" applyAlignment="1">
      <alignment horizontal="centerContinuous"/>
    </xf>
    <xf numFmtId="0" fontId="11" fillId="0" borderId="0" xfId="168" applyFont="1" applyAlignment="1">
      <alignment horizontal="left"/>
    </xf>
    <xf numFmtId="0" fontId="11" fillId="0" borderId="0" xfId="168" applyNumberFormat="1" applyFont="1" applyBorder="1" applyAlignment="1">
      <alignment horizontal="center"/>
    </xf>
    <xf numFmtId="0" fontId="13" fillId="0" borderId="1" xfId="168" applyNumberFormat="1" applyFont="1" applyBorder="1" applyAlignment="1">
      <alignment horizontal="left" vertical="center"/>
    </xf>
    <xf numFmtId="0" fontId="14" fillId="0" borderId="1" xfId="168" applyFont="1" applyBorder="1" applyAlignment="1">
      <alignment horizontal="center"/>
    </xf>
    <xf numFmtId="0" fontId="7" fillId="0" borderId="0" xfId="168" applyFont="1" applyBorder="1"/>
    <xf numFmtId="0" fontId="14" fillId="0" borderId="0" xfId="168" applyFont="1" applyBorder="1" applyAlignment="1">
      <alignment horizontal="center"/>
    </xf>
    <xf numFmtId="0" fontId="15" fillId="0" borderId="0" xfId="168" applyFont="1"/>
    <xf numFmtId="164" fontId="15" fillId="0" borderId="0" xfId="168" applyNumberFormat="1" applyFont="1" applyBorder="1"/>
    <xf numFmtId="0" fontId="9" fillId="0" borderId="2" xfId="168" applyNumberFormat="1" applyFont="1" applyBorder="1" applyAlignment="1">
      <alignment horizontal="left"/>
    </xf>
    <xf numFmtId="0" fontId="15" fillId="0" borderId="2" xfId="168" applyFont="1" applyBorder="1"/>
    <xf numFmtId="0" fontId="19" fillId="0" borderId="0" xfId="168" applyFont="1" applyBorder="1"/>
    <xf numFmtId="0" fontId="15" fillId="0" borderId="0" xfId="168" applyFont="1" applyBorder="1"/>
    <xf numFmtId="0" fontId="22" fillId="0" borderId="0" xfId="168" applyFont="1"/>
    <xf numFmtId="0" fontId="3" fillId="0" borderId="0" xfId="169" applyNumberFormat="1" applyFont="1" applyBorder="1" applyAlignment="1"/>
    <xf numFmtId="0" fontId="4" fillId="0" borderId="0" xfId="169" applyNumberFormat="1" applyFont="1" applyBorder="1" applyAlignment="1">
      <alignment horizontal="centerContinuous"/>
    </xf>
    <xf numFmtId="0" fontId="5" fillId="0" borderId="0" xfId="169" applyFont="1" applyBorder="1"/>
    <xf numFmtId="0" fontId="7" fillId="0" borderId="0" xfId="169"/>
    <xf numFmtId="0" fontId="6" fillId="0" borderId="0" xfId="169" applyNumberFormat="1" applyFont="1" applyBorder="1" applyAlignment="1">
      <alignment horizontal="centerContinuous"/>
    </xf>
    <xf numFmtId="0" fontId="7" fillId="0" borderId="0" xfId="169" applyFont="1" applyBorder="1"/>
    <xf numFmtId="0" fontId="8" fillId="0" borderId="0" xfId="169" applyNumberFormat="1" applyFont="1" applyBorder="1" applyAlignment="1">
      <alignment horizontal="centerContinuous"/>
    </xf>
    <xf numFmtId="0" fontId="9" fillId="0" borderId="0" xfId="169" applyNumberFormat="1" applyFont="1" applyBorder="1" applyAlignment="1">
      <alignment horizontal="centerContinuous"/>
    </xf>
    <xf numFmtId="0" fontId="10" fillId="0" borderId="0" xfId="169" applyFont="1" applyBorder="1"/>
    <xf numFmtId="0" fontId="11" fillId="0" borderId="0" xfId="169" applyFont="1" applyAlignment="1">
      <alignment horizontal="left"/>
    </xf>
    <xf numFmtId="0" fontId="11" fillId="0" borderId="0" xfId="169" applyNumberFormat="1" applyFont="1" applyBorder="1" applyAlignment="1">
      <alignment horizontal="center"/>
    </xf>
    <xf numFmtId="0" fontId="13" fillId="0" borderId="1" xfId="169" applyNumberFormat="1" applyFont="1" applyBorder="1" applyAlignment="1">
      <alignment horizontal="left" vertical="center"/>
    </xf>
    <xf numFmtId="0" fontId="14" fillId="0" borderId="1" xfId="169" applyFont="1" applyBorder="1" applyAlignment="1">
      <alignment horizontal="center"/>
    </xf>
    <xf numFmtId="0" fontId="14" fillId="0" borderId="0" xfId="169" applyFont="1" applyBorder="1" applyAlignment="1">
      <alignment horizontal="center"/>
    </xf>
    <xf numFmtId="0" fontId="15" fillId="0" borderId="0" xfId="169" applyFont="1"/>
    <xf numFmtId="164" fontId="15" fillId="0" borderId="0" xfId="169" applyNumberFormat="1" applyFont="1" applyBorder="1"/>
    <xf numFmtId="164" fontId="15" fillId="0" borderId="0" xfId="169" applyNumberFormat="1" applyFont="1" applyBorder="1" applyAlignment="1">
      <alignment horizontal="right"/>
    </xf>
    <xf numFmtId="0" fontId="9" fillId="0" borderId="2" xfId="169" applyNumberFormat="1" applyFont="1" applyBorder="1" applyAlignment="1">
      <alignment horizontal="left"/>
    </xf>
    <xf numFmtId="0" fontId="15" fillId="0" borderId="2" xfId="169" applyFont="1" applyBorder="1"/>
    <xf numFmtId="0" fontId="19" fillId="0" borderId="0" xfId="169" applyFont="1" applyBorder="1"/>
    <xf numFmtId="0" fontId="15" fillId="0" borderId="0" xfId="169" applyFont="1" applyBorder="1"/>
    <xf numFmtId="0" fontId="22" fillId="0" borderId="0" xfId="169" applyFont="1"/>
    <xf numFmtId="0" fontId="3" fillId="0" borderId="0" xfId="174" applyNumberFormat="1" applyFont="1" applyBorder="1" applyAlignment="1"/>
    <xf numFmtId="0" fontId="4" fillId="0" borderId="0" xfId="174" applyNumberFormat="1" applyFont="1" applyBorder="1" applyAlignment="1">
      <alignment horizontal="centerContinuous"/>
    </xf>
    <xf numFmtId="0" fontId="6" fillId="0" borderId="0" xfId="174" applyNumberFormat="1" applyFont="1" applyBorder="1" applyAlignment="1">
      <alignment horizontal="centerContinuous"/>
    </xf>
    <xf numFmtId="0" fontId="8" fillId="0" borderId="0" xfId="174" applyNumberFormat="1" applyFont="1" applyBorder="1" applyAlignment="1">
      <alignment horizontal="centerContinuous"/>
    </xf>
    <xf numFmtId="0" fontId="9" fillId="0" borderId="0" xfId="174" applyNumberFormat="1" applyFont="1" applyBorder="1" applyAlignment="1">
      <alignment horizontal="centerContinuous"/>
    </xf>
    <xf numFmtId="0" fontId="11" fillId="0" borderId="0" xfId="174" applyFont="1" applyAlignment="1">
      <alignment horizontal="left"/>
    </xf>
    <xf numFmtId="0" fontId="11" fillId="0" borderId="0" xfId="174" applyNumberFormat="1" applyFont="1" applyBorder="1" applyAlignment="1">
      <alignment horizontal="center"/>
    </xf>
    <xf numFmtId="0" fontId="13" fillId="0" borderId="1" xfId="174" applyNumberFormat="1" applyFont="1" applyBorder="1" applyAlignment="1">
      <alignment horizontal="left" vertical="center"/>
    </xf>
    <xf numFmtId="0" fontId="14" fillId="0" borderId="1" xfId="174" applyFont="1" applyBorder="1" applyAlignment="1">
      <alignment horizontal="center"/>
    </xf>
    <xf numFmtId="0" fontId="7" fillId="0" borderId="0" xfId="174" applyFont="1" applyBorder="1"/>
    <xf numFmtId="0" fontId="14" fillId="0" borderId="0" xfId="174" applyFont="1" applyBorder="1" applyAlignment="1">
      <alignment horizontal="center"/>
    </xf>
    <xf numFmtId="0" fontId="15" fillId="0" borderId="0" xfId="174" applyFont="1"/>
    <xf numFmtId="164" fontId="15" fillId="0" borderId="0" xfId="174" applyNumberFormat="1" applyFont="1" applyBorder="1"/>
    <xf numFmtId="0" fontId="9" fillId="0" borderId="2" xfId="174" applyNumberFormat="1" applyFont="1" applyBorder="1" applyAlignment="1">
      <alignment horizontal="left"/>
    </xf>
    <xf numFmtId="0" fontId="15" fillId="0" borderId="2" xfId="174" applyFont="1" applyBorder="1"/>
    <xf numFmtId="0" fontId="19" fillId="0" borderId="0" xfId="174" applyFont="1" applyBorder="1"/>
    <xf numFmtId="0" fontId="15" fillId="0" borderId="0" xfId="174" applyFont="1" applyBorder="1"/>
    <xf numFmtId="0" fontId="22" fillId="0" borderId="0" xfId="174" applyFont="1"/>
    <xf numFmtId="164" fontId="12" fillId="0" borderId="0" xfId="0" applyNumberFormat="1" applyFont="1" applyFill="1" applyBorder="1"/>
    <xf numFmtId="0" fontId="3" fillId="0" borderId="0" xfId="191" applyNumberFormat="1" applyFont="1" applyBorder="1" applyAlignment="1"/>
    <xf numFmtId="0" fontId="4" fillId="0" borderId="0" xfId="191" applyNumberFormat="1" applyFont="1" applyBorder="1" applyAlignment="1">
      <alignment horizontal="centerContinuous"/>
    </xf>
    <xf numFmtId="0" fontId="6" fillId="0" borderId="0" xfId="191" applyNumberFormat="1" applyFont="1" applyBorder="1" applyAlignment="1">
      <alignment horizontal="centerContinuous"/>
    </xf>
    <xf numFmtId="0" fontId="8" fillId="0" borderId="0" xfId="191" applyNumberFormat="1" applyFont="1" applyBorder="1" applyAlignment="1">
      <alignment horizontal="centerContinuous"/>
    </xf>
    <xf numFmtId="0" fontId="9" fillId="0" borderId="0" xfId="191" applyNumberFormat="1" applyFont="1" applyBorder="1" applyAlignment="1">
      <alignment horizontal="centerContinuous"/>
    </xf>
    <xf numFmtId="0" fontId="11" fillId="0" borderId="0" xfId="191" applyFont="1" applyAlignment="1">
      <alignment horizontal="left"/>
    </xf>
    <xf numFmtId="0" fontId="11" fillId="0" borderId="0" xfId="191" applyNumberFormat="1" applyFont="1" applyBorder="1" applyAlignment="1">
      <alignment horizontal="center"/>
    </xf>
    <xf numFmtId="0" fontId="13" fillId="0" borderId="1" xfId="191" applyNumberFormat="1" applyFont="1" applyBorder="1" applyAlignment="1">
      <alignment horizontal="left" vertical="center"/>
    </xf>
    <xf numFmtId="0" fontId="14" fillId="0" borderId="1" xfId="191" applyFont="1" applyBorder="1" applyAlignment="1">
      <alignment horizontal="center"/>
    </xf>
    <xf numFmtId="0" fontId="7" fillId="0" borderId="0" xfId="191" applyFont="1" applyBorder="1"/>
    <xf numFmtId="0" fontId="14" fillId="0" borderId="0" xfId="191" applyFont="1" applyBorder="1" applyAlignment="1">
      <alignment horizontal="center"/>
    </xf>
    <xf numFmtId="0" fontId="15" fillId="0" borderId="0" xfId="191" applyFont="1"/>
    <xf numFmtId="164" fontId="15" fillId="0" borderId="0" xfId="191" applyNumberFormat="1" applyFont="1" applyBorder="1"/>
    <xf numFmtId="164" fontId="15" fillId="0" borderId="0" xfId="191" applyNumberFormat="1" applyFont="1" applyBorder="1" applyAlignment="1">
      <alignment horizontal="right"/>
    </xf>
    <xf numFmtId="0" fontId="9" fillId="0" borderId="2" xfId="191" applyNumberFormat="1" applyFont="1" applyBorder="1" applyAlignment="1">
      <alignment horizontal="left"/>
    </xf>
    <xf numFmtId="0" fontId="15" fillId="0" borderId="2" xfId="191" applyFont="1" applyBorder="1"/>
    <xf numFmtId="0" fontId="19" fillId="0" borderId="0" xfId="191" applyFont="1" applyBorder="1"/>
    <xf numFmtId="0" fontId="15" fillId="0" borderId="0" xfId="191" applyFont="1" applyBorder="1"/>
    <xf numFmtId="0" fontId="22" fillId="0" borderId="0" xfId="191" applyFont="1"/>
    <xf numFmtId="0" fontId="3" fillId="0" borderId="0" xfId="192" applyNumberFormat="1" applyFont="1" applyBorder="1" applyAlignment="1"/>
    <xf numFmtId="0" fontId="4" fillId="0" borderId="0" xfId="192" applyNumberFormat="1" applyFont="1" applyBorder="1" applyAlignment="1">
      <alignment horizontal="centerContinuous"/>
    </xf>
    <xf numFmtId="0" fontId="6" fillId="0" borderId="0" xfId="192" applyNumberFormat="1" applyFont="1" applyBorder="1" applyAlignment="1">
      <alignment horizontal="centerContinuous"/>
    </xf>
    <xf numFmtId="0" fontId="8" fillId="0" borderId="0" xfId="192" applyNumberFormat="1" applyFont="1" applyBorder="1" applyAlignment="1">
      <alignment horizontal="centerContinuous"/>
    </xf>
    <xf numFmtId="0" fontId="9" fillId="0" borderId="0" xfId="192" applyNumberFormat="1" applyFont="1" applyBorder="1" applyAlignment="1">
      <alignment horizontal="centerContinuous"/>
    </xf>
    <xf numFmtId="0" fontId="11" fillId="0" borderId="0" xfId="192" applyFont="1" applyAlignment="1">
      <alignment horizontal="left"/>
    </xf>
    <xf numFmtId="0" fontId="11" fillId="0" borderId="0" xfId="192" applyNumberFormat="1" applyFont="1" applyBorder="1" applyAlignment="1">
      <alignment horizontal="center"/>
    </xf>
    <xf numFmtId="0" fontId="13" fillId="0" borderId="1" xfId="192" applyNumberFormat="1" applyFont="1" applyBorder="1" applyAlignment="1">
      <alignment horizontal="left" vertical="center"/>
    </xf>
    <xf numFmtId="0" fontId="14" fillId="0" borderId="1" xfId="192" applyFont="1" applyBorder="1" applyAlignment="1">
      <alignment horizontal="center"/>
    </xf>
    <xf numFmtId="0" fontId="7" fillId="0" borderId="0" xfId="192" applyFont="1" applyBorder="1"/>
    <xf numFmtId="0" fontId="14" fillId="0" borderId="0" xfId="192" applyFont="1" applyBorder="1" applyAlignment="1">
      <alignment horizontal="center"/>
    </xf>
    <xf numFmtId="0" fontId="15" fillId="0" borderId="0" xfId="192" applyFont="1"/>
    <xf numFmtId="164" fontId="15" fillId="0" borderId="0" xfId="192" applyNumberFormat="1" applyFont="1" applyBorder="1"/>
    <xf numFmtId="164" fontId="15" fillId="0" borderId="0" xfId="192" applyNumberFormat="1" applyFont="1" applyBorder="1" applyAlignment="1">
      <alignment horizontal="right"/>
    </xf>
    <xf numFmtId="0" fontId="9" fillId="0" borderId="2" xfId="192" applyNumberFormat="1" applyFont="1" applyBorder="1" applyAlignment="1">
      <alignment horizontal="left"/>
    </xf>
    <xf numFmtId="0" fontId="15" fillId="0" borderId="2" xfId="192" applyFont="1" applyBorder="1"/>
    <xf numFmtId="0" fontId="19" fillId="0" borderId="0" xfId="192" applyFont="1" applyBorder="1"/>
    <xf numFmtId="0" fontId="15" fillId="0" borderId="0" xfId="192" applyFont="1" applyBorder="1"/>
    <xf numFmtId="0" fontId="22" fillId="0" borderId="0" xfId="192" applyFont="1"/>
    <xf numFmtId="0" fontId="3" fillId="0" borderId="0" xfId="197" applyNumberFormat="1" applyFont="1" applyBorder="1" applyAlignment="1"/>
    <xf numFmtId="0" fontId="4" fillId="0" borderId="0" xfId="197" applyNumberFormat="1" applyFont="1" applyBorder="1" applyAlignment="1">
      <alignment horizontal="centerContinuous"/>
    </xf>
    <xf numFmtId="0" fontId="5" fillId="0" borderId="0" xfId="197" applyFont="1" applyBorder="1"/>
    <xf numFmtId="0" fontId="7" fillId="0" borderId="0" xfId="197"/>
    <xf numFmtId="0" fontId="6" fillId="0" borderId="0" xfId="197" applyNumberFormat="1" applyFont="1" applyBorder="1" applyAlignment="1">
      <alignment horizontal="centerContinuous"/>
    </xf>
    <xf numFmtId="0" fontId="7" fillId="0" borderId="0" xfId="197" applyFont="1" applyBorder="1"/>
    <xf numFmtId="0" fontId="8" fillId="0" borderId="0" xfId="197" applyNumberFormat="1" applyFont="1" applyBorder="1" applyAlignment="1">
      <alignment horizontal="centerContinuous"/>
    </xf>
    <xf numFmtId="0" fontId="9" fillId="0" borderId="0" xfId="197" applyNumberFormat="1" applyFont="1" applyBorder="1" applyAlignment="1">
      <alignment horizontal="centerContinuous"/>
    </xf>
    <xf numFmtId="0" fontId="10" fillId="0" borderId="0" xfId="197" applyFont="1" applyBorder="1"/>
    <xf numFmtId="0" fontId="11" fillId="0" borderId="0" xfId="197" applyFont="1" applyAlignment="1">
      <alignment horizontal="left"/>
    </xf>
    <xf numFmtId="0" fontId="11" fillId="0" borderId="0" xfId="197" applyNumberFormat="1" applyFont="1" applyBorder="1" applyAlignment="1">
      <alignment horizontal="center"/>
    </xf>
    <xf numFmtId="0" fontId="13" fillId="0" borderId="1" xfId="197" applyNumberFormat="1" applyFont="1" applyBorder="1" applyAlignment="1">
      <alignment horizontal="left" vertical="center"/>
    </xf>
    <xf numFmtId="0" fontId="14" fillId="0" borderId="1" xfId="197" applyFont="1" applyBorder="1" applyAlignment="1">
      <alignment horizontal="center"/>
    </xf>
    <xf numFmtId="0" fontId="14" fillId="0" borderId="0" xfId="197" applyFont="1" applyBorder="1" applyAlignment="1">
      <alignment horizontal="center"/>
    </xf>
    <xf numFmtId="0" fontId="15" fillId="0" borderId="0" xfId="197" applyFont="1"/>
    <xf numFmtId="164" fontId="15" fillId="0" borderId="0" xfId="197" applyNumberFormat="1" applyFont="1" applyBorder="1"/>
    <xf numFmtId="164" fontId="15" fillId="0" borderId="0" xfId="197" applyNumberFormat="1" applyFont="1" applyBorder="1" applyAlignment="1">
      <alignment horizontal="right"/>
    </xf>
    <xf numFmtId="0" fontId="9" fillId="0" borderId="2" xfId="197" applyNumberFormat="1" applyFont="1" applyBorder="1" applyAlignment="1">
      <alignment horizontal="left"/>
    </xf>
    <xf numFmtId="0" fontId="15" fillId="0" borderId="2" xfId="197" applyFont="1" applyBorder="1"/>
    <xf numFmtId="0" fontId="19" fillId="0" borderId="0" xfId="197" applyFont="1" applyBorder="1"/>
    <xf numFmtId="0" fontId="15" fillId="0" borderId="0" xfId="197" applyFont="1" applyBorder="1"/>
    <xf numFmtId="0" fontId="22" fillId="0" borderId="0" xfId="197" applyFont="1"/>
    <xf numFmtId="0" fontId="3" fillId="0" borderId="0" xfId="210" applyNumberFormat="1" applyFont="1" applyBorder="1" applyAlignment="1"/>
    <xf numFmtId="0" fontId="4" fillId="0" borderId="0" xfId="210" applyNumberFormat="1" applyFont="1" applyBorder="1" applyAlignment="1">
      <alignment horizontal="centerContinuous"/>
    </xf>
    <xf numFmtId="0" fontId="5" fillId="0" borderId="0" xfId="210" applyFont="1" applyBorder="1"/>
    <xf numFmtId="0" fontId="7" fillId="0" borderId="0" xfId="210"/>
    <xf numFmtId="0" fontId="6" fillId="0" borderId="0" xfId="210" applyNumberFormat="1" applyFont="1" applyBorder="1" applyAlignment="1">
      <alignment horizontal="centerContinuous"/>
    </xf>
    <xf numFmtId="0" fontId="7" fillId="0" borderId="0" xfId="210" applyFont="1" applyBorder="1"/>
    <xf numFmtId="0" fontId="8" fillId="0" borderId="0" xfId="210" applyNumberFormat="1" applyFont="1" applyBorder="1" applyAlignment="1">
      <alignment horizontal="centerContinuous"/>
    </xf>
    <xf numFmtId="0" fontId="9" fillId="0" borderId="0" xfId="210" applyNumberFormat="1" applyFont="1" applyBorder="1" applyAlignment="1">
      <alignment horizontal="centerContinuous"/>
    </xf>
    <xf numFmtId="0" fontId="10" fillId="0" borderId="0" xfId="210" applyFont="1" applyBorder="1"/>
    <xf numFmtId="0" fontId="11" fillId="0" borderId="0" xfId="210" applyFont="1" applyAlignment="1">
      <alignment horizontal="left"/>
    </xf>
    <xf numFmtId="0" fontId="11" fillId="0" borderId="0" xfId="210" applyNumberFormat="1" applyFont="1" applyBorder="1" applyAlignment="1">
      <alignment horizontal="center"/>
    </xf>
    <xf numFmtId="0" fontId="13" fillId="0" borderId="1" xfId="210" applyNumberFormat="1" applyFont="1" applyBorder="1" applyAlignment="1">
      <alignment horizontal="left" vertical="center"/>
    </xf>
    <xf numFmtId="0" fontId="14" fillId="0" borderId="1" xfId="210" applyFont="1" applyBorder="1" applyAlignment="1">
      <alignment horizontal="center"/>
    </xf>
    <xf numFmtId="0" fontId="14" fillId="0" borderId="0" xfId="210" applyFont="1" applyBorder="1" applyAlignment="1">
      <alignment horizontal="center"/>
    </xf>
    <xf numFmtId="0" fontId="15" fillId="0" borderId="0" xfId="210" applyFont="1"/>
    <xf numFmtId="164" fontId="15" fillId="0" borderId="0" xfId="210" applyNumberFormat="1" applyFont="1" applyBorder="1"/>
    <xf numFmtId="0" fontId="15" fillId="0" borderId="0" xfId="210" applyFont="1" applyAlignment="1"/>
    <xf numFmtId="0" fontId="9" fillId="0" borderId="2" xfId="210" applyNumberFormat="1" applyFont="1" applyBorder="1" applyAlignment="1">
      <alignment horizontal="left"/>
    </xf>
    <xf numFmtId="0" fontId="15" fillId="0" borderId="2" xfId="210" applyFont="1" applyBorder="1"/>
    <xf numFmtId="0" fontId="19" fillId="0" borderId="0" xfId="210" applyFont="1" applyBorder="1"/>
    <xf numFmtId="0" fontId="15" fillId="0" borderId="0" xfId="210" applyFont="1" applyBorder="1"/>
    <xf numFmtId="0" fontId="22" fillId="0" borderId="0" xfId="210" applyFont="1"/>
    <xf numFmtId="0" fontId="3" fillId="0" borderId="0" xfId="211" applyNumberFormat="1" applyFont="1" applyBorder="1" applyAlignment="1"/>
    <xf numFmtId="0" fontId="4" fillId="0" borderId="0" xfId="211" applyNumberFormat="1" applyFont="1" applyBorder="1" applyAlignment="1">
      <alignment horizontal="centerContinuous"/>
    </xf>
    <xf numFmtId="0" fontId="6" fillId="0" borderId="0" xfId="211" applyNumberFormat="1" applyFont="1" applyBorder="1" applyAlignment="1">
      <alignment horizontal="centerContinuous"/>
    </xf>
    <xf numFmtId="0" fontId="8" fillId="0" borderId="0" xfId="211" applyNumberFormat="1" applyFont="1" applyBorder="1" applyAlignment="1">
      <alignment horizontal="centerContinuous"/>
    </xf>
    <xf numFmtId="0" fontId="9" fillId="0" borderId="0" xfId="211" applyNumberFormat="1" applyFont="1" applyBorder="1" applyAlignment="1">
      <alignment horizontal="centerContinuous"/>
    </xf>
    <xf numFmtId="0" fontId="11" fillId="0" borderId="0" xfId="211" applyFont="1" applyAlignment="1">
      <alignment horizontal="left"/>
    </xf>
    <xf numFmtId="0" fontId="11" fillId="0" borderId="0" xfId="211" applyNumberFormat="1" applyFont="1" applyBorder="1" applyAlignment="1">
      <alignment horizontal="center"/>
    </xf>
    <xf numFmtId="0" fontId="13" fillId="0" borderId="1" xfId="211" applyNumberFormat="1" applyFont="1" applyBorder="1" applyAlignment="1">
      <alignment horizontal="left" vertical="center"/>
    </xf>
    <xf numFmtId="0" fontId="14" fillId="0" borderId="1" xfId="211" applyFont="1" applyBorder="1" applyAlignment="1">
      <alignment horizontal="center"/>
    </xf>
    <xf numFmtId="0" fontId="7" fillId="0" borderId="0" xfId="211" applyFont="1" applyBorder="1"/>
    <xf numFmtId="0" fontId="14" fillId="0" borderId="0" xfId="211" applyFont="1" applyBorder="1" applyAlignment="1">
      <alignment horizontal="center"/>
    </xf>
    <xf numFmtId="0" fontId="15" fillId="0" borderId="0" xfId="211" applyFont="1"/>
    <xf numFmtId="164" fontId="15" fillId="0" borderId="0" xfId="211" applyNumberFormat="1" applyFont="1" applyBorder="1"/>
    <xf numFmtId="0" fontId="9" fillId="0" borderId="2" xfId="211" applyNumberFormat="1" applyFont="1" applyBorder="1" applyAlignment="1">
      <alignment horizontal="left"/>
    </xf>
    <xf numFmtId="0" fontId="15" fillId="0" borderId="2" xfId="211" applyFont="1" applyBorder="1"/>
    <xf numFmtId="0" fontId="19" fillId="0" borderId="0" xfId="211" applyFont="1" applyBorder="1"/>
    <xf numFmtId="0" fontId="15" fillId="0" borderId="0" xfId="211" applyFont="1" applyBorder="1"/>
    <xf numFmtId="0" fontId="22" fillId="0" borderId="0" xfId="211" applyFont="1"/>
    <xf numFmtId="0" fontId="22" fillId="0" borderId="0" xfId="4" applyFont="1" applyBorder="1"/>
    <xf numFmtId="0" fontId="22" fillId="0" borderId="0" xfId="0" applyFont="1" applyBorder="1"/>
    <xf numFmtId="0" fontId="3" fillId="0" borderId="0" xfId="214" applyNumberFormat="1" applyFont="1" applyBorder="1" applyAlignment="1"/>
    <xf numFmtId="0" fontId="4" fillId="0" borderId="0" xfId="214" applyNumberFormat="1" applyFont="1" applyBorder="1" applyAlignment="1">
      <alignment horizontal="centerContinuous"/>
    </xf>
    <xf numFmtId="0" fontId="5" fillId="0" borderId="0" xfId="214" applyFont="1" applyBorder="1"/>
    <xf numFmtId="0" fontId="7" fillId="0" borderId="0" xfId="214"/>
    <xf numFmtId="0" fontId="6" fillId="0" borderId="0" xfId="214" applyNumberFormat="1" applyFont="1" applyBorder="1" applyAlignment="1">
      <alignment horizontal="centerContinuous"/>
    </xf>
    <xf numFmtId="0" fontId="7" fillId="0" borderId="0" xfId="214" applyFont="1" applyBorder="1"/>
    <xf numFmtId="0" fontId="8" fillId="0" borderId="0" xfId="214" applyNumberFormat="1" applyFont="1" applyBorder="1" applyAlignment="1">
      <alignment horizontal="centerContinuous"/>
    </xf>
    <xf numFmtId="0" fontId="9" fillId="0" borderId="0" xfId="214" applyNumberFormat="1" applyFont="1" applyBorder="1" applyAlignment="1">
      <alignment horizontal="centerContinuous"/>
    </xf>
    <xf numFmtId="0" fontId="10" fillId="0" borderId="0" xfId="214" applyFont="1" applyBorder="1"/>
    <xf numFmtId="0" fontId="11" fillId="0" borderId="0" xfId="214" applyFont="1" applyAlignment="1">
      <alignment horizontal="left"/>
    </xf>
    <xf numFmtId="0" fontId="11" fillId="0" borderId="0" xfId="214" applyNumberFormat="1" applyFont="1" applyBorder="1" applyAlignment="1">
      <alignment horizontal="center"/>
    </xf>
    <xf numFmtId="0" fontId="13" fillId="0" borderId="1" xfId="214" applyNumberFormat="1" applyFont="1" applyBorder="1" applyAlignment="1">
      <alignment horizontal="left" vertical="center"/>
    </xf>
    <xf numFmtId="0" fontId="14" fillId="0" borderId="1" xfId="214" applyFont="1" applyBorder="1" applyAlignment="1">
      <alignment horizontal="center"/>
    </xf>
    <xf numFmtId="0" fontId="14" fillId="0" borderId="0" xfId="214" applyFont="1" applyBorder="1" applyAlignment="1">
      <alignment horizontal="center"/>
    </xf>
    <xf numFmtId="0" fontId="15" fillId="0" borderId="0" xfId="214" applyFont="1"/>
    <xf numFmtId="164" fontId="15" fillId="0" borderId="0" xfId="214" applyNumberFormat="1" applyFont="1" applyBorder="1"/>
    <xf numFmtId="0" fontId="11" fillId="0" borderId="2" xfId="214" applyNumberFormat="1" applyFont="1" applyBorder="1" applyAlignment="1">
      <alignment horizontal="left"/>
    </xf>
    <xf numFmtId="0" fontId="15" fillId="0" borderId="2" xfId="214" applyFont="1" applyBorder="1"/>
    <xf numFmtId="164" fontId="18" fillId="0" borderId="0" xfId="214" applyNumberFormat="1" applyFont="1" applyBorder="1"/>
    <xf numFmtId="0" fontId="22" fillId="0" borderId="0" xfId="214" applyFont="1" applyBorder="1"/>
    <xf numFmtId="0" fontId="15" fillId="0" borderId="0" xfId="214" applyFont="1" applyBorder="1"/>
    <xf numFmtId="0" fontId="18" fillId="0" borderId="0" xfId="214" applyFont="1" applyBorder="1"/>
    <xf numFmtId="0" fontId="22" fillId="0" borderId="0" xfId="214" applyFont="1"/>
    <xf numFmtId="0" fontId="3" fillId="0" borderId="0" xfId="215" applyNumberFormat="1" applyFont="1" applyBorder="1" applyAlignment="1"/>
    <xf numFmtId="0" fontId="4" fillId="0" borderId="0" xfId="215" applyNumberFormat="1" applyFont="1" applyBorder="1" applyAlignment="1">
      <alignment horizontal="centerContinuous"/>
    </xf>
    <xf numFmtId="0" fontId="6" fillId="0" borderId="0" xfId="215" applyNumberFormat="1" applyFont="1" applyBorder="1" applyAlignment="1">
      <alignment horizontal="centerContinuous"/>
    </xf>
    <xf numFmtId="0" fontId="8" fillId="0" borderId="0" xfId="215" applyNumberFormat="1" applyFont="1" applyBorder="1" applyAlignment="1">
      <alignment horizontal="centerContinuous"/>
    </xf>
    <xf numFmtId="0" fontId="9" fillId="0" borderId="0" xfId="215" applyNumberFormat="1" applyFont="1" applyBorder="1" applyAlignment="1">
      <alignment horizontal="centerContinuous"/>
    </xf>
    <xf numFmtId="0" fontId="11" fillId="0" borderId="0" xfId="215" applyFont="1" applyAlignment="1">
      <alignment horizontal="left"/>
    </xf>
    <xf numFmtId="0" fontId="11" fillId="0" borderId="0" xfId="215" applyNumberFormat="1" applyFont="1" applyBorder="1" applyAlignment="1">
      <alignment horizontal="center"/>
    </xf>
    <xf numFmtId="0" fontId="13" fillId="0" borderId="1" xfId="215" applyNumberFormat="1" applyFont="1" applyBorder="1" applyAlignment="1">
      <alignment horizontal="left" vertical="center"/>
    </xf>
    <xf numFmtId="0" fontId="14" fillId="0" borderId="1" xfId="215" applyFont="1" applyBorder="1" applyAlignment="1">
      <alignment horizontal="center"/>
    </xf>
    <xf numFmtId="0" fontId="7" fillId="0" borderId="0" xfId="215" applyFont="1" applyBorder="1"/>
    <xf numFmtId="0" fontId="14" fillId="0" borderId="0" xfId="215" applyFont="1" applyBorder="1" applyAlignment="1">
      <alignment horizontal="center"/>
    </xf>
    <xf numFmtId="0" fontId="15" fillId="0" borderId="0" xfId="215" applyFont="1"/>
    <xf numFmtId="164" fontId="15" fillId="0" borderId="0" xfId="215" applyNumberFormat="1" applyFont="1" applyBorder="1"/>
    <xf numFmtId="0" fontId="11" fillId="0" borderId="2" xfId="215" applyNumberFormat="1" applyFont="1" applyBorder="1" applyAlignment="1">
      <alignment horizontal="left"/>
    </xf>
    <xf numFmtId="0" fontId="15" fillId="0" borderId="2" xfId="215" applyFont="1" applyBorder="1"/>
    <xf numFmtId="164" fontId="18" fillId="0" borderId="0" xfId="215" applyNumberFormat="1" applyFont="1" applyBorder="1"/>
    <xf numFmtId="0" fontId="22" fillId="0" borderId="0" xfId="215" applyFont="1" applyBorder="1"/>
    <xf numFmtId="0" fontId="15" fillId="0" borderId="0" xfId="215" applyFont="1" applyBorder="1"/>
    <xf numFmtId="0" fontId="18" fillId="0" borderId="0" xfId="215" applyFont="1" applyBorder="1"/>
    <xf numFmtId="0" fontId="22" fillId="0" borderId="0" xfId="215" applyFont="1"/>
    <xf numFmtId="0" fontId="3" fillId="0" borderId="0" xfId="216" applyNumberFormat="1" applyFont="1" applyBorder="1" applyAlignment="1"/>
    <xf numFmtId="0" fontId="4" fillId="0" borderId="0" xfId="216" applyNumberFormat="1" applyFont="1" applyBorder="1" applyAlignment="1">
      <alignment horizontal="centerContinuous"/>
    </xf>
    <xf numFmtId="0" fontId="6" fillId="0" borderId="0" xfId="216" applyNumberFormat="1" applyFont="1" applyBorder="1" applyAlignment="1">
      <alignment horizontal="centerContinuous"/>
    </xf>
    <xf numFmtId="0" fontId="8" fillId="0" borderId="0" xfId="216" applyNumberFormat="1" applyFont="1" applyBorder="1" applyAlignment="1">
      <alignment horizontal="centerContinuous"/>
    </xf>
    <xf numFmtId="0" fontId="9" fillId="0" borderId="0" xfId="216" applyNumberFormat="1" applyFont="1" applyBorder="1" applyAlignment="1">
      <alignment horizontal="centerContinuous"/>
    </xf>
    <xf numFmtId="0" fontId="11" fillId="0" borderId="0" xfId="216" applyFont="1" applyAlignment="1">
      <alignment horizontal="left"/>
    </xf>
    <xf numFmtId="0" fontId="11" fillId="0" borderId="0" xfId="216" applyNumberFormat="1" applyFont="1" applyBorder="1" applyAlignment="1">
      <alignment horizontal="center"/>
    </xf>
    <xf numFmtId="0" fontId="13" fillId="0" borderId="1" xfId="216" applyNumberFormat="1" applyFont="1" applyBorder="1" applyAlignment="1">
      <alignment horizontal="left" vertical="center"/>
    </xf>
    <xf numFmtId="0" fontId="14" fillId="0" borderId="1" xfId="216" applyFont="1" applyBorder="1" applyAlignment="1">
      <alignment horizontal="center"/>
    </xf>
    <xf numFmtId="0" fontId="7" fillId="0" borderId="0" xfId="216" applyFont="1" applyBorder="1"/>
    <xf numFmtId="0" fontId="14" fillId="0" borderId="0" xfId="216" applyFont="1" applyBorder="1" applyAlignment="1">
      <alignment horizontal="center"/>
    </xf>
    <xf numFmtId="0" fontId="15" fillId="0" borderId="0" xfId="216" applyFont="1"/>
    <xf numFmtId="164" fontId="15" fillId="0" borderId="0" xfId="216" applyNumberFormat="1" applyFont="1" applyBorder="1"/>
    <xf numFmtId="164" fontId="15" fillId="0" borderId="0" xfId="216" applyNumberFormat="1" applyFont="1" applyBorder="1" applyAlignment="1">
      <alignment horizontal="right"/>
    </xf>
    <xf numFmtId="0" fontId="11" fillId="0" borderId="2" xfId="216" applyNumberFormat="1" applyFont="1" applyBorder="1" applyAlignment="1">
      <alignment horizontal="left"/>
    </xf>
    <xf numFmtId="0" fontId="15" fillId="0" borderId="2" xfId="216" applyFont="1" applyBorder="1"/>
    <xf numFmtId="164" fontId="18" fillId="0" borderId="0" xfId="216" applyNumberFormat="1" applyFont="1" applyBorder="1"/>
    <xf numFmtId="0" fontId="22" fillId="0" borderId="0" xfId="216" applyFont="1" applyBorder="1"/>
    <xf numFmtId="0" fontId="15" fillId="0" borderId="0" xfId="216" applyFont="1" applyBorder="1"/>
    <xf numFmtId="0" fontId="18" fillId="0" borderId="0" xfId="216" applyFont="1" applyBorder="1"/>
    <xf numFmtId="0" fontId="22" fillId="0" borderId="0" xfId="216" applyFont="1"/>
    <xf numFmtId="0" fontId="3" fillId="0" borderId="0" xfId="225" applyNumberFormat="1" applyFont="1" applyBorder="1" applyAlignment="1"/>
    <xf numFmtId="0" fontId="4" fillId="0" borderId="0" xfId="225" applyNumberFormat="1" applyFont="1" applyBorder="1" applyAlignment="1">
      <alignment horizontal="centerContinuous"/>
    </xf>
    <xf numFmtId="0" fontId="6" fillId="0" borderId="0" xfId="225" applyNumberFormat="1" applyFont="1" applyBorder="1" applyAlignment="1">
      <alignment horizontal="centerContinuous"/>
    </xf>
    <xf numFmtId="0" fontId="8" fillId="0" borderId="0" xfId="225" applyNumberFormat="1" applyFont="1" applyBorder="1" applyAlignment="1">
      <alignment horizontal="centerContinuous"/>
    </xf>
    <xf numFmtId="0" fontId="9" fillId="0" borderId="0" xfId="225" applyNumberFormat="1" applyFont="1" applyBorder="1" applyAlignment="1">
      <alignment horizontal="centerContinuous"/>
    </xf>
    <xf numFmtId="0" fontId="11" fillId="0" borderId="0" xfId="225" applyFont="1" applyAlignment="1">
      <alignment horizontal="left"/>
    </xf>
    <xf numFmtId="0" fontId="11" fillId="0" borderId="0" xfId="225" applyNumberFormat="1" applyFont="1" applyBorder="1" applyAlignment="1">
      <alignment horizontal="center"/>
    </xf>
    <xf numFmtId="0" fontId="13" fillId="0" borderId="1" xfId="225" applyNumberFormat="1" applyFont="1" applyBorder="1" applyAlignment="1">
      <alignment horizontal="left" vertical="center"/>
    </xf>
    <xf numFmtId="0" fontId="14" fillId="0" borderId="1" xfId="225" applyFont="1" applyBorder="1" applyAlignment="1">
      <alignment horizontal="center"/>
    </xf>
    <xf numFmtId="0" fontId="7" fillId="0" borderId="0" xfId="225" applyFont="1" applyBorder="1"/>
    <xf numFmtId="0" fontId="14" fillId="0" borderId="0" xfId="225" applyFont="1" applyBorder="1" applyAlignment="1">
      <alignment horizontal="center"/>
    </xf>
    <xf numFmtId="0" fontId="15" fillId="0" borderId="0" xfId="225" applyFont="1"/>
    <xf numFmtId="164" fontId="15" fillId="0" borderId="0" xfId="225" applyNumberFormat="1" applyFont="1" applyBorder="1"/>
    <xf numFmtId="0" fontId="11" fillId="0" borderId="2" xfId="225" applyNumberFormat="1" applyFont="1" applyBorder="1" applyAlignment="1">
      <alignment horizontal="left"/>
    </xf>
    <xf numFmtId="0" fontId="15" fillId="0" borderId="2" xfId="225" applyFont="1" applyBorder="1"/>
    <xf numFmtId="164" fontId="18" fillId="0" borderId="0" xfId="225" applyNumberFormat="1" applyFont="1" applyBorder="1"/>
    <xf numFmtId="0" fontId="22" fillId="0" borderId="0" xfId="225" applyFont="1" applyBorder="1"/>
    <xf numFmtId="0" fontId="15" fillId="0" borderId="0" xfId="225" applyFont="1" applyBorder="1"/>
    <xf numFmtId="0" fontId="18" fillId="0" borderId="0" xfId="225" applyFont="1" applyBorder="1"/>
    <xf numFmtId="0" fontId="22" fillId="0" borderId="0" xfId="225" applyFont="1"/>
    <xf numFmtId="164" fontId="7" fillId="0" borderId="0" xfId="4" applyNumberFormat="1"/>
    <xf numFmtId="0" fontId="3" fillId="0" borderId="0" xfId="234" applyNumberFormat="1" applyFont="1" applyBorder="1" applyAlignment="1"/>
    <xf numFmtId="0" fontId="4" fillId="0" borderId="0" xfId="234" applyNumberFormat="1" applyFont="1" applyBorder="1" applyAlignment="1">
      <alignment horizontal="centerContinuous"/>
    </xf>
    <xf numFmtId="0" fontId="6" fillId="0" borderId="0" xfId="234" applyNumberFormat="1" applyFont="1" applyBorder="1" applyAlignment="1">
      <alignment horizontal="centerContinuous"/>
    </xf>
    <xf numFmtId="0" fontId="8" fillId="0" borderId="0" xfId="234" applyNumberFormat="1" applyFont="1" applyBorder="1" applyAlignment="1">
      <alignment horizontal="centerContinuous"/>
    </xf>
    <xf numFmtId="0" fontId="9" fillId="0" borderId="0" xfId="234" applyNumberFormat="1" applyFont="1" applyBorder="1" applyAlignment="1">
      <alignment horizontal="centerContinuous"/>
    </xf>
    <xf numFmtId="0" fontId="11" fillId="0" borderId="0" xfId="234" applyFont="1" applyAlignment="1">
      <alignment horizontal="left"/>
    </xf>
    <xf numFmtId="0" fontId="11" fillId="0" borderId="0" xfId="234" applyNumberFormat="1" applyFont="1" applyBorder="1" applyAlignment="1">
      <alignment horizontal="center"/>
    </xf>
    <xf numFmtId="0" fontId="13" fillId="0" borderId="1" xfId="234" applyNumberFormat="1" applyFont="1" applyBorder="1" applyAlignment="1">
      <alignment horizontal="left" vertical="center"/>
    </xf>
    <xf numFmtId="0" fontId="14" fillId="0" borderId="1" xfId="234" applyFont="1" applyBorder="1" applyAlignment="1">
      <alignment horizontal="center"/>
    </xf>
    <xf numFmtId="0" fontId="7" fillId="0" borderId="0" xfId="234" applyFont="1" applyBorder="1"/>
    <xf numFmtId="0" fontId="14" fillId="0" borderId="0" xfId="234" applyFont="1" applyBorder="1" applyAlignment="1">
      <alignment horizontal="center"/>
    </xf>
    <xf numFmtId="0" fontId="15" fillId="0" borderId="0" xfId="234" applyFont="1"/>
    <xf numFmtId="164" fontId="15" fillId="0" borderId="0" xfId="234" applyNumberFormat="1" applyFont="1" applyBorder="1"/>
    <xf numFmtId="164" fontId="15" fillId="0" borderId="0" xfId="234" applyNumberFormat="1" applyFont="1" applyBorder="1" applyAlignment="1">
      <alignment horizontal="right"/>
    </xf>
    <xf numFmtId="0" fontId="11" fillId="0" borderId="2" xfId="234" applyNumberFormat="1" applyFont="1" applyBorder="1" applyAlignment="1">
      <alignment horizontal="left"/>
    </xf>
    <xf numFmtId="0" fontId="15" fillId="0" borderId="2" xfId="234" applyFont="1" applyBorder="1"/>
    <xf numFmtId="164" fontId="18" fillId="0" borderId="0" xfId="234" applyNumberFormat="1" applyFont="1" applyBorder="1"/>
    <xf numFmtId="0" fontId="22" fillId="0" borderId="0" xfId="234" applyFont="1" applyBorder="1"/>
    <xf numFmtId="0" fontId="12" fillId="0" borderId="0" xfId="234" applyFont="1" applyBorder="1"/>
    <xf numFmtId="0" fontId="35" fillId="0" borderId="0" xfId="3" applyFont="1" applyFill="1" applyAlignment="1">
      <alignment horizontal="left"/>
    </xf>
    <xf numFmtId="0" fontId="22" fillId="0" borderId="0" xfId="234" applyFont="1"/>
    <xf numFmtId="0" fontId="3" fillId="0" borderId="0" xfId="235" applyNumberFormat="1" applyFont="1" applyBorder="1" applyAlignment="1"/>
    <xf numFmtId="0" fontId="4" fillId="0" borderId="0" xfId="235" applyNumberFormat="1" applyFont="1" applyBorder="1" applyAlignment="1">
      <alignment horizontal="centerContinuous"/>
    </xf>
    <xf numFmtId="0" fontId="5" fillId="0" borderId="0" xfId="235" applyFont="1" applyBorder="1"/>
    <xf numFmtId="0" fontId="7" fillId="0" borderId="0" xfId="235"/>
    <xf numFmtId="0" fontId="6" fillId="0" borderId="0" xfId="235" applyNumberFormat="1" applyFont="1" applyBorder="1" applyAlignment="1">
      <alignment horizontal="centerContinuous"/>
    </xf>
    <xf numFmtId="0" fontId="7" fillId="0" borderId="0" xfId="235" applyFont="1" applyBorder="1"/>
    <xf numFmtId="0" fontId="8" fillId="0" borderId="0" xfId="235" applyNumberFormat="1" applyFont="1" applyBorder="1" applyAlignment="1">
      <alignment horizontal="centerContinuous"/>
    </xf>
    <xf numFmtId="0" fontId="9" fillId="0" borderId="0" xfId="235" applyNumberFormat="1" applyFont="1" applyBorder="1" applyAlignment="1">
      <alignment horizontal="centerContinuous"/>
    </xf>
    <xf numFmtId="0" fontId="10" fillId="0" borderId="0" xfId="235" applyFont="1" applyBorder="1"/>
    <xf numFmtId="0" fontId="11" fillId="0" borderId="0" xfId="235" applyFont="1" applyAlignment="1">
      <alignment horizontal="left"/>
    </xf>
    <xf numFmtId="0" fontId="11" fillId="0" borderId="0" xfId="235" applyNumberFormat="1" applyFont="1" applyBorder="1" applyAlignment="1">
      <alignment horizontal="center"/>
    </xf>
    <xf numFmtId="0" fontId="13" fillId="0" borderId="1" xfId="235" applyNumberFormat="1" applyFont="1" applyBorder="1" applyAlignment="1">
      <alignment horizontal="left" vertical="center"/>
    </xf>
    <xf numFmtId="0" fontId="14" fillId="0" borderId="1" xfId="235" applyFont="1" applyBorder="1" applyAlignment="1">
      <alignment horizontal="center"/>
    </xf>
    <xf numFmtId="0" fontId="14" fillId="0" borderId="0" xfId="235" applyFont="1" applyBorder="1" applyAlignment="1">
      <alignment horizontal="center"/>
    </xf>
    <xf numFmtId="0" fontId="15" fillId="0" borderId="0" xfId="235" applyFont="1"/>
    <xf numFmtId="164" fontId="15" fillId="0" borderId="0" xfId="235" applyNumberFormat="1" applyFont="1" applyBorder="1"/>
    <xf numFmtId="164" fontId="15" fillId="0" borderId="0" xfId="235" applyNumberFormat="1" applyFont="1" applyBorder="1" applyAlignment="1">
      <alignment horizontal="right"/>
    </xf>
    <xf numFmtId="0" fontId="11" fillId="0" borderId="2" xfId="235" applyNumberFormat="1" applyFont="1" applyBorder="1" applyAlignment="1">
      <alignment horizontal="left"/>
    </xf>
    <xf numFmtId="0" fontId="15" fillId="0" borderId="2" xfId="235" applyFont="1" applyBorder="1"/>
    <xf numFmtId="164" fontId="18" fillId="0" borderId="0" xfId="235" applyNumberFormat="1" applyFont="1" applyBorder="1"/>
    <xf numFmtId="0" fontId="22" fillId="0" borderId="0" xfId="235" applyFont="1" applyBorder="1"/>
    <xf numFmtId="0" fontId="15" fillId="0" borderId="0" xfId="235" applyFont="1" applyBorder="1"/>
    <xf numFmtId="0" fontId="18" fillId="0" borderId="0" xfId="235" applyFont="1" applyBorder="1"/>
    <xf numFmtId="0" fontId="22" fillId="0" borderId="0" xfId="235" applyFont="1"/>
    <xf numFmtId="0" fontId="7" fillId="0" borderId="0" xfId="225"/>
    <xf numFmtId="0" fontId="3" fillId="0" borderId="0" xfId="236" applyNumberFormat="1" applyFont="1" applyBorder="1" applyAlignment="1"/>
    <xf numFmtId="0" fontId="4" fillId="0" borderId="0" xfId="236" applyNumberFormat="1" applyFont="1" applyBorder="1" applyAlignment="1">
      <alignment horizontal="centerContinuous"/>
    </xf>
    <xf numFmtId="0" fontId="7" fillId="0" borderId="0" xfId="236"/>
    <xf numFmtId="0" fontId="6" fillId="0" borderId="0" xfId="236" applyNumberFormat="1" applyFont="1" applyBorder="1" applyAlignment="1">
      <alignment horizontal="centerContinuous"/>
    </xf>
    <xf numFmtId="0" fontId="8" fillId="0" borderId="0" xfId="236" applyNumberFormat="1" applyFont="1" applyBorder="1" applyAlignment="1">
      <alignment horizontal="centerContinuous"/>
    </xf>
    <xf numFmtId="0" fontId="9" fillId="0" borderId="0" xfId="236" applyNumberFormat="1" applyFont="1" applyBorder="1" applyAlignment="1">
      <alignment horizontal="centerContinuous"/>
    </xf>
    <xf numFmtId="0" fontId="11" fillId="0" borderId="0" xfId="236" applyFont="1" applyAlignment="1">
      <alignment horizontal="left"/>
    </xf>
    <xf numFmtId="0" fontId="11" fillId="0" borderId="0" xfId="236" applyNumberFormat="1" applyFont="1" applyBorder="1" applyAlignment="1">
      <alignment horizontal="center"/>
    </xf>
    <xf numFmtId="0" fontId="13" fillId="0" borderId="1" xfId="236" applyNumberFormat="1" applyFont="1" applyBorder="1" applyAlignment="1">
      <alignment horizontal="left" vertical="center"/>
    </xf>
    <xf numFmtId="0" fontId="14" fillId="0" borderId="1" xfId="236" applyFont="1" applyBorder="1" applyAlignment="1">
      <alignment horizontal="center"/>
    </xf>
    <xf numFmtId="0" fontId="7" fillId="0" borderId="0" xfId="236" applyFont="1" applyBorder="1"/>
    <xf numFmtId="0" fontId="14" fillId="0" borderId="0" xfId="236" applyFont="1" applyBorder="1" applyAlignment="1">
      <alignment horizontal="center"/>
    </xf>
    <xf numFmtId="0" fontId="15" fillId="0" borderId="0" xfId="236" applyFont="1"/>
    <xf numFmtId="164" fontId="15" fillId="0" borderId="0" xfId="236" applyNumberFormat="1" applyFont="1" applyBorder="1"/>
    <xf numFmtId="0" fontId="11" fillId="0" borderId="2" xfId="236" applyNumberFormat="1" applyFont="1" applyBorder="1" applyAlignment="1">
      <alignment horizontal="left"/>
    </xf>
    <xf numFmtId="0" fontId="15" fillId="0" borderId="2" xfId="236" applyFont="1" applyBorder="1"/>
    <xf numFmtId="164" fontId="18" fillId="0" borderId="0" xfId="236" applyNumberFormat="1" applyFont="1" applyBorder="1"/>
    <xf numFmtId="0" fontId="22" fillId="0" borderId="0" xfId="236" applyFont="1" applyBorder="1"/>
    <xf numFmtId="0" fontId="15" fillId="0" borderId="0" xfId="236" applyFont="1" applyBorder="1"/>
    <xf numFmtId="0" fontId="18" fillId="0" borderId="0" xfId="236" applyFont="1" applyBorder="1"/>
    <xf numFmtId="0" fontId="22" fillId="0" borderId="0" xfId="236" applyFont="1"/>
    <xf numFmtId="0" fontId="3" fillId="0" borderId="0" xfId="241" applyNumberFormat="1" applyFont="1" applyBorder="1" applyAlignment="1"/>
    <xf numFmtId="0" fontId="4" fillId="0" borderId="0" xfId="241" applyNumberFormat="1" applyFont="1" applyBorder="1" applyAlignment="1">
      <alignment horizontal="centerContinuous"/>
    </xf>
    <xf numFmtId="0" fontId="7" fillId="0" borderId="0" xfId="241"/>
    <xf numFmtId="0" fontId="6" fillId="0" borderId="0" xfId="241" applyNumberFormat="1" applyFont="1" applyBorder="1" applyAlignment="1">
      <alignment horizontal="centerContinuous"/>
    </xf>
    <xf numFmtId="0" fontId="8" fillId="0" borderId="0" xfId="241" applyNumberFormat="1" applyFont="1" applyBorder="1" applyAlignment="1">
      <alignment horizontal="centerContinuous"/>
    </xf>
    <xf numFmtId="0" fontId="9" fillId="0" borderId="0" xfId="241" applyNumberFormat="1" applyFont="1" applyBorder="1" applyAlignment="1">
      <alignment horizontal="centerContinuous"/>
    </xf>
    <xf numFmtId="0" fontId="11" fillId="0" borderId="0" xfId="241" applyFont="1" applyAlignment="1">
      <alignment horizontal="left"/>
    </xf>
    <xf numFmtId="0" fontId="11" fillId="0" borderId="0" xfId="241" applyNumberFormat="1" applyFont="1" applyBorder="1" applyAlignment="1">
      <alignment horizontal="center"/>
    </xf>
    <xf numFmtId="0" fontId="13" fillId="0" borderId="1" xfId="241" applyNumberFormat="1" applyFont="1" applyBorder="1" applyAlignment="1">
      <alignment horizontal="left" vertical="center"/>
    </xf>
    <xf numFmtId="0" fontId="14" fillId="0" borderId="1" xfId="241" applyFont="1" applyBorder="1" applyAlignment="1">
      <alignment horizontal="center"/>
    </xf>
    <xf numFmtId="0" fontId="7" fillId="0" borderId="0" xfId="241" applyFont="1" applyBorder="1"/>
    <xf numFmtId="0" fontId="14" fillId="0" borderId="0" xfId="241" applyFont="1" applyBorder="1" applyAlignment="1">
      <alignment horizontal="center"/>
    </xf>
    <xf numFmtId="0" fontId="15" fillId="0" borderId="0" xfId="241" applyFont="1"/>
    <xf numFmtId="164" fontId="15" fillId="0" borderId="0" xfId="241" applyNumberFormat="1" applyFont="1" applyBorder="1"/>
    <xf numFmtId="164" fontId="15" fillId="0" borderId="0" xfId="241" applyNumberFormat="1" applyFont="1" applyBorder="1" applyAlignment="1">
      <alignment horizontal="right"/>
    </xf>
    <xf numFmtId="0" fontId="11" fillId="0" borderId="2" xfId="241" applyNumberFormat="1" applyFont="1" applyBorder="1" applyAlignment="1">
      <alignment horizontal="left"/>
    </xf>
    <xf numFmtId="0" fontId="15" fillId="0" borderId="2" xfId="241" applyFont="1" applyBorder="1"/>
    <xf numFmtId="164" fontId="18" fillId="0" borderId="0" xfId="241" applyNumberFormat="1" applyFont="1" applyBorder="1"/>
    <xf numFmtId="0" fontId="22" fillId="0" borderId="0" xfId="241" applyFont="1" applyBorder="1"/>
    <xf numFmtId="0" fontId="15" fillId="0" borderId="0" xfId="241" applyFont="1" applyBorder="1"/>
    <xf numFmtId="0" fontId="18" fillId="0" borderId="0" xfId="241" applyFont="1" applyBorder="1"/>
    <xf numFmtId="0" fontId="22" fillId="0" borderId="0" xfId="241" applyFont="1"/>
    <xf numFmtId="0" fontId="3" fillId="0" borderId="0" xfId="246" applyNumberFormat="1" applyFont="1" applyBorder="1" applyAlignment="1"/>
    <xf numFmtId="0" fontId="4" fillId="0" borderId="0" xfId="247" applyNumberFormat="1" applyFont="1" applyBorder="1" applyAlignment="1">
      <alignment horizontal="centerContinuous"/>
    </xf>
    <xf numFmtId="0" fontId="7" fillId="0" borderId="0" xfId="247"/>
    <xf numFmtId="0" fontId="6" fillId="0" borderId="0" xfId="247" applyNumberFormat="1" applyFont="1" applyBorder="1" applyAlignment="1">
      <alignment horizontal="centerContinuous"/>
    </xf>
    <xf numFmtId="0" fontId="8" fillId="0" borderId="0" xfId="247" applyNumberFormat="1" applyFont="1" applyBorder="1" applyAlignment="1">
      <alignment horizontal="centerContinuous"/>
    </xf>
    <xf numFmtId="0" fontId="9" fillId="0" borderId="0" xfId="247" applyNumberFormat="1" applyFont="1" applyBorder="1" applyAlignment="1">
      <alignment horizontal="centerContinuous"/>
    </xf>
    <xf numFmtId="0" fontId="11" fillId="0" borderId="0" xfId="247" applyFont="1" applyAlignment="1">
      <alignment horizontal="left"/>
    </xf>
    <xf numFmtId="0" fontId="11" fillId="0" borderId="0" xfId="247" applyNumberFormat="1" applyFont="1" applyBorder="1" applyAlignment="1">
      <alignment horizontal="center"/>
    </xf>
    <xf numFmtId="0" fontId="13" fillId="0" borderId="1" xfId="247" applyNumberFormat="1" applyFont="1" applyBorder="1" applyAlignment="1">
      <alignment horizontal="left" vertical="center"/>
    </xf>
    <xf numFmtId="0" fontId="14" fillId="0" borderId="1" xfId="247" applyFont="1" applyBorder="1" applyAlignment="1">
      <alignment horizontal="center"/>
    </xf>
    <xf numFmtId="0" fontId="7" fillId="0" borderId="0" xfId="247" applyFont="1" applyBorder="1"/>
    <xf numFmtId="0" fontId="14" fillId="0" borderId="0" xfId="247" applyFont="1" applyBorder="1" applyAlignment="1">
      <alignment horizontal="center"/>
    </xf>
    <xf numFmtId="0" fontId="9" fillId="0" borderId="0" xfId="247" applyFont="1"/>
    <xf numFmtId="164" fontId="9" fillId="0" borderId="0" xfId="247" applyNumberFormat="1" applyFont="1" applyBorder="1"/>
    <xf numFmtId="164" fontId="9" fillId="0" borderId="0" xfId="247" applyNumberFormat="1" applyFont="1" applyBorder="1" applyAlignment="1">
      <alignment horizontal="right"/>
    </xf>
    <xf numFmtId="0" fontId="11" fillId="0" borderId="2" xfId="247" applyNumberFormat="1" applyFont="1" applyBorder="1" applyAlignment="1">
      <alignment horizontal="left"/>
    </xf>
    <xf numFmtId="0" fontId="15" fillId="0" borderId="2" xfId="247" applyFont="1" applyBorder="1"/>
    <xf numFmtId="164" fontId="18" fillId="0" borderId="0" xfId="247" applyNumberFormat="1" applyFont="1" applyBorder="1"/>
    <xf numFmtId="0" fontId="19" fillId="0" borderId="0" xfId="247" applyFont="1" applyBorder="1"/>
    <xf numFmtId="0" fontId="15" fillId="0" borderId="0" xfId="247" applyFont="1" applyBorder="1"/>
    <xf numFmtId="0" fontId="18" fillId="0" borderId="0" xfId="247" applyFont="1" applyBorder="1"/>
    <xf numFmtId="0" fontId="19" fillId="0" borderId="0" xfId="247" applyFont="1"/>
    <xf numFmtId="0" fontId="0" fillId="0" borderId="0" xfId="0" applyFill="1"/>
    <xf numFmtId="0" fontId="0" fillId="0" borderId="0" xfId="0" applyFill="1" applyBorder="1"/>
    <xf numFmtId="0" fontId="36" fillId="0" borderId="0" xfId="0" applyFont="1" applyFill="1"/>
    <xf numFmtId="1" fontId="37" fillId="0" borderId="3" xfId="1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ill="1" applyAlignment="1"/>
  </cellXfs>
  <cellStyles count="308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1" builtinId="9" hidden="1"/>
    <cellStyle name="Followed Hyperlink" xfId="173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3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8" builtinId="9" hidden="1"/>
    <cellStyle name="Followed Hyperlink" xfId="240" builtinId="9" hidden="1"/>
    <cellStyle name="Followed Hyperlink" xfId="243" builtinId="9" hidden="1"/>
    <cellStyle name="Followed Hyperlink" xfId="245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8" builtinId="8" hidden="1"/>
    <cellStyle name="Hyperlink" xfId="120" builtinId="8" hidden="1"/>
    <cellStyle name="Hyperlink" xfId="122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1" builtinId="8" hidden="1"/>
    <cellStyle name="Hyperlink" xfId="163" builtinId="8" hidden="1"/>
    <cellStyle name="Hyperlink" xfId="165" builtinId="8" hidden="1"/>
    <cellStyle name="Hyperlink" xfId="170" builtinId="8" hidden="1"/>
    <cellStyle name="Hyperlink" xfId="172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3" builtinId="8" hidden="1"/>
    <cellStyle name="Hyperlink" xfId="195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7" builtinId="8" hidden="1"/>
    <cellStyle name="Hyperlink" xfId="239" builtinId="8" hidden="1"/>
    <cellStyle name="Hyperlink" xfId="242" builtinId="8" hidden="1"/>
    <cellStyle name="Hyperlink" xfId="244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Normal" xfId="0" builtinId="0"/>
    <cellStyle name="Normal 2" xfId="4"/>
    <cellStyle name="Normal 2_Bangladesh tables" xfId="15"/>
    <cellStyle name="Normal 2_Cambodia tables" xfId="49"/>
    <cellStyle name="Normal 2_Georgia tables" xfId="117"/>
    <cellStyle name="Normal 2_Indonesia tables" xfId="140"/>
    <cellStyle name="Normal 2_Venezuela tables" xfId="246"/>
    <cellStyle name="Normal_Algeria tables" xfId="5"/>
    <cellStyle name="Normal_Angola tables_m" xfId="6"/>
    <cellStyle name="Normal_Belgium tables" xfId="2"/>
    <cellStyle name="Normal_Belize tables_m" xfId="38"/>
    <cellStyle name="Normal_Bolivia tables" xfId="37"/>
    <cellStyle name="Normal_Burkina Faso tables_m" xfId="47"/>
    <cellStyle name="Normal_Burundi tables_m" xfId="48"/>
    <cellStyle name="Normal_Cameroon tables_m" xfId="50"/>
    <cellStyle name="Normal_Costa Rica tables" xfId="90"/>
    <cellStyle name="Normal_Côte d' Ivoire tables_m" xfId="16"/>
    <cellStyle name="Normal_Democratic Republic of Congo tables_m" xfId="67"/>
    <cellStyle name="Normal_Djibouti tables_m" xfId="104"/>
    <cellStyle name="Normal_Dominican Republic tables" xfId="103"/>
    <cellStyle name="Normal_El Salvador tables" xfId="105"/>
    <cellStyle name="Normal_Ethiopia tables_m" xfId="106"/>
    <cellStyle name="Normal_Ghana tables_m" xfId="124"/>
    <cellStyle name="Normal_Guatemala tables" xfId="125"/>
    <cellStyle name="Normal_Guinea tables_m" xfId="126"/>
    <cellStyle name="Normal_Haiti tables_m" xfId="127"/>
    <cellStyle name="Normal_Honduras tables" xfId="132"/>
    <cellStyle name="Normal_India tables" xfId="139"/>
    <cellStyle name="Normal_Jamaica tables_m" xfId="141"/>
    <cellStyle name="Normal_Kenya tables_m" xfId="150"/>
    <cellStyle name="Normal_Korea, Republic of tables" xfId="151"/>
    <cellStyle name="Normal_Liberia tables_m" xfId="160"/>
    <cellStyle name="Normal_Malaysia tables" xfId="167"/>
    <cellStyle name="Normal_Mali tables_m" xfId="168"/>
    <cellStyle name="Normal_Mexico tables" xfId="169"/>
    <cellStyle name="Normal_Montenegro tables" xfId="174"/>
    <cellStyle name="Normal_Nicaragua tables_m" xfId="191"/>
    <cellStyle name="Normal_Niger tables_m" xfId="192"/>
    <cellStyle name="Normal_Panama tables" xfId="197"/>
    <cellStyle name="Normal_Senegal tables_m" xfId="210"/>
    <cellStyle name="Normal_Sierra Leone tables_m" xfId="211"/>
    <cellStyle name="Normal_Sudan tables_m" xfId="214"/>
    <cellStyle name="Normal_Suriname tables_m" xfId="215"/>
    <cellStyle name="Normal_Swaziland tables_m" xfId="216"/>
    <cellStyle name="Normal_Tajikistan tables_m" xfId="225"/>
    <cellStyle name="Normal_Togo tables_m" xfId="234"/>
    <cellStyle name="Normal_Trinidad and Tobago tables" xfId="235"/>
    <cellStyle name="Normal_Uganda tables" xfId="236"/>
    <cellStyle name="Normal_Uruguay tables" xfId="241"/>
    <cellStyle name="Normal_Venezuela tables" xfId="247"/>
    <cellStyle name="Percent" xfId="1" builtinId="5"/>
    <cellStyle name="Style 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D5" sqref="D5"/>
    </sheetView>
  </sheetViews>
  <sheetFormatPr baseColWidth="10" defaultRowHeight="15" x14ac:dyDescent="0"/>
  <cols>
    <col min="1" max="1" width="12" style="1118" customWidth="1"/>
    <col min="2" max="2" width="27.5" style="1118" customWidth="1"/>
    <col min="3" max="3" width="24.33203125" style="1118" customWidth="1"/>
  </cols>
  <sheetData>
    <row r="1" spans="1:3">
      <c r="C1" s="1123"/>
    </row>
    <row r="2" spans="1:3" ht="71" thickBot="1">
      <c r="A2" s="1121" t="s">
        <v>534</v>
      </c>
      <c r="B2" s="1121" t="s">
        <v>515</v>
      </c>
      <c r="C2" s="1121" t="s">
        <v>533</v>
      </c>
    </row>
    <row r="3" spans="1:3">
      <c r="A3" s="1122" t="s">
        <v>535</v>
      </c>
      <c r="B3" s="1122" t="s">
        <v>35</v>
      </c>
      <c r="C3" s="1122"/>
    </row>
    <row r="4" spans="1:3">
      <c r="A4" s="1122" t="s">
        <v>454</v>
      </c>
      <c r="B4" s="1122" t="s">
        <v>1</v>
      </c>
      <c r="C4" s="1122"/>
    </row>
    <row r="5" spans="1:3">
      <c r="A5" s="1122" t="s">
        <v>409</v>
      </c>
      <c r="B5" s="1122" t="s">
        <v>22</v>
      </c>
      <c r="C5" s="1122">
        <v>0.22349268317474522</v>
      </c>
    </row>
    <row r="6" spans="1:3">
      <c r="A6" s="1122" t="s">
        <v>474</v>
      </c>
      <c r="B6" s="1122" t="s">
        <v>5</v>
      </c>
      <c r="C6" s="1122">
        <v>0.21435466723004934</v>
      </c>
    </row>
    <row r="7" spans="1:3">
      <c r="A7" s="1122" t="s">
        <v>536</v>
      </c>
      <c r="B7" s="1122" t="s">
        <v>213</v>
      </c>
      <c r="C7" s="1122"/>
    </row>
    <row r="8" spans="1:3">
      <c r="A8" s="1122" t="s">
        <v>537</v>
      </c>
      <c r="B8" s="1122" t="s">
        <v>193</v>
      </c>
      <c r="C8" s="1122"/>
    </row>
    <row r="9" spans="1:3">
      <c r="A9" s="1122" t="s">
        <v>367</v>
      </c>
      <c r="B9" s="1122" t="s">
        <v>31</v>
      </c>
      <c r="C9" s="1122">
        <v>0.25741862371679858</v>
      </c>
    </row>
    <row r="10" spans="1:3">
      <c r="A10" s="1122" t="s">
        <v>485</v>
      </c>
      <c r="B10" s="1122" t="s">
        <v>33</v>
      </c>
      <c r="C10" s="1122">
        <v>0.25439232021655023</v>
      </c>
    </row>
    <row r="11" spans="1:3">
      <c r="A11" s="1122" t="s">
        <v>538</v>
      </c>
      <c r="B11" s="1122" t="s">
        <v>28</v>
      </c>
      <c r="C11" s="1122"/>
    </row>
    <row r="12" spans="1:3">
      <c r="A12" s="1122" t="s">
        <v>357</v>
      </c>
      <c r="B12" s="1122" t="s">
        <v>37</v>
      </c>
      <c r="C12" s="1122">
        <v>0.24887063704270057</v>
      </c>
    </row>
    <row r="13" spans="1:3">
      <c r="A13" s="1122" t="s">
        <v>375</v>
      </c>
      <c r="B13" s="1122" t="s">
        <v>21</v>
      </c>
      <c r="C13" s="1122">
        <v>0.21107867437104214</v>
      </c>
    </row>
    <row r="14" spans="1:3">
      <c r="A14" s="1122" t="s">
        <v>414</v>
      </c>
      <c r="B14" s="1122" t="s">
        <v>40</v>
      </c>
      <c r="C14" s="1122">
        <v>0.46466268909118019</v>
      </c>
    </row>
    <row r="15" spans="1:3">
      <c r="A15" s="1122" t="s">
        <v>511</v>
      </c>
      <c r="B15" s="1122" t="s">
        <v>82</v>
      </c>
      <c r="C15" s="1122">
        <v>0.18930511316751164</v>
      </c>
    </row>
    <row r="16" spans="1:3">
      <c r="A16" s="1122" t="s">
        <v>372</v>
      </c>
      <c r="B16" s="1122" t="s">
        <v>23</v>
      </c>
      <c r="C16" s="1122">
        <v>0.18960573845575823</v>
      </c>
    </row>
    <row r="17" spans="1:3">
      <c r="A17" s="1122" t="s">
        <v>491</v>
      </c>
      <c r="B17" s="1122" t="s">
        <v>55</v>
      </c>
      <c r="C17" s="1122">
        <v>0.20942595674127137</v>
      </c>
    </row>
    <row r="18" spans="1:3">
      <c r="A18" s="1122" t="s">
        <v>478</v>
      </c>
      <c r="B18" s="1122" t="s">
        <v>78</v>
      </c>
      <c r="C18" s="1122">
        <v>0.26131783117553442</v>
      </c>
    </row>
    <row r="19" spans="1:3">
      <c r="A19" s="1122" t="s">
        <v>408</v>
      </c>
      <c r="B19" s="1122" t="s">
        <v>46</v>
      </c>
      <c r="C19" s="1122">
        <v>0.1534771079234481</v>
      </c>
    </row>
    <row r="20" spans="1:3">
      <c r="A20" s="1122" t="s">
        <v>424</v>
      </c>
      <c r="B20" s="1122" t="s">
        <v>25</v>
      </c>
      <c r="C20" s="1122">
        <v>0.25002976463120213</v>
      </c>
    </row>
    <row r="21" spans="1:3">
      <c r="A21" s="1122" t="s">
        <v>441</v>
      </c>
      <c r="B21" s="1122" t="s">
        <v>44</v>
      </c>
      <c r="C21" s="1122"/>
    </row>
    <row r="22" spans="1:3">
      <c r="A22" s="1122" t="s">
        <v>539</v>
      </c>
      <c r="B22" s="1122" t="s">
        <v>42</v>
      </c>
      <c r="C22" s="1122"/>
    </row>
    <row r="23" spans="1:3">
      <c r="A23" s="1122" t="s">
        <v>458</v>
      </c>
      <c r="B23" s="1122" t="s">
        <v>63</v>
      </c>
      <c r="C23" s="1122">
        <v>0.17443826468370058</v>
      </c>
    </row>
    <row r="24" spans="1:3">
      <c r="A24" s="1122" t="s">
        <v>415</v>
      </c>
      <c r="B24" s="1122" t="s">
        <v>50</v>
      </c>
      <c r="C24" s="1122">
        <v>0.28835986423168053</v>
      </c>
    </row>
    <row r="25" spans="1:3">
      <c r="A25" s="1122" t="s">
        <v>540</v>
      </c>
      <c r="B25" s="1122" t="s">
        <v>53</v>
      </c>
      <c r="C25" s="1122"/>
    </row>
    <row r="26" spans="1:3">
      <c r="A26" s="1122" t="s">
        <v>541</v>
      </c>
      <c r="B26" s="1122" t="s">
        <v>57</v>
      </c>
      <c r="C26" s="1122"/>
    </row>
    <row r="27" spans="1:3">
      <c r="A27" s="1122" t="s">
        <v>446</v>
      </c>
      <c r="B27" s="1122" t="s">
        <v>265</v>
      </c>
      <c r="C27" s="1122">
        <v>0.29007182691138483</v>
      </c>
    </row>
    <row r="28" spans="1:3">
      <c r="A28" s="1122" t="s">
        <v>352</v>
      </c>
      <c r="B28" s="1122" t="s">
        <v>69</v>
      </c>
      <c r="C28" s="1122">
        <v>0.25094357612315116</v>
      </c>
    </row>
    <row r="29" spans="1:3">
      <c r="A29" s="1122" t="s">
        <v>542</v>
      </c>
      <c r="B29" s="1122" t="s">
        <v>48</v>
      </c>
      <c r="C29" s="1122"/>
    </row>
    <row r="30" spans="1:3">
      <c r="A30" s="1122" t="s">
        <v>460</v>
      </c>
      <c r="B30" s="1122" t="s">
        <v>75</v>
      </c>
      <c r="C30" s="1122">
        <v>0.34493621673168839</v>
      </c>
    </row>
    <row r="31" spans="1:3">
      <c r="A31" s="1122" t="s">
        <v>543</v>
      </c>
      <c r="B31" s="1122" t="s">
        <v>59</v>
      </c>
      <c r="C31" s="1122"/>
    </row>
    <row r="32" spans="1:3">
      <c r="A32" s="1122" t="s">
        <v>544</v>
      </c>
      <c r="B32" s="1122" t="s">
        <v>67</v>
      </c>
      <c r="C32" s="1122"/>
    </row>
    <row r="33" spans="1:3">
      <c r="A33" s="1122" t="s">
        <v>466</v>
      </c>
      <c r="B33" s="1122" t="s">
        <v>65</v>
      </c>
      <c r="C33" s="1122">
        <v>0.48550925440861648</v>
      </c>
    </row>
    <row r="34" spans="1:3">
      <c r="A34" s="1122" t="s">
        <v>545</v>
      </c>
      <c r="B34" s="1122" t="s">
        <v>516</v>
      </c>
      <c r="C34" s="1122"/>
    </row>
    <row r="35" spans="1:3">
      <c r="A35" s="1122" t="s">
        <v>356</v>
      </c>
      <c r="B35" s="1122" t="s">
        <v>87</v>
      </c>
      <c r="C35" s="1122">
        <v>0.19584380264081466</v>
      </c>
    </row>
    <row r="36" spans="1:3">
      <c r="A36" s="1122" t="s">
        <v>366</v>
      </c>
      <c r="B36" s="1122" t="s">
        <v>85</v>
      </c>
      <c r="C36" s="1122">
        <v>0.22205754753671939</v>
      </c>
    </row>
    <row r="37" spans="1:3">
      <c r="A37" s="1122" t="s">
        <v>385</v>
      </c>
      <c r="B37" s="1122" t="s">
        <v>95</v>
      </c>
      <c r="C37" s="1122">
        <v>0.27775434450913872</v>
      </c>
    </row>
    <row r="38" spans="1:3">
      <c r="A38" s="1122" t="s">
        <v>347</v>
      </c>
      <c r="B38" s="1122" t="s">
        <v>96</v>
      </c>
      <c r="C38" s="1122">
        <v>0.31105510004420878</v>
      </c>
    </row>
    <row r="39" spans="1:3">
      <c r="A39" s="1122" t="s">
        <v>443</v>
      </c>
      <c r="B39" s="1122" t="s">
        <v>442</v>
      </c>
      <c r="C39" s="1122">
        <v>0.19122985366799386</v>
      </c>
    </row>
    <row r="40" spans="1:3">
      <c r="A40" s="1122" t="s">
        <v>448</v>
      </c>
      <c r="B40" s="1122" t="s">
        <v>86</v>
      </c>
      <c r="C40" s="1122">
        <v>0.16889214164428448</v>
      </c>
    </row>
    <row r="41" spans="1:3">
      <c r="A41" s="1122" t="s">
        <v>445</v>
      </c>
      <c r="B41" s="1122" t="s">
        <v>517</v>
      </c>
      <c r="C41" s="1122">
        <v>0.28367707677114595</v>
      </c>
    </row>
    <row r="42" spans="1:3">
      <c r="A42" s="1122" t="s">
        <v>470</v>
      </c>
      <c r="B42" s="1122" t="s">
        <v>106</v>
      </c>
      <c r="C42" s="1122"/>
    </row>
    <row r="43" spans="1:3">
      <c r="A43" s="1122" t="s">
        <v>377</v>
      </c>
      <c r="B43" s="1122" t="s">
        <v>102</v>
      </c>
      <c r="C43" s="1122">
        <v>0.31604686072289212</v>
      </c>
    </row>
    <row r="44" spans="1:3">
      <c r="A44" s="1122" t="s">
        <v>546</v>
      </c>
      <c r="B44" s="1122" t="s">
        <v>104</v>
      </c>
      <c r="C44" s="1122"/>
    </row>
    <row r="45" spans="1:3">
      <c r="A45" s="1122" t="s">
        <v>547</v>
      </c>
      <c r="B45" s="1122" t="s">
        <v>88</v>
      </c>
      <c r="C45" s="1122"/>
    </row>
    <row r="46" spans="1:3">
      <c r="A46" s="1122" t="s">
        <v>427</v>
      </c>
      <c r="B46" s="1122" t="s">
        <v>108</v>
      </c>
      <c r="C46" s="1122">
        <v>0.25453684759638939</v>
      </c>
    </row>
    <row r="47" spans="1:3">
      <c r="A47" s="1122" t="s">
        <v>548</v>
      </c>
      <c r="B47" s="1122" t="s">
        <v>110</v>
      </c>
      <c r="C47" s="1122"/>
    </row>
    <row r="48" spans="1:3">
      <c r="A48" s="1122" t="s">
        <v>549</v>
      </c>
      <c r="B48" s="1122" t="s">
        <v>89</v>
      </c>
      <c r="C48" s="1122"/>
    </row>
    <row r="49" spans="1:3">
      <c r="A49" s="1122" t="s">
        <v>550</v>
      </c>
      <c r="B49" s="1122" t="s">
        <v>29</v>
      </c>
      <c r="C49" s="1122"/>
    </row>
    <row r="50" spans="1:3">
      <c r="A50" s="1122" t="s">
        <v>402</v>
      </c>
      <c r="B50" s="1122" t="s">
        <v>32</v>
      </c>
      <c r="C50" s="1122">
        <v>0.218028598468337</v>
      </c>
    </row>
    <row r="51" spans="1:3">
      <c r="A51" s="1122" t="s">
        <v>349</v>
      </c>
      <c r="B51" s="1122" t="s">
        <v>41</v>
      </c>
      <c r="C51" s="1122">
        <v>0.21384065672515926</v>
      </c>
    </row>
    <row r="52" spans="1:3">
      <c r="A52" s="1122" t="s">
        <v>551</v>
      </c>
      <c r="B52" s="1122" t="s">
        <v>115</v>
      </c>
      <c r="C52" s="1122"/>
    </row>
    <row r="53" spans="1:3">
      <c r="A53" s="1122" t="s">
        <v>552</v>
      </c>
      <c r="B53" s="1122" t="s">
        <v>117</v>
      </c>
      <c r="C53" s="1122"/>
    </row>
    <row r="54" spans="1:3">
      <c r="A54" s="1122" t="s">
        <v>381</v>
      </c>
      <c r="B54" s="1122" t="s">
        <v>34</v>
      </c>
      <c r="C54" s="1122">
        <v>0.2156083898423018</v>
      </c>
    </row>
    <row r="55" spans="1:3">
      <c r="A55" s="1122" t="s">
        <v>418</v>
      </c>
      <c r="B55" s="1122" t="s">
        <v>119</v>
      </c>
      <c r="C55" s="1122">
        <v>0.23549778627884502</v>
      </c>
    </row>
    <row r="56" spans="1:3">
      <c r="A56" s="1122" t="s">
        <v>398</v>
      </c>
      <c r="B56" s="1122" t="s">
        <v>6</v>
      </c>
      <c r="C56" s="1122">
        <v>0.20855579884091471</v>
      </c>
    </row>
    <row r="57" spans="1:3">
      <c r="A57" s="1122" t="s">
        <v>411</v>
      </c>
      <c r="B57" s="1122" t="s">
        <v>121</v>
      </c>
      <c r="C57" s="1122">
        <v>0.27579815822976927</v>
      </c>
    </row>
    <row r="58" spans="1:3">
      <c r="A58" s="1122" t="s">
        <v>390</v>
      </c>
      <c r="B58" s="1122" t="s">
        <v>97</v>
      </c>
      <c r="C58" s="1122">
        <v>0.31717220135557989</v>
      </c>
    </row>
    <row r="59" spans="1:3">
      <c r="A59" s="1122" t="s">
        <v>508</v>
      </c>
      <c r="B59" s="1122" t="s">
        <v>113</v>
      </c>
      <c r="C59" s="1122"/>
    </row>
    <row r="60" spans="1:3">
      <c r="A60" s="1122" t="s">
        <v>358</v>
      </c>
      <c r="B60" s="1122" t="s">
        <v>70</v>
      </c>
      <c r="C60" s="1122">
        <v>0.22013339377766572</v>
      </c>
    </row>
    <row r="61" spans="1:3">
      <c r="A61" s="1122" t="s">
        <v>450</v>
      </c>
      <c r="B61" s="1122" t="s">
        <v>36</v>
      </c>
      <c r="C61" s="1122">
        <v>0.24393874007706298</v>
      </c>
    </row>
    <row r="62" spans="1:3">
      <c r="A62" s="1122" t="s">
        <v>430</v>
      </c>
      <c r="B62" s="1122" t="s">
        <v>114</v>
      </c>
      <c r="C62" s="1122">
        <v>0.210718232659654</v>
      </c>
    </row>
    <row r="63" spans="1:3">
      <c r="A63" s="1122" t="s">
        <v>391</v>
      </c>
      <c r="B63" s="1122" t="s">
        <v>38</v>
      </c>
      <c r="C63" s="1122">
        <v>0.20894362612228481</v>
      </c>
    </row>
    <row r="64" spans="1:3">
      <c r="A64" s="1122" t="s">
        <v>505</v>
      </c>
      <c r="B64" s="1122" t="s">
        <v>134</v>
      </c>
      <c r="C64" s="1122">
        <v>0.25937051</v>
      </c>
    </row>
    <row r="65" spans="1:3">
      <c r="A65" s="1122" t="s">
        <v>350</v>
      </c>
      <c r="B65" s="1122" t="s">
        <v>39</v>
      </c>
      <c r="C65" s="1122">
        <v>0.22383625593206252</v>
      </c>
    </row>
    <row r="66" spans="1:3">
      <c r="A66" s="1122" t="s">
        <v>553</v>
      </c>
      <c r="B66" s="1122" t="s">
        <v>518</v>
      </c>
      <c r="C66" s="1122"/>
    </row>
    <row r="67" spans="1:3">
      <c r="A67" s="1122" t="s">
        <v>554</v>
      </c>
      <c r="B67" s="1122" t="s">
        <v>519</v>
      </c>
      <c r="C67" s="1122"/>
    </row>
    <row r="68" spans="1:3">
      <c r="A68" s="1122" t="s">
        <v>455</v>
      </c>
      <c r="B68" s="1122" t="s">
        <v>116</v>
      </c>
      <c r="C68" s="1122"/>
    </row>
    <row r="69" spans="1:3">
      <c r="A69" s="1122" t="s">
        <v>351</v>
      </c>
      <c r="B69" s="1122" t="s">
        <v>74</v>
      </c>
      <c r="C69" s="1122">
        <v>0.2236243172910537</v>
      </c>
    </row>
    <row r="70" spans="1:3">
      <c r="A70" s="1122" t="s">
        <v>459</v>
      </c>
      <c r="B70" s="1122" t="s">
        <v>147</v>
      </c>
      <c r="C70" s="1122">
        <v>0.14116280867346989</v>
      </c>
    </row>
    <row r="71" spans="1:3">
      <c r="A71" s="1122" t="s">
        <v>428</v>
      </c>
      <c r="B71" s="1122" t="s">
        <v>118</v>
      </c>
      <c r="C71" s="1122">
        <v>0.43375247520422794</v>
      </c>
    </row>
    <row r="72" spans="1:3">
      <c r="A72" s="1122" t="s">
        <v>499</v>
      </c>
      <c r="B72" s="1122" t="s">
        <v>162</v>
      </c>
      <c r="C72" s="1122">
        <v>0.31319299378347198</v>
      </c>
    </row>
    <row r="73" spans="1:3">
      <c r="A73" s="1122" t="s">
        <v>555</v>
      </c>
      <c r="B73" s="1122" t="s">
        <v>145</v>
      </c>
      <c r="C73" s="1122"/>
    </row>
    <row r="74" spans="1:3">
      <c r="A74" s="1122" t="s">
        <v>556</v>
      </c>
      <c r="B74" s="1122" t="s">
        <v>520</v>
      </c>
      <c r="C74" s="1122"/>
    </row>
    <row r="75" spans="1:3">
      <c r="A75" s="1122" t="s">
        <v>461</v>
      </c>
      <c r="B75" s="1122" t="s">
        <v>112</v>
      </c>
      <c r="C75" s="1122"/>
    </row>
    <row r="76" spans="1:3">
      <c r="A76" s="1122" t="s">
        <v>392</v>
      </c>
      <c r="B76" s="1122" t="s">
        <v>43</v>
      </c>
      <c r="C76" s="1122">
        <v>0.2184745870164029</v>
      </c>
    </row>
    <row r="77" spans="1:3">
      <c r="A77" s="1122" t="s">
        <v>557</v>
      </c>
      <c r="B77" s="1122" t="s">
        <v>154</v>
      </c>
      <c r="C77" s="1122"/>
    </row>
    <row r="78" spans="1:3">
      <c r="A78" s="1122" t="s">
        <v>423</v>
      </c>
      <c r="B78" s="1122" t="s">
        <v>159</v>
      </c>
      <c r="C78" s="1122">
        <v>0.2633630029421774</v>
      </c>
    </row>
    <row r="79" spans="1:3">
      <c r="A79" s="1122" t="s">
        <v>509</v>
      </c>
      <c r="B79" s="1122" t="s">
        <v>165</v>
      </c>
      <c r="C79" s="1122"/>
    </row>
    <row r="80" spans="1:3">
      <c r="A80" s="1122" t="s">
        <v>387</v>
      </c>
      <c r="B80" s="1122" t="s">
        <v>521</v>
      </c>
      <c r="C80" s="1122">
        <v>0.33554179031409948</v>
      </c>
    </row>
    <row r="81" spans="1:3">
      <c r="A81" s="1122" t="s">
        <v>457</v>
      </c>
      <c r="B81" s="1122" t="s">
        <v>173</v>
      </c>
      <c r="C81" s="1122">
        <v>0.28955643235675804</v>
      </c>
    </row>
    <row r="82" spans="1:3">
      <c r="A82" s="1122" t="s">
        <v>420</v>
      </c>
      <c r="B82" s="1122" t="s">
        <v>27</v>
      </c>
      <c r="C82" s="1122">
        <v>0.23720630049702945</v>
      </c>
    </row>
    <row r="83" spans="1:3">
      <c r="A83" s="1122" t="s">
        <v>490</v>
      </c>
      <c r="B83" s="1122" t="s">
        <v>167</v>
      </c>
      <c r="C83" s="1122">
        <v>0.12913191900000001</v>
      </c>
    </row>
    <row r="84" spans="1:3">
      <c r="A84" s="1122" t="s">
        <v>558</v>
      </c>
      <c r="B84" s="1122" t="s">
        <v>45</v>
      </c>
      <c r="C84" s="1122"/>
    </row>
    <row r="85" spans="1:3">
      <c r="A85" s="1122" t="s">
        <v>362</v>
      </c>
      <c r="B85" s="1122" t="s">
        <v>161</v>
      </c>
      <c r="C85" s="1122">
        <v>0.32080594046027533</v>
      </c>
    </row>
    <row r="86" spans="1:3">
      <c r="A86" s="1122" t="s">
        <v>355</v>
      </c>
      <c r="B86" s="1122" t="s">
        <v>174</v>
      </c>
      <c r="C86" s="1122">
        <v>0.29435603877545735</v>
      </c>
    </row>
    <row r="87" spans="1:3">
      <c r="A87" s="1122" t="s">
        <v>397</v>
      </c>
      <c r="B87" s="1122" t="s">
        <v>47</v>
      </c>
      <c r="C87" s="1122">
        <v>0.17073779065712213</v>
      </c>
    </row>
    <row r="88" spans="1:3">
      <c r="A88" s="1122" t="s">
        <v>379</v>
      </c>
      <c r="B88" s="1122" t="s">
        <v>522</v>
      </c>
      <c r="C88" s="1122">
        <v>0.15328140450166763</v>
      </c>
    </row>
    <row r="89" spans="1:3">
      <c r="A89" s="1122" t="s">
        <v>395</v>
      </c>
      <c r="B89" s="1122" t="s">
        <v>180</v>
      </c>
      <c r="C89" s="1122">
        <v>0.25395991340127233</v>
      </c>
    </row>
    <row r="90" spans="1:3">
      <c r="A90" s="1122" t="s">
        <v>467</v>
      </c>
      <c r="B90" s="1122" t="s">
        <v>77</v>
      </c>
      <c r="C90" s="1122">
        <v>0.17754346588223438</v>
      </c>
    </row>
    <row r="91" spans="1:3">
      <c r="A91" s="1122" t="s">
        <v>384</v>
      </c>
      <c r="B91" s="1122" t="s">
        <v>90</v>
      </c>
      <c r="C91" s="1122">
        <v>0.2081867099695193</v>
      </c>
    </row>
    <row r="92" spans="1:3">
      <c r="A92" s="1122" t="s">
        <v>354</v>
      </c>
      <c r="B92" s="1122" t="s">
        <v>49</v>
      </c>
      <c r="C92" s="1122">
        <v>0.20032634866024487</v>
      </c>
    </row>
    <row r="93" spans="1:3">
      <c r="A93" s="1122" t="s">
        <v>468</v>
      </c>
      <c r="B93" s="1122" t="s">
        <v>185</v>
      </c>
      <c r="C93" s="1122">
        <v>0.31334312286029897</v>
      </c>
    </row>
    <row r="94" spans="1:3">
      <c r="A94" s="1122" t="s">
        <v>438</v>
      </c>
      <c r="B94" s="1122" t="s">
        <v>182</v>
      </c>
      <c r="C94" s="1122">
        <v>0.31924717990008122</v>
      </c>
    </row>
    <row r="95" spans="1:3">
      <c r="A95" s="1122" t="s">
        <v>348</v>
      </c>
      <c r="B95" s="1122" t="s">
        <v>92</v>
      </c>
      <c r="C95" s="1122">
        <v>0.25959890716644901</v>
      </c>
    </row>
    <row r="96" spans="1:3">
      <c r="A96" s="1122" t="s">
        <v>394</v>
      </c>
      <c r="B96" s="1122" t="s">
        <v>191</v>
      </c>
      <c r="C96" s="1122">
        <v>0.20656056764073419</v>
      </c>
    </row>
    <row r="97" spans="1:3">
      <c r="A97" s="1122" t="s">
        <v>432</v>
      </c>
      <c r="B97" s="1122" t="s">
        <v>120</v>
      </c>
      <c r="C97" s="1122">
        <v>0.45864754837470623</v>
      </c>
    </row>
    <row r="98" spans="1:3">
      <c r="A98" s="1122" t="s">
        <v>497</v>
      </c>
      <c r="B98" s="1122" t="s">
        <v>197</v>
      </c>
      <c r="C98" s="1122">
        <v>0.18659275191694757</v>
      </c>
    </row>
    <row r="99" spans="1:3">
      <c r="A99" s="1122" t="s">
        <v>464</v>
      </c>
      <c r="B99" s="1122" t="s">
        <v>84</v>
      </c>
      <c r="C99" s="1122">
        <v>0.26734333960624762</v>
      </c>
    </row>
    <row r="100" spans="1:3">
      <c r="A100" s="1122" t="s">
        <v>559</v>
      </c>
      <c r="B100" s="1122" t="s">
        <v>194</v>
      </c>
      <c r="C100" s="1122"/>
    </row>
    <row r="101" spans="1:3">
      <c r="A101" s="1122" t="s">
        <v>560</v>
      </c>
      <c r="B101" s="1122" t="s">
        <v>215</v>
      </c>
      <c r="C101" s="1122"/>
    </row>
    <row r="102" spans="1:3">
      <c r="A102" s="1122" t="s">
        <v>360</v>
      </c>
      <c r="B102" s="1122" t="s">
        <v>151</v>
      </c>
      <c r="C102" s="1122">
        <v>0.27254637770509454</v>
      </c>
    </row>
    <row r="103" spans="1:3">
      <c r="A103" s="1122" t="s">
        <v>561</v>
      </c>
      <c r="B103" s="1122" t="s">
        <v>183</v>
      </c>
      <c r="C103" s="1122"/>
    </row>
    <row r="104" spans="1:3">
      <c r="A104" s="1122" t="s">
        <v>482</v>
      </c>
      <c r="B104" s="1122" t="s">
        <v>315</v>
      </c>
      <c r="C104" s="1122">
        <v>0.30810618099999998</v>
      </c>
    </row>
    <row r="105" spans="1:3">
      <c r="A105" s="1122" t="s">
        <v>431</v>
      </c>
      <c r="B105" s="1122" t="s">
        <v>184</v>
      </c>
      <c r="C105" s="1122">
        <v>0.4167576126007364</v>
      </c>
    </row>
    <row r="106" spans="1:3">
      <c r="A106" s="1122" t="s">
        <v>514</v>
      </c>
      <c r="B106" s="1122" t="s">
        <v>122</v>
      </c>
      <c r="C106" s="1122">
        <v>0.24389530703881745</v>
      </c>
    </row>
    <row r="107" spans="1:3">
      <c r="A107" s="1122" t="s">
        <v>413</v>
      </c>
      <c r="B107" s="1122" t="s">
        <v>523</v>
      </c>
      <c r="C107" s="1122"/>
    </row>
    <row r="108" spans="1:3">
      <c r="A108" s="1122" t="s">
        <v>562</v>
      </c>
      <c r="B108" s="1122" t="s">
        <v>240</v>
      </c>
      <c r="C108" s="1122"/>
    </row>
    <row r="109" spans="1:3">
      <c r="A109" s="1122" t="s">
        <v>563</v>
      </c>
      <c r="B109" s="1122" t="s">
        <v>79</v>
      </c>
      <c r="C109" s="1122"/>
    </row>
    <row r="110" spans="1:3">
      <c r="A110" s="1122" t="s">
        <v>416</v>
      </c>
      <c r="B110" s="1122" t="s">
        <v>179</v>
      </c>
      <c r="C110" s="1122">
        <v>0.26591408243775516</v>
      </c>
    </row>
    <row r="111" spans="1:3">
      <c r="A111" s="1122" t="s">
        <v>513</v>
      </c>
      <c r="B111" s="1122" t="s">
        <v>199</v>
      </c>
      <c r="C111" s="1122">
        <v>0.4000261633819463</v>
      </c>
    </row>
    <row r="112" spans="1:3">
      <c r="A112" s="1122" t="s">
        <v>564</v>
      </c>
      <c r="B112" s="1122" t="s">
        <v>52</v>
      </c>
      <c r="C112" s="1122"/>
    </row>
    <row r="113" spans="1:3">
      <c r="A113" s="1122" t="s">
        <v>419</v>
      </c>
      <c r="B113" s="1122" t="s">
        <v>54</v>
      </c>
      <c r="C113" s="1122">
        <v>0.20994085331385512</v>
      </c>
    </row>
    <row r="114" spans="1:3">
      <c r="A114" s="1122" t="s">
        <v>565</v>
      </c>
      <c r="B114" s="1122" t="s">
        <v>51</v>
      </c>
      <c r="C114" s="1122"/>
    </row>
    <row r="115" spans="1:3">
      <c r="A115" s="1122" t="s">
        <v>426</v>
      </c>
      <c r="B115" s="1122" t="s">
        <v>524</v>
      </c>
      <c r="C115" s="1122">
        <v>0.44124294766771133</v>
      </c>
    </row>
    <row r="116" spans="1:3">
      <c r="A116" s="1122" t="s">
        <v>410</v>
      </c>
      <c r="B116" s="1122" t="s">
        <v>101</v>
      </c>
      <c r="C116" s="1122">
        <v>0.39789911654570681</v>
      </c>
    </row>
    <row r="117" spans="1:3">
      <c r="A117" s="1122" t="s">
        <v>566</v>
      </c>
      <c r="B117" s="1122" t="s">
        <v>81</v>
      </c>
      <c r="C117" s="1122"/>
    </row>
    <row r="118" spans="1:3">
      <c r="A118" s="1122" t="s">
        <v>493</v>
      </c>
      <c r="B118" s="1122" t="s">
        <v>321</v>
      </c>
      <c r="C118" s="1122">
        <v>0.23374928205811094</v>
      </c>
    </row>
    <row r="119" spans="1:3">
      <c r="A119" s="1122" t="s">
        <v>484</v>
      </c>
      <c r="B119" s="1122" t="s">
        <v>123</v>
      </c>
      <c r="C119" s="1122">
        <v>0.1756064212692148</v>
      </c>
    </row>
    <row r="120" spans="1:3">
      <c r="A120" s="1122" t="s">
        <v>512</v>
      </c>
      <c r="B120" s="1122" t="s">
        <v>176</v>
      </c>
      <c r="C120" s="1122">
        <v>0.427243396</v>
      </c>
    </row>
    <row r="121" spans="1:3">
      <c r="A121" s="1122" t="s">
        <v>361</v>
      </c>
      <c r="B121" s="1122" t="s">
        <v>205</v>
      </c>
      <c r="C121" s="1122">
        <v>0.26132152977941442</v>
      </c>
    </row>
    <row r="122" spans="1:3">
      <c r="A122" s="1122" t="s">
        <v>567</v>
      </c>
      <c r="B122" s="1122" t="s">
        <v>208</v>
      </c>
      <c r="C122" s="1122"/>
    </row>
    <row r="123" spans="1:3">
      <c r="A123" s="1122" t="s">
        <v>487</v>
      </c>
      <c r="B123" s="1122" t="s">
        <v>525</v>
      </c>
      <c r="C123" s="1122"/>
    </row>
    <row r="124" spans="1:3">
      <c r="A124" s="1122" t="s">
        <v>483</v>
      </c>
      <c r="B124" s="1122" t="s">
        <v>126</v>
      </c>
      <c r="C124" s="1122">
        <v>0.15182299101652547</v>
      </c>
    </row>
    <row r="125" spans="1:3">
      <c r="A125" s="1122" t="s">
        <v>568</v>
      </c>
      <c r="B125" s="1122" t="s">
        <v>56</v>
      </c>
      <c r="C125" s="1122"/>
    </row>
    <row r="126" spans="1:3">
      <c r="A126" s="1122" t="s">
        <v>569</v>
      </c>
      <c r="B126" s="1122" t="s">
        <v>526</v>
      </c>
      <c r="C126" s="1122"/>
    </row>
    <row r="127" spans="1:3">
      <c r="A127" s="1122" t="s">
        <v>502</v>
      </c>
      <c r="B127" s="1122" t="s">
        <v>212</v>
      </c>
      <c r="C127" s="1122">
        <v>0.19391306716626172</v>
      </c>
    </row>
    <row r="128" spans="1:3">
      <c r="A128" s="1122" t="s">
        <v>479</v>
      </c>
      <c r="B128" s="1122" t="s">
        <v>155</v>
      </c>
      <c r="C128" s="1122">
        <v>0.18041251002247444</v>
      </c>
    </row>
    <row r="129" spans="1:3">
      <c r="A129" s="1122" t="s">
        <v>462</v>
      </c>
      <c r="B129" s="1122" t="s">
        <v>129</v>
      </c>
      <c r="C129" s="1122"/>
    </row>
    <row r="130" spans="1:3">
      <c r="A130" s="1122" t="s">
        <v>504</v>
      </c>
      <c r="B130" s="1122" t="s">
        <v>127</v>
      </c>
      <c r="C130" s="1122"/>
    </row>
    <row r="131" spans="1:3">
      <c r="A131" s="1122" t="s">
        <v>570</v>
      </c>
      <c r="B131" s="1122" t="s">
        <v>214</v>
      </c>
      <c r="C131" s="1122"/>
    </row>
    <row r="132" spans="1:3">
      <c r="A132" s="1122" t="s">
        <v>477</v>
      </c>
      <c r="B132" s="1122" t="s">
        <v>128</v>
      </c>
      <c r="C132" s="1122">
        <v>0.37555984965786121</v>
      </c>
    </row>
    <row r="133" spans="1:3">
      <c r="A133" s="1122" t="s">
        <v>507</v>
      </c>
      <c r="B133" s="1122" t="s">
        <v>125</v>
      </c>
      <c r="C133" s="1122">
        <v>0.43047738601232866</v>
      </c>
    </row>
    <row r="134" spans="1:3">
      <c r="A134" s="1122" t="s">
        <v>382</v>
      </c>
      <c r="B134" s="1122" t="s">
        <v>163</v>
      </c>
      <c r="C134" s="1122">
        <v>0.30533034065994469</v>
      </c>
    </row>
    <row r="135" spans="1:3">
      <c r="A135" s="1122" t="s">
        <v>476</v>
      </c>
      <c r="B135" s="1122" t="s">
        <v>217</v>
      </c>
      <c r="C135" s="1122">
        <v>0.17410537777768806</v>
      </c>
    </row>
    <row r="136" spans="1:3">
      <c r="A136" s="1122" t="s">
        <v>571</v>
      </c>
      <c r="B136" s="1122" t="s">
        <v>222</v>
      </c>
      <c r="C136" s="1122"/>
    </row>
    <row r="137" spans="1:3">
      <c r="A137" s="1122" t="s">
        <v>495</v>
      </c>
      <c r="B137" s="1122" t="s">
        <v>131</v>
      </c>
      <c r="C137" s="1122">
        <v>0.35481481186566327</v>
      </c>
    </row>
    <row r="138" spans="1:3">
      <c r="A138" s="1122" t="s">
        <v>369</v>
      </c>
      <c r="B138" s="1122" t="s">
        <v>133</v>
      </c>
      <c r="C138" s="1122">
        <v>0.19035572930054903</v>
      </c>
    </row>
    <row r="139" spans="1:3">
      <c r="A139" s="1122" t="s">
        <v>480</v>
      </c>
      <c r="B139" s="1122" t="s">
        <v>206</v>
      </c>
      <c r="C139" s="1122">
        <v>0.32178970264586948</v>
      </c>
    </row>
    <row r="140" spans="1:3">
      <c r="A140" s="1122" t="s">
        <v>364</v>
      </c>
      <c r="B140" s="1122" t="s">
        <v>58</v>
      </c>
      <c r="C140" s="1122">
        <v>0.18775139403678995</v>
      </c>
    </row>
    <row r="141" spans="1:3">
      <c r="A141" s="1122" t="s">
        <v>371</v>
      </c>
      <c r="B141" s="1122" t="s">
        <v>83</v>
      </c>
      <c r="C141" s="1122">
        <v>0.18753995243815935</v>
      </c>
    </row>
    <row r="142" spans="1:3">
      <c r="A142" s="1122" t="s">
        <v>456</v>
      </c>
      <c r="B142" s="1122" t="s">
        <v>177</v>
      </c>
      <c r="C142" s="1122">
        <v>0</v>
      </c>
    </row>
    <row r="143" spans="1:3">
      <c r="A143" s="1122" t="s">
        <v>404</v>
      </c>
      <c r="B143" s="1122" t="s">
        <v>94</v>
      </c>
      <c r="C143" s="1122">
        <v>0.25109611670398524</v>
      </c>
    </row>
    <row r="144" spans="1:3">
      <c r="A144" s="1122" t="s">
        <v>412</v>
      </c>
      <c r="B144" s="1122" t="s">
        <v>186</v>
      </c>
      <c r="C144" s="1122"/>
    </row>
    <row r="145" spans="1:3">
      <c r="A145" s="1122" t="s">
        <v>393</v>
      </c>
      <c r="B145" s="1122" t="s">
        <v>178</v>
      </c>
      <c r="C145" s="1122">
        <v>0.17532390319868543</v>
      </c>
    </row>
    <row r="146" spans="1:3">
      <c r="A146" s="1122" t="s">
        <v>433</v>
      </c>
      <c r="B146" s="1122" t="s">
        <v>207</v>
      </c>
      <c r="C146" s="1122">
        <v>0.30231403545251379</v>
      </c>
    </row>
    <row r="147" spans="1:3">
      <c r="A147" s="1122" t="s">
        <v>401</v>
      </c>
      <c r="B147" s="1122" t="s">
        <v>201</v>
      </c>
      <c r="C147" s="1122">
        <v>0.28541750803723653</v>
      </c>
    </row>
    <row r="148" spans="1:3">
      <c r="A148" s="1122" t="s">
        <v>388</v>
      </c>
      <c r="B148" s="1122" t="s">
        <v>166</v>
      </c>
      <c r="C148" s="1122">
        <v>0.2972596014136803</v>
      </c>
    </row>
    <row r="149" spans="1:3">
      <c r="A149" s="1122" t="s">
        <v>572</v>
      </c>
      <c r="B149" s="1122" t="s">
        <v>229</v>
      </c>
      <c r="C149" s="1122"/>
    </row>
    <row r="150" spans="1:3">
      <c r="A150" s="1122" t="s">
        <v>463</v>
      </c>
      <c r="B150" s="1122" t="s">
        <v>219</v>
      </c>
      <c r="C150" s="1122">
        <v>0.205225833</v>
      </c>
    </row>
    <row r="151" spans="1:3">
      <c r="A151" s="1122" t="s">
        <v>370</v>
      </c>
      <c r="B151" s="1122" t="s">
        <v>60</v>
      </c>
      <c r="C151" s="1122">
        <v>0.18740671536561404</v>
      </c>
    </row>
    <row r="152" spans="1:3">
      <c r="A152" s="1122" t="s">
        <v>573</v>
      </c>
      <c r="B152" s="1122" t="s">
        <v>236</v>
      </c>
      <c r="C152" s="1122"/>
    </row>
    <row r="153" spans="1:3">
      <c r="A153" s="1122" t="s">
        <v>574</v>
      </c>
      <c r="B153" s="1122" t="s">
        <v>527</v>
      </c>
      <c r="C153" s="1122"/>
    </row>
    <row r="154" spans="1:3">
      <c r="A154" s="1122" t="s">
        <v>396</v>
      </c>
      <c r="B154" s="1122" t="s">
        <v>62</v>
      </c>
      <c r="C154" s="1122">
        <v>0.21574461279107318</v>
      </c>
    </row>
    <row r="155" spans="1:3">
      <c r="A155" s="1122" t="s">
        <v>447</v>
      </c>
      <c r="B155" s="1122" t="s">
        <v>200</v>
      </c>
      <c r="C155" s="1122">
        <v>0.26945472381391622</v>
      </c>
    </row>
    <row r="156" spans="1:3">
      <c r="A156" s="1122" t="s">
        <v>575</v>
      </c>
      <c r="B156" s="1122" t="s">
        <v>231</v>
      </c>
      <c r="C156" s="1122"/>
    </row>
    <row r="157" spans="1:3">
      <c r="A157" s="1122" t="s">
        <v>576</v>
      </c>
      <c r="B157" s="1122" t="s">
        <v>140</v>
      </c>
      <c r="C157" s="1122"/>
    </row>
    <row r="158" spans="1:3">
      <c r="A158" s="1122" t="s">
        <v>399</v>
      </c>
      <c r="B158" s="1122" t="s">
        <v>187</v>
      </c>
      <c r="C158" s="1122"/>
    </row>
    <row r="159" spans="1:3">
      <c r="A159" s="1122" t="s">
        <v>403</v>
      </c>
      <c r="B159" s="1122" t="s">
        <v>64</v>
      </c>
      <c r="C159" s="1122">
        <v>0.24434936473308055</v>
      </c>
    </row>
    <row r="160" spans="1:3">
      <c r="A160" s="1122" t="s">
        <v>353</v>
      </c>
      <c r="B160" s="1122" t="s">
        <v>528</v>
      </c>
      <c r="C160" s="1122">
        <v>0.23867492703455603</v>
      </c>
    </row>
    <row r="161" spans="1:3">
      <c r="A161" s="1122" t="s">
        <v>494</v>
      </c>
      <c r="B161" s="1122" t="s">
        <v>135</v>
      </c>
      <c r="C161" s="1122">
        <v>0.14861927120318338</v>
      </c>
    </row>
    <row r="162" spans="1:3">
      <c r="A162" s="1122" t="s">
        <v>365</v>
      </c>
      <c r="B162" s="1122" t="s">
        <v>189</v>
      </c>
      <c r="C162" s="1122">
        <v>0.32624364640463904</v>
      </c>
    </row>
    <row r="163" spans="1:3">
      <c r="A163" s="1122" t="s">
        <v>417</v>
      </c>
      <c r="B163" s="1122" t="s">
        <v>103</v>
      </c>
      <c r="C163" s="1122">
        <v>0.43403217211453471</v>
      </c>
    </row>
    <row r="164" spans="1:3">
      <c r="A164" s="1122" t="s">
        <v>465</v>
      </c>
      <c r="B164" s="1122" t="s">
        <v>136</v>
      </c>
      <c r="C164" s="1122">
        <v>0.17204309279592611</v>
      </c>
    </row>
    <row r="165" spans="1:3">
      <c r="A165" s="1122" t="s">
        <v>383</v>
      </c>
      <c r="B165" s="1122" t="s">
        <v>168</v>
      </c>
      <c r="C165" s="1122">
        <v>0.27814569915174475</v>
      </c>
    </row>
    <row r="166" spans="1:3">
      <c r="A166" s="1122" t="s">
        <v>577</v>
      </c>
      <c r="B166" s="1122" t="s">
        <v>220</v>
      </c>
      <c r="C166" s="1122"/>
    </row>
    <row r="167" spans="1:3">
      <c r="A167" s="1122" t="s">
        <v>501</v>
      </c>
      <c r="B167" s="1122" t="s">
        <v>139</v>
      </c>
      <c r="C167" s="1122">
        <v>0.48634050586701749</v>
      </c>
    </row>
    <row r="168" spans="1:3">
      <c r="A168" s="1122" t="s">
        <v>451</v>
      </c>
      <c r="B168" s="1122" t="s">
        <v>124</v>
      </c>
      <c r="C168" s="1122">
        <v>0.35531823169047616</v>
      </c>
    </row>
    <row r="169" spans="1:3">
      <c r="A169" s="1122" t="s">
        <v>578</v>
      </c>
      <c r="B169" s="1122" t="s">
        <v>529</v>
      </c>
      <c r="C169" s="1122"/>
    </row>
    <row r="170" spans="1:3">
      <c r="A170" s="1122" t="s">
        <v>579</v>
      </c>
      <c r="B170" s="1122" t="s">
        <v>248</v>
      </c>
      <c r="C170" s="1122"/>
    </row>
    <row r="171" spans="1:3">
      <c r="A171" s="1122" t="s">
        <v>434</v>
      </c>
      <c r="B171" s="1122" t="s">
        <v>223</v>
      </c>
      <c r="C171" s="1122">
        <v>0.25005396349251374</v>
      </c>
    </row>
    <row r="172" spans="1:3">
      <c r="A172" s="1122" t="s">
        <v>580</v>
      </c>
      <c r="B172" s="1122" t="s">
        <v>246</v>
      </c>
      <c r="C172" s="1122"/>
    </row>
    <row r="173" spans="1:3">
      <c r="A173" s="1122" t="s">
        <v>500</v>
      </c>
      <c r="B173" s="1122" t="s">
        <v>202</v>
      </c>
      <c r="C173" s="1122">
        <v>0.199021375</v>
      </c>
    </row>
    <row r="174" spans="1:3">
      <c r="A174" s="1122" t="s">
        <v>581</v>
      </c>
      <c r="B174" s="1122" t="s">
        <v>66</v>
      </c>
      <c r="C174" s="1122"/>
    </row>
    <row r="175" spans="1:3">
      <c r="A175" s="1122" t="s">
        <v>582</v>
      </c>
      <c r="B175" s="1122" t="s">
        <v>68</v>
      </c>
      <c r="C175" s="1122"/>
    </row>
    <row r="176" spans="1:3">
      <c r="A176" s="1122" t="s">
        <v>368</v>
      </c>
      <c r="B176" s="1122" t="s">
        <v>72</v>
      </c>
      <c r="C176" s="1122">
        <v>0.19810005056289642</v>
      </c>
    </row>
    <row r="177" spans="1:3">
      <c r="A177" s="1122" t="s">
        <v>506</v>
      </c>
      <c r="B177" s="1122" t="s">
        <v>143</v>
      </c>
      <c r="C177" s="1122">
        <v>0.26526491513182404</v>
      </c>
    </row>
    <row r="178" spans="1:3">
      <c r="A178" s="1122" t="s">
        <v>583</v>
      </c>
      <c r="B178" s="1122" t="s">
        <v>137</v>
      </c>
      <c r="C178" s="1122"/>
    </row>
    <row r="179" spans="1:3">
      <c r="A179" s="1122" t="s">
        <v>584</v>
      </c>
      <c r="B179" s="1122" t="s">
        <v>190</v>
      </c>
      <c r="C179" s="1122"/>
    </row>
    <row r="180" spans="1:3">
      <c r="A180" s="1122" t="s">
        <v>473</v>
      </c>
      <c r="B180" s="1122" t="s">
        <v>93</v>
      </c>
      <c r="C180" s="1122"/>
    </row>
    <row r="181" spans="1:3">
      <c r="A181" s="1122" t="s">
        <v>503</v>
      </c>
      <c r="B181" s="1122" t="s">
        <v>253</v>
      </c>
      <c r="C181" s="1122">
        <v>0.421024064461829</v>
      </c>
    </row>
    <row r="182" spans="1:3">
      <c r="A182" s="1122" t="s">
        <v>376</v>
      </c>
      <c r="B182" s="1122" t="s">
        <v>170</v>
      </c>
      <c r="C182" s="1122">
        <v>0.32901387026178208</v>
      </c>
    </row>
    <row r="183" spans="1:3">
      <c r="A183" s="1122" t="s">
        <v>489</v>
      </c>
      <c r="B183" s="1122" t="s">
        <v>230</v>
      </c>
      <c r="C183" s="1122">
        <v>0.26294708900000002</v>
      </c>
    </row>
    <row r="184" spans="1:3">
      <c r="A184" s="1122" t="s">
        <v>435</v>
      </c>
      <c r="B184" s="1122" t="s">
        <v>256</v>
      </c>
      <c r="C184" s="1122"/>
    </row>
    <row r="185" spans="1:3">
      <c r="A185" s="1122" t="s">
        <v>585</v>
      </c>
      <c r="B185" s="1122" t="s">
        <v>530</v>
      </c>
      <c r="C185" s="1122"/>
    </row>
    <row r="186" spans="1:3">
      <c r="A186" s="1122" t="s">
        <v>586</v>
      </c>
      <c r="B186" s="1122" t="s">
        <v>255</v>
      </c>
      <c r="C186" s="1122"/>
    </row>
    <row r="187" spans="1:3">
      <c r="A187" s="1122" t="s">
        <v>449</v>
      </c>
      <c r="B187" s="1122" t="s">
        <v>216</v>
      </c>
      <c r="C187" s="1122">
        <v>0.19114802234356151</v>
      </c>
    </row>
    <row r="188" spans="1:3">
      <c r="A188" s="1122" t="s">
        <v>429</v>
      </c>
      <c r="B188" s="1122" t="s">
        <v>105</v>
      </c>
      <c r="C188" s="1122">
        <v>0.24213107557047442</v>
      </c>
    </row>
    <row r="189" spans="1:3">
      <c r="A189" s="1122" t="s">
        <v>363</v>
      </c>
      <c r="B189" s="1122" t="s">
        <v>192</v>
      </c>
      <c r="C189" s="1122">
        <v>0.2214920865206407</v>
      </c>
    </row>
    <row r="190" spans="1:3">
      <c r="A190" s="1122" t="s">
        <v>587</v>
      </c>
      <c r="B190" s="1122" t="s">
        <v>531</v>
      </c>
      <c r="C190" s="1122"/>
    </row>
    <row r="191" spans="1:3">
      <c r="A191" s="1122" t="s">
        <v>440</v>
      </c>
      <c r="B191" s="1122" t="s">
        <v>275</v>
      </c>
      <c r="C191" s="1122">
        <v>0.44188010864661487</v>
      </c>
    </row>
    <row r="192" spans="1:3">
      <c r="A192" s="1122" t="s">
        <v>453</v>
      </c>
      <c r="B192" s="1122" t="s">
        <v>144</v>
      </c>
      <c r="C192" s="1122">
        <v>0.53478001527551011</v>
      </c>
    </row>
    <row r="193" spans="1:3">
      <c r="A193" s="1122" t="s">
        <v>405</v>
      </c>
      <c r="B193" s="1122" t="s">
        <v>232</v>
      </c>
      <c r="C193" s="1122">
        <v>0.24256966610018943</v>
      </c>
    </row>
    <row r="194" spans="1:3">
      <c r="A194" s="1122" t="s">
        <v>422</v>
      </c>
      <c r="B194" s="1122" t="s">
        <v>203</v>
      </c>
      <c r="C194" s="1122">
        <v>0.23388654365166456</v>
      </c>
    </row>
    <row r="195" spans="1:3">
      <c r="A195" s="1122" t="s">
        <v>346</v>
      </c>
      <c r="B195" s="1122" t="s">
        <v>0</v>
      </c>
      <c r="C195" s="1122">
        <v>0.24150017184064224</v>
      </c>
    </row>
    <row r="196" spans="1:3">
      <c r="A196" s="1122" t="s">
        <v>421</v>
      </c>
      <c r="B196" s="1122" t="s">
        <v>233</v>
      </c>
      <c r="C196" s="1122"/>
    </row>
    <row r="197" spans="1:3">
      <c r="A197" s="1122" t="s">
        <v>588</v>
      </c>
      <c r="B197" s="1122" t="s">
        <v>243</v>
      </c>
      <c r="C197" s="1122"/>
    </row>
    <row r="198" spans="1:3">
      <c r="A198" s="1122" t="s">
        <v>374</v>
      </c>
      <c r="B198" s="1122" t="s">
        <v>267</v>
      </c>
      <c r="C198" s="1122">
        <v>0.210897833325838</v>
      </c>
    </row>
    <row r="199" spans="1:3">
      <c r="A199" s="1122" t="s">
        <v>407</v>
      </c>
      <c r="B199" s="1122" t="s">
        <v>172</v>
      </c>
      <c r="C199" s="1122">
        <v>0.37797606518068311</v>
      </c>
    </row>
    <row r="200" spans="1:3">
      <c r="A200" s="1122" t="s">
        <v>589</v>
      </c>
      <c r="B200" s="1122" t="s">
        <v>221</v>
      </c>
      <c r="C200" s="1122"/>
    </row>
    <row r="201" spans="1:3">
      <c r="A201" s="1122" t="s">
        <v>590</v>
      </c>
      <c r="B201" s="1122" t="s">
        <v>261</v>
      </c>
      <c r="C201" s="1122"/>
    </row>
    <row r="202" spans="1:3">
      <c r="A202" s="1122" t="s">
        <v>437</v>
      </c>
      <c r="B202" s="1122" t="s">
        <v>195</v>
      </c>
      <c r="C202" s="1122">
        <v>0.26936150297427497</v>
      </c>
    </row>
    <row r="203" spans="1:3">
      <c r="A203" s="1122" t="s">
        <v>380</v>
      </c>
      <c r="B203" s="1122" t="s">
        <v>141</v>
      </c>
      <c r="C203" s="1122">
        <v>0.24861202678798153</v>
      </c>
    </row>
    <row r="204" spans="1:3">
      <c r="A204" s="1122" t="s">
        <v>452</v>
      </c>
      <c r="B204" s="1122" t="s">
        <v>148</v>
      </c>
      <c r="C204" s="1122">
        <v>0.1892196335721906</v>
      </c>
    </row>
    <row r="205" spans="1:3">
      <c r="A205" s="1122" t="s">
        <v>475</v>
      </c>
      <c r="B205" s="1122" t="s">
        <v>149</v>
      </c>
      <c r="C205" s="1122"/>
    </row>
    <row r="210" spans="2:3">
      <c r="B210" s="1118" t="s">
        <v>532</v>
      </c>
      <c r="C210" s="1118">
        <f>COUNTA(C3:C205)</f>
        <v>130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workbookViewId="0">
      <selection activeCell="Q28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551" t="s">
        <v>167</v>
      </c>
      <c r="B1" s="552"/>
      <c r="C1" s="552"/>
      <c r="D1" s="552"/>
      <c r="E1" s="552"/>
      <c r="F1" s="552"/>
      <c r="Q1" s="190" t="s">
        <v>278</v>
      </c>
      <c r="R1" s="4" t="s">
        <v>1</v>
      </c>
      <c r="S1" s="5">
        <v>0.58265870500000005</v>
      </c>
    </row>
    <row r="2" spans="1:19">
      <c r="A2" s="553" t="s">
        <v>2</v>
      </c>
      <c r="B2" s="553"/>
      <c r="C2" s="553"/>
      <c r="D2" s="553"/>
      <c r="E2" s="553"/>
      <c r="F2" s="553"/>
      <c r="R2" s="4" t="s">
        <v>3</v>
      </c>
      <c r="S2" s="5">
        <v>0.189396599</v>
      </c>
    </row>
    <row r="3" spans="1:19">
      <c r="A3" s="554" t="s">
        <v>4</v>
      </c>
      <c r="B3" s="555"/>
      <c r="C3" s="555"/>
      <c r="D3" s="555"/>
      <c r="E3" s="555"/>
      <c r="F3" s="555"/>
      <c r="R3" s="4" t="s">
        <v>5</v>
      </c>
      <c r="S3" s="5">
        <v>0.33270861600000001</v>
      </c>
    </row>
    <row r="4" spans="1:19" ht="16" thickBot="1">
      <c r="A4" s="556"/>
      <c r="B4" s="557"/>
      <c r="C4" s="557"/>
      <c r="D4" s="557"/>
      <c r="E4" s="557"/>
      <c r="F4" s="557"/>
      <c r="R4" s="4" t="s">
        <v>6</v>
      </c>
      <c r="S4" s="5">
        <v>0.33249730300000002</v>
      </c>
    </row>
    <row r="5" spans="1:19">
      <c r="A5" s="558" t="s">
        <v>268</v>
      </c>
      <c r="B5" s="559" t="s">
        <v>8</v>
      </c>
      <c r="C5" s="559" t="s">
        <v>9</v>
      </c>
      <c r="D5" s="559" t="s">
        <v>10</v>
      </c>
      <c r="E5" s="559" t="s">
        <v>11</v>
      </c>
      <c r="F5" s="559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560"/>
      <c r="B6" s="561"/>
      <c r="C6" s="561"/>
      <c r="D6" s="561"/>
      <c r="E6" s="561"/>
      <c r="F6" s="561"/>
      <c r="G6" s="18"/>
      <c r="R6" s="4" t="s">
        <v>20</v>
      </c>
      <c r="S6" s="4">
        <v>0.21351756199999999</v>
      </c>
    </row>
    <row r="7" spans="1:19">
      <c r="A7" s="562" t="s">
        <v>54</v>
      </c>
      <c r="B7" s="563">
        <v>0</v>
      </c>
      <c r="C7" s="563">
        <v>0</v>
      </c>
      <c r="D7" s="563">
        <v>0</v>
      </c>
      <c r="E7" s="563">
        <v>19.461879044421739</v>
      </c>
      <c r="F7" s="563">
        <v>0</v>
      </c>
      <c r="G7" s="20">
        <f>AVERAGE(B7:F7)</f>
        <v>3.8923758088843479</v>
      </c>
      <c r="H7">
        <f>G7/G$10</f>
        <v>1</v>
      </c>
      <c r="I7">
        <f>VLOOKUP(A7,R$1:S$248,2,FALSE)</f>
        <v>0.12913191900000001</v>
      </c>
      <c r="J7">
        <f>H7*I7</f>
        <v>0.12913191900000001</v>
      </c>
      <c r="K7">
        <f>SUM(J7:J7)</f>
        <v>0.12913191900000001</v>
      </c>
      <c r="L7">
        <f>COUNTA(J7:J7)</f>
        <v>1</v>
      </c>
      <c r="R7" s="4" t="s">
        <v>22</v>
      </c>
      <c r="S7" s="5">
        <v>0.51563940399999997</v>
      </c>
    </row>
    <row r="8" spans="1:19">
      <c r="A8" s="562" t="s">
        <v>0</v>
      </c>
      <c r="B8" s="563">
        <v>0</v>
      </c>
      <c r="C8" s="563">
        <v>0</v>
      </c>
      <c r="D8" s="563">
        <v>0</v>
      </c>
      <c r="E8" s="563">
        <v>0</v>
      </c>
      <c r="F8" s="563">
        <v>0</v>
      </c>
      <c r="G8" s="20">
        <f t="shared" ref="G8:G10" si="0">AVERAGE(B8:F8)</f>
        <v>0</v>
      </c>
      <c r="H8">
        <f>G8/G$10</f>
        <v>0</v>
      </c>
      <c r="R8" s="4" t="s">
        <v>24</v>
      </c>
      <c r="S8" s="4">
        <v>0.39864959599999999</v>
      </c>
    </row>
    <row r="9" spans="1:19" ht="16" thickBot="1">
      <c r="A9" s="564"/>
      <c r="B9" s="565"/>
      <c r="C9" s="565"/>
      <c r="D9" s="565"/>
      <c r="E9" s="565"/>
      <c r="F9" s="565"/>
      <c r="G9" s="20"/>
      <c r="R9" s="4" t="s">
        <v>26</v>
      </c>
      <c r="S9" s="5">
        <v>0.61926907399999997</v>
      </c>
    </row>
    <row r="10" spans="1:19">
      <c r="A10" s="235"/>
      <c r="B10" s="566">
        <f>SUM(B7:B8)</f>
        <v>0</v>
      </c>
      <c r="C10" s="566">
        <f t="shared" ref="C10:F10" si="1">SUM(C7:C8)</f>
        <v>0</v>
      </c>
      <c r="D10" s="566">
        <f t="shared" si="1"/>
        <v>0</v>
      </c>
      <c r="E10" s="566">
        <f t="shared" si="1"/>
        <v>19.461879044421739</v>
      </c>
      <c r="F10" s="566">
        <f t="shared" si="1"/>
        <v>0</v>
      </c>
      <c r="G10" s="20">
        <f t="shared" si="0"/>
        <v>3.8923758088843479</v>
      </c>
      <c r="R10" s="4" t="s">
        <v>28</v>
      </c>
      <c r="S10" s="5">
        <v>0.41010332799999999</v>
      </c>
    </row>
    <row r="11" spans="1:19">
      <c r="A11" s="567" t="s">
        <v>269</v>
      </c>
      <c r="B11" s="568"/>
      <c r="C11" s="568"/>
      <c r="D11" s="568"/>
      <c r="E11" s="568"/>
      <c r="F11" s="568"/>
      <c r="R11" s="4" t="s">
        <v>31</v>
      </c>
      <c r="S11" s="5">
        <v>0.26223906699999999</v>
      </c>
    </row>
    <row r="12" spans="1:19">
      <c r="A12" s="86"/>
      <c r="B12" s="569"/>
      <c r="C12" s="569"/>
      <c r="D12" s="569"/>
      <c r="E12" s="569"/>
      <c r="F12" s="569"/>
      <c r="R12" s="4" t="s">
        <v>33</v>
      </c>
      <c r="S12" s="5">
        <v>0.29721400999999997</v>
      </c>
    </row>
    <row r="13" spans="1:19">
      <c r="A13" s="570" t="s">
        <v>271</v>
      </c>
      <c r="B13" s="569"/>
      <c r="C13" s="569"/>
      <c r="D13" s="569"/>
      <c r="E13" s="569"/>
      <c r="F13" s="569"/>
      <c r="R13" s="4" t="s">
        <v>35</v>
      </c>
      <c r="S13" s="4">
        <v>0.39864959599999999</v>
      </c>
    </row>
    <row r="14" spans="1:19">
      <c r="R14" s="4" t="s">
        <v>37</v>
      </c>
      <c r="S14" s="5">
        <v>0.23886655300000001</v>
      </c>
    </row>
    <row r="15" spans="1:19">
      <c r="A15" s="571" t="s">
        <v>173</v>
      </c>
      <c r="B15" s="572"/>
      <c r="C15" s="572"/>
      <c r="D15" s="572"/>
      <c r="E15" s="572"/>
      <c r="F15" s="572"/>
      <c r="G15" s="573"/>
      <c r="H15" s="574"/>
      <c r="I15" s="574"/>
      <c r="J15" s="574"/>
      <c r="K15" s="574"/>
      <c r="L15" s="574"/>
      <c r="R15" s="4" t="s">
        <v>21</v>
      </c>
      <c r="S15" s="5">
        <v>0.19499014100000001</v>
      </c>
    </row>
    <row r="16" spans="1:19">
      <c r="A16" s="575" t="s">
        <v>2</v>
      </c>
      <c r="B16" s="575"/>
      <c r="C16" s="575"/>
      <c r="D16" s="575"/>
      <c r="E16" s="575"/>
      <c r="F16" s="575"/>
      <c r="G16" s="576"/>
      <c r="H16" s="574"/>
      <c r="I16" s="574"/>
      <c r="J16" s="574"/>
      <c r="K16" s="574"/>
      <c r="L16" s="574"/>
      <c r="R16" s="4" t="s">
        <v>40</v>
      </c>
      <c r="S16" s="5">
        <v>0.292860758</v>
      </c>
    </row>
    <row r="17" spans="1:19">
      <c r="A17" s="577" t="s">
        <v>4</v>
      </c>
      <c r="B17" s="578"/>
      <c r="C17" s="578"/>
      <c r="D17" s="578"/>
      <c r="E17" s="578"/>
      <c r="F17" s="578"/>
      <c r="G17" s="579"/>
      <c r="H17" s="574"/>
      <c r="I17" s="574"/>
      <c r="J17" s="574"/>
      <c r="K17" s="574"/>
      <c r="L17" s="574"/>
      <c r="R17" s="4" t="s">
        <v>42</v>
      </c>
      <c r="S17" s="5">
        <v>0.34843180000000001</v>
      </c>
    </row>
    <row r="18" spans="1:19" ht="16" thickBot="1">
      <c r="A18" s="580"/>
      <c r="B18" s="581"/>
      <c r="C18" s="581"/>
      <c r="D18" s="581"/>
      <c r="E18" s="581"/>
      <c r="F18" s="581"/>
      <c r="G18" s="576"/>
      <c r="H18" s="574"/>
      <c r="I18" s="574"/>
      <c r="J18" s="574"/>
      <c r="K18" s="574"/>
      <c r="L18" s="574"/>
      <c r="R18" s="4" t="s">
        <v>44</v>
      </c>
      <c r="S18" s="5">
        <v>0.338698428</v>
      </c>
    </row>
    <row r="19" spans="1:19">
      <c r="A19" s="582" t="s">
        <v>268</v>
      </c>
      <c r="B19" s="583" t="s">
        <v>8</v>
      </c>
      <c r="C19" s="583" t="s">
        <v>9</v>
      </c>
      <c r="D19" s="583" t="s">
        <v>10</v>
      </c>
      <c r="E19" s="583" t="s">
        <v>11</v>
      </c>
      <c r="F19" s="583" t="s">
        <v>12</v>
      </c>
      <c r="G19" s="16" t="s">
        <v>13</v>
      </c>
      <c r="H19" s="16" t="s">
        <v>14</v>
      </c>
      <c r="I19" s="16" t="s">
        <v>15</v>
      </c>
      <c r="J19" s="16" t="s">
        <v>279</v>
      </c>
      <c r="K19" s="16" t="s">
        <v>17</v>
      </c>
      <c r="L19" s="16" t="s">
        <v>18</v>
      </c>
      <c r="R19" s="4" t="s">
        <v>46</v>
      </c>
      <c r="S19" s="5">
        <v>0.49513526800000002</v>
      </c>
    </row>
    <row r="20" spans="1:19">
      <c r="A20" s="576"/>
      <c r="B20" s="584"/>
      <c r="C20" s="584"/>
      <c r="D20" s="584"/>
      <c r="E20" s="584"/>
      <c r="F20" s="584"/>
      <c r="G20" s="18"/>
      <c r="R20" s="4" t="s">
        <v>48</v>
      </c>
      <c r="S20" s="5">
        <v>0.35195426499999999</v>
      </c>
    </row>
    <row r="21" spans="1:19">
      <c r="A21" s="585" t="s">
        <v>108</v>
      </c>
      <c r="B21" s="586">
        <v>4.9850000000000003</v>
      </c>
      <c r="C21" s="586">
        <v>2.8490000000000002</v>
      </c>
      <c r="D21" s="586">
        <v>12.622</v>
      </c>
      <c r="E21" s="586">
        <v>6.8019999999999996</v>
      </c>
      <c r="F21" s="586">
        <v>0.50900000000000001</v>
      </c>
      <c r="G21" s="20">
        <f>AVERAGE(B21:F21)</f>
        <v>5.5533999999999999</v>
      </c>
      <c r="H21">
        <f>G21/G$31</f>
        <v>9.2399213933076652E-2</v>
      </c>
      <c r="I21">
        <f>VLOOKUP(A21,R$1:S$248,2,FALSE)</f>
        <v>0.342986709</v>
      </c>
      <c r="J21">
        <f>H21*I21</f>
        <v>3.169170230109291E-2</v>
      </c>
      <c r="K21">
        <f>SUM(J21:J29)</f>
        <v>0.28955643235675804</v>
      </c>
      <c r="L21">
        <f>COUNTA(J21:J29)</f>
        <v>8</v>
      </c>
      <c r="R21" s="4" t="s">
        <v>50</v>
      </c>
      <c r="S21" s="5">
        <v>0.230041615</v>
      </c>
    </row>
    <row r="22" spans="1:19">
      <c r="A22" s="585" t="s">
        <v>124</v>
      </c>
      <c r="B22" s="586">
        <v>0.5</v>
      </c>
      <c r="C22" s="586">
        <v>0</v>
      </c>
      <c r="D22" s="586">
        <v>4.9089999999999998</v>
      </c>
      <c r="E22" s="586">
        <v>0</v>
      </c>
      <c r="F22" s="586">
        <v>46.606000000000002</v>
      </c>
      <c r="G22" s="20">
        <f t="shared" ref="G22:G28" si="2">AVERAGE(B22:F22)</f>
        <v>10.403</v>
      </c>
      <c r="H22">
        <f t="shared" ref="H22:H29" si="3">G22/G$31</f>
        <v>0.1730883823505954</v>
      </c>
      <c r="I22">
        <f t="shared" ref="I22:I29" si="4">VLOOKUP(A22,R$1:S$248,2,FALSE)</f>
        <v>0.38353377399999999</v>
      </c>
      <c r="J22">
        <f t="shared" ref="J22:J29" si="5">H22*I22</f>
        <v>6.6385240518478841E-2</v>
      </c>
      <c r="K22" s="574"/>
      <c r="L22" s="574"/>
      <c r="R22" s="4" t="s">
        <v>23</v>
      </c>
      <c r="S22" s="5">
        <v>0.205225833</v>
      </c>
    </row>
    <row r="23" spans="1:19">
      <c r="A23" s="585" t="s">
        <v>41</v>
      </c>
      <c r="B23" s="586">
        <v>0</v>
      </c>
      <c r="C23" s="586">
        <v>0</v>
      </c>
      <c r="D23" s="586">
        <v>0</v>
      </c>
      <c r="E23" s="586">
        <v>0</v>
      </c>
      <c r="F23" s="586">
        <v>0</v>
      </c>
      <c r="G23" s="20">
        <f t="shared" si="2"/>
        <v>0</v>
      </c>
      <c r="H23">
        <f t="shared" si="3"/>
        <v>0</v>
      </c>
      <c r="I23">
        <f t="shared" si="4"/>
        <v>0.15008984</v>
      </c>
      <c r="K23" s="574"/>
      <c r="L23" s="574"/>
      <c r="R23" s="4" t="s">
        <v>53</v>
      </c>
      <c r="S23" s="5">
        <v>0.29304951499999998</v>
      </c>
    </row>
    <row r="24" spans="1:19">
      <c r="A24" s="585" t="s">
        <v>159</v>
      </c>
      <c r="B24" s="586">
        <v>2.8039999999999998</v>
      </c>
      <c r="C24" s="586">
        <v>35.874000000000002</v>
      </c>
      <c r="D24" s="586">
        <v>43.317999999999998</v>
      </c>
      <c r="E24" s="586">
        <v>13.4</v>
      </c>
      <c r="F24" s="586">
        <v>22.5</v>
      </c>
      <c r="G24" s="20">
        <f t="shared" si="2"/>
        <v>23.579200000000004</v>
      </c>
      <c r="H24">
        <f t="shared" si="3"/>
        <v>0.39231813756812067</v>
      </c>
      <c r="I24">
        <f t="shared" si="4"/>
        <v>0.34895254799999997</v>
      </c>
      <c r="J24">
        <f t="shared" si="5"/>
        <v>0.13690041373101022</v>
      </c>
      <c r="K24" s="574"/>
      <c r="L24" s="574"/>
      <c r="R24" s="4" t="s">
        <v>55</v>
      </c>
      <c r="S24" s="5">
        <v>0.51724363100000004</v>
      </c>
    </row>
    <row r="25" spans="1:19">
      <c r="A25" s="585" t="s">
        <v>54</v>
      </c>
      <c r="B25" s="586">
        <v>0</v>
      </c>
      <c r="C25" s="586">
        <v>1.3891918098807701</v>
      </c>
      <c r="D25" s="586">
        <v>1.3244243720572946</v>
      </c>
      <c r="E25" s="586">
        <v>34.753355436467395</v>
      </c>
      <c r="F25" s="586">
        <v>0</v>
      </c>
      <c r="G25" s="20">
        <f t="shared" si="2"/>
        <v>7.493394323681092</v>
      </c>
      <c r="H25">
        <f t="shared" si="3"/>
        <v>0.12467744898597462</v>
      </c>
      <c r="I25">
        <f t="shared" si="4"/>
        <v>0.12913191900000001</v>
      </c>
      <c r="J25">
        <f t="shared" si="5"/>
        <v>1.6099838243583509E-2</v>
      </c>
      <c r="K25" s="574"/>
      <c r="L25" s="574"/>
      <c r="R25" s="4" t="s">
        <v>57</v>
      </c>
      <c r="S25" s="4">
        <v>0.39864959599999999</v>
      </c>
    </row>
    <row r="26" spans="1:19">
      <c r="A26" s="585" t="s">
        <v>205</v>
      </c>
      <c r="B26" s="586">
        <v>0</v>
      </c>
      <c r="C26" s="586">
        <v>0</v>
      </c>
      <c r="D26" s="586">
        <v>0</v>
      </c>
      <c r="E26" s="586">
        <v>2.9449999999999998</v>
      </c>
      <c r="F26" s="586">
        <v>0.55000000000000004</v>
      </c>
      <c r="G26" s="20">
        <f t="shared" si="2"/>
        <v>0.69900000000000007</v>
      </c>
      <c r="H26">
        <f t="shared" si="3"/>
        <v>1.1630181607523424E-2</v>
      </c>
      <c r="I26">
        <f t="shared" si="4"/>
        <v>0.28954676299999998</v>
      </c>
      <c r="J26">
        <f t="shared" si="5"/>
        <v>3.3674814375605436E-3</v>
      </c>
      <c r="K26" s="574"/>
      <c r="L26" s="574"/>
      <c r="R26" s="4" t="s">
        <v>59</v>
      </c>
      <c r="S26" s="5">
        <v>0.42244188599999999</v>
      </c>
    </row>
    <row r="27" spans="1:19">
      <c r="A27" s="585" t="s">
        <v>207</v>
      </c>
      <c r="B27" s="586">
        <v>3.2029999999999998</v>
      </c>
      <c r="C27" s="586">
        <v>0</v>
      </c>
      <c r="D27" s="586">
        <v>6.5629999999999997</v>
      </c>
      <c r="E27" s="586">
        <v>0</v>
      </c>
      <c r="F27" s="586">
        <v>0.76800000000000002</v>
      </c>
      <c r="G27" s="20">
        <f t="shared" si="2"/>
        <v>2.1068000000000002</v>
      </c>
      <c r="H27">
        <f t="shared" si="3"/>
        <v>3.5053600301474037E-2</v>
      </c>
      <c r="I27">
        <f t="shared" si="4"/>
        <v>0.33910511100000001</v>
      </c>
      <c r="J27">
        <f t="shared" si="5"/>
        <v>1.1886855021180988E-2</v>
      </c>
      <c r="K27" s="574"/>
      <c r="L27" s="574"/>
      <c r="R27" s="22" t="s">
        <v>61</v>
      </c>
      <c r="S27" s="5">
        <v>0.37816792100000002</v>
      </c>
    </row>
    <row r="28" spans="1:19">
      <c r="A28" s="585" t="s">
        <v>201</v>
      </c>
      <c r="B28" s="586">
        <v>0</v>
      </c>
      <c r="C28" s="586">
        <v>0</v>
      </c>
      <c r="D28" s="586">
        <v>0</v>
      </c>
      <c r="E28" s="586">
        <v>2.7269999999999999</v>
      </c>
      <c r="F28" s="586">
        <v>0</v>
      </c>
      <c r="G28" s="20">
        <f t="shared" si="2"/>
        <v>0.5454</v>
      </c>
      <c r="H28">
        <f t="shared" si="3"/>
        <v>9.0745365504195635E-3</v>
      </c>
      <c r="I28">
        <f t="shared" si="4"/>
        <v>0.36989438499999999</v>
      </c>
      <c r="J28">
        <f t="shared" si="5"/>
        <v>3.356620116477466E-3</v>
      </c>
      <c r="K28" s="574"/>
      <c r="L28" s="574"/>
      <c r="R28" s="17" t="s">
        <v>63</v>
      </c>
      <c r="S28" s="5">
        <v>0.27222679999999999</v>
      </c>
    </row>
    <row r="29" spans="1:19">
      <c r="A29" s="585" t="s">
        <v>0</v>
      </c>
      <c r="B29" s="586">
        <v>12</v>
      </c>
      <c r="C29" s="587" t="s">
        <v>30</v>
      </c>
      <c r="D29" s="587" t="s">
        <v>30</v>
      </c>
      <c r="E29" s="587" t="s">
        <v>30</v>
      </c>
      <c r="F29" s="586">
        <v>0</v>
      </c>
      <c r="G29" s="20">
        <f>AVERAGE(B29,F29)</f>
        <v>6</v>
      </c>
      <c r="H29">
        <f t="shared" si="3"/>
        <v>9.9829885043119515E-2</v>
      </c>
      <c r="I29">
        <f t="shared" si="4"/>
        <v>0.199021375</v>
      </c>
      <c r="J29">
        <f t="shared" si="5"/>
        <v>1.9868280987373581E-2</v>
      </c>
      <c r="K29" s="574"/>
      <c r="L29" s="574"/>
      <c r="R29" s="4" t="s">
        <v>65</v>
      </c>
      <c r="S29" s="5">
        <v>0.42144716700000001</v>
      </c>
    </row>
    <row r="30" spans="1:19" ht="16" thickBot="1">
      <c r="A30" s="588"/>
      <c r="B30" s="589"/>
      <c r="C30" s="589"/>
      <c r="D30" s="589"/>
      <c r="E30" s="589"/>
      <c r="F30" s="589"/>
      <c r="G30" s="20"/>
      <c r="H30" s="574"/>
      <c r="I30" s="574"/>
      <c r="J30" s="574"/>
      <c r="K30" s="574"/>
      <c r="L30" s="574"/>
      <c r="R30" s="4" t="s">
        <v>67</v>
      </c>
      <c r="S30" s="4">
        <v>0.61926907399999997</v>
      </c>
    </row>
    <row r="31" spans="1:19">
      <c r="A31" s="235"/>
      <c r="B31" s="590">
        <f>SUM(B21:B29)</f>
        <v>23.491999999999997</v>
      </c>
      <c r="C31" s="590">
        <f t="shared" ref="C31:F31" si="6">SUM(C21:C29)</f>
        <v>40.11219180988077</v>
      </c>
      <c r="D31" s="590">
        <f t="shared" si="6"/>
        <v>68.736424372057286</v>
      </c>
      <c r="E31" s="590">
        <f t="shared" si="6"/>
        <v>60.62735543646739</v>
      </c>
      <c r="F31" s="590">
        <f t="shared" si="6"/>
        <v>70.933000000000007</v>
      </c>
      <c r="G31" s="20">
        <f t="shared" ref="G31" si="7">AVERAGE(C31:F31)</f>
        <v>60.102242904601368</v>
      </c>
      <c r="H31" s="574"/>
      <c r="I31" s="574"/>
      <c r="J31" s="574"/>
      <c r="K31" s="574"/>
      <c r="L31" s="574"/>
      <c r="R31" s="4" t="s">
        <v>69</v>
      </c>
      <c r="S31" s="5">
        <v>0.29559615700000003</v>
      </c>
    </row>
    <row r="32" spans="1:19">
      <c r="A32" s="591" t="s">
        <v>269</v>
      </c>
      <c r="B32" s="592"/>
      <c r="C32" s="592"/>
      <c r="D32" s="592"/>
      <c r="E32" s="592"/>
      <c r="F32" s="592"/>
      <c r="G32" s="579"/>
      <c r="H32" s="574"/>
      <c r="I32" s="574"/>
      <c r="J32" s="574"/>
      <c r="K32" s="574"/>
      <c r="L32" s="574"/>
      <c r="R32" s="4" t="s">
        <v>71</v>
      </c>
      <c r="S32" s="4">
        <v>0.39787066100000001</v>
      </c>
    </row>
    <row r="33" spans="1:19">
      <c r="A33" s="86"/>
      <c r="B33" s="593"/>
      <c r="C33" s="593"/>
      <c r="D33" s="593"/>
      <c r="E33" s="593"/>
      <c r="F33" s="593"/>
      <c r="G33" s="576"/>
      <c r="H33" s="574"/>
      <c r="I33" s="574"/>
      <c r="J33" s="574"/>
      <c r="K33" s="574"/>
      <c r="L33" s="574"/>
      <c r="R33" s="22" t="s">
        <v>73</v>
      </c>
      <c r="S33" s="4">
        <v>0.39864959599999999</v>
      </c>
    </row>
    <row r="34" spans="1:19">
      <c r="A34" s="594" t="s">
        <v>271</v>
      </c>
      <c r="B34" s="593"/>
      <c r="C34" s="593"/>
      <c r="D34" s="593"/>
      <c r="E34" s="593"/>
      <c r="F34" s="593"/>
      <c r="G34" s="576"/>
      <c r="H34" s="574"/>
      <c r="I34" s="574"/>
      <c r="J34" s="574"/>
      <c r="K34" s="574"/>
      <c r="L34" s="574"/>
      <c r="R34" s="4" t="s">
        <v>75</v>
      </c>
      <c r="S34" s="5">
        <v>0.30243793699999999</v>
      </c>
    </row>
    <row r="35" spans="1:19">
      <c r="A35" s="595"/>
      <c r="B35" s="595"/>
      <c r="C35" s="595"/>
      <c r="D35" s="595"/>
      <c r="E35" s="595"/>
      <c r="F35" s="595"/>
      <c r="G35" s="595"/>
      <c r="H35" s="595"/>
      <c r="I35" s="595"/>
      <c r="J35" s="595"/>
      <c r="K35" s="595"/>
      <c r="L35" s="595"/>
      <c r="R35" s="4" t="s">
        <v>25</v>
      </c>
      <c r="S35" s="5">
        <v>0.22307782900000001</v>
      </c>
    </row>
    <row r="36" spans="1:19">
      <c r="A36" s="62" t="s">
        <v>150</v>
      </c>
      <c r="B36" s="63"/>
      <c r="C36" s="63"/>
      <c r="D36" s="63"/>
      <c r="E36" s="63"/>
      <c r="F36" s="63"/>
      <c r="G36" s="64"/>
      <c r="R36" s="4" t="s">
        <v>78</v>
      </c>
      <c r="S36" s="5">
        <v>0.53326135799999996</v>
      </c>
    </row>
    <row r="37" spans="1:19">
      <c r="A37" s="65" t="s">
        <v>2</v>
      </c>
      <c r="B37" s="65"/>
      <c r="C37" s="65"/>
      <c r="D37" s="65"/>
      <c r="E37" s="65"/>
      <c r="F37" s="65"/>
      <c r="G37" s="66"/>
      <c r="R37" s="23" t="s">
        <v>80</v>
      </c>
      <c r="S37" s="5">
        <v>0.45051817900000002</v>
      </c>
    </row>
    <row r="38" spans="1:19">
      <c r="A38" s="67" t="s">
        <v>4</v>
      </c>
      <c r="B38" s="68"/>
      <c r="C38" s="68"/>
      <c r="D38" s="68"/>
      <c r="E38" s="68"/>
      <c r="F38" s="68"/>
      <c r="G38" s="69"/>
      <c r="R38" s="4" t="s">
        <v>82</v>
      </c>
      <c r="S38" s="5">
        <v>0.58993438499999995</v>
      </c>
    </row>
    <row r="39" spans="1:19" ht="16" thickBot="1">
      <c r="A39" s="70"/>
      <c r="B39" s="71"/>
      <c r="C39" s="71"/>
      <c r="D39" s="71"/>
      <c r="E39" s="71"/>
      <c r="F39" s="71"/>
      <c r="G39" s="18"/>
      <c r="R39" s="4" t="s">
        <v>84</v>
      </c>
      <c r="S39" s="5">
        <v>0.49951571</v>
      </c>
    </row>
    <row r="40" spans="1:19">
      <c r="A40" s="74" t="s">
        <v>7</v>
      </c>
      <c r="B40" s="75" t="s">
        <v>8</v>
      </c>
      <c r="C40" s="75" t="s">
        <v>9</v>
      </c>
      <c r="D40" s="75" t="s">
        <v>10</v>
      </c>
      <c r="E40" s="75" t="s">
        <v>11</v>
      </c>
      <c r="F40" s="75" t="s">
        <v>12</v>
      </c>
      <c r="G40" s="16" t="s">
        <v>13</v>
      </c>
      <c r="H40" s="16" t="s">
        <v>14</v>
      </c>
      <c r="I40" s="16" t="s">
        <v>15</v>
      </c>
      <c r="J40" s="16" t="s">
        <v>279</v>
      </c>
      <c r="K40" s="16" t="s">
        <v>17</v>
      </c>
      <c r="L40" s="16" t="s">
        <v>18</v>
      </c>
      <c r="R40" s="4" t="s">
        <v>86</v>
      </c>
      <c r="S40" s="5">
        <v>0.47433267899999998</v>
      </c>
    </row>
    <row r="41" spans="1:19">
      <c r="A41" s="18"/>
      <c r="B41" s="76"/>
      <c r="C41" s="76"/>
      <c r="D41" s="76"/>
      <c r="E41" s="76"/>
      <c r="F41" s="76"/>
      <c r="G41" s="18"/>
      <c r="R41" s="4" t="s">
        <v>87</v>
      </c>
      <c r="S41" s="5">
        <v>0.23357465599999999</v>
      </c>
    </row>
    <row r="42" spans="1:19">
      <c r="A42" s="165" t="s">
        <v>54</v>
      </c>
      <c r="B42" s="78">
        <v>128.42196375161652</v>
      </c>
      <c r="C42" s="78">
        <v>116.102815493276</v>
      </c>
      <c r="D42" s="78">
        <v>9898.0972227406528</v>
      </c>
      <c r="E42" s="78">
        <v>629.49640287769785</v>
      </c>
      <c r="F42" s="78">
        <v>90.247820515134549</v>
      </c>
      <c r="G42" s="20">
        <f>AVERAGE(B42:F42)</f>
        <v>2172.4732450756755</v>
      </c>
      <c r="H42">
        <f>G42/G$53</f>
        <v>2.8314851885374807E-2</v>
      </c>
      <c r="I42">
        <f>VLOOKUP(A42,R$1:S$248,2,FALSE)</f>
        <v>0.12913191900000001</v>
      </c>
      <c r="J42">
        <f>H42*I42</f>
        <v>3.656351160159217E-3</v>
      </c>
      <c r="K42">
        <f>SUM(J42:J51)</f>
        <v>0.33554179031409948</v>
      </c>
      <c r="L42">
        <f>COUNTA(J42:J51)</f>
        <v>10</v>
      </c>
      <c r="R42" s="4" t="s">
        <v>88</v>
      </c>
      <c r="S42" s="5">
        <v>0.34930835100000002</v>
      </c>
    </row>
    <row r="43" spans="1:19">
      <c r="A43" s="165" t="s">
        <v>74</v>
      </c>
      <c r="B43" s="78">
        <v>796.21617526002206</v>
      </c>
      <c r="C43" s="78">
        <v>1483.53597574741</v>
      </c>
      <c r="D43" s="78">
        <v>2612.8917245986381</v>
      </c>
      <c r="E43" s="78">
        <v>1682.939362795478</v>
      </c>
      <c r="F43" s="78">
        <v>1624.4607692724221</v>
      </c>
      <c r="G43" s="20">
        <f t="shared" ref="G43:G53" si="8">AVERAGE(B43:F43)</f>
        <v>1640.0088015347942</v>
      </c>
      <c r="H43">
        <f t="shared" ref="H43:H51" si="9">G43/G$53</f>
        <v>2.1374995715793581E-2</v>
      </c>
      <c r="I43">
        <f t="shared" ref="I43:I51" si="10">VLOOKUP(A43,R$1:S$248,2,FALSE)</f>
        <v>0.164744418</v>
      </c>
      <c r="J43">
        <f t="shared" ref="J43:J51" si="11">H43*I43</f>
        <v>3.5214112289509072E-3</v>
      </c>
      <c r="R43" s="4" t="s">
        <v>89</v>
      </c>
      <c r="S43" s="4">
        <v>0.39864959599999999</v>
      </c>
    </row>
    <row r="44" spans="1:19">
      <c r="A44" s="165" t="s">
        <v>87</v>
      </c>
      <c r="B44" s="78">
        <v>1451.1681903932699</v>
      </c>
      <c r="C44" s="78">
        <v>709.51720579224002</v>
      </c>
      <c r="D44" s="78">
        <v>308.913307341711</v>
      </c>
      <c r="E44" s="78">
        <v>64.234326824254893</v>
      </c>
      <c r="F44" s="78">
        <v>309.42109890903299</v>
      </c>
      <c r="G44" s="20">
        <f t="shared" si="8"/>
        <v>568.65082585210178</v>
      </c>
      <c r="H44">
        <f t="shared" si="9"/>
        <v>7.4114900816361759E-3</v>
      </c>
      <c r="I44">
        <f t="shared" si="10"/>
        <v>0.23357465599999999</v>
      </c>
      <c r="J44">
        <f t="shared" si="11"/>
        <v>1.7311362462655816E-3</v>
      </c>
      <c r="R44" s="4" t="s">
        <v>91</v>
      </c>
      <c r="S44" s="5">
        <v>0.578744904</v>
      </c>
    </row>
    <row r="45" spans="1:19">
      <c r="A45" s="165" t="s">
        <v>0</v>
      </c>
      <c r="B45" s="78">
        <v>590.7410332574359</v>
      </c>
      <c r="C45" s="78">
        <v>761.11845712258503</v>
      </c>
      <c r="D45" s="78">
        <v>205.94220489447392</v>
      </c>
      <c r="E45" s="78">
        <v>1760.02055498458</v>
      </c>
      <c r="F45" s="78">
        <v>760.66020148470602</v>
      </c>
      <c r="G45" s="20">
        <f t="shared" si="8"/>
        <v>815.69649034875624</v>
      </c>
      <c r="H45">
        <f t="shared" si="9"/>
        <v>1.0631350862431709E-2</v>
      </c>
      <c r="I45">
        <f t="shared" si="10"/>
        <v>0.199021375</v>
      </c>
      <c r="J45">
        <f t="shared" si="11"/>
        <v>2.1158660667485946E-3</v>
      </c>
      <c r="R45" s="4" t="s">
        <v>93</v>
      </c>
      <c r="S45" s="5">
        <v>0.544175509</v>
      </c>
    </row>
    <row r="46" spans="1:19">
      <c r="A46" s="165" t="s">
        <v>37</v>
      </c>
      <c r="B46" s="78">
        <v>667.79421150840597</v>
      </c>
      <c r="C46" s="78">
        <v>1431.9347244170669</v>
      </c>
      <c r="D46" s="78">
        <v>463.36996101256636</v>
      </c>
      <c r="E46" s="78">
        <v>1130.524152106886</v>
      </c>
      <c r="F46" s="78">
        <v>1572.8905861209166</v>
      </c>
      <c r="G46" s="20">
        <f t="shared" si="8"/>
        <v>1053.3027270331684</v>
      </c>
      <c r="H46">
        <f t="shared" si="9"/>
        <v>1.3728183200418031E-2</v>
      </c>
      <c r="I46">
        <f t="shared" si="10"/>
        <v>0.23886655300000001</v>
      </c>
      <c r="J46">
        <f t="shared" si="11"/>
        <v>3.2792038000363632E-3</v>
      </c>
      <c r="R46" s="4" t="s">
        <v>95</v>
      </c>
      <c r="S46" s="5">
        <v>0.28245747300000001</v>
      </c>
    </row>
    <row r="47" spans="1:19">
      <c r="A47" s="165" t="s">
        <v>57</v>
      </c>
      <c r="B47" s="78">
        <v>1348.4306193919733</v>
      </c>
      <c r="C47" s="78">
        <v>3173.4769568162028</v>
      </c>
      <c r="D47" s="78">
        <v>3063.3902978052997</v>
      </c>
      <c r="E47" s="78">
        <v>3751.284686536485</v>
      </c>
      <c r="F47" s="78">
        <v>3622.8053663932587</v>
      </c>
      <c r="G47" s="20">
        <f t="shared" si="8"/>
        <v>2991.8775853886436</v>
      </c>
      <c r="H47">
        <f t="shared" si="9"/>
        <v>3.8994528876925859E-2</v>
      </c>
      <c r="I47">
        <f t="shared" si="10"/>
        <v>0.39864959599999999</v>
      </c>
      <c r="J47">
        <f t="shared" si="11"/>
        <v>1.5545153182996827E-2</v>
      </c>
      <c r="R47" s="4" t="s">
        <v>96</v>
      </c>
      <c r="S47" s="5">
        <v>0.30302319799999999</v>
      </c>
    </row>
    <row r="48" spans="1:19">
      <c r="A48" s="23" t="s">
        <v>96</v>
      </c>
      <c r="B48" s="78">
        <v>25722.919339448788</v>
      </c>
      <c r="C48" s="78">
        <v>26032.831296158929</v>
      </c>
      <c r="D48" s="78">
        <v>37262.667698093879</v>
      </c>
      <c r="E48" s="78">
        <v>50501.027749229186</v>
      </c>
      <c r="F48" s="78">
        <v>38239.290806841302</v>
      </c>
      <c r="G48" s="20">
        <f t="shared" si="8"/>
        <v>35551.747377954416</v>
      </c>
      <c r="H48">
        <f t="shared" si="9"/>
        <v>0.46336242048310072</v>
      </c>
      <c r="I48">
        <f t="shared" si="10"/>
        <v>0.30302319799999999</v>
      </c>
      <c r="J48">
        <f t="shared" si="11"/>
        <v>0.14040956248780989</v>
      </c>
      <c r="R48" s="4" t="s">
        <v>98</v>
      </c>
      <c r="S48" s="4">
        <v>0.39787066100000001</v>
      </c>
    </row>
    <row r="49" spans="1:19">
      <c r="A49" s="23" t="s">
        <v>168</v>
      </c>
      <c r="B49" s="78">
        <v>1220.0086556403601</v>
      </c>
      <c r="C49" s="78">
        <v>567.61376463379236</v>
      </c>
      <c r="D49" s="78">
        <v>1544.5665367085544</v>
      </c>
      <c r="E49" s="78">
        <v>513.87461459403903</v>
      </c>
      <c r="F49" s="78">
        <v>1353.7173077270184</v>
      </c>
      <c r="G49" s="20">
        <f t="shared" si="8"/>
        <v>1039.9561758607529</v>
      </c>
      <c r="H49">
        <f t="shared" si="9"/>
        <v>1.3554231405852038E-2</v>
      </c>
      <c r="I49">
        <f t="shared" si="10"/>
        <v>0.35233554700000003</v>
      </c>
      <c r="J49">
        <f t="shared" si="11"/>
        <v>4.7756375365454575E-3</v>
      </c>
      <c r="R49" s="4" t="s">
        <v>100</v>
      </c>
      <c r="S49" s="4">
        <v>0.39787066100000001</v>
      </c>
    </row>
    <row r="50" spans="1:19">
      <c r="A50" s="165" t="s">
        <v>73</v>
      </c>
      <c r="B50" s="78">
        <v>18184.550067228898</v>
      </c>
      <c r="C50" s="78">
        <v>27980.778533879446</v>
      </c>
      <c r="D50" s="78">
        <v>28291.310397378355</v>
      </c>
      <c r="E50" s="78">
        <v>31526.207605344298</v>
      </c>
      <c r="F50" s="78">
        <v>35506.07109981151</v>
      </c>
      <c r="G50" s="20">
        <f t="shared" si="8"/>
        <v>28297.783540728502</v>
      </c>
      <c r="H50">
        <f t="shared" si="9"/>
        <v>0.36881814377061023</v>
      </c>
      <c r="I50">
        <f t="shared" si="10"/>
        <v>0.39864959599999999</v>
      </c>
      <c r="J50">
        <f t="shared" si="11"/>
        <v>0.14702920401162367</v>
      </c>
      <c r="R50" s="4" t="s">
        <v>102</v>
      </c>
      <c r="S50" s="5">
        <v>0.29815216</v>
      </c>
    </row>
    <row r="51" spans="1:19">
      <c r="A51" s="165" t="s">
        <v>89</v>
      </c>
      <c r="B51" s="78">
        <v>642.1098187580825</v>
      </c>
      <c r="C51" s="78">
        <v>2476.8600638565485</v>
      </c>
      <c r="D51" s="78">
        <v>1763.3801294089301</v>
      </c>
      <c r="E51" s="78">
        <v>6012.3329907502575</v>
      </c>
      <c r="F51" s="78">
        <v>2075.69987184809</v>
      </c>
      <c r="G51" s="20">
        <f t="shared" si="8"/>
        <v>2594.0765749243815</v>
      </c>
      <c r="H51">
        <f t="shared" si="9"/>
        <v>3.3809803717856912E-2</v>
      </c>
      <c r="I51">
        <f t="shared" si="10"/>
        <v>0.39864959599999999</v>
      </c>
      <c r="J51">
        <f t="shared" si="11"/>
        <v>1.3478264592962955E-2</v>
      </c>
      <c r="R51" s="4" t="s">
        <v>104</v>
      </c>
      <c r="S51" s="5">
        <v>0.46037966699999999</v>
      </c>
    </row>
    <row r="52" spans="1:19" ht="16" thickBot="1">
      <c r="A52" s="79"/>
      <c r="B52" s="80"/>
      <c r="C52" s="80"/>
      <c r="D52" s="80"/>
      <c r="E52" s="80"/>
      <c r="F52" s="80"/>
      <c r="G52" s="20"/>
      <c r="R52" s="4" t="s">
        <v>106</v>
      </c>
      <c r="S52" s="5">
        <v>0.48877002400000003</v>
      </c>
    </row>
    <row r="53" spans="1:19">
      <c r="A53" s="58"/>
      <c r="B53" s="82">
        <f>SUM(B42:B51)</f>
        <v>50752.360074638847</v>
      </c>
      <c r="C53" s="82">
        <f>SUM(C42:C51)</f>
        <v>64733.769793917505</v>
      </c>
      <c r="D53" s="82">
        <f>SUM(D42:D51)</f>
        <v>85414.529479983059</v>
      </c>
      <c r="E53" s="82">
        <f>SUM(E42:E51)</f>
        <v>97571.942446043162</v>
      </c>
      <c r="F53" s="82">
        <f>SUM(F42:F51)</f>
        <v>85155.264928923396</v>
      </c>
      <c r="G53" s="20">
        <f t="shared" si="8"/>
        <v>76725.573344701188</v>
      </c>
      <c r="R53" s="17" t="s">
        <v>107</v>
      </c>
      <c r="S53" s="4">
        <v>0.54393411999999997</v>
      </c>
    </row>
    <row r="54" spans="1:19">
      <c r="A54" s="84" t="s">
        <v>302</v>
      </c>
      <c r="B54" s="166"/>
      <c r="C54" s="166"/>
      <c r="D54" s="166"/>
      <c r="E54" s="166"/>
      <c r="F54" s="166"/>
      <c r="G54" s="69"/>
      <c r="R54" s="22" t="s">
        <v>108</v>
      </c>
      <c r="S54" s="5">
        <v>0.342986709</v>
      </c>
    </row>
    <row r="55" spans="1:19">
      <c r="A55" s="86"/>
      <c r="B55" s="81"/>
      <c r="C55" s="81"/>
      <c r="D55" s="81"/>
      <c r="E55" s="81"/>
      <c r="F55" s="81"/>
      <c r="G55" s="18"/>
      <c r="R55" s="25" t="s">
        <v>109</v>
      </c>
      <c r="S55" s="5">
        <v>0.50274215499999997</v>
      </c>
    </row>
    <row r="56" spans="1:19">
      <c r="R56" s="4" t="s">
        <v>27</v>
      </c>
      <c r="S56" s="5">
        <v>0.20740839999999999</v>
      </c>
    </row>
    <row r="57" spans="1:19">
      <c r="R57" s="4" t="s">
        <v>110</v>
      </c>
      <c r="S57" s="5">
        <v>0.38689927499999999</v>
      </c>
    </row>
    <row r="58" spans="1:19">
      <c r="R58" s="4" t="s">
        <v>29</v>
      </c>
      <c r="S58" s="5">
        <v>0.226918286</v>
      </c>
    </row>
    <row r="59" spans="1:19">
      <c r="R59" s="4" t="s">
        <v>32</v>
      </c>
      <c r="S59" s="5">
        <v>0.167790564</v>
      </c>
    </row>
    <row r="60" spans="1:19">
      <c r="R60" s="25" t="s">
        <v>111</v>
      </c>
      <c r="S60" s="5">
        <v>0.57165877300000001</v>
      </c>
    </row>
    <row r="61" spans="1:19">
      <c r="R61" s="4" t="s">
        <v>34</v>
      </c>
      <c r="S61" s="5">
        <v>0.14496762399999999</v>
      </c>
    </row>
    <row r="62" spans="1:19">
      <c r="R62" s="4" t="s">
        <v>115</v>
      </c>
      <c r="S62" s="5">
        <v>0.45267124600000003</v>
      </c>
    </row>
    <row r="63" spans="1:19">
      <c r="R63" s="4" t="s">
        <v>117</v>
      </c>
      <c r="S63" s="5">
        <v>0.40126814</v>
      </c>
    </row>
    <row r="64" spans="1:19">
      <c r="R64" s="4" t="s">
        <v>119</v>
      </c>
      <c r="S64" s="5">
        <v>0.39864959599999999</v>
      </c>
    </row>
    <row r="65" spans="18:19">
      <c r="R65" s="4" t="s">
        <v>121</v>
      </c>
      <c r="S65" s="5">
        <v>0.31631986200000001</v>
      </c>
    </row>
    <row r="66" spans="18:19">
      <c r="R66" s="4" t="s">
        <v>97</v>
      </c>
      <c r="S66" s="5">
        <v>0.28376774599999999</v>
      </c>
    </row>
    <row r="67" spans="18:19">
      <c r="R67" s="22" t="s">
        <v>124</v>
      </c>
      <c r="S67" s="5">
        <v>0.38353377399999999</v>
      </c>
    </row>
    <row r="68" spans="18:19">
      <c r="R68" s="25" t="s">
        <v>112</v>
      </c>
      <c r="S68" s="5">
        <v>0.42592862599999998</v>
      </c>
    </row>
    <row r="69" spans="18:19">
      <c r="R69" s="4" t="s">
        <v>113</v>
      </c>
      <c r="S69" s="5">
        <v>0.49646305299999999</v>
      </c>
    </row>
    <row r="70" spans="18:19">
      <c r="R70" s="4" t="s">
        <v>36</v>
      </c>
      <c r="S70" s="5">
        <v>0.252987409</v>
      </c>
    </row>
    <row r="71" spans="18:19">
      <c r="R71" s="4" t="s">
        <v>114</v>
      </c>
      <c r="S71" s="5">
        <v>0.547400573</v>
      </c>
    </row>
    <row r="72" spans="18:19">
      <c r="R72" s="4" t="s">
        <v>130</v>
      </c>
      <c r="S72" s="5">
        <v>0.26223906699999999</v>
      </c>
    </row>
    <row r="73" spans="18:19">
      <c r="R73" s="17" t="s">
        <v>132</v>
      </c>
      <c r="S73" s="5">
        <v>0.235824899</v>
      </c>
    </row>
    <row r="74" spans="18:19">
      <c r="R74" s="4" t="s">
        <v>134</v>
      </c>
      <c r="S74" s="5">
        <v>0.42167111499999999</v>
      </c>
    </row>
    <row r="75" spans="18:19">
      <c r="R75" s="4" t="s">
        <v>38</v>
      </c>
      <c r="S75" s="5">
        <v>0.189396599</v>
      </c>
    </row>
    <row r="76" spans="18:19">
      <c r="R76" s="4" t="s">
        <v>39</v>
      </c>
      <c r="S76" s="5">
        <v>0.150847644</v>
      </c>
    </row>
    <row r="77" spans="18:19">
      <c r="R77" s="4" t="s">
        <v>138</v>
      </c>
      <c r="S77" s="4">
        <v>0.300602272</v>
      </c>
    </row>
    <row r="78" spans="18:19">
      <c r="R78" s="4" t="s">
        <v>140</v>
      </c>
      <c r="S78" s="4">
        <v>0.54393411999999997</v>
      </c>
    </row>
    <row r="79" spans="18:19">
      <c r="R79" s="4" t="s">
        <v>142</v>
      </c>
      <c r="S79" s="29">
        <v>0.61926907399999997</v>
      </c>
    </row>
    <row r="80" spans="18:19">
      <c r="R80" s="4" t="s">
        <v>116</v>
      </c>
      <c r="S80" s="5">
        <v>0.35482106800000002</v>
      </c>
    </row>
    <row r="81" spans="18:19">
      <c r="R81" s="4" t="s">
        <v>145</v>
      </c>
      <c r="S81" s="5">
        <v>0.496256117</v>
      </c>
    </row>
    <row r="82" spans="18:19">
      <c r="R82" s="4" t="s">
        <v>147</v>
      </c>
      <c r="S82" s="5">
        <v>0.304407025</v>
      </c>
    </row>
    <row r="83" spans="18:19">
      <c r="R83" s="4" t="s">
        <v>41</v>
      </c>
      <c r="S83" s="5">
        <v>0.15008984</v>
      </c>
    </row>
    <row r="84" spans="18:19">
      <c r="R84" s="4" t="s">
        <v>118</v>
      </c>
      <c r="S84" s="5">
        <v>0.47299710099999998</v>
      </c>
    </row>
    <row r="85" spans="18:19">
      <c r="R85" s="4" t="s">
        <v>76</v>
      </c>
      <c r="S85" s="5">
        <v>0.21351756199999999</v>
      </c>
    </row>
    <row r="86" spans="18:19">
      <c r="R86" s="4" t="s">
        <v>43</v>
      </c>
      <c r="S86" s="5">
        <v>0.24644919700000001</v>
      </c>
    </row>
    <row r="87" spans="18:19">
      <c r="R87" s="4" t="s">
        <v>152</v>
      </c>
      <c r="S87" s="5">
        <v>0.235824899</v>
      </c>
    </row>
    <row r="88" spans="18:19">
      <c r="R88" s="4" t="s">
        <v>154</v>
      </c>
      <c r="S88" s="5">
        <v>0.35523275199999998</v>
      </c>
    </row>
    <row r="89" spans="18:19">
      <c r="R89" s="4" t="s">
        <v>156</v>
      </c>
      <c r="S89" s="4">
        <v>0.39864959599999999</v>
      </c>
    </row>
    <row r="90" spans="18:19">
      <c r="R90" s="4" t="s">
        <v>158</v>
      </c>
      <c r="S90" s="4">
        <v>0.54393411999999997</v>
      </c>
    </row>
    <row r="91" spans="18:19">
      <c r="R91" s="4" t="s">
        <v>159</v>
      </c>
      <c r="S91" s="5">
        <v>0.34895254799999997</v>
      </c>
    </row>
    <row r="92" spans="18:19">
      <c r="R92" s="4" t="s">
        <v>160</v>
      </c>
      <c r="S92" s="5">
        <v>0.150847644</v>
      </c>
    </row>
    <row r="93" spans="18:19">
      <c r="R93" s="4" t="s">
        <v>162</v>
      </c>
      <c r="S93" s="5">
        <v>0.54537309199999995</v>
      </c>
    </row>
    <row r="94" spans="18:19">
      <c r="R94" s="4" t="s">
        <v>164</v>
      </c>
      <c r="S94" s="5">
        <v>0.53538932900000002</v>
      </c>
    </row>
    <row r="95" spans="18:19">
      <c r="R95" s="4" t="s">
        <v>165</v>
      </c>
      <c r="S95" s="5">
        <v>0.40111301500000002</v>
      </c>
    </row>
    <row r="96" spans="18:19">
      <c r="R96" s="4" t="s">
        <v>167</v>
      </c>
      <c r="S96" s="5">
        <v>0.53611852299999996</v>
      </c>
    </row>
    <row r="97" spans="18:19">
      <c r="R97" s="4" t="s">
        <v>169</v>
      </c>
      <c r="S97" s="4">
        <v>0.61926907399999997</v>
      </c>
    </row>
    <row r="98" spans="18:19">
      <c r="R98" s="4" t="s">
        <v>171</v>
      </c>
      <c r="S98" s="5">
        <v>0.21171030399999999</v>
      </c>
    </row>
    <row r="99" spans="18:19">
      <c r="R99" s="4" t="s">
        <v>173</v>
      </c>
      <c r="S99" s="5">
        <v>0.40242429099999999</v>
      </c>
    </row>
    <row r="100" spans="18:19">
      <c r="R100" s="17" t="s">
        <v>150</v>
      </c>
      <c r="S100" s="5">
        <v>0.30302319799999999</v>
      </c>
    </row>
    <row r="101" spans="18:19">
      <c r="R101" s="4" t="s">
        <v>45</v>
      </c>
      <c r="S101" s="5">
        <v>0.21118531600000001</v>
      </c>
    </row>
    <row r="102" spans="18:19">
      <c r="R102" s="4" t="s">
        <v>77</v>
      </c>
      <c r="S102" s="5">
        <v>0.235824899</v>
      </c>
    </row>
    <row r="103" spans="18:19">
      <c r="R103" s="4" t="s">
        <v>174</v>
      </c>
      <c r="S103" s="5">
        <v>0.427243396</v>
      </c>
    </row>
    <row r="104" spans="18:19">
      <c r="R104" s="4" t="s">
        <v>161</v>
      </c>
      <c r="S104" s="5">
        <v>0.33501194099999998</v>
      </c>
    </row>
    <row r="105" spans="18:19">
      <c r="R105" s="22" t="s">
        <v>175</v>
      </c>
      <c r="S105" s="5">
        <v>0.28742747600000002</v>
      </c>
    </row>
    <row r="106" spans="18:19">
      <c r="R106" s="4" t="s">
        <v>180</v>
      </c>
      <c r="S106" s="5">
        <v>0.45023135800000003</v>
      </c>
    </row>
    <row r="107" spans="18:19">
      <c r="R107" s="4" t="s">
        <v>47</v>
      </c>
      <c r="S107" s="5">
        <v>0.193795309</v>
      </c>
    </row>
    <row r="108" spans="18:19">
      <c r="R108" s="4" t="s">
        <v>181</v>
      </c>
      <c r="S108" s="5">
        <v>0.164744418</v>
      </c>
    </row>
    <row r="109" spans="18:19">
      <c r="R109" s="4" t="s">
        <v>90</v>
      </c>
      <c r="S109" s="5">
        <v>0.25567135899999999</v>
      </c>
    </row>
    <row r="110" spans="18:19">
      <c r="R110" s="4" t="s">
        <v>49</v>
      </c>
      <c r="S110" s="5">
        <v>0.21171030399999999</v>
      </c>
    </row>
    <row r="111" spans="18:19">
      <c r="R111" s="4" t="s">
        <v>185</v>
      </c>
      <c r="S111" s="5">
        <v>0.36166089299999998</v>
      </c>
    </row>
    <row r="112" spans="18:19">
      <c r="R112" s="4" t="s">
        <v>92</v>
      </c>
      <c r="S112" s="5">
        <v>0.28963038000000002</v>
      </c>
    </row>
    <row r="113" spans="18:19">
      <c r="R113" s="4" t="s">
        <v>188</v>
      </c>
      <c r="S113" s="5">
        <v>0.150847644</v>
      </c>
    </row>
    <row r="114" spans="18:19">
      <c r="R114" s="4" t="s">
        <v>182</v>
      </c>
      <c r="S114" s="5">
        <v>0.304453064</v>
      </c>
    </row>
    <row r="115" spans="18:19">
      <c r="R115" s="4" t="s">
        <v>191</v>
      </c>
      <c r="S115" s="5">
        <v>0.28386346000000001</v>
      </c>
    </row>
    <row r="116" spans="18:19">
      <c r="R116" s="4" t="s">
        <v>120</v>
      </c>
      <c r="S116" s="5">
        <v>0.530444735</v>
      </c>
    </row>
    <row r="117" spans="18:19">
      <c r="R117" s="4" t="s">
        <v>194</v>
      </c>
      <c r="S117" s="4">
        <v>0.54393411999999997</v>
      </c>
    </row>
    <row r="118" spans="18:19">
      <c r="R118" s="4" t="s">
        <v>196</v>
      </c>
      <c r="S118" s="5">
        <v>0.41895681699999998</v>
      </c>
    </row>
    <row r="119" spans="18:19">
      <c r="R119" s="17" t="s">
        <v>151</v>
      </c>
      <c r="S119" s="5">
        <v>0.34739118899999999</v>
      </c>
    </row>
    <row r="120" spans="18:19">
      <c r="R120" s="4" t="s">
        <v>183</v>
      </c>
      <c r="S120" s="5">
        <v>0.32123402699999998</v>
      </c>
    </row>
    <row r="121" spans="18:19">
      <c r="R121" s="4" t="s">
        <v>197</v>
      </c>
      <c r="S121" s="5">
        <v>0.35481905499999999</v>
      </c>
    </row>
    <row r="122" spans="18:19">
      <c r="R122" s="22" t="s">
        <v>198</v>
      </c>
      <c r="S122" s="5">
        <v>0.48138170000000002</v>
      </c>
    </row>
    <row r="123" spans="18:19">
      <c r="R123" s="4" t="s">
        <v>51</v>
      </c>
      <c r="S123" s="5">
        <v>0.26294708900000002</v>
      </c>
    </row>
    <row r="124" spans="18:19">
      <c r="R124" s="4" t="s">
        <v>184</v>
      </c>
      <c r="S124" s="5">
        <v>0.35035347300000003</v>
      </c>
    </row>
    <row r="125" spans="18:19">
      <c r="R125" s="4" t="s">
        <v>199</v>
      </c>
      <c r="S125" s="5">
        <v>0.47867728199999998</v>
      </c>
    </row>
    <row r="126" spans="18:19">
      <c r="R126" s="4" t="s">
        <v>122</v>
      </c>
      <c r="S126" s="5">
        <v>0.57400911600000004</v>
      </c>
    </row>
    <row r="127" spans="18:19">
      <c r="R127" s="22" t="s">
        <v>99</v>
      </c>
      <c r="S127" s="5">
        <v>0.36547341700000002</v>
      </c>
    </row>
    <row r="128" spans="18:19">
      <c r="R128" s="4" t="s">
        <v>79</v>
      </c>
      <c r="S128" s="4">
        <v>0.17537725199999998</v>
      </c>
    </row>
    <row r="129" spans="18:19">
      <c r="R129" s="4" t="s">
        <v>52</v>
      </c>
      <c r="S129" s="5">
        <v>0.25720264300000001</v>
      </c>
    </row>
    <row r="130" spans="18:19">
      <c r="R130" s="4" t="s">
        <v>54</v>
      </c>
      <c r="S130" s="5">
        <v>0.12913191900000001</v>
      </c>
    </row>
    <row r="131" spans="18:19">
      <c r="R131" s="23" t="s">
        <v>153</v>
      </c>
      <c r="S131" s="4">
        <v>0.30302319799999999</v>
      </c>
    </row>
    <row r="132" spans="18:19">
      <c r="R132" s="4" t="s">
        <v>123</v>
      </c>
      <c r="S132" s="5">
        <v>0.53886033200000005</v>
      </c>
    </row>
    <row r="133" spans="18:19">
      <c r="R133" s="4" t="s">
        <v>125</v>
      </c>
      <c r="S133" s="5">
        <v>0.491810578</v>
      </c>
    </row>
    <row r="134" spans="18:19">
      <c r="R134" s="4" t="s">
        <v>163</v>
      </c>
      <c r="S134" s="5">
        <v>0.309853932</v>
      </c>
    </row>
    <row r="135" spans="18:19">
      <c r="R135" s="4" t="s">
        <v>176</v>
      </c>
      <c r="S135" s="5">
        <v>0.39787066100000001</v>
      </c>
    </row>
    <row r="136" spans="18:19">
      <c r="R136" s="4" t="s">
        <v>126</v>
      </c>
      <c r="S136" s="5">
        <v>0.54441631300000004</v>
      </c>
    </row>
    <row r="137" spans="18:19">
      <c r="R137" s="4" t="s">
        <v>56</v>
      </c>
      <c r="S137" s="5">
        <v>0.255508018</v>
      </c>
    </row>
    <row r="138" spans="18:19">
      <c r="R138" s="4" t="s">
        <v>208</v>
      </c>
      <c r="S138" s="4">
        <v>0.54393411999999997</v>
      </c>
    </row>
    <row r="139" spans="18:19">
      <c r="R139" s="4" t="s">
        <v>209</v>
      </c>
      <c r="S139" s="4">
        <v>0.39864959599999999</v>
      </c>
    </row>
    <row r="140" spans="18:19">
      <c r="R140" s="4" t="s">
        <v>127</v>
      </c>
      <c r="S140" s="5">
        <v>0.46528443800000002</v>
      </c>
    </row>
    <row r="141" spans="18:19">
      <c r="R141" s="4" t="s">
        <v>128</v>
      </c>
      <c r="S141" s="5">
        <v>0.33922593699999998</v>
      </c>
    </row>
    <row r="142" spans="18:19">
      <c r="R142" s="4" t="s">
        <v>210</v>
      </c>
      <c r="S142" s="4">
        <v>0.46037966699999999</v>
      </c>
    </row>
    <row r="143" spans="18:19">
      <c r="R143" s="4" t="s">
        <v>205</v>
      </c>
      <c r="S143" s="5">
        <v>0.28954676299999998</v>
      </c>
    </row>
    <row r="144" spans="18:19">
      <c r="R144" s="4" t="s">
        <v>211</v>
      </c>
      <c r="S144" s="5">
        <v>0.48259844499999999</v>
      </c>
    </row>
    <row r="145" spans="18:19">
      <c r="R145" s="4" t="s">
        <v>81</v>
      </c>
      <c r="S145" s="5">
        <v>0.18817235299999999</v>
      </c>
    </row>
    <row r="146" spans="18:19">
      <c r="R146" s="4" t="s">
        <v>155</v>
      </c>
      <c r="S146" s="5">
        <v>0.39930692499999998</v>
      </c>
    </row>
    <row r="147" spans="18:19">
      <c r="R147" s="4" t="s">
        <v>212</v>
      </c>
      <c r="S147" s="4">
        <v>0.2866231185</v>
      </c>
    </row>
    <row r="148" spans="18:19">
      <c r="R148" s="4" t="s">
        <v>214</v>
      </c>
      <c r="S148" s="4">
        <v>0.39864959599999999</v>
      </c>
    </row>
    <row r="149" spans="18:19">
      <c r="R149" s="4" t="s">
        <v>101</v>
      </c>
      <c r="S149" s="5">
        <v>0.36470802699999999</v>
      </c>
    </row>
    <row r="150" spans="18:19">
      <c r="R150" s="4" t="s">
        <v>129</v>
      </c>
      <c r="S150" s="5">
        <v>0.51318692300000002</v>
      </c>
    </row>
    <row r="151" spans="18:19">
      <c r="R151" s="4" t="s">
        <v>217</v>
      </c>
      <c r="S151" s="5">
        <v>0.42702807500000001</v>
      </c>
    </row>
    <row r="152" spans="18:19">
      <c r="R152" s="4" t="s">
        <v>218</v>
      </c>
      <c r="S152" s="4">
        <v>0.54393411999999997</v>
      </c>
    </row>
    <row r="153" spans="18:19">
      <c r="R153" s="4" t="s">
        <v>177</v>
      </c>
      <c r="S153" s="5">
        <v>0.47759416300000002</v>
      </c>
    </row>
    <row r="154" spans="18:19">
      <c r="R154" s="4" t="s">
        <v>58</v>
      </c>
      <c r="S154" s="5">
        <v>0.19057085000000001</v>
      </c>
    </row>
    <row r="155" spans="18:19">
      <c r="R155" s="218" t="s">
        <v>266</v>
      </c>
      <c r="S155" s="4">
        <v>0.39864959599999999</v>
      </c>
    </row>
    <row r="156" spans="18:19">
      <c r="R156" s="22" t="s">
        <v>213</v>
      </c>
      <c r="S156" s="4">
        <v>0.39864959599999999</v>
      </c>
    </row>
    <row r="157" spans="18:19">
      <c r="R157" s="4" t="s">
        <v>94</v>
      </c>
      <c r="S157" s="5">
        <v>0.25937051</v>
      </c>
    </row>
    <row r="158" spans="18:19">
      <c r="R158" s="17" t="s">
        <v>222</v>
      </c>
      <c r="S158" s="4">
        <v>0.54393411999999997</v>
      </c>
    </row>
    <row r="159" spans="18:19">
      <c r="R159" s="4" t="s">
        <v>206</v>
      </c>
      <c r="S159" s="5">
        <v>0.37561155200000002</v>
      </c>
    </row>
    <row r="160" spans="18:19">
      <c r="R160" s="4" t="s">
        <v>131</v>
      </c>
      <c r="S160" s="5">
        <v>0.52911444100000005</v>
      </c>
    </row>
    <row r="161" spans="18:19">
      <c r="R161" s="4" t="s">
        <v>133</v>
      </c>
      <c r="S161" s="5">
        <v>0.50267819899999999</v>
      </c>
    </row>
    <row r="162" spans="18:19">
      <c r="R162" s="4" t="s">
        <v>224</v>
      </c>
      <c r="S162" s="4">
        <v>0.54393411999999997</v>
      </c>
    </row>
    <row r="163" spans="18:19">
      <c r="R163" s="4" t="s">
        <v>225</v>
      </c>
      <c r="S163" s="4">
        <v>0.54393411999999997</v>
      </c>
    </row>
    <row r="164" spans="18:19">
      <c r="R164" s="4" t="s">
        <v>226</v>
      </c>
      <c r="S164" s="4">
        <v>0.54393411999999997</v>
      </c>
    </row>
    <row r="165" spans="18:19">
      <c r="R165" s="4" t="s">
        <v>83</v>
      </c>
      <c r="S165" s="5">
        <v>0.16181582799999999</v>
      </c>
    </row>
    <row r="166" spans="18:19">
      <c r="R166" s="4" t="s">
        <v>186</v>
      </c>
      <c r="S166" s="5">
        <v>0.320837551</v>
      </c>
    </row>
    <row r="167" spans="18:19">
      <c r="R167" s="4" t="s">
        <v>178</v>
      </c>
      <c r="S167" s="5">
        <v>0.430075243</v>
      </c>
    </row>
    <row r="168" spans="18:19">
      <c r="R168" s="4" t="s">
        <v>229</v>
      </c>
      <c r="S168" s="4">
        <v>0.54393411999999997</v>
      </c>
    </row>
    <row r="169" spans="18:19">
      <c r="R169" s="4" t="s">
        <v>231</v>
      </c>
      <c r="S169" s="5">
        <v>0.349158994</v>
      </c>
    </row>
    <row r="170" spans="18:19">
      <c r="R170" s="4" t="s">
        <v>207</v>
      </c>
      <c r="S170" s="5">
        <v>0.33910511100000001</v>
      </c>
    </row>
    <row r="171" spans="18:19">
      <c r="R171" s="17" t="s">
        <v>219</v>
      </c>
      <c r="S171" s="5">
        <v>0.50184070000000003</v>
      </c>
    </row>
    <row r="172" spans="18:19">
      <c r="R172" s="4" t="s">
        <v>200</v>
      </c>
      <c r="S172" s="5">
        <v>0.34476546800000002</v>
      </c>
    </row>
    <row r="173" spans="18:19">
      <c r="R173" s="4" t="s">
        <v>201</v>
      </c>
      <c r="S173" s="5">
        <v>0.36989438499999999</v>
      </c>
    </row>
    <row r="174" spans="18:19">
      <c r="R174" s="4" t="s">
        <v>166</v>
      </c>
      <c r="S174" s="5">
        <v>0.38176551399999997</v>
      </c>
    </row>
    <row r="175" spans="18:19">
      <c r="R175" s="4" t="s">
        <v>235</v>
      </c>
      <c r="S175" s="4">
        <v>0.54393411999999997</v>
      </c>
    </row>
    <row r="176" spans="18:19">
      <c r="R176" s="4" t="s">
        <v>60</v>
      </c>
      <c r="S176" s="5">
        <v>0.14993991800000001</v>
      </c>
    </row>
    <row r="177" spans="18:19">
      <c r="R177" s="4" t="s">
        <v>62</v>
      </c>
      <c r="S177" s="5">
        <v>0.25460756899999998</v>
      </c>
    </row>
    <row r="178" spans="18:19">
      <c r="R178" s="17" t="s">
        <v>236</v>
      </c>
      <c r="S178" s="4">
        <v>0.39864959599999999</v>
      </c>
    </row>
    <row r="179" spans="18:19">
      <c r="R179" s="4" t="s">
        <v>187</v>
      </c>
      <c r="S179" s="5">
        <v>0.29396187099999999</v>
      </c>
    </row>
    <row r="180" spans="18:19">
      <c r="R180" s="22" t="s">
        <v>227</v>
      </c>
      <c r="S180" s="5">
        <v>0.32266445799999999</v>
      </c>
    </row>
    <row r="181" spans="18:19">
      <c r="R181" s="4" t="s">
        <v>237</v>
      </c>
      <c r="S181" s="4">
        <v>0.33922593699999998</v>
      </c>
    </row>
    <row r="182" spans="18:19">
      <c r="R182" s="4" t="s">
        <v>64</v>
      </c>
      <c r="S182" s="5">
        <v>0.25070976</v>
      </c>
    </row>
    <row r="183" spans="18:19">
      <c r="R183" s="17" t="s">
        <v>228</v>
      </c>
      <c r="S183" s="5">
        <v>0.28943591299999999</v>
      </c>
    </row>
    <row r="184" spans="18:19">
      <c r="R184" s="4" t="s">
        <v>135</v>
      </c>
      <c r="S184" s="5">
        <v>0.52074587400000005</v>
      </c>
    </row>
    <row r="185" spans="18:19">
      <c r="R185" s="4" t="s">
        <v>238</v>
      </c>
      <c r="S185" s="4">
        <v>0.39864959599999999</v>
      </c>
    </row>
    <row r="186" spans="18:19">
      <c r="R186" s="4" t="s">
        <v>239</v>
      </c>
      <c r="S186" s="4">
        <v>0.50207523200000004</v>
      </c>
    </row>
    <row r="187" spans="18:19">
      <c r="R187" s="4" t="s">
        <v>215</v>
      </c>
      <c r="S187" s="5">
        <v>0.397369798</v>
      </c>
    </row>
    <row r="188" spans="18:19">
      <c r="R188" s="4" t="s">
        <v>240</v>
      </c>
      <c r="S188" s="5">
        <v>0.30378436800000003</v>
      </c>
    </row>
    <row r="189" spans="18:19">
      <c r="R189" s="4" t="s">
        <v>241</v>
      </c>
      <c r="S189" s="4">
        <v>0.39864959599999999</v>
      </c>
    </row>
    <row r="190" spans="18:19">
      <c r="R190" s="4" t="s">
        <v>242</v>
      </c>
      <c r="S190" s="4">
        <v>0.23357465599999999</v>
      </c>
    </row>
    <row r="191" spans="18:19">
      <c r="R191" s="4" t="s">
        <v>243</v>
      </c>
      <c r="S191" s="5">
        <v>0.36169664699999998</v>
      </c>
    </row>
    <row r="192" spans="18:19">
      <c r="R192" s="4" t="s">
        <v>244</v>
      </c>
      <c r="S192" s="5">
        <v>0.41545077699999999</v>
      </c>
    </row>
    <row r="193" spans="18:19">
      <c r="R193" s="4" t="s">
        <v>245</v>
      </c>
      <c r="S193" s="5">
        <v>0.21171030399999999</v>
      </c>
    </row>
    <row r="194" spans="18:19">
      <c r="R194" s="4" t="s">
        <v>246</v>
      </c>
      <c r="S194" s="5">
        <v>0.50207523200000004</v>
      </c>
    </row>
    <row r="195" spans="18:19">
      <c r="R195" s="4" t="s">
        <v>189</v>
      </c>
      <c r="S195" s="5">
        <v>0.34145803200000002</v>
      </c>
    </row>
    <row r="196" spans="18:19">
      <c r="R196" s="4" t="s">
        <v>136</v>
      </c>
      <c r="S196" s="5">
        <v>0.472086175</v>
      </c>
    </row>
    <row r="197" spans="18:19">
      <c r="R197" s="4" t="s">
        <v>223</v>
      </c>
      <c r="S197" s="5">
        <v>0.33414865799999999</v>
      </c>
    </row>
    <row r="198" spans="18:19">
      <c r="R198" s="4" t="s">
        <v>247</v>
      </c>
      <c r="S198" s="5">
        <v>0.33414865799999999</v>
      </c>
    </row>
    <row r="199" spans="18:19">
      <c r="R199" s="4" t="s">
        <v>137</v>
      </c>
      <c r="S199" s="5">
        <v>0.37213973700000003</v>
      </c>
    </row>
    <row r="200" spans="18:19">
      <c r="R200" s="4" t="s">
        <v>139</v>
      </c>
      <c r="S200" s="5">
        <v>0.58945392100000005</v>
      </c>
    </row>
    <row r="201" spans="18:19">
      <c r="R201" s="4" t="s">
        <v>168</v>
      </c>
      <c r="S201" s="5">
        <v>0.35233554700000003</v>
      </c>
    </row>
    <row r="202" spans="18:19">
      <c r="R202" s="4" t="s">
        <v>66</v>
      </c>
      <c r="S202" s="5">
        <v>0.187754477</v>
      </c>
    </row>
    <row r="203" spans="18:19">
      <c r="R203" s="4" t="s">
        <v>68</v>
      </c>
      <c r="S203" s="5">
        <v>0.17079533599999999</v>
      </c>
    </row>
    <row r="204" spans="18:19">
      <c r="R204" s="17" t="s">
        <v>220</v>
      </c>
      <c r="S204" s="5">
        <v>0.54393411999999997</v>
      </c>
    </row>
    <row r="205" spans="18:19">
      <c r="R205" s="4" t="s">
        <v>248</v>
      </c>
      <c r="S205" s="5">
        <v>0.61926907399999997</v>
      </c>
    </row>
    <row r="206" spans="18:19">
      <c r="R206" s="4" t="s">
        <v>141</v>
      </c>
      <c r="S206" s="5">
        <v>0.36556084300000002</v>
      </c>
    </row>
    <row r="207" spans="18:19">
      <c r="R207" s="4" t="s">
        <v>249</v>
      </c>
      <c r="S207" s="5">
        <v>0.61926907399999997</v>
      </c>
    </row>
    <row r="208" spans="18:19">
      <c r="R208" s="4" t="s">
        <v>70</v>
      </c>
      <c r="S208" s="5">
        <v>0.21351756199999999</v>
      </c>
    </row>
    <row r="209" spans="18:19">
      <c r="R209" s="4" t="s">
        <v>179</v>
      </c>
      <c r="S209" s="5">
        <v>0.33193937699999998</v>
      </c>
    </row>
    <row r="210" spans="18:19">
      <c r="R210" s="4" t="s">
        <v>103</v>
      </c>
      <c r="S210" s="5">
        <v>0.526867847</v>
      </c>
    </row>
    <row r="211" spans="18:19">
      <c r="R211" s="4" t="s">
        <v>202</v>
      </c>
      <c r="S211" s="5">
        <v>0.30560838699999998</v>
      </c>
    </row>
    <row r="212" spans="18:19">
      <c r="R212" s="4" t="s">
        <v>250</v>
      </c>
      <c r="S212" s="5">
        <v>0.16181582799999999</v>
      </c>
    </row>
    <row r="213" spans="18:19">
      <c r="R213" s="4" t="s">
        <v>143</v>
      </c>
      <c r="S213" s="5">
        <v>0.41105823699999999</v>
      </c>
    </row>
    <row r="214" spans="18:19">
      <c r="R214" s="4" t="s">
        <v>72</v>
      </c>
      <c r="S214" s="5">
        <v>0.20526576499999999</v>
      </c>
    </row>
    <row r="215" spans="18:19">
      <c r="R215" s="4" t="s">
        <v>85</v>
      </c>
      <c r="S215" s="5">
        <v>0.15576436299999999</v>
      </c>
    </row>
    <row r="216" spans="18:19">
      <c r="R216" s="22" t="s">
        <v>190</v>
      </c>
      <c r="S216" s="5">
        <v>0.349158994</v>
      </c>
    </row>
    <row r="217" spans="18:19">
      <c r="R217" s="17" t="s">
        <v>157</v>
      </c>
      <c r="S217" s="5">
        <v>0.30302319799999999</v>
      </c>
    </row>
    <row r="218" spans="18:19">
      <c r="R218" s="4" t="s">
        <v>230</v>
      </c>
      <c r="S218" s="5">
        <v>0.39837171399999999</v>
      </c>
    </row>
    <row r="219" spans="18:19">
      <c r="R219" s="4" t="s">
        <v>170</v>
      </c>
      <c r="S219" s="5">
        <v>0.30810618099999998</v>
      </c>
    </row>
    <row r="220" spans="18:19">
      <c r="R220" s="17" t="s">
        <v>251</v>
      </c>
      <c r="S220" s="5">
        <v>0.30281271399999998</v>
      </c>
    </row>
    <row r="221" spans="18:19">
      <c r="R221" s="4" t="s">
        <v>252</v>
      </c>
      <c r="S221" s="5">
        <v>0.53492192699999996</v>
      </c>
    </row>
    <row r="222" spans="18:19">
      <c r="R222" s="4" t="s">
        <v>253</v>
      </c>
      <c r="S222" s="5">
        <v>0.57529444600000001</v>
      </c>
    </row>
    <row r="223" spans="18:19">
      <c r="R223" s="4" t="s">
        <v>254</v>
      </c>
      <c r="S223" s="4">
        <v>0.54393411999999997</v>
      </c>
    </row>
    <row r="224" spans="18:19">
      <c r="R224" s="4" t="s">
        <v>255</v>
      </c>
      <c r="S224" s="5">
        <v>0.416826951</v>
      </c>
    </row>
    <row r="225" spans="18:19">
      <c r="R225" s="4" t="s">
        <v>216</v>
      </c>
      <c r="S225" s="5">
        <v>0.302344053</v>
      </c>
    </row>
    <row r="226" spans="18:19">
      <c r="R226" s="4" t="s">
        <v>105</v>
      </c>
      <c r="S226" s="5">
        <v>0.31737988700000003</v>
      </c>
    </row>
    <row r="227" spans="18:19">
      <c r="R227" s="4" t="s">
        <v>192</v>
      </c>
      <c r="S227" s="5">
        <v>0.27743080799999997</v>
      </c>
    </row>
    <row r="228" spans="18:19">
      <c r="R228" s="4" t="s">
        <v>256</v>
      </c>
      <c r="S228" s="5">
        <v>0.29321646899999998</v>
      </c>
    </row>
    <row r="229" spans="18:19">
      <c r="R229" s="4" t="s">
        <v>257</v>
      </c>
      <c r="S229" s="4">
        <v>0.39864959599999999</v>
      </c>
    </row>
    <row r="230" spans="18:19">
      <c r="R230" s="4" t="s">
        <v>258</v>
      </c>
      <c r="S230" s="4">
        <v>0.54393411999999997</v>
      </c>
    </row>
    <row r="231" spans="18:19">
      <c r="R231" s="4" t="s">
        <v>144</v>
      </c>
      <c r="S231" s="5">
        <v>0.52159803599999999</v>
      </c>
    </row>
    <row r="232" spans="18:19">
      <c r="R232" s="4" t="s">
        <v>232</v>
      </c>
      <c r="S232" s="5">
        <v>0.262116511</v>
      </c>
    </row>
    <row r="233" spans="18:19">
      <c r="R233" s="4" t="s">
        <v>193</v>
      </c>
      <c r="S233" s="5">
        <v>0.29781603099999998</v>
      </c>
    </row>
    <row r="234" spans="18:19">
      <c r="R234" s="4" t="s">
        <v>74</v>
      </c>
      <c r="S234" s="5">
        <v>0.164744418</v>
      </c>
    </row>
    <row r="235" spans="18:19">
      <c r="R235" s="25" t="s">
        <v>146</v>
      </c>
      <c r="S235" s="5">
        <v>0.53553453900000003</v>
      </c>
    </row>
    <row r="236" spans="18:19">
      <c r="R236" s="39" t="s">
        <v>275</v>
      </c>
      <c r="S236" s="39">
        <v>0.53553453900000003</v>
      </c>
    </row>
    <row r="237" spans="18:19">
      <c r="R237" s="4" t="s">
        <v>0</v>
      </c>
      <c r="S237" s="5">
        <v>0.199021375</v>
      </c>
    </row>
    <row r="238" spans="18:19">
      <c r="R238" s="4" t="s">
        <v>259</v>
      </c>
      <c r="S238" s="4">
        <v>0.54393411999999997</v>
      </c>
    </row>
    <row r="239" spans="18:19">
      <c r="R239" s="17" t="s">
        <v>260</v>
      </c>
      <c r="S239" s="4">
        <v>0.39864959599999999</v>
      </c>
    </row>
    <row r="240" spans="18:19">
      <c r="R240" s="4" t="s">
        <v>203</v>
      </c>
      <c r="S240" s="5">
        <v>0.273960494</v>
      </c>
    </row>
    <row r="241" spans="18:19">
      <c r="R241" s="4" t="s">
        <v>233</v>
      </c>
      <c r="S241" s="5">
        <v>0.30434835599999999</v>
      </c>
    </row>
    <row r="242" spans="18:19">
      <c r="R242" s="4" t="s">
        <v>221</v>
      </c>
      <c r="S242" s="5">
        <v>0.44710646199999998</v>
      </c>
    </row>
    <row r="243" spans="18:19">
      <c r="R243" s="22" t="s">
        <v>204</v>
      </c>
      <c r="S243" s="5">
        <v>0.284910779</v>
      </c>
    </row>
    <row r="244" spans="18:19">
      <c r="R244" s="17" t="s">
        <v>172</v>
      </c>
      <c r="S244" s="5">
        <v>0.38138826799999997</v>
      </c>
    </row>
    <row r="245" spans="18:19">
      <c r="R245" s="4" t="s">
        <v>261</v>
      </c>
      <c r="S245" s="4">
        <v>0.54393411999999997</v>
      </c>
    </row>
    <row r="246" spans="18:19">
      <c r="R246" s="4" t="s">
        <v>262</v>
      </c>
      <c r="S246" s="4">
        <v>0.38749658933333336</v>
      </c>
    </row>
    <row r="247" spans="18:19">
      <c r="R247" s="4" t="s">
        <v>195</v>
      </c>
      <c r="S247" s="5">
        <v>0.52748621900000003</v>
      </c>
    </row>
    <row r="248" spans="18:19">
      <c r="R248" s="17" t="s">
        <v>263</v>
      </c>
      <c r="S248" s="4">
        <v>0.25747838160000003</v>
      </c>
    </row>
    <row r="249" spans="18:19">
      <c r="R249" s="4" t="s">
        <v>148</v>
      </c>
      <c r="S249" s="5">
        <v>0.49722559999999999</v>
      </c>
    </row>
    <row r="250" spans="18:19">
      <c r="R250" s="4" t="s">
        <v>149</v>
      </c>
      <c r="S250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5"/>
  <sheetViews>
    <sheetView topLeftCell="B465" workbookViewId="0">
      <selection activeCell="Q465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" t="s">
        <v>77</v>
      </c>
      <c r="B1" s="2"/>
      <c r="C1" s="2"/>
      <c r="D1" s="2"/>
      <c r="E1" s="2"/>
      <c r="F1" s="2"/>
      <c r="G1" s="3"/>
      <c r="Q1" s="190" t="s">
        <v>278</v>
      </c>
      <c r="R1" s="4" t="s">
        <v>1</v>
      </c>
      <c r="S1" s="5">
        <v>0.58265870500000005</v>
      </c>
    </row>
    <row r="2" spans="1:19">
      <c r="A2" s="6" t="s">
        <v>2</v>
      </c>
      <c r="B2" s="6"/>
      <c r="C2" s="6"/>
      <c r="D2" s="6"/>
      <c r="E2" s="6"/>
      <c r="F2" s="6"/>
      <c r="G2" s="7"/>
      <c r="R2" s="4" t="s">
        <v>3</v>
      </c>
      <c r="S2" s="5">
        <v>0.189396599</v>
      </c>
    </row>
    <row r="3" spans="1:19">
      <c r="A3" s="8" t="s">
        <v>4</v>
      </c>
      <c r="B3" s="9"/>
      <c r="C3" s="9"/>
      <c r="D3" s="9"/>
      <c r="E3" s="9"/>
      <c r="F3" s="9"/>
      <c r="G3" s="10"/>
      <c r="R3" s="4" t="s">
        <v>5</v>
      </c>
      <c r="S3" s="5">
        <v>0.33270861600000001</v>
      </c>
    </row>
    <row r="4" spans="1:19" ht="16" thickBot="1">
      <c r="A4" s="11"/>
      <c r="B4" s="12"/>
      <c r="C4" s="12"/>
      <c r="D4" s="12"/>
      <c r="E4" s="12"/>
      <c r="F4" s="12"/>
      <c r="G4" s="13"/>
      <c r="R4" s="4" t="s">
        <v>6</v>
      </c>
      <c r="S4" s="5">
        <v>0.33249730300000002</v>
      </c>
    </row>
    <row r="5" spans="1:19">
      <c r="A5" s="14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3"/>
      <c r="B6" s="16"/>
      <c r="C6" s="16"/>
      <c r="D6" s="16"/>
      <c r="E6" s="16"/>
      <c r="F6" s="16"/>
      <c r="G6" s="18"/>
      <c r="R6" s="4" t="s">
        <v>20</v>
      </c>
      <c r="S6" s="4">
        <v>0.21351756199999999</v>
      </c>
    </row>
    <row r="7" spans="1:19">
      <c r="A7" s="17" t="s">
        <v>21</v>
      </c>
      <c r="B7" s="19">
        <v>0</v>
      </c>
      <c r="C7" s="19">
        <v>0</v>
      </c>
      <c r="D7" s="19">
        <v>1.2418644982902765</v>
      </c>
      <c r="E7" s="19">
        <v>1.9662969798368299</v>
      </c>
      <c r="F7" s="19">
        <v>12.155976001347399</v>
      </c>
      <c r="G7" s="20">
        <f>AVERAGE(B7:F7)</f>
        <v>3.0728274958949013</v>
      </c>
      <c r="H7">
        <f>G7/G$69</f>
        <v>8.9045014820984846E-4</v>
      </c>
      <c r="I7">
        <f>VLOOKUP(A7,R$1:S$248,2,FALSE)</f>
        <v>0.19499014100000001</v>
      </c>
      <c r="J7">
        <f>H7*I7</f>
        <v>1.7362899995290926E-4</v>
      </c>
      <c r="K7">
        <f>SUM(J7:J67)</f>
        <v>0.17754346588223438</v>
      </c>
      <c r="L7">
        <f>COUNTA(J7:J67)</f>
        <v>56</v>
      </c>
      <c r="R7" s="4" t="s">
        <v>22</v>
      </c>
      <c r="S7" s="5">
        <v>0.51563940399999997</v>
      </c>
    </row>
    <row r="8" spans="1:19">
      <c r="A8" s="17" t="s">
        <v>23</v>
      </c>
      <c r="B8" s="19">
        <v>0</v>
      </c>
      <c r="C8" s="19">
        <v>0</v>
      </c>
      <c r="D8" s="19">
        <v>0</v>
      </c>
      <c r="E8" s="19">
        <v>0</v>
      </c>
      <c r="F8" s="19">
        <v>1.6666871173532325</v>
      </c>
      <c r="G8" s="20">
        <f t="shared" ref="G8:G69" si="0">AVERAGE(B8:F8)</f>
        <v>0.33333742347064649</v>
      </c>
      <c r="H8">
        <f t="shared" ref="H8:H67" si="1">G8/G$69</f>
        <v>9.6595190758302891E-5</v>
      </c>
      <c r="I8">
        <f t="shared" ref="I8:I67" si="2">VLOOKUP(A8,R$1:S$248,2,FALSE)</f>
        <v>0.205225833</v>
      </c>
      <c r="J8">
        <f t="shared" ref="J8:J67" si="3">H8*I8</f>
        <v>1.9823828487166613E-5</v>
      </c>
      <c r="R8" s="4" t="s">
        <v>24</v>
      </c>
      <c r="S8" s="4">
        <v>0.39864959599999999</v>
      </c>
    </row>
    <row r="9" spans="1:19">
      <c r="A9" s="17" t="s">
        <v>25</v>
      </c>
      <c r="B9" s="19">
        <v>47.255249983228701</v>
      </c>
      <c r="C9" s="19">
        <v>0</v>
      </c>
      <c r="D9" s="19">
        <v>6.0626953093044902</v>
      </c>
      <c r="E9" s="19">
        <v>23.526570881556498</v>
      </c>
      <c r="F9" s="19">
        <v>32.998374305029856</v>
      </c>
      <c r="G9" s="20">
        <f t="shared" si="0"/>
        <v>21.968578095823908</v>
      </c>
      <c r="H9">
        <f t="shared" si="1"/>
        <v>6.3660988609088838E-3</v>
      </c>
      <c r="I9">
        <f t="shared" si="2"/>
        <v>0.22307782900000001</v>
      </c>
      <c r="J9">
        <f t="shared" si="3"/>
        <v>1.4201355130909268E-3</v>
      </c>
      <c r="R9" s="4" t="s">
        <v>26</v>
      </c>
      <c r="S9" s="5">
        <v>0.61926907399999997</v>
      </c>
    </row>
    <row r="10" spans="1:19">
      <c r="A10" s="17" t="s">
        <v>29</v>
      </c>
      <c r="B10" s="19">
        <v>4.6049990960557325</v>
      </c>
      <c r="C10" s="19">
        <v>9.4388456623368207</v>
      </c>
      <c r="D10" s="19">
        <v>6.5347671013236033</v>
      </c>
      <c r="E10" s="19">
        <v>4.8381254635458895</v>
      </c>
      <c r="F10" s="19">
        <v>3.7811980161258782</v>
      </c>
      <c r="G10" s="20">
        <f t="shared" si="0"/>
        <v>5.8395870678775843</v>
      </c>
      <c r="H10">
        <f t="shared" si="1"/>
        <v>1.6922073162332046E-3</v>
      </c>
      <c r="I10">
        <f t="shared" si="2"/>
        <v>0.226918286</v>
      </c>
      <c r="J10">
        <f t="shared" si="3"/>
        <v>3.8399278375629873E-4</v>
      </c>
      <c r="R10" s="4" t="s">
        <v>28</v>
      </c>
      <c r="S10" s="5">
        <v>0.41010332799999999</v>
      </c>
    </row>
    <row r="11" spans="1:19">
      <c r="A11" s="17" t="s">
        <v>32</v>
      </c>
      <c r="B11" s="19">
        <v>18.181218653316339</v>
      </c>
      <c r="C11" s="19">
        <v>0.62278587489283199</v>
      </c>
      <c r="D11" s="19">
        <v>0.75402889350632352</v>
      </c>
      <c r="E11" s="19">
        <v>2.2595167049002192</v>
      </c>
      <c r="F11" s="19">
        <v>0.60467792706700596</v>
      </c>
      <c r="G11" s="20">
        <f t="shared" si="0"/>
        <v>4.4844456107365431</v>
      </c>
      <c r="H11">
        <f t="shared" si="1"/>
        <v>1.2995116920992093E-3</v>
      </c>
      <c r="I11">
        <f t="shared" si="2"/>
        <v>0.167790564</v>
      </c>
      <c r="J11">
        <f t="shared" si="3"/>
        <v>2.1804579974192068E-4</v>
      </c>
      <c r="R11" s="4" t="s">
        <v>31</v>
      </c>
      <c r="S11" s="5">
        <v>0.26223906699999999</v>
      </c>
    </row>
    <row r="12" spans="1:19">
      <c r="A12" s="17" t="s">
        <v>34</v>
      </c>
      <c r="B12" s="19">
        <v>203.52958967752497</v>
      </c>
      <c r="C12" s="19">
        <v>181.19024895258701</v>
      </c>
      <c r="D12" s="19">
        <v>805.46263968194205</v>
      </c>
      <c r="E12" s="19">
        <v>18.37797747382583</v>
      </c>
      <c r="F12" s="19">
        <v>24.718616098072022</v>
      </c>
      <c r="G12" s="20">
        <f t="shared" si="0"/>
        <v>246.65581437679043</v>
      </c>
      <c r="H12">
        <f t="shared" si="1"/>
        <v>7.1476419279003348E-2</v>
      </c>
      <c r="I12">
        <f t="shared" si="2"/>
        <v>0.14496762399999999</v>
      </c>
      <c r="J12">
        <f t="shared" si="3"/>
        <v>1.0361766674904908E-2</v>
      </c>
      <c r="R12" s="4" t="s">
        <v>33</v>
      </c>
      <c r="S12" s="5">
        <v>0.29721400999999997</v>
      </c>
    </row>
    <row r="13" spans="1:19">
      <c r="A13" s="17" t="s">
        <v>36</v>
      </c>
      <c r="B13" s="19">
        <v>0</v>
      </c>
      <c r="C13" s="19">
        <v>0</v>
      </c>
      <c r="D13" s="19">
        <v>0.499214672534808</v>
      </c>
      <c r="E13" s="19">
        <v>1.3108646532245547</v>
      </c>
      <c r="F13" s="19">
        <v>0</v>
      </c>
      <c r="G13" s="20">
        <f t="shared" si="0"/>
        <v>0.36201586515187251</v>
      </c>
      <c r="H13">
        <f t="shared" si="1"/>
        <v>1.0490568741963211E-4</v>
      </c>
      <c r="I13">
        <f t="shared" si="2"/>
        <v>0.252987409</v>
      </c>
      <c r="J13">
        <f t="shared" si="3"/>
        <v>2.6539818049656621E-5</v>
      </c>
      <c r="R13" s="4" t="s">
        <v>35</v>
      </c>
      <c r="S13" s="4">
        <v>0.39864959599999999</v>
      </c>
    </row>
    <row r="14" spans="1:19">
      <c r="A14" s="17" t="s">
        <v>38</v>
      </c>
      <c r="B14" s="19">
        <v>2117.2648806850402</v>
      </c>
      <c r="C14" s="19">
        <v>93.126708617091822</v>
      </c>
      <c r="D14" s="19">
        <v>0</v>
      </c>
      <c r="E14" s="19">
        <v>45.449057384824997</v>
      </c>
      <c r="F14" s="19">
        <v>5.8428643207801478</v>
      </c>
      <c r="G14" s="20">
        <f t="shared" si="0"/>
        <v>452.33670220154755</v>
      </c>
      <c r="H14">
        <f t="shared" si="1"/>
        <v>0.13107904171458193</v>
      </c>
      <c r="I14">
        <f t="shared" si="2"/>
        <v>0.189396599</v>
      </c>
      <c r="J14">
        <f t="shared" si="3"/>
        <v>2.4825924700920945E-2</v>
      </c>
      <c r="R14" s="4" t="s">
        <v>37</v>
      </c>
      <c r="S14" s="5">
        <v>0.23886655300000001</v>
      </c>
    </row>
    <row r="15" spans="1:19">
      <c r="A15" s="17" t="s">
        <v>39</v>
      </c>
      <c r="B15" s="19">
        <v>30.472586610936698</v>
      </c>
      <c r="C15" s="19">
        <v>0.85734159400831456</v>
      </c>
      <c r="D15" s="19">
        <v>8.3447669377137093</v>
      </c>
      <c r="E15" s="19">
        <v>7.1321386066888595</v>
      </c>
      <c r="F15" s="19">
        <v>7.3078241124487331</v>
      </c>
      <c r="G15" s="20">
        <f t="shared" si="0"/>
        <v>10.822931572359263</v>
      </c>
      <c r="H15">
        <f t="shared" si="1"/>
        <v>3.1362909358065619E-3</v>
      </c>
      <c r="I15">
        <f t="shared" si="2"/>
        <v>0.150847644</v>
      </c>
      <c r="J15">
        <f t="shared" si="3"/>
        <v>4.7310209856497512E-4</v>
      </c>
      <c r="R15" s="4" t="s">
        <v>21</v>
      </c>
      <c r="S15" s="5">
        <v>0.19499014100000001</v>
      </c>
    </row>
    <row r="16" spans="1:19">
      <c r="A16" s="17" t="s">
        <v>41</v>
      </c>
      <c r="B16" s="19">
        <v>138.35463950816299</v>
      </c>
      <c r="C16" s="19">
        <v>29.012116016111552</v>
      </c>
      <c r="D16" s="19">
        <v>86.112506339883197</v>
      </c>
      <c r="E16" s="19">
        <v>16.170205426289737</v>
      </c>
      <c r="F16" s="19">
        <v>65.843583677307606</v>
      </c>
      <c r="G16" s="20">
        <f t="shared" si="0"/>
        <v>67.098610193551025</v>
      </c>
      <c r="H16">
        <f t="shared" si="1"/>
        <v>1.9443970568260593E-2</v>
      </c>
      <c r="I16">
        <f t="shared" si="2"/>
        <v>0.15008984</v>
      </c>
      <c r="J16">
        <f t="shared" si="3"/>
        <v>2.9183424315549415E-3</v>
      </c>
      <c r="R16" s="4" t="s">
        <v>40</v>
      </c>
      <c r="S16" s="5">
        <v>0.292860758</v>
      </c>
    </row>
    <row r="17" spans="1:19">
      <c r="A17" s="17" t="s">
        <v>43</v>
      </c>
      <c r="B17" s="19">
        <v>1.5918515393772901</v>
      </c>
      <c r="C17" s="19">
        <v>0</v>
      </c>
      <c r="D17" s="19">
        <v>0</v>
      </c>
      <c r="E17" s="19">
        <v>0</v>
      </c>
      <c r="F17" s="19">
        <v>0</v>
      </c>
      <c r="G17" s="20">
        <f t="shared" si="0"/>
        <v>0.318370307875458</v>
      </c>
      <c r="H17">
        <f t="shared" si="1"/>
        <v>9.2257989819488669E-5</v>
      </c>
      <c r="I17">
        <f t="shared" si="2"/>
        <v>0.24644919700000001</v>
      </c>
      <c r="J17">
        <f t="shared" si="3"/>
        <v>2.2736907507847157E-5</v>
      </c>
      <c r="R17" s="4" t="s">
        <v>42</v>
      </c>
      <c r="S17" s="5">
        <v>0.34843180000000001</v>
      </c>
    </row>
    <row r="18" spans="1:19">
      <c r="A18" s="17" t="s">
        <v>45</v>
      </c>
      <c r="B18" s="19">
        <v>2.3764069409275299</v>
      </c>
      <c r="C18" s="19">
        <v>0</v>
      </c>
      <c r="D18" s="19">
        <v>2.1055365586296002</v>
      </c>
      <c r="E18" s="19">
        <v>0</v>
      </c>
      <c r="F18" s="19">
        <v>5.3239041415951949</v>
      </c>
      <c r="G18" s="20">
        <f t="shared" si="0"/>
        <v>1.9611695282304651</v>
      </c>
      <c r="H18">
        <f t="shared" si="1"/>
        <v>5.6831166064819181E-4</v>
      </c>
      <c r="I18">
        <f t="shared" si="2"/>
        <v>0.21118531600000001</v>
      </c>
      <c r="J18">
        <f t="shared" si="3"/>
        <v>1.2001907764047316E-4</v>
      </c>
      <c r="R18" s="4" t="s">
        <v>44</v>
      </c>
      <c r="S18" s="5">
        <v>0.338698428</v>
      </c>
    </row>
    <row r="19" spans="1:19">
      <c r="A19" s="17" t="s">
        <v>47</v>
      </c>
      <c r="B19" s="19">
        <v>4.4458139421180034</v>
      </c>
      <c r="C19" s="19">
        <v>8.3954771186851929</v>
      </c>
      <c r="D19" s="19">
        <v>21.392352873807699</v>
      </c>
      <c r="E19" s="19">
        <v>9.8832295565482866</v>
      </c>
      <c r="F19" s="19">
        <v>3.3881007521654323</v>
      </c>
      <c r="G19" s="20">
        <f t="shared" si="0"/>
        <v>9.5009948486649236</v>
      </c>
      <c r="H19">
        <f t="shared" si="1"/>
        <v>2.7532174462890995E-3</v>
      </c>
      <c r="I19">
        <f t="shared" si="2"/>
        <v>0.193795309</v>
      </c>
      <c r="J19">
        <f t="shared" si="3"/>
        <v>5.335606257477869E-4</v>
      </c>
      <c r="R19" s="4" t="s">
        <v>46</v>
      </c>
      <c r="S19" s="5">
        <v>0.49513526800000002</v>
      </c>
    </row>
    <row r="20" spans="1:19">
      <c r="A20" s="17" t="s">
        <v>49</v>
      </c>
      <c r="B20" s="19">
        <v>45.91354654289642</v>
      </c>
      <c r="C20" s="19">
        <v>12.884388294860802</v>
      </c>
      <c r="D20" s="19">
        <v>3.9496572372834202</v>
      </c>
      <c r="E20" s="19">
        <v>2.30263725270366</v>
      </c>
      <c r="F20" s="19">
        <v>1.6050248536013565</v>
      </c>
      <c r="G20" s="20">
        <f t="shared" si="0"/>
        <v>13.331050836269132</v>
      </c>
      <c r="H20">
        <f t="shared" si="1"/>
        <v>3.8630987938005875E-3</v>
      </c>
      <c r="I20">
        <f t="shared" si="2"/>
        <v>0.21171030399999999</v>
      </c>
      <c r="J20">
        <f t="shared" si="3"/>
        <v>8.1785782001755566E-4</v>
      </c>
      <c r="R20" s="4" t="s">
        <v>48</v>
      </c>
      <c r="S20" s="5">
        <v>0.35195426499999999</v>
      </c>
    </row>
    <row r="21" spans="1:19">
      <c r="A21" s="17" t="s">
        <v>51</v>
      </c>
      <c r="B21" s="19">
        <v>6.3332950530939334</v>
      </c>
      <c r="C21" s="19">
        <v>5.3947815396560896</v>
      </c>
      <c r="D21" s="19">
        <v>12.4759002634119</v>
      </c>
      <c r="E21" s="19">
        <v>38.092691929558299</v>
      </c>
      <c r="F21" s="19">
        <v>10.137764847261399</v>
      </c>
      <c r="G21" s="20">
        <f t="shared" si="0"/>
        <v>14.486886726596325</v>
      </c>
      <c r="H21">
        <f t="shared" si="1"/>
        <v>4.1980392488775728E-3</v>
      </c>
      <c r="I21">
        <f t="shared" si="2"/>
        <v>0.26294708900000002</v>
      </c>
      <c r="J21">
        <f t="shared" si="3"/>
        <v>1.1038622000001043E-3</v>
      </c>
      <c r="R21" s="4" t="s">
        <v>50</v>
      </c>
      <c r="S21" s="5">
        <v>0.230041615</v>
      </c>
    </row>
    <row r="22" spans="1:19">
      <c r="A22" s="17" t="s">
        <v>52</v>
      </c>
      <c r="B22" s="19">
        <v>17.214737361551599</v>
      </c>
      <c r="C22" s="19">
        <v>1.9654151636228301</v>
      </c>
      <c r="D22" s="19">
        <v>9.5755795880303012</v>
      </c>
      <c r="E22" s="19">
        <v>5.1485934077306501</v>
      </c>
      <c r="F22" s="19">
        <v>2.2244208783006401</v>
      </c>
      <c r="G22" s="20">
        <f t="shared" si="0"/>
        <v>7.2257492798472045</v>
      </c>
      <c r="H22">
        <f t="shared" si="1"/>
        <v>2.0938921972557143E-3</v>
      </c>
      <c r="I22">
        <f t="shared" si="2"/>
        <v>0.25720264300000001</v>
      </c>
      <c r="J22">
        <f t="shared" si="3"/>
        <v>5.3855460729124714E-4</v>
      </c>
      <c r="R22" s="4" t="s">
        <v>23</v>
      </c>
      <c r="S22" s="5">
        <v>0.205225833</v>
      </c>
    </row>
    <row r="23" spans="1:19">
      <c r="A23" s="17" t="s">
        <v>54</v>
      </c>
      <c r="B23" s="19">
        <v>317.50615989693898</v>
      </c>
      <c r="C23" s="19">
        <v>949.00435141299602</v>
      </c>
      <c r="D23" s="19">
        <v>744.85037875689204</v>
      </c>
      <c r="E23" s="19">
        <v>114.74377770495197</v>
      </c>
      <c r="F23" s="19">
        <v>1413.1066364020801</v>
      </c>
      <c r="G23" s="20">
        <f t="shared" si="0"/>
        <v>707.84226083477188</v>
      </c>
      <c r="H23">
        <f t="shared" si="1"/>
        <v>0.2051199577299912</v>
      </c>
      <c r="I23">
        <f t="shared" si="2"/>
        <v>0.12913191900000001</v>
      </c>
      <c r="J23">
        <f t="shared" si="3"/>
        <v>2.6487533766872649E-2</v>
      </c>
      <c r="R23" s="4" t="s">
        <v>53</v>
      </c>
      <c r="S23" s="5">
        <v>0.29304951499999998</v>
      </c>
    </row>
    <row r="24" spans="1:19">
      <c r="A24" s="17" t="s">
        <v>56</v>
      </c>
      <c r="B24" s="19">
        <v>0</v>
      </c>
      <c r="C24" s="19">
        <v>0</v>
      </c>
      <c r="D24" s="19">
        <v>14.383910603556878</v>
      </c>
      <c r="E24" s="19">
        <v>23.733549511012988</v>
      </c>
      <c r="F24" s="19">
        <v>12.353947532899467</v>
      </c>
      <c r="G24" s="20">
        <f t="shared" si="0"/>
        <v>10.094281529493866</v>
      </c>
      <c r="H24">
        <f t="shared" si="1"/>
        <v>2.9251412570402155E-3</v>
      </c>
      <c r="I24">
        <f t="shared" si="2"/>
        <v>0.255508018</v>
      </c>
      <c r="J24">
        <f t="shared" si="3"/>
        <v>7.4739704495637403E-4</v>
      </c>
      <c r="R24" s="4" t="s">
        <v>55</v>
      </c>
      <c r="S24" s="5">
        <v>0.51724363100000004</v>
      </c>
    </row>
    <row r="25" spans="1:19">
      <c r="A25" s="17" t="s">
        <v>58</v>
      </c>
      <c r="B25" s="19">
        <v>178.31011314653333</v>
      </c>
      <c r="C25" s="19">
        <v>1021.1504553616202</v>
      </c>
      <c r="D25" s="19">
        <v>145.32303954451001</v>
      </c>
      <c r="E25" s="19">
        <v>174.284630111941</v>
      </c>
      <c r="F25" s="19">
        <v>16.351779562903797</v>
      </c>
      <c r="G25" s="20">
        <f t="shared" si="0"/>
        <v>307.08400354550167</v>
      </c>
      <c r="H25">
        <f t="shared" si="1"/>
        <v>8.8987421791580479E-2</v>
      </c>
      <c r="I25">
        <f t="shared" si="2"/>
        <v>0.19057085000000001</v>
      </c>
      <c r="J25">
        <f t="shared" si="3"/>
        <v>1.6958408610130017E-2</v>
      </c>
      <c r="R25" s="4" t="s">
        <v>57</v>
      </c>
      <c r="S25" s="4">
        <v>0.39864959599999999</v>
      </c>
    </row>
    <row r="26" spans="1:19">
      <c r="A26" s="17" t="s">
        <v>60</v>
      </c>
      <c r="B26" s="19">
        <v>14.133367596042657</v>
      </c>
      <c r="C26" s="19">
        <v>10.74103430984</v>
      </c>
      <c r="D26" s="19">
        <v>8.2468136974198707</v>
      </c>
      <c r="E26" s="19">
        <v>44.207185608086</v>
      </c>
      <c r="F26" s="19">
        <v>8.1453458581642195</v>
      </c>
      <c r="G26" s="20">
        <f t="shared" si="0"/>
        <v>17.094749413910549</v>
      </c>
      <c r="H26">
        <f t="shared" si="1"/>
        <v>4.9537509572413372E-3</v>
      </c>
      <c r="I26">
        <f t="shared" si="2"/>
        <v>0.14993991800000001</v>
      </c>
      <c r="J26">
        <f t="shared" si="3"/>
        <v>7.4276501232118763E-4</v>
      </c>
      <c r="R26" s="4" t="s">
        <v>59</v>
      </c>
      <c r="S26" s="5">
        <v>0.42244188599999999</v>
      </c>
    </row>
    <row r="27" spans="1:19">
      <c r="A27" s="17" t="s">
        <v>62</v>
      </c>
      <c r="B27" s="19">
        <v>0</v>
      </c>
      <c r="C27" s="19">
        <v>0.58234523366602498</v>
      </c>
      <c r="D27" s="19">
        <v>0</v>
      </c>
      <c r="E27" s="19">
        <v>0</v>
      </c>
      <c r="F27" s="19">
        <v>0</v>
      </c>
      <c r="G27" s="20">
        <f t="shared" si="0"/>
        <v>0.11646904673320499</v>
      </c>
      <c r="H27">
        <f t="shared" si="1"/>
        <v>3.3750635225697456E-5</v>
      </c>
      <c r="I27">
        <f t="shared" si="2"/>
        <v>0.25460756899999998</v>
      </c>
      <c r="J27">
        <f t="shared" si="3"/>
        <v>8.5931671870205946E-6</v>
      </c>
      <c r="R27" s="22" t="s">
        <v>61</v>
      </c>
      <c r="S27" s="5">
        <v>0.37816792100000002</v>
      </c>
    </row>
    <row r="28" spans="1:19">
      <c r="A28" s="17" t="s">
        <v>64</v>
      </c>
      <c r="B28" s="19">
        <v>8.4936649993916848</v>
      </c>
      <c r="C28" s="19">
        <v>17.6482958313787</v>
      </c>
      <c r="D28" s="19">
        <v>2.0636115246805518</v>
      </c>
      <c r="E28" s="19">
        <v>1.3712334201493701</v>
      </c>
      <c r="F28" s="19">
        <v>42.909966852447944</v>
      </c>
      <c r="G28" s="20">
        <f t="shared" si="0"/>
        <v>14.497354525609651</v>
      </c>
      <c r="H28">
        <f t="shared" si="1"/>
        <v>4.2010726287842869E-3</v>
      </c>
      <c r="I28">
        <f t="shared" si="2"/>
        <v>0.25070976</v>
      </c>
      <c r="J28">
        <f t="shared" si="3"/>
        <v>1.0532499105050776E-3</v>
      </c>
      <c r="R28" s="17" t="s">
        <v>63</v>
      </c>
      <c r="S28" s="5">
        <v>0.27222679999999999</v>
      </c>
    </row>
    <row r="29" spans="1:19">
      <c r="A29" s="17" t="s">
        <v>66</v>
      </c>
      <c r="B29" s="19">
        <v>0.62537024761250704</v>
      </c>
      <c r="C29" s="19">
        <v>4.3756773807405489</v>
      </c>
      <c r="D29" s="19">
        <v>0.90149866657940803</v>
      </c>
      <c r="E29" s="19">
        <v>4.0619556030839821</v>
      </c>
      <c r="F29" s="19">
        <v>2.6740965337576101</v>
      </c>
      <c r="G29" s="20">
        <f t="shared" si="0"/>
        <v>2.5277196863548115</v>
      </c>
      <c r="H29">
        <f t="shared" si="1"/>
        <v>7.3248770793496475E-4</v>
      </c>
      <c r="I29">
        <f t="shared" si="2"/>
        <v>0.187754477</v>
      </c>
      <c r="J29">
        <f t="shared" si="3"/>
        <v>1.3752784651225805E-4</v>
      </c>
      <c r="R29" s="4" t="s">
        <v>65</v>
      </c>
      <c r="S29" s="5">
        <v>0.42144716700000001</v>
      </c>
    </row>
    <row r="30" spans="1:19">
      <c r="A30" s="17" t="s">
        <v>70</v>
      </c>
      <c r="B30" s="19">
        <v>7.69773922970304</v>
      </c>
      <c r="C30" s="19">
        <v>20.220320613403644</v>
      </c>
      <c r="D30" s="19">
        <v>8.9977258225487144</v>
      </c>
      <c r="E30" s="19">
        <v>11.625299687807235</v>
      </c>
      <c r="F30" s="19">
        <v>0.74259738584820534</v>
      </c>
      <c r="G30" s="20">
        <f t="shared" si="0"/>
        <v>9.8567365478621678</v>
      </c>
      <c r="H30">
        <f t="shared" si="1"/>
        <v>2.8563049932463541E-3</v>
      </c>
      <c r="I30">
        <f t="shared" si="2"/>
        <v>0.21351756199999999</v>
      </c>
      <c r="J30">
        <f t="shared" si="3"/>
        <v>6.0987127848638803E-4</v>
      </c>
      <c r="R30" s="4" t="s">
        <v>67</v>
      </c>
      <c r="S30" s="4">
        <v>0.61926907399999997</v>
      </c>
    </row>
    <row r="31" spans="1:19">
      <c r="A31" s="17" t="s">
        <v>72</v>
      </c>
      <c r="B31" s="19">
        <v>993.29261983515198</v>
      </c>
      <c r="C31" s="19">
        <v>78.171759491418499</v>
      </c>
      <c r="D31" s="19">
        <v>33.339040591613397</v>
      </c>
      <c r="E31" s="19">
        <v>27.769632785414906</v>
      </c>
      <c r="F31" s="19">
        <v>4.2488101000207799</v>
      </c>
      <c r="G31" s="20">
        <f t="shared" si="0"/>
        <v>227.36437256072389</v>
      </c>
      <c r="H31">
        <f t="shared" si="1"/>
        <v>6.588610636776869E-2</v>
      </c>
      <c r="I31">
        <f t="shared" si="2"/>
        <v>0.20526576499999999</v>
      </c>
      <c r="J31">
        <f t="shared" si="3"/>
        <v>1.3524162026451412E-2</v>
      </c>
      <c r="R31" s="4" t="s">
        <v>69</v>
      </c>
      <c r="S31" s="5">
        <v>0.29559615700000003</v>
      </c>
    </row>
    <row r="32" spans="1:19">
      <c r="A32" s="17" t="s">
        <v>74</v>
      </c>
      <c r="B32" s="19">
        <v>176.52496534880299</v>
      </c>
      <c r="C32" s="19">
        <v>560.67713809670158</v>
      </c>
      <c r="D32" s="19">
        <v>81.616792918963995</v>
      </c>
      <c r="E32" s="19">
        <v>92.924780516411687</v>
      </c>
      <c r="F32" s="19">
        <v>2160.9259130148098</v>
      </c>
      <c r="G32" s="20">
        <f t="shared" si="0"/>
        <v>614.53391797913798</v>
      </c>
      <c r="H32">
        <f t="shared" si="1"/>
        <v>0.17808087797819494</v>
      </c>
      <c r="I32">
        <f t="shared" si="2"/>
        <v>0.164744418</v>
      </c>
      <c r="J32">
        <f t="shared" si="3"/>
        <v>2.9337830599446744E-2</v>
      </c>
      <c r="R32" s="4" t="s">
        <v>71</v>
      </c>
      <c r="S32" s="4">
        <v>0.39787066100000001</v>
      </c>
    </row>
    <row r="33" spans="1:19">
      <c r="A33" s="17" t="s">
        <v>132</v>
      </c>
      <c r="B33" s="19">
        <v>48.0170646485021</v>
      </c>
      <c r="C33" s="19">
        <v>71.951988870735534</v>
      </c>
      <c r="D33" s="19">
        <v>17.608555161073937</v>
      </c>
      <c r="E33" s="19">
        <v>46.380461217379299</v>
      </c>
      <c r="F33" s="19">
        <v>5.5864195440387583</v>
      </c>
      <c r="G33" s="20">
        <f t="shared" si="0"/>
        <v>37.908897888345926</v>
      </c>
      <c r="H33">
        <f t="shared" si="1"/>
        <v>1.0985316874522064E-2</v>
      </c>
      <c r="I33">
        <f t="shared" si="2"/>
        <v>0.235824899</v>
      </c>
      <c r="J33">
        <f t="shared" si="3"/>
        <v>2.5906112424171615E-3</v>
      </c>
      <c r="R33" s="22" t="s">
        <v>73</v>
      </c>
      <c r="S33" s="4">
        <v>0.39864959599999999</v>
      </c>
    </row>
    <row r="34" spans="1:19">
      <c r="A34" s="17" t="s">
        <v>76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20">
        <f t="shared" si="0"/>
        <v>0</v>
      </c>
      <c r="H34">
        <f t="shared" si="1"/>
        <v>0</v>
      </c>
      <c r="I34">
        <f t="shared" si="2"/>
        <v>0.21351756199999999</v>
      </c>
      <c r="R34" s="4" t="s">
        <v>75</v>
      </c>
      <c r="S34" s="5">
        <v>0.30243793699999999</v>
      </c>
    </row>
    <row r="35" spans="1:19">
      <c r="A35" s="17" t="s">
        <v>160</v>
      </c>
      <c r="B35" s="19">
        <v>3.2178141831698084</v>
      </c>
      <c r="C35" s="19">
        <v>0</v>
      </c>
      <c r="D35" s="19">
        <v>0.71326548976620141</v>
      </c>
      <c r="E35" s="19">
        <v>8.2446487400175936</v>
      </c>
      <c r="F35" s="19">
        <v>1.424713252480353</v>
      </c>
      <c r="G35" s="20">
        <f t="shared" si="0"/>
        <v>2.7200883330867915</v>
      </c>
      <c r="H35">
        <f t="shared" si="1"/>
        <v>7.8823268230214223E-4</v>
      </c>
      <c r="I35">
        <f t="shared" si="2"/>
        <v>0.150847644</v>
      </c>
      <c r="J35">
        <f t="shared" si="3"/>
        <v>1.1890304304907865E-4</v>
      </c>
      <c r="R35" s="4" t="s">
        <v>25</v>
      </c>
      <c r="S35" s="5">
        <v>0.22307782900000001</v>
      </c>
    </row>
    <row r="36" spans="1:19">
      <c r="A36" s="17" t="s">
        <v>181</v>
      </c>
      <c r="B36" s="19">
        <v>13.2237381449699</v>
      </c>
      <c r="C36" s="19">
        <v>5.1925783335220599</v>
      </c>
      <c r="D36" s="19">
        <v>1.2008393187284201</v>
      </c>
      <c r="E36" s="19">
        <v>0.73304931265846796</v>
      </c>
      <c r="F36" s="19">
        <v>17.075589583536459</v>
      </c>
      <c r="G36" s="20">
        <f t="shared" si="0"/>
        <v>7.4851589386830621</v>
      </c>
      <c r="H36">
        <f t="shared" si="1"/>
        <v>2.1690644513005786E-3</v>
      </c>
      <c r="I36">
        <f t="shared" si="2"/>
        <v>0.164744418</v>
      </c>
      <c r="J36">
        <f t="shared" si="3"/>
        <v>3.5734126063400316E-4</v>
      </c>
      <c r="R36" s="4" t="s">
        <v>78</v>
      </c>
      <c r="S36" s="5">
        <v>0.53326135799999996</v>
      </c>
    </row>
    <row r="37" spans="1:19">
      <c r="A37" s="17" t="s">
        <v>188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20">
        <f t="shared" si="0"/>
        <v>0</v>
      </c>
      <c r="H37">
        <f t="shared" si="1"/>
        <v>0</v>
      </c>
      <c r="I37">
        <f t="shared" si="2"/>
        <v>0.150847644</v>
      </c>
      <c r="R37" s="23" t="s">
        <v>80</v>
      </c>
      <c r="S37" s="5">
        <v>0.45051817900000002</v>
      </c>
    </row>
    <row r="38" spans="1:19">
      <c r="A38" s="17" t="s">
        <v>83</v>
      </c>
      <c r="B38" s="19">
        <v>242.26843392508499</v>
      </c>
      <c r="C38" s="19">
        <v>58.663194163606697</v>
      </c>
      <c r="D38" s="19">
        <v>50.676469625824197</v>
      </c>
      <c r="E38" s="19">
        <v>64.542835952187943</v>
      </c>
      <c r="F38" s="19">
        <v>23.312565000336264</v>
      </c>
      <c r="G38" s="20">
        <f t="shared" si="0"/>
        <v>87.892699733408023</v>
      </c>
      <c r="H38">
        <f t="shared" si="1"/>
        <v>2.5469723767029752E-2</v>
      </c>
      <c r="I38">
        <f t="shared" si="2"/>
        <v>0.16181582799999999</v>
      </c>
      <c r="J38">
        <f t="shared" si="3"/>
        <v>4.1214044402931981E-3</v>
      </c>
      <c r="R38" s="4" t="s">
        <v>82</v>
      </c>
      <c r="S38" s="5">
        <v>0.58993438499999995</v>
      </c>
    </row>
    <row r="39" spans="1:19">
      <c r="A39" s="17" t="s">
        <v>85</v>
      </c>
      <c r="B39" s="19">
        <v>8.0388502738553154</v>
      </c>
      <c r="C39" s="19">
        <v>145.804687879131</v>
      </c>
      <c r="D39" s="19">
        <v>0</v>
      </c>
      <c r="E39" s="19">
        <v>20.249409248495098</v>
      </c>
      <c r="F39" s="19">
        <v>10.558389541382503</v>
      </c>
      <c r="G39" s="20">
        <f t="shared" si="0"/>
        <v>36.93026738857278</v>
      </c>
      <c r="H39">
        <f t="shared" si="1"/>
        <v>1.0701727354859853E-2</v>
      </c>
      <c r="I39">
        <f t="shared" si="2"/>
        <v>0.15576436299999999</v>
      </c>
      <c r="J39">
        <f t="shared" si="3"/>
        <v>1.6669477444294198E-3</v>
      </c>
      <c r="R39" s="4" t="s">
        <v>84</v>
      </c>
      <c r="S39" s="5">
        <v>0.49951571</v>
      </c>
    </row>
    <row r="40" spans="1:19">
      <c r="A40" s="17" t="s">
        <v>87</v>
      </c>
      <c r="B40" s="19">
        <v>187.031185508693</v>
      </c>
      <c r="C40" s="19">
        <v>15.140976075316649</v>
      </c>
      <c r="D40" s="19">
        <v>4.4970959244776756</v>
      </c>
      <c r="E40" s="19">
        <v>12.392845438708454</v>
      </c>
      <c r="F40" s="19">
        <v>1.8363059675673508</v>
      </c>
      <c r="G40" s="20">
        <f t="shared" si="0"/>
        <v>44.17968178295262</v>
      </c>
      <c r="H40">
        <f t="shared" si="1"/>
        <v>1.2802477276726251E-2</v>
      </c>
      <c r="I40">
        <f t="shared" si="2"/>
        <v>0.23357465599999999</v>
      </c>
      <c r="J40">
        <f t="shared" si="3"/>
        <v>2.9903342258591507E-3</v>
      </c>
      <c r="R40" s="4" t="s">
        <v>86</v>
      </c>
      <c r="S40" s="5">
        <v>0.47433267899999998</v>
      </c>
    </row>
    <row r="41" spans="1:19">
      <c r="A41" s="17" t="s">
        <v>0</v>
      </c>
      <c r="B41" s="19">
        <v>1032.1110566596799</v>
      </c>
      <c r="C41" s="19">
        <v>49.725812452482245</v>
      </c>
      <c r="D41" s="19">
        <v>345.85679226452402</v>
      </c>
      <c r="E41" s="19">
        <v>12.065129275402315</v>
      </c>
      <c r="F41" s="19">
        <v>226.25313924173321</v>
      </c>
      <c r="G41" s="20">
        <f t="shared" si="0"/>
        <v>333.20238597876431</v>
      </c>
      <c r="H41">
        <f t="shared" si="1"/>
        <v>9.6556059321598095E-2</v>
      </c>
      <c r="I41">
        <f t="shared" si="2"/>
        <v>0.199021375</v>
      </c>
      <c r="J41">
        <f t="shared" si="3"/>
        <v>1.9216719690766021E-2</v>
      </c>
      <c r="R41" s="4" t="s">
        <v>87</v>
      </c>
      <c r="S41" s="5">
        <v>0.23357465599999999</v>
      </c>
    </row>
    <row r="42" spans="1:19">
      <c r="A42" s="17" t="s">
        <v>37</v>
      </c>
      <c r="B42" s="19">
        <v>1.6487033800693365</v>
      </c>
      <c r="C42" s="19">
        <v>0</v>
      </c>
      <c r="D42" s="19">
        <v>1.4696912681402463</v>
      </c>
      <c r="E42" s="19">
        <v>1.1815030098142401</v>
      </c>
      <c r="F42" s="19">
        <v>0.93751893333530711</v>
      </c>
      <c r="G42" s="20">
        <f t="shared" si="0"/>
        <v>1.0474833182718259</v>
      </c>
      <c r="H42">
        <f t="shared" si="1"/>
        <v>3.035418282505479E-4</v>
      </c>
      <c r="I42">
        <f t="shared" si="2"/>
        <v>0.23886655300000001</v>
      </c>
      <c r="J42">
        <f t="shared" si="3"/>
        <v>7.2505990205526405E-5</v>
      </c>
      <c r="R42" s="4" t="s">
        <v>88</v>
      </c>
      <c r="S42" s="5">
        <v>0.34930835100000002</v>
      </c>
    </row>
    <row r="43" spans="1:19">
      <c r="A43" s="17" t="s">
        <v>57</v>
      </c>
      <c r="B43" s="19">
        <v>0</v>
      </c>
      <c r="C43" s="19">
        <v>0</v>
      </c>
      <c r="D43" s="19">
        <v>0</v>
      </c>
      <c r="E43" s="19">
        <v>0</v>
      </c>
      <c r="F43" s="19">
        <v>1.8068104190017829</v>
      </c>
      <c r="G43" s="20">
        <f t="shared" si="0"/>
        <v>0.36136208380035656</v>
      </c>
      <c r="H43">
        <f t="shared" si="1"/>
        <v>1.0471623334121998E-4</v>
      </c>
      <c r="I43">
        <f t="shared" si="2"/>
        <v>0.39864959599999999</v>
      </c>
      <c r="J43">
        <f t="shared" si="3"/>
        <v>4.1745084116119073E-5</v>
      </c>
      <c r="R43" s="4" t="s">
        <v>89</v>
      </c>
      <c r="S43" s="4">
        <v>0.39864959599999999</v>
      </c>
    </row>
    <row r="44" spans="1:19">
      <c r="A44" s="17" t="s">
        <v>90</v>
      </c>
      <c r="B44" s="19">
        <v>2.0466662649136591</v>
      </c>
      <c r="C44" s="19">
        <v>0</v>
      </c>
      <c r="D44" s="19">
        <v>0</v>
      </c>
      <c r="E44" s="19">
        <v>0</v>
      </c>
      <c r="F44" s="19">
        <v>0</v>
      </c>
      <c r="G44" s="20">
        <f t="shared" si="0"/>
        <v>0.40933325298273182</v>
      </c>
      <c r="H44">
        <f t="shared" si="1"/>
        <v>1.1861741548219974E-4</v>
      </c>
      <c r="I44">
        <f t="shared" si="2"/>
        <v>0.25567135899999999</v>
      </c>
      <c r="J44">
        <f t="shared" si="3"/>
        <v>3.0327075817401649E-5</v>
      </c>
      <c r="R44" s="4" t="s">
        <v>91</v>
      </c>
      <c r="S44" s="5">
        <v>0.578744904</v>
      </c>
    </row>
    <row r="45" spans="1:19">
      <c r="A45" s="17" t="s">
        <v>92</v>
      </c>
      <c r="B45" s="19">
        <v>0</v>
      </c>
      <c r="C45" s="19">
        <v>0</v>
      </c>
      <c r="D45" s="19">
        <v>0.56105921041867768</v>
      </c>
      <c r="E45" s="19">
        <v>2.8545802645876814</v>
      </c>
      <c r="F45" s="19">
        <v>8.2963206426098264</v>
      </c>
      <c r="G45" s="20">
        <f t="shared" si="0"/>
        <v>2.3423920235232374</v>
      </c>
      <c r="H45">
        <f t="shared" si="1"/>
        <v>6.7878308408080349E-4</v>
      </c>
      <c r="I45">
        <f t="shared" si="2"/>
        <v>0.28963038000000002</v>
      </c>
      <c r="J45">
        <f t="shared" si="3"/>
        <v>1.9659620257989508E-4</v>
      </c>
      <c r="R45" s="4" t="s">
        <v>93</v>
      </c>
      <c r="S45" s="5">
        <v>0.544175509</v>
      </c>
    </row>
    <row r="46" spans="1:19">
      <c r="A46" s="17" t="s">
        <v>94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20">
        <f t="shared" si="0"/>
        <v>0</v>
      </c>
      <c r="H46">
        <f t="shared" si="1"/>
        <v>0</v>
      </c>
      <c r="I46">
        <f t="shared" si="2"/>
        <v>0.25937051</v>
      </c>
      <c r="R46" s="4" t="s">
        <v>95</v>
      </c>
      <c r="S46" s="5">
        <v>0.28245747300000001</v>
      </c>
    </row>
    <row r="47" spans="1:19">
      <c r="A47" s="24" t="s">
        <v>217</v>
      </c>
      <c r="B47" s="19">
        <v>0</v>
      </c>
      <c r="C47" s="19">
        <v>0</v>
      </c>
      <c r="D47" s="19">
        <v>0</v>
      </c>
      <c r="E47" s="19">
        <v>0</v>
      </c>
      <c r="F47" s="19">
        <v>0</v>
      </c>
      <c r="G47" s="20">
        <f t="shared" si="0"/>
        <v>0</v>
      </c>
      <c r="H47">
        <f t="shared" si="1"/>
        <v>0</v>
      </c>
      <c r="I47">
        <f t="shared" si="2"/>
        <v>0.42702807500000001</v>
      </c>
      <c r="R47" s="4" t="s">
        <v>96</v>
      </c>
      <c r="S47" s="5">
        <v>0.30302319799999999</v>
      </c>
    </row>
    <row r="48" spans="1:19">
      <c r="A48" s="24" t="s">
        <v>141</v>
      </c>
      <c r="B48" s="19">
        <v>0.81866650596546364</v>
      </c>
      <c r="C48" s="19">
        <v>0</v>
      </c>
      <c r="D48" s="19">
        <v>0</v>
      </c>
      <c r="E48" s="19">
        <v>1.31086465322455</v>
      </c>
      <c r="F48" s="19">
        <v>0</v>
      </c>
      <c r="G48" s="20">
        <f t="shared" si="0"/>
        <v>0.42590623183800275</v>
      </c>
      <c r="H48">
        <f t="shared" si="1"/>
        <v>1.2341996671479241E-4</v>
      </c>
      <c r="I48">
        <f t="shared" si="2"/>
        <v>0.36556084300000002</v>
      </c>
      <c r="J48">
        <f t="shared" si="3"/>
        <v>4.511750707529146E-5</v>
      </c>
      <c r="R48" s="4" t="s">
        <v>98</v>
      </c>
      <c r="S48" s="4">
        <v>0.39787066100000001</v>
      </c>
    </row>
    <row r="49" spans="1:19">
      <c r="A49" s="17" t="s">
        <v>96</v>
      </c>
      <c r="B49" s="19">
        <v>0.52303693436682397</v>
      </c>
      <c r="C49" s="19">
        <v>9.0263511218233869</v>
      </c>
      <c r="D49" s="19">
        <v>5.0980432257325603</v>
      </c>
      <c r="E49" s="19">
        <v>7.3649895648274297</v>
      </c>
      <c r="F49" s="19">
        <v>1.6436237366103459</v>
      </c>
      <c r="G49" s="20">
        <f t="shared" si="0"/>
        <v>4.7312089166721094</v>
      </c>
      <c r="H49">
        <f t="shared" si="1"/>
        <v>1.3710192604988747E-3</v>
      </c>
      <c r="I49">
        <f t="shared" si="2"/>
        <v>0.30302319799999999</v>
      </c>
      <c r="J49">
        <f t="shared" si="3"/>
        <v>4.1545064083596409E-4</v>
      </c>
      <c r="R49" s="4" t="s">
        <v>100</v>
      </c>
      <c r="S49" s="4">
        <v>0.39787066100000001</v>
      </c>
    </row>
    <row r="50" spans="1:19">
      <c r="A50" s="17" t="s">
        <v>150</v>
      </c>
      <c r="B50" s="19">
        <v>28.7556610220369</v>
      </c>
      <c r="C50" s="19">
        <v>0</v>
      </c>
      <c r="D50" s="19">
        <v>0</v>
      </c>
      <c r="E50" s="19">
        <v>2.50961588216017</v>
      </c>
      <c r="F50" s="19">
        <v>3.021700916302489</v>
      </c>
      <c r="G50" s="20">
        <f t="shared" si="0"/>
        <v>6.857395564099912</v>
      </c>
      <c r="H50">
        <f t="shared" si="1"/>
        <v>1.9871499147100743E-3</v>
      </c>
      <c r="I50">
        <f t="shared" si="2"/>
        <v>0.30302319799999999</v>
      </c>
      <c r="J50">
        <f t="shared" si="3"/>
        <v>6.0215252206087392E-4</v>
      </c>
      <c r="R50" s="4" t="s">
        <v>102</v>
      </c>
      <c r="S50" s="5">
        <v>0.29815216</v>
      </c>
    </row>
    <row r="51" spans="1:19">
      <c r="A51" s="17" t="s">
        <v>151</v>
      </c>
      <c r="B51" s="19">
        <v>1.9329625835295667</v>
      </c>
      <c r="C51" s="19">
        <v>11.646904673320501</v>
      </c>
      <c r="D51" s="19">
        <v>0.63555897318433918</v>
      </c>
      <c r="E51" s="19">
        <v>1.353985201027994</v>
      </c>
      <c r="F51" s="19">
        <v>0</v>
      </c>
      <c r="G51" s="20">
        <f t="shared" si="0"/>
        <v>3.1138822862124806</v>
      </c>
      <c r="H51">
        <f t="shared" si="1"/>
        <v>9.0234708813630084E-4</v>
      </c>
      <c r="I51">
        <f t="shared" si="2"/>
        <v>0.34739118899999999</v>
      </c>
      <c r="J51">
        <f t="shared" si="3"/>
        <v>3.1346742783835735E-4</v>
      </c>
      <c r="R51" s="4" t="s">
        <v>104</v>
      </c>
      <c r="S51" s="5">
        <v>0.46037966699999999</v>
      </c>
    </row>
    <row r="52" spans="1:19">
      <c r="A52" s="17" t="s">
        <v>161</v>
      </c>
      <c r="B52" s="19">
        <v>0.94374055548796498</v>
      </c>
      <c r="C52" s="19">
        <v>0</v>
      </c>
      <c r="D52" s="19">
        <v>0</v>
      </c>
      <c r="E52" s="19">
        <v>1.0435172568432309</v>
      </c>
      <c r="F52" s="19">
        <v>0.84707435489874727</v>
      </c>
      <c r="G52" s="20">
        <f t="shared" si="0"/>
        <v>0.56686643344598864</v>
      </c>
      <c r="H52">
        <f t="shared" si="1"/>
        <v>1.6426769818725715E-4</v>
      </c>
      <c r="I52">
        <f t="shared" si="2"/>
        <v>0.33501194099999998</v>
      </c>
      <c r="J52">
        <f t="shared" si="3"/>
        <v>5.5031640413315195E-5</v>
      </c>
      <c r="R52" s="4" t="s">
        <v>106</v>
      </c>
      <c r="S52" s="5">
        <v>0.48877002400000003</v>
      </c>
    </row>
    <row r="53" spans="1:19">
      <c r="A53" s="17" t="s">
        <v>166</v>
      </c>
      <c r="B53" s="19">
        <v>5.5714803878205199</v>
      </c>
      <c r="C53" s="19">
        <v>0.96248726119801353</v>
      </c>
      <c r="D53" s="19">
        <v>0</v>
      </c>
      <c r="E53" s="19">
        <v>0</v>
      </c>
      <c r="F53" s="19">
        <v>0</v>
      </c>
      <c r="G53" s="20">
        <f t="shared" si="0"/>
        <v>1.3067935298037068</v>
      </c>
      <c r="H53">
        <f t="shared" si="1"/>
        <v>3.786852642551273E-4</v>
      </c>
      <c r="I53">
        <f t="shared" si="2"/>
        <v>0.38176551399999997</v>
      </c>
      <c r="J53">
        <f t="shared" si="3"/>
        <v>1.4456897455258449E-4</v>
      </c>
      <c r="R53" s="17" t="s">
        <v>107</v>
      </c>
      <c r="S53" s="4">
        <v>0.54393411999999997</v>
      </c>
    </row>
    <row r="54" spans="1:19">
      <c r="A54" s="17" t="s">
        <v>168</v>
      </c>
      <c r="B54" s="19">
        <v>0</v>
      </c>
      <c r="C54" s="19">
        <v>1.1080735696145199</v>
      </c>
      <c r="D54" s="19">
        <v>0</v>
      </c>
      <c r="E54" s="19">
        <v>1.5092191731203755</v>
      </c>
      <c r="F54" s="19">
        <v>0.52206257768845687</v>
      </c>
      <c r="G54" s="20">
        <f t="shared" si="0"/>
        <v>0.62787106408467042</v>
      </c>
      <c r="H54">
        <f t="shared" si="1"/>
        <v>1.8194574307141395E-4</v>
      </c>
      <c r="I54">
        <f t="shared" si="2"/>
        <v>0.35233554700000003</v>
      </c>
      <c r="J54">
        <f t="shared" si="3"/>
        <v>6.4105952909388099E-5</v>
      </c>
      <c r="R54" s="22" t="s">
        <v>108</v>
      </c>
      <c r="S54" s="5">
        <v>0.342986709</v>
      </c>
    </row>
    <row r="55" spans="1:19">
      <c r="A55" s="17" t="s">
        <v>170</v>
      </c>
      <c r="B55" s="19">
        <v>0</v>
      </c>
      <c r="C55" s="19">
        <v>0</v>
      </c>
      <c r="D55" s="19">
        <v>0.86323031364015634</v>
      </c>
      <c r="E55" s="19">
        <v>0</v>
      </c>
      <c r="F55" s="19">
        <v>0</v>
      </c>
      <c r="G55" s="20">
        <f t="shared" si="0"/>
        <v>0.17264606272803126</v>
      </c>
      <c r="H55">
        <f t="shared" si="1"/>
        <v>5.0029724203327127E-5</v>
      </c>
      <c r="I55">
        <f t="shared" si="2"/>
        <v>0.30810618099999998</v>
      </c>
      <c r="J55">
        <f t="shared" si="3"/>
        <v>1.5414467260770388E-5</v>
      </c>
      <c r="R55" s="25" t="s">
        <v>109</v>
      </c>
      <c r="S55" s="5">
        <v>0.50274215499999997</v>
      </c>
    </row>
    <row r="56" spans="1:19">
      <c r="A56" s="17" t="s">
        <v>174</v>
      </c>
      <c r="B56" s="19">
        <v>8.6414797851910041</v>
      </c>
      <c r="C56" s="19">
        <v>0</v>
      </c>
      <c r="D56" s="19">
        <v>0</v>
      </c>
      <c r="E56" s="19">
        <v>7.64096107076944</v>
      </c>
      <c r="F56" s="19">
        <v>7.0017138133087196</v>
      </c>
      <c r="G56" s="20">
        <f t="shared" si="0"/>
        <v>4.6568309338538327</v>
      </c>
      <c r="H56">
        <f t="shared" si="1"/>
        <v>1.3494658586523465E-3</v>
      </c>
      <c r="I56">
        <f t="shared" si="2"/>
        <v>0.427243396</v>
      </c>
      <c r="J56">
        <f t="shared" si="3"/>
        <v>5.7655037623668449E-4</v>
      </c>
      <c r="R56" s="4" t="s">
        <v>27</v>
      </c>
      <c r="S56" s="5">
        <v>0.20740839999999999</v>
      </c>
    </row>
    <row r="57" spans="1:19">
      <c r="A57" s="17" t="s">
        <v>183</v>
      </c>
      <c r="B57" s="19">
        <v>0</v>
      </c>
      <c r="C57" s="19">
        <v>0.55808084892994103</v>
      </c>
      <c r="D57" s="19">
        <v>0</v>
      </c>
      <c r="E57" s="19">
        <v>0</v>
      </c>
      <c r="F57" s="19">
        <v>0</v>
      </c>
      <c r="G57" s="20">
        <f t="shared" si="0"/>
        <v>0.11161616978598821</v>
      </c>
      <c r="H57">
        <f t="shared" si="1"/>
        <v>3.2344358757960087E-5</v>
      </c>
      <c r="I57">
        <f t="shared" si="2"/>
        <v>0.32123402699999998</v>
      </c>
      <c r="J57">
        <f t="shared" si="3"/>
        <v>1.0390108614552237E-5</v>
      </c>
      <c r="R57" s="4" t="s">
        <v>110</v>
      </c>
      <c r="S57" s="5">
        <v>0.38689927499999999</v>
      </c>
    </row>
    <row r="58" spans="1:19">
      <c r="A58" s="17" t="s">
        <v>187</v>
      </c>
      <c r="B58" s="19">
        <v>0</v>
      </c>
      <c r="C58" s="19">
        <v>62.917549620666783</v>
      </c>
      <c r="D58" s="19">
        <v>13.9555962762389</v>
      </c>
      <c r="E58" s="19">
        <v>23.310968142539298</v>
      </c>
      <c r="F58" s="19">
        <v>0</v>
      </c>
      <c r="G58" s="20">
        <f t="shared" si="0"/>
        <v>20.036822807888996</v>
      </c>
      <c r="H58">
        <f t="shared" si="1"/>
        <v>5.8063109181282413E-3</v>
      </c>
      <c r="I58">
        <f t="shared" si="2"/>
        <v>0.29396187099999999</v>
      </c>
      <c r="J58">
        <f t="shared" si="3"/>
        <v>1.7068340211007056E-3</v>
      </c>
      <c r="R58" s="4" t="s">
        <v>29</v>
      </c>
      <c r="S58" s="5">
        <v>0.226918286</v>
      </c>
    </row>
    <row r="59" spans="1:19">
      <c r="A59" s="17" t="s">
        <v>192</v>
      </c>
      <c r="B59" s="19">
        <v>9.8581091760007897</v>
      </c>
      <c r="C59" s="19">
        <v>8.1366570148336308</v>
      </c>
      <c r="D59" s="19">
        <v>17.039241831776302</v>
      </c>
      <c r="E59" s="19">
        <v>4.5966503958466296</v>
      </c>
      <c r="F59" s="19">
        <v>1.7919428039907062</v>
      </c>
      <c r="G59" s="20">
        <f t="shared" si="0"/>
        <v>8.2845202444896113</v>
      </c>
      <c r="H59">
        <f t="shared" si="1"/>
        <v>2.4007049824334085E-3</v>
      </c>
      <c r="I59">
        <f t="shared" si="2"/>
        <v>0.27743080799999997</v>
      </c>
      <c r="J59">
        <f t="shared" si="3"/>
        <v>6.6602952304612632E-4</v>
      </c>
      <c r="R59" s="4" t="s">
        <v>32</v>
      </c>
      <c r="S59" s="5">
        <v>0.167790564</v>
      </c>
    </row>
    <row r="60" spans="1:19">
      <c r="A60" s="17" t="s">
        <v>193</v>
      </c>
      <c r="B60" s="19">
        <v>0</v>
      </c>
      <c r="C60" s="19">
        <v>0</v>
      </c>
      <c r="D60" s="19">
        <v>3.7050768148426889</v>
      </c>
      <c r="E60" s="19">
        <v>4.2085654656156803</v>
      </c>
      <c r="F60" s="19">
        <v>4.4462367670220599</v>
      </c>
      <c r="G60" s="20">
        <f t="shared" si="0"/>
        <v>2.4719758094960858</v>
      </c>
      <c r="H60">
        <f t="shared" si="1"/>
        <v>7.1633413488963245E-4</v>
      </c>
      <c r="I60">
        <f t="shared" si="2"/>
        <v>0.29781603099999998</v>
      </c>
      <c r="J60">
        <f t="shared" si="3"/>
        <v>2.1333578892264896E-4</v>
      </c>
      <c r="R60" s="25" t="s">
        <v>111</v>
      </c>
      <c r="S60" s="5">
        <v>0.57165877300000001</v>
      </c>
    </row>
    <row r="61" spans="1:19">
      <c r="A61" s="17" t="s">
        <v>95</v>
      </c>
      <c r="B61" s="19">
        <v>4.9461101402080097</v>
      </c>
      <c r="C61" s="19">
        <v>3.0573124767466311</v>
      </c>
      <c r="D61" s="19">
        <v>2.772876752670931</v>
      </c>
      <c r="E61" s="19">
        <v>0.72442520309778025</v>
      </c>
      <c r="F61" s="19">
        <v>7.0824603841635803</v>
      </c>
      <c r="G61" s="20">
        <f t="shared" si="0"/>
        <v>3.7166369913773862</v>
      </c>
      <c r="H61">
        <f t="shared" si="1"/>
        <v>1.0770145620720493E-3</v>
      </c>
      <c r="I61">
        <f t="shared" si="2"/>
        <v>0.28245747300000001</v>
      </c>
      <c r="J61">
        <f t="shared" si="3"/>
        <v>3.0421081158707274E-4</v>
      </c>
      <c r="R61" s="4" t="s">
        <v>34</v>
      </c>
      <c r="S61" s="5">
        <v>0.14496762399999999</v>
      </c>
    </row>
    <row r="62" spans="1:19">
      <c r="A62" s="17" t="s">
        <v>205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20">
        <f t="shared" si="0"/>
        <v>0</v>
      </c>
      <c r="H62">
        <f t="shared" si="1"/>
        <v>0</v>
      </c>
      <c r="I62">
        <f t="shared" si="2"/>
        <v>0.28954676299999998</v>
      </c>
      <c r="R62" s="4" t="s">
        <v>115</v>
      </c>
      <c r="S62" s="5">
        <v>0.45267124600000003</v>
      </c>
    </row>
    <row r="63" spans="1:19">
      <c r="A63" s="17" t="s">
        <v>73</v>
      </c>
      <c r="B63" s="19">
        <v>0</v>
      </c>
      <c r="C63" s="19">
        <v>0.87351785049903796</v>
      </c>
      <c r="D63" s="19">
        <v>0</v>
      </c>
      <c r="E63" s="19">
        <v>0</v>
      </c>
      <c r="F63" s="19">
        <v>8.5350471145758604</v>
      </c>
      <c r="G63" s="20">
        <f t="shared" si="0"/>
        <v>1.8817129930149796</v>
      </c>
      <c r="H63">
        <f t="shared" si="1"/>
        <v>5.4528658564694616E-4</v>
      </c>
      <c r="I63">
        <f t="shared" si="2"/>
        <v>0.39864959599999999</v>
      </c>
      <c r="J63">
        <f t="shared" si="3"/>
        <v>2.1737827707237449E-4</v>
      </c>
      <c r="R63" s="4" t="s">
        <v>117</v>
      </c>
      <c r="S63" s="5">
        <v>0.40126814</v>
      </c>
    </row>
    <row r="64" spans="1:19">
      <c r="A64" s="17" t="s">
        <v>89</v>
      </c>
      <c r="B64" s="19">
        <v>0</v>
      </c>
      <c r="C64" s="19">
        <v>172.382277293389</v>
      </c>
      <c r="D64" s="19">
        <v>54.761006855254301</v>
      </c>
      <c r="E64" s="19">
        <v>11.771909550338929</v>
      </c>
      <c r="F64" s="19">
        <v>13.420860738265793</v>
      </c>
      <c r="G64" s="20">
        <f t="shared" si="0"/>
        <v>50.467210887449603</v>
      </c>
      <c r="H64">
        <f t="shared" si="1"/>
        <v>1.4624490139619667E-2</v>
      </c>
      <c r="I64">
        <f t="shared" si="2"/>
        <v>0.39864959599999999</v>
      </c>
      <c r="J64">
        <f t="shared" si="3"/>
        <v>5.830047085865364E-3</v>
      </c>
      <c r="R64" s="4" t="s">
        <v>119</v>
      </c>
      <c r="S64" s="5">
        <v>0.39864959599999999</v>
      </c>
    </row>
    <row r="65" spans="1:19">
      <c r="A65" s="17" t="s">
        <v>223</v>
      </c>
      <c r="B65" s="19">
        <v>3.80907332636709</v>
      </c>
      <c r="C65" s="19">
        <v>8.3873889904398329</v>
      </c>
      <c r="D65" s="19">
        <v>2.6270839809558089</v>
      </c>
      <c r="E65" s="19">
        <v>1.1556306811321733</v>
      </c>
      <c r="F65" s="19">
        <v>1.0909382352744086</v>
      </c>
      <c r="G65" s="20">
        <f t="shared" si="0"/>
        <v>3.4140230428338625</v>
      </c>
      <c r="H65">
        <f t="shared" si="1"/>
        <v>9.8932248183294285E-4</v>
      </c>
      <c r="I65">
        <f t="shared" si="2"/>
        <v>0.33414865799999999</v>
      </c>
      <c r="J65">
        <f t="shared" si="3"/>
        <v>3.3058077963370723E-4</v>
      </c>
      <c r="R65" s="4" t="s">
        <v>121</v>
      </c>
      <c r="S65" s="5">
        <v>0.31631986200000001</v>
      </c>
    </row>
    <row r="66" spans="1:19">
      <c r="A66" s="17" t="s">
        <v>228</v>
      </c>
      <c r="B66" s="19">
        <v>25.731143097220059</v>
      </c>
      <c r="C66" s="19">
        <v>1.70659505977127</v>
      </c>
      <c r="D66" s="19">
        <v>0.92338148917720597</v>
      </c>
      <c r="E66" s="19">
        <v>20.06830294772065</v>
      </c>
      <c r="F66" s="19">
        <v>12.714170163671977</v>
      </c>
      <c r="G66" s="20">
        <f t="shared" si="0"/>
        <v>12.228718551512234</v>
      </c>
      <c r="H66">
        <f t="shared" si="1"/>
        <v>3.5436627214373985E-3</v>
      </c>
      <c r="I66">
        <f t="shared" si="2"/>
        <v>0.28943591299999999</v>
      </c>
      <c r="J66">
        <f t="shared" si="3"/>
        <v>1.025663255143298E-3</v>
      </c>
      <c r="R66" s="4" t="s">
        <v>97</v>
      </c>
      <c r="S66" s="5">
        <v>0.28376774599999999</v>
      </c>
    </row>
    <row r="67" spans="1:19">
      <c r="A67" s="17" t="s">
        <v>232</v>
      </c>
      <c r="B67" s="19">
        <v>0.56851840692046085</v>
      </c>
      <c r="C67" s="19">
        <v>0.63896213138355518</v>
      </c>
      <c r="D67" s="19">
        <v>0.64342042833068835</v>
      </c>
      <c r="E67" s="19">
        <v>0.68130465529434092</v>
      </c>
      <c r="F67" s="19">
        <v>0</v>
      </c>
      <c r="G67" s="20">
        <f t="shared" si="0"/>
        <v>0.50644112438580913</v>
      </c>
      <c r="H67">
        <f t="shared" si="1"/>
        <v>1.4675753027833816E-4</v>
      </c>
      <c r="I67">
        <f t="shared" si="2"/>
        <v>0.262116511</v>
      </c>
      <c r="J67">
        <f t="shared" si="3"/>
        <v>3.8467571799534855E-5</v>
      </c>
      <c r="R67" s="22" t="s">
        <v>124</v>
      </c>
      <c r="S67" s="5">
        <v>0.38353377399999999</v>
      </c>
    </row>
    <row r="68" spans="1:19" ht="16" thickBot="1">
      <c r="A68" s="31"/>
      <c r="B68" s="32"/>
      <c r="C68" s="32"/>
      <c r="D68" s="32"/>
      <c r="E68" s="32"/>
      <c r="F68" s="32"/>
      <c r="G68" s="20"/>
      <c r="R68" s="25" t="s">
        <v>112</v>
      </c>
      <c r="S68" s="5">
        <v>0.42592862599999998</v>
      </c>
    </row>
    <row r="69" spans="1:19">
      <c r="A69" s="33"/>
      <c r="B69" s="34">
        <f>SUM(B7:B67)</f>
        <v>5963.8263108044612</v>
      </c>
      <c r="C69" s="34">
        <f t="shared" ref="C69:F69" si="4">SUM(C7:C67)</f>
        <v>3633.3408822530282</v>
      </c>
      <c r="D69" s="34">
        <f t="shared" si="4"/>
        <v>2529.8426072871835</v>
      </c>
      <c r="E69" s="34">
        <f t="shared" si="4"/>
        <v>929.07532297290334</v>
      </c>
      <c r="F69" s="34">
        <f t="shared" si="4"/>
        <v>4198.2637140231836</v>
      </c>
      <c r="G69" s="20">
        <f t="shared" si="0"/>
        <v>3450.8697674681521</v>
      </c>
      <c r="R69" s="4" t="s">
        <v>113</v>
      </c>
      <c r="S69" s="5">
        <v>0.49646305299999999</v>
      </c>
    </row>
    <row r="70" spans="1:19">
      <c r="A70" s="35" t="s">
        <v>303</v>
      </c>
      <c r="B70" s="36"/>
      <c r="C70" s="36"/>
      <c r="D70" s="36"/>
      <c r="E70" s="36"/>
      <c r="F70" s="36"/>
      <c r="G70" s="10"/>
      <c r="R70" s="4" t="s">
        <v>36</v>
      </c>
      <c r="S70" s="5">
        <v>0.252987409</v>
      </c>
    </row>
    <row r="71" spans="1:19">
      <c r="A71" s="37"/>
      <c r="B71" s="38"/>
      <c r="C71" s="38"/>
      <c r="D71" s="38"/>
      <c r="E71" s="38"/>
      <c r="F71" s="38"/>
      <c r="G71" s="13"/>
      <c r="R71" s="4" t="s">
        <v>114</v>
      </c>
      <c r="S71" s="5">
        <v>0.547400573</v>
      </c>
    </row>
    <row r="72" spans="1:19">
      <c r="A72" s="596" t="s">
        <v>174</v>
      </c>
      <c r="B72" s="597"/>
      <c r="C72" s="597"/>
      <c r="D72" s="597"/>
      <c r="E72" s="597"/>
      <c r="F72" s="597"/>
      <c r="G72" s="598"/>
      <c r="H72" s="599"/>
      <c r="I72" s="599"/>
      <c r="J72" s="599"/>
      <c r="K72" s="599"/>
      <c r="L72" s="599"/>
      <c r="R72" s="4" t="s">
        <v>130</v>
      </c>
      <c r="S72" s="5">
        <v>0.26223906699999999</v>
      </c>
    </row>
    <row r="73" spans="1:19">
      <c r="A73" s="600" t="s">
        <v>2</v>
      </c>
      <c r="B73" s="600"/>
      <c r="C73" s="600"/>
      <c r="D73" s="600"/>
      <c r="E73" s="600"/>
      <c r="F73" s="600"/>
      <c r="G73" s="601"/>
      <c r="H73" s="599"/>
      <c r="I73" s="599"/>
      <c r="J73" s="599"/>
      <c r="K73" s="599"/>
      <c r="L73" s="599"/>
      <c r="R73" s="17" t="s">
        <v>132</v>
      </c>
      <c r="S73" s="5">
        <v>0.235824899</v>
      </c>
    </row>
    <row r="74" spans="1:19">
      <c r="A74" s="602" t="s">
        <v>4</v>
      </c>
      <c r="B74" s="603"/>
      <c r="C74" s="603"/>
      <c r="D74" s="603"/>
      <c r="E74" s="603"/>
      <c r="F74" s="603"/>
      <c r="G74" s="604"/>
      <c r="H74" s="599"/>
      <c r="I74" s="599"/>
      <c r="J74" s="599"/>
      <c r="K74" s="599"/>
      <c r="L74" s="599"/>
      <c r="R74" s="4" t="s">
        <v>134</v>
      </c>
      <c r="S74" s="5">
        <v>0.42167111499999999</v>
      </c>
    </row>
    <row r="75" spans="1:19" ht="16" thickBot="1">
      <c r="A75" s="605"/>
      <c r="B75" s="606"/>
      <c r="C75" s="606"/>
      <c r="D75" s="606"/>
      <c r="E75" s="606"/>
      <c r="F75" s="606"/>
      <c r="G75" s="601"/>
      <c r="H75" s="599"/>
      <c r="I75" s="599"/>
      <c r="J75" s="599"/>
      <c r="K75" s="599"/>
      <c r="L75" s="599"/>
      <c r="R75" s="4" t="s">
        <v>38</v>
      </c>
      <c r="S75" s="5">
        <v>0.189396599</v>
      </c>
    </row>
    <row r="76" spans="1:19">
      <c r="A76" s="607" t="s">
        <v>7</v>
      </c>
      <c r="B76" s="608" t="s">
        <v>8</v>
      </c>
      <c r="C76" s="608" t="s">
        <v>9</v>
      </c>
      <c r="D76" s="608" t="s">
        <v>10</v>
      </c>
      <c r="E76" s="608" t="s">
        <v>11</v>
      </c>
      <c r="F76" s="608" t="s">
        <v>12</v>
      </c>
      <c r="G76" s="16" t="s">
        <v>13</v>
      </c>
      <c r="H76" s="16" t="s">
        <v>14</v>
      </c>
      <c r="I76" s="16" t="s">
        <v>15</v>
      </c>
      <c r="J76" s="16" t="s">
        <v>279</v>
      </c>
      <c r="K76" s="16" t="s">
        <v>17</v>
      </c>
      <c r="L76" s="16" t="s">
        <v>18</v>
      </c>
      <c r="R76" s="4" t="s">
        <v>39</v>
      </c>
      <c r="S76" s="5">
        <v>0.150847644</v>
      </c>
    </row>
    <row r="77" spans="1:19">
      <c r="A77" s="601"/>
      <c r="B77" s="609"/>
      <c r="C77" s="609"/>
      <c r="D77" s="609"/>
      <c r="E77" s="609"/>
      <c r="F77" s="609"/>
      <c r="G77" s="18"/>
      <c r="R77" s="4" t="s">
        <v>138</v>
      </c>
      <c r="S77" s="4">
        <v>0.300602272</v>
      </c>
    </row>
    <row r="78" spans="1:19">
      <c r="A78" s="610" t="s">
        <v>29</v>
      </c>
      <c r="B78" s="611" t="s">
        <v>30</v>
      </c>
      <c r="C78" s="611" t="s">
        <v>30</v>
      </c>
      <c r="D78" s="612">
        <v>552.21</v>
      </c>
      <c r="E78" s="612">
        <v>109.93</v>
      </c>
      <c r="F78" s="612">
        <v>85.71</v>
      </c>
      <c r="G78" s="20">
        <f>AVERAGE(D78:F78)</f>
        <v>249.28333333333339</v>
      </c>
      <c r="H78">
        <f>G78/G$104</f>
        <v>1.9692399894882587E-2</v>
      </c>
      <c r="I78">
        <f>VLOOKUP(A78,R$1:S$248,2,FALSE)</f>
        <v>0.226918286</v>
      </c>
      <c r="J78">
        <f>H78*I78</f>
        <v>4.4685656313733372E-3</v>
      </c>
      <c r="K78">
        <f>SUM(J78:J102)</f>
        <v>0.29435603877545735</v>
      </c>
      <c r="L78">
        <f>COUNTA(J78:J102)</f>
        <v>25</v>
      </c>
      <c r="R78" s="4" t="s">
        <v>140</v>
      </c>
      <c r="S78" s="4">
        <v>0.54393411999999997</v>
      </c>
    </row>
    <row r="79" spans="1:19">
      <c r="A79" s="610" t="s">
        <v>41</v>
      </c>
      <c r="B79" s="611" t="s">
        <v>30</v>
      </c>
      <c r="C79" s="611" t="s">
        <v>30</v>
      </c>
      <c r="D79" s="612">
        <v>56.93</v>
      </c>
      <c r="E79" s="612">
        <v>76.790000000000006</v>
      </c>
      <c r="F79" s="612">
        <v>75.86</v>
      </c>
      <c r="G79" s="20">
        <f t="shared" ref="G79:G104" si="5">AVERAGE(D79:F79)</f>
        <v>69.86</v>
      </c>
      <c r="H79">
        <f t="shared" ref="H79:H102" si="6">G79/G$104</f>
        <v>5.5186643978999686E-3</v>
      </c>
      <c r="I79">
        <f t="shared" ref="I79:I102" si="7">VLOOKUP(A79,R$1:S$248,2,FALSE)</f>
        <v>0.15008984</v>
      </c>
      <c r="J79">
        <f t="shared" ref="J79:J102" si="8">H79*I79</f>
        <v>8.2829545649450262E-4</v>
      </c>
      <c r="K79" s="599"/>
      <c r="L79" s="599"/>
      <c r="R79" s="4" t="s">
        <v>142</v>
      </c>
      <c r="S79" s="29">
        <v>0.61926907399999997</v>
      </c>
    </row>
    <row r="80" spans="1:19">
      <c r="A80" s="610" t="s">
        <v>54</v>
      </c>
      <c r="B80" s="611" t="s">
        <v>30</v>
      </c>
      <c r="C80" s="611" t="s">
        <v>30</v>
      </c>
      <c r="D80" s="612">
        <v>2.97</v>
      </c>
      <c r="E80" s="612">
        <v>91.32</v>
      </c>
      <c r="F80" s="612">
        <v>88.83</v>
      </c>
      <c r="G80" s="20">
        <f t="shared" si="5"/>
        <v>61.04</v>
      </c>
      <c r="H80">
        <f t="shared" si="6"/>
        <v>4.8219191933554836E-3</v>
      </c>
      <c r="I80">
        <f t="shared" si="7"/>
        <v>0.12913191900000001</v>
      </c>
      <c r="J80">
        <f t="shared" si="8"/>
        <v>6.2266367870092573E-4</v>
      </c>
      <c r="K80" s="599"/>
      <c r="L80" s="599"/>
      <c r="R80" s="4" t="s">
        <v>116</v>
      </c>
      <c r="S80" s="5">
        <v>0.35482106800000002</v>
      </c>
    </row>
    <row r="81" spans="1:19">
      <c r="A81" s="610" t="s">
        <v>58</v>
      </c>
      <c r="B81" s="611" t="s">
        <v>30</v>
      </c>
      <c r="C81" s="611" t="s">
        <v>30</v>
      </c>
      <c r="D81" s="612">
        <v>1514.23</v>
      </c>
      <c r="E81" s="612">
        <v>1271.06</v>
      </c>
      <c r="F81" s="612">
        <v>982.18</v>
      </c>
      <c r="G81" s="20">
        <f t="shared" si="5"/>
        <v>1255.8233333333333</v>
      </c>
      <c r="H81">
        <f t="shared" si="6"/>
        <v>9.9205089031187105E-2</v>
      </c>
      <c r="I81">
        <f t="shared" si="7"/>
        <v>0.19057085000000001</v>
      </c>
      <c r="J81">
        <f t="shared" si="8"/>
        <v>1.8905598140999003E-2</v>
      </c>
      <c r="K81" s="599"/>
      <c r="L81" s="599"/>
      <c r="R81" s="4" t="s">
        <v>145</v>
      </c>
      <c r="S81" s="5">
        <v>0.496256117</v>
      </c>
    </row>
    <row r="82" spans="1:19">
      <c r="A82" s="610" t="s">
        <v>70</v>
      </c>
      <c r="B82" s="611" t="s">
        <v>30</v>
      </c>
      <c r="C82" s="611" t="s">
        <v>30</v>
      </c>
      <c r="D82" s="612">
        <v>19.09</v>
      </c>
      <c r="E82" s="612">
        <v>37.520000000000003</v>
      </c>
      <c r="F82" s="612">
        <v>49.71</v>
      </c>
      <c r="G82" s="20">
        <f t="shared" si="5"/>
        <v>35.44</v>
      </c>
      <c r="H82">
        <f t="shared" si="6"/>
        <v>2.7996201869678627E-3</v>
      </c>
      <c r="I82">
        <f t="shared" si="7"/>
        <v>0.21351756199999999</v>
      </c>
      <c r="J82">
        <f t="shared" si="8"/>
        <v>5.9776807684736217E-4</v>
      </c>
      <c r="K82" s="599"/>
      <c r="L82" s="599"/>
      <c r="R82" s="4" t="s">
        <v>147</v>
      </c>
      <c r="S82" s="5">
        <v>0.304407025</v>
      </c>
    </row>
    <row r="83" spans="1:19">
      <c r="A83" s="610" t="s">
        <v>74</v>
      </c>
      <c r="B83" s="611" t="s">
        <v>30</v>
      </c>
      <c r="C83" s="611" t="s">
        <v>30</v>
      </c>
      <c r="D83" s="612">
        <v>406.01</v>
      </c>
      <c r="E83" s="612">
        <v>368.17</v>
      </c>
      <c r="F83" s="612">
        <v>552.44000000000005</v>
      </c>
      <c r="G83" s="20">
        <f t="shared" si="5"/>
        <v>442.20666666666671</v>
      </c>
      <c r="H83">
        <f t="shared" si="6"/>
        <v>3.4932582133514918E-2</v>
      </c>
      <c r="I83">
        <f t="shared" si="7"/>
        <v>0.164744418</v>
      </c>
      <c r="J83">
        <f t="shared" si="8"/>
        <v>5.7549479128231138E-3</v>
      </c>
      <c r="K83" s="599"/>
      <c r="L83" s="599"/>
      <c r="R83" s="4" t="s">
        <v>41</v>
      </c>
      <c r="S83" s="5">
        <v>0.15008984</v>
      </c>
    </row>
    <row r="84" spans="1:19">
      <c r="A84" s="610" t="s">
        <v>85</v>
      </c>
      <c r="B84" s="611" t="s">
        <v>30</v>
      </c>
      <c r="C84" s="611" t="s">
        <v>30</v>
      </c>
      <c r="D84" s="612">
        <v>255.94</v>
      </c>
      <c r="E84" s="612">
        <v>183.61</v>
      </c>
      <c r="F84" s="612">
        <v>513.63</v>
      </c>
      <c r="G84" s="20">
        <f t="shared" si="5"/>
        <v>317.72666666666669</v>
      </c>
      <c r="H84">
        <f t="shared" si="6"/>
        <v>2.5099153214955112E-2</v>
      </c>
      <c r="I84">
        <f t="shared" si="7"/>
        <v>0.15576436299999999</v>
      </c>
      <c r="J84">
        <f t="shared" si="8"/>
        <v>3.9095536123668851E-3</v>
      </c>
      <c r="K84" s="599"/>
      <c r="L84" s="599"/>
      <c r="R84" s="4" t="s">
        <v>118</v>
      </c>
      <c r="S84" s="5">
        <v>0.47299710099999998</v>
      </c>
    </row>
    <row r="85" spans="1:19">
      <c r="A85" s="610" t="s">
        <v>87</v>
      </c>
      <c r="B85" s="611" t="s">
        <v>30</v>
      </c>
      <c r="C85" s="611" t="s">
        <v>30</v>
      </c>
      <c r="D85" s="612">
        <v>147.44999999999999</v>
      </c>
      <c r="E85" s="612">
        <v>47.43</v>
      </c>
      <c r="F85" s="612">
        <v>86.12</v>
      </c>
      <c r="G85" s="20">
        <f t="shared" si="5"/>
        <v>93.666666666666671</v>
      </c>
      <c r="H85">
        <f t="shared" si="6"/>
        <v>7.3992971457672073E-3</v>
      </c>
      <c r="I85">
        <f t="shared" si="7"/>
        <v>0.23357465599999999</v>
      </c>
      <c r="J85">
        <f t="shared" si="8"/>
        <v>1.7282882854643571E-3</v>
      </c>
      <c r="K85" s="599"/>
      <c r="L85" s="599"/>
      <c r="R85" s="4" t="s">
        <v>76</v>
      </c>
      <c r="S85" s="5">
        <v>0.21351756199999999</v>
      </c>
    </row>
    <row r="86" spans="1:19">
      <c r="A86" s="610" t="s">
        <v>0</v>
      </c>
      <c r="B86" s="611" t="s">
        <v>30</v>
      </c>
      <c r="C86" s="611" t="s">
        <v>30</v>
      </c>
      <c r="D86" s="612">
        <v>1246.27</v>
      </c>
      <c r="E86" s="612">
        <v>975.35</v>
      </c>
      <c r="F86" s="612">
        <v>1397.21</v>
      </c>
      <c r="G86" s="20">
        <f t="shared" si="5"/>
        <v>1206.2766666666666</v>
      </c>
      <c r="H86">
        <f t="shared" si="6"/>
        <v>9.529109782924107E-2</v>
      </c>
      <c r="I86">
        <f t="shared" si="7"/>
        <v>0.199021375</v>
      </c>
      <c r="J86">
        <f t="shared" si="8"/>
        <v>1.8964965315235074E-2</v>
      </c>
      <c r="K86" s="599"/>
      <c r="L86" s="599"/>
      <c r="R86" s="4" t="s">
        <v>43</v>
      </c>
      <c r="S86" s="5">
        <v>0.24644919700000001</v>
      </c>
    </row>
    <row r="87" spans="1:19">
      <c r="A87" s="610" t="s">
        <v>37</v>
      </c>
      <c r="B87" s="611" t="s">
        <v>30</v>
      </c>
      <c r="C87" s="611" t="s">
        <v>30</v>
      </c>
      <c r="D87" s="612">
        <v>182.92</v>
      </c>
      <c r="E87" s="612">
        <v>313.12</v>
      </c>
      <c r="F87" s="612">
        <v>177.33</v>
      </c>
      <c r="G87" s="20">
        <f t="shared" si="5"/>
        <v>224.45666666666668</v>
      </c>
      <c r="H87">
        <f t="shared" si="6"/>
        <v>1.7731191170979588E-2</v>
      </c>
      <c r="I87">
        <f t="shared" si="7"/>
        <v>0.23886655300000001</v>
      </c>
      <c r="J87">
        <f t="shared" si="8"/>
        <v>4.2353885155959285E-3</v>
      </c>
      <c r="K87" s="599"/>
      <c r="L87" s="599"/>
      <c r="R87" s="4" t="s">
        <v>152</v>
      </c>
      <c r="S87" s="5">
        <v>0.235824899</v>
      </c>
    </row>
    <row r="88" spans="1:19">
      <c r="A88" s="610" t="s">
        <v>57</v>
      </c>
      <c r="B88" s="611" t="s">
        <v>30</v>
      </c>
      <c r="C88" s="611" t="s">
        <v>30</v>
      </c>
      <c r="D88" s="612">
        <v>0</v>
      </c>
      <c r="E88" s="612">
        <v>61</v>
      </c>
      <c r="F88" s="612">
        <v>138.53</v>
      </c>
      <c r="G88" s="20">
        <f t="shared" si="5"/>
        <v>66.510000000000005</v>
      </c>
      <c r="H88">
        <f t="shared" si="6"/>
        <v>5.2540276138609643E-3</v>
      </c>
      <c r="I88">
        <f t="shared" si="7"/>
        <v>0.39864959599999999</v>
      </c>
      <c r="J88">
        <f t="shared" si="8"/>
        <v>2.0945159856385173E-3</v>
      </c>
      <c r="K88" s="599"/>
      <c r="L88" s="599"/>
      <c r="R88" s="4" t="s">
        <v>154</v>
      </c>
      <c r="S88" s="5">
        <v>0.35523275199999998</v>
      </c>
    </row>
    <row r="89" spans="1:19">
      <c r="A89" s="610" t="s">
        <v>92</v>
      </c>
      <c r="B89" s="611" t="s">
        <v>30</v>
      </c>
      <c r="C89" s="611" t="s">
        <v>30</v>
      </c>
      <c r="D89" s="612">
        <v>2.2200000000000002</v>
      </c>
      <c r="E89" s="612">
        <v>246.02</v>
      </c>
      <c r="F89" s="612">
        <v>48.65</v>
      </c>
      <c r="G89" s="20">
        <f t="shared" si="5"/>
        <v>98.963333333333324</v>
      </c>
      <c r="H89">
        <f t="shared" si="6"/>
        <v>7.8177129167502704E-3</v>
      </c>
      <c r="I89">
        <f t="shared" si="7"/>
        <v>0.28963038000000002</v>
      </c>
      <c r="J89">
        <f t="shared" si="8"/>
        <v>2.2642471628092895E-3</v>
      </c>
      <c r="K89" s="599"/>
      <c r="L89" s="599"/>
      <c r="R89" s="4" t="s">
        <v>156</v>
      </c>
      <c r="S89" s="4">
        <v>0.39864959599999999</v>
      </c>
    </row>
    <row r="90" spans="1:19">
      <c r="A90" s="610" t="s">
        <v>97</v>
      </c>
      <c r="B90" s="611" t="s">
        <v>30</v>
      </c>
      <c r="C90" s="611" t="s">
        <v>30</v>
      </c>
      <c r="D90" s="612">
        <v>18.27</v>
      </c>
      <c r="E90" s="612">
        <v>78.739999999999995</v>
      </c>
      <c r="F90" s="612">
        <v>66.58</v>
      </c>
      <c r="G90" s="20">
        <f t="shared" si="5"/>
        <v>54.529999999999994</v>
      </c>
      <c r="H90">
        <f t="shared" si="6"/>
        <v>4.3076548757155064E-3</v>
      </c>
      <c r="I90">
        <f t="shared" si="7"/>
        <v>0.28376774599999999</v>
      </c>
      <c r="J90">
        <f t="shared" si="8"/>
        <v>1.2223735146276993E-3</v>
      </c>
      <c r="K90" s="599"/>
      <c r="L90" s="599"/>
      <c r="R90" s="4" t="s">
        <v>158</v>
      </c>
      <c r="S90" s="4">
        <v>0.54393411999999997</v>
      </c>
    </row>
    <row r="91" spans="1:19">
      <c r="A91" s="613" t="s">
        <v>128</v>
      </c>
      <c r="B91" s="611" t="s">
        <v>30</v>
      </c>
      <c r="C91" s="611" t="s">
        <v>30</v>
      </c>
      <c r="D91" s="612">
        <v>5097.88</v>
      </c>
      <c r="E91" s="612">
        <v>2582.17</v>
      </c>
      <c r="F91" s="612">
        <v>1761.99</v>
      </c>
      <c r="G91" s="20">
        <f t="shared" si="5"/>
        <v>3147.3466666666668</v>
      </c>
      <c r="H91">
        <f t="shared" si="6"/>
        <v>0.24862797018583557</v>
      </c>
      <c r="I91">
        <f t="shared" si="7"/>
        <v>0.33922593699999998</v>
      </c>
      <c r="J91">
        <f t="shared" si="8"/>
        <v>8.4341056150698132E-2</v>
      </c>
      <c r="K91" s="599"/>
      <c r="L91" s="599"/>
      <c r="R91" s="4" t="s">
        <v>159</v>
      </c>
      <c r="S91" s="5">
        <v>0.34895254799999997</v>
      </c>
    </row>
    <row r="92" spans="1:19">
      <c r="A92" s="614" t="s">
        <v>96</v>
      </c>
      <c r="B92" s="611" t="s">
        <v>30</v>
      </c>
      <c r="C92" s="611" t="s">
        <v>30</v>
      </c>
      <c r="D92" s="612">
        <v>27.8</v>
      </c>
      <c r="E92" s="612">
        <v>38.4</v>
      </c>
      <c r="F92" s="612">
        <v>49.79</v>
      </c>
      <c r="G92" s="20">
        <f t="shared" si="5"/>
        <v>38.663333333333334</v>
      </c>
      <c r="H92">
        <f t="shared" si="6"/>
        <v>3.0542508040481793E-3</v>
      </c>
      <c r="I92">
        <f t="shared" si="7"/>
        <v>0.30302319799999999</v>
      </c>
      <c r="J92">
        <f t="shared" si="8"/>
        <v>9.2550884613675063E-4</v>
      </c>
      <c r="K92" s="599"/>
      <c r="L92" s="599"/>
      <c r="R92" s="4" t="s">
        <v>160</v>
      </c>
      <c r="S92" s="5">
        <v>0.150847644</v>
      </c>
    </row>
    <row r="93" spans="1:19">
      <c r="A93" s="614" t="s">
        <v>150</v>
      </c>
      <c r="B93" s="611" t="s">
        <v>30</v>
      </c>
      <c r="C93" s="611" t="s">
        <v>30</v>
      </c>
      <c r="D93" s="612">
        <v>171.28</v>
      </c>
      <c r="E93" s="612">
        <v>317.35000000000002</v>
      </c>
      <c r="F93" s="612">
        <v>133.52000000000001</v>
      </c>
      <c r="G93" s="20">
        <f t="shared" si="5"/>
        <v>207.38333333333333</v>
      </c>
      <c r="H93">
        <f t="shared" si="6"/>
        <v>1.6382465193021594E-2</v>
      </c>
      <c r="I93">
        <f t="shared" si="7"/>
        <v>0.30302319799999999</v>
      </c>
      <c r="J93">
        <f t="shared" si="8"/>
        <v>4.9642669939130909E-3</v>
      </c>
      <c r="K93" s="599"/>
      <c r="L93" s="599"/>
      <c r="R93" s="4" t="s">
        <v>162</v>
      </c>
      <c r="S93" s="5">
        <v>0.54537309199999995</v>
      </c>
    </row>
    <row r="94" spans="1:19">
      <c r="A94" s="614" t="s">
        <v>161</v>
      </c>
      <c r="B94" s="611" t="s">
        <v>30</v>
      </c>
      <c r="C94" s="611" t="s">
        <v>30</v>
      </c>
      <c r="D94" s="612">
        <v>33.729999999999997</v>
      </c>
      <c r="E94" s="612">
        <v>84.42</v>
      </c>
      <c r="F94" s="612">
        <v>49.82</v>
      </c>
      <c r="G94" s="20">
        <f t="shared" si="5"/>
        <v>55.99</v>
      </c>
      <c r="H94">
        <f t="shared" si="6"/>
        <v>4.4229891159235507E-3</v>
      </c>
      <c r="I94">
        <f t="shared" si="7"/>
        <v>0.33501194099999998</v>
      </c>
      <c r="J94">
        <f t="shared" si="8"/>
        <v>1.4817541687474226E-3</v>
      </c>
      <c r="K94" s="599"/>
      <c r="L94" s="599"/>
      <c r="R94" s="4" t="s">
        <v>164</v>
      </c>
      <c r="S94" s="5">
        <v>0.53538932900000002</v>
      </c>
    </row>
    <row r="95" spans="1:19">
      <c r="A95" s="614" t="s">
        <v>163</v>
      </c>
      <c r="B95" s="611" t="s">
        <v>30</v>
      </c>
      <c r="C95" s="611" t="s">
        <v>30</v>
      </c>
      <c r="D95" s="612">
        <v>75.27</v>
      </c>
      <c r="E95" s="612">
        <v>54.34</v>
      </c>
      <c r="F95" s="612">
        <v>99.85</v>
      </c>
      <c r="G95" s="20">
        <f t="shared" si="5"/>
        <v>76.486666666666665</v>
      </c>
      <c r="H95">
        <f t="shared" si="6"/>
        <v>6.0421449219492645E-3</v>
      </c>
      <c r="I95">
        <f t="shared" si="7"/>
        <v>0.309853932</v>
      </c>
      <c r="J95">
        <f t="shared" si="8"/>
        <v>1.8721823617798127E-3</v>
      </c>
      <c r="K95" s="599"/>
      <c r="L95" s="599"/>
      <c r="R95" s="4" t="s">
        <v>165</v>
      </c>
      <c r="S95" s="5">
        <v>0.40111301500000002</v>
      </c>
    </row>
    <row r="96" spans="1:19">
      <c r="A96" s="614" t="s">
        <v>168</v>
      </c>
      <c r="B96" s="611" t="s">
        <v>30</v>
      </c>
      <c r="C96" s="611" t="s">
        <v>30</v>
      </c>
      <c r="D96" s="612">
        <v>4025.75</v>
      </c>
      <c r="E96" s="612">
        <v>2318.6999999999998</v>
      </c>
      <c r="F96" s="612">
        <v>1831.23</v>
      </c>
      <c r="G96" s="20">
        <f t="shared" si="5"/>
        <v>2725.2266666666669</v>
      </c>
      <c r="H96">
        <f t="shared" si="6"/>
        <v>0.21528215547582222</v>
      </c>
      <c r="I96">
        <f t="shared" si="7"/>
        <v>0.35233554700000003</v>
      </c>
      <c r="J96">
        <f t="shared" si="8"/>
        <v>7.5851556008912871E-2</v>
      </c>
      <c r="K96" s="599"/>
      <c r="L96" s="599"/>
      <c r="R96" s="4" t="s">
        <v>167</v>
      </c>
      <c r="S96" s="5">
        <v>0.53611852299999996</v>
      </c>
    </row>
    <row r="97" spans="1:19">
      <c r="A97" s="610" t="s">
        <v>179</v>
      </c>
      <c r="B97" s="611" t="s">
        <v>30</v>
      </c>
      <c r="C97" s="611" t="s">
        <v>30</v>
      </c>
      <c r="D97" s="612">
        <v>1261.8800000000001</v>
      </c>
      <c r="E97" s="612">
        <v>259.75</v>
      </c>
      <c r="F97" s="612">
        <v>156.74</v>
      </c>
      <c r="G97" s="20">
        <f t="shared" si="5"/>
        <v>559.45666666666671</v>
      </c>
      <c r="H97">
        <f t="shared" si="6"/>
        <v>4.41948695748801E-2</v>
      </c>
      <c r="I97">
        <f t="shared" si="7"/>
        <v>0.33193937699999998</v>
      </c>
      <c r="J97">
        <f t="shared" si="8"/>
        <v>1.4670017473281954E-2</v>
      </c>
      <c r="K97" s="599"/>
      <c r="L97" s="599"/>
      <c r="R97" s="4" t="s">
        <v>169</v>
      </c>
      <c r="S97" s="4">
        <v>0.61926907399999997</v>
      </c>
    </row>
    <row r="98" spans="1:19">
      <c r="A98" s="610" t="s">
        <v>193</v>
      </c>
      <c r="B98" s="611" t="s">
        <v>30</v>
      </c>
      <c r="C98" s="611" t="s">
        <v>30</v>
      </c>
      <c r="D98" s="612">
        <v>896.87</v>
      </c>
      <c r="E98" s="612">
        <v>461.73</v>
      </c>
      <c r="F98" s="612">
        <v>763.38</v>
      </c>
      <c r="G98" s="20">
        <f t="shared" si="5"/>
        <v>707.32666666666671</v>
      </c>
      <c r="H98">
        <f t="shared" si="6"/>
        <v>5.5876016218416723E-2</v>
      </c>
      <c r="I98">
        <f t="shared" si="7"/>
        <v>0.29781603099999998</v>
      </c>
      <c r="J98">
        <f t="shared" si="8"/>
        <v>1.6640773378260497E-2</v>
      </c>
      <c r="K98" s="599"/>
      <c r="L98" s="599"/>
      <c r="R98" s="4" t="s">
        <v>171</v>
      </c>
      <c r="S98" s="5">
        <v>0.21171030399999999</v>
      </c>
    </row>
    <row r="99" spans="1:19">
      <c r="A99" s="610" t="s">
        <v>42</v>
      </c>
      <c r="B99" s="611" t="s">
        <v>30</v>
      </c>
      <c r="C99" s="611" t="s">
        <v>30</v>
      </c>
      <c r="D99" s="612">
        <v>0</v>
      </c>
      <c r="E99" s="612">
        <v>34.42</v>
      </c>
      <c r="F99" s="612">
        <v>54.67</v>
      </c>
      <c r="G99" s="20">
        <f t="shared" si="5"/>
        <v>29.696666666666669</v>
      </c>
      <c r="H99">
        <f t="shared" si="6"/>
        <v>2.3459195114462652E-3</v>
      </c>
      <c r="I99">
        <f t="shared" si="7"/>
        <v>0.34843180000000001</v>
      </c>
      <c r="J99">
        <f t="shared" si="8"/>
        <v>8.1739295802834286E-4</v>
      </c>
      <c r="K99" s="599"/>
      <c r="L99" s="599"/>
      <c r="R99" s="4" t="s">
        <v>173</v>
      </c>
      <c r="S99" s="5">
        <v>0.40242429099999999</v>
      </c>
    </row>
    <row r="100" spans="1:19">
      <c r="A100" s="610" t="s">
        <v>73</v>
      </c>
      <c r="B100" s="611" t="s">
        <v>30</v>
      </c>
      <c r="C100" s="611" t="s">
        <v>30</v>
      </c>
      <c r="D100" s="612">
        <v>306.58999999999997</v>
      </c>
      <c r="E100" s="612">
        <v>581.47</v>
      </c>
      <c r="F100" s="612">
        <v>424.86</v>
      </c>
      <c r="G100" s="20">
        <f t="shared" si="5"/>
        <v>437.64000000000004</v>
      </c>
      <c r="H100">
        <f t="shared" si="6"/>
        <v>3.4571833482635879E-2</v>
      </c>
      <c r="I100">
        <f t="shared" si="7"/>
        <v>0.39864959599999999</v>
      </c>
      <c r="J100">
        <f t="shared" si="8"/>
        <v>1.3782047450832067E-2</v>
      </c>
      <c r="K100" s="599"/>
      <c r="L100" s="599"/>
      <c r="R100" s="17" t="s">
        <v>150</v>
      </c>
      <c r="S100" s="5">
        <v>0.30302319799999999</v>
      </c>
    </row>
    <row r="101" spans="1:19">
      <c r="A101" s="610" t="s">
        <v>89</v>
      </c>
      <c r="B101" s="611" t="s">
        <v>30</v>
      </c>
      <c r="C101" s="611" t="s">
        <v>30</v>
      </c>
      <c r="D101" s="612">
        <v>439.31</v>
      </c>
      <c r="E101" s="612">
        <v>145.35</v>
      </c>
      <c r="F101" s="612">
        <v>95.4</v>
      </c>
      <c r="G101" s="20">
        <f t="shared" si="5"/>
        <v>226.68666666666664</v>
      </c>
      <c r="H101">
        <f t="shared" si="6"/>
        <v>1.790735237348913E-2</v>
      </c>
      <c r="I101">
        <f t="shared" si="7"/>
        <v>0.39864959599999999</v>
      </c>
      <c r="J101">
        <f t="shared" si="8"/>
        <v>7.138758789121083E-3</v>
      </c>
      <c r="K101" s="599"/>
      <c r="L101" s="599"/>
      <c r="R101" s="4" t="s">
        <v>45</v>
      </c>
      <c r="S101" s="5">
        <v>0.21118531600000001</v>
      </c>
    </row>
    <row r="102" spans="1:19">
      <c r="A102" s="610" t="s">
        <v>40</v>
      </c>
      <c r="B102" s="611" t="s">
        <v>30</v>
      </c>
      <c r="C102" s="611" t="s">
        <v>30</v>
      </c>
      <c r="D102" s="612">
        <v>0</v>
      </c>
      <c r="E102" s="612">
        <v>0</v>
      </c>
      <c r="F102" s="612">
        <v>813.52</v>
      </c>
      <c r="G102" s="20">
        <f t="shared" si="5"/>
        <v>271.17333333333335</v>
      </c>
      <c r="H102">
        <f t="shared" si="6"/>
        <v>2.1421623537453874E-2</v>
      </c>
      <c r="I102">
        <f t="shared" si="7"/>
        <v>0.292860758</v>
      </c>
      <c r="J102">
        <f t="shared" si="8"/>
        <v>6.2735529067693826E-3</v>
      </c>
      <c r="K102" s="599"/>
      <c r="L102" s="599"/>
      <c r="R102" s="4" t="s">
        <v>77</v>
      </c>
      <c r="S102" s="5">
        <v>0.235824899</v>
      </c>
    </row>
    <row r="103" spans="1:19" ht="16" thickBot="1">
      <c r="A103" s="615"/>
      <c r="B103" s="616"/>
      <c r="C103" s="616"/>
      <c r="D103" s="616"/>
      <c r="E103" s="616"/>
      <c r="F103" s="616"/>
      <c r="G103" s="20"/>
      <c r="H103" s="599"/>
      <c r="I103" s="599"/>
      <c r="J103" s="599"/>
      <c r="K103" s="599"/>
      <c r="L103" s="599"/>
      <c r="R103" s="4" t="s">
        <v>174</v>
      </c>
      <c r="S103" s="5">
        <v>0.427243396</v>
      </c>
    </row>
    <row r="104" spans="1:19">
      <c r="A104" s="58"/>
      <c r="B104" s="617">
        <f>SUM(B78:B102)</f>
        <v>0</v>
      </c>
      <c r="C104" s="617">
        <f>SUM(C78:C102)</f>
        <v>0</v>
      </c>
      <c r="D104" s="617">
        <f>SUM(D78:D102)</f>
        <v>16740.870000000003</v>
      </c>
      <c r="E104" s="617">
        <f>SUM(E78:E102)</f>
        <v>10738.159999999998</v>
      </c>
      <c r="F104" s="617">
        <f>SUM(F78:F102)</f>
        <v>10497.55</v>
      </c>
      <c r="G104" s="20">
        <f t="shared" si="5"/>
        <v>12658.86</v>
      </c>
      <c r="H104" s="599"/>
      <c r="I104" s="599"/>
      <c r="J104" s="599"/>
      <c r="K104" s="599"/>
      <c r="L104" s="599"/>
      <c r="R104" s="4" t="s">
        <v>161</v>
      </c>
      <c r="S104" s="5">
        <v>0.33501194099999998</v>
      </c>
    </row>
    <row r="105" spans="1:19">
      <c r="A105" s="618" t="s">
        <v>304</v>
      </c>
      <c r="B105" s="619"/>
      <c r="C105" s="619"/>
      <c r="D105" s="619"/>
      <c r="E105" s="619"/>
      <c r="F105" s="619"/>
      <c r="G105" s="604"/>
      <c r="H105" s="599"/>
      <c r="I105" s="599"/>
      <c r="J105" s="599"/>
      <c r="K105" s="599"/>
      <c r="L105" s="599"/>
      <c r="R105" s="22" t="s">
        <v>175</v>
      </c>
      <c r="S105" s="5">
        <v>0.28742747600000002</v>
      </c>
    </row>
    <row r="106" spans="1:19">
      <c r="A106" s="86"/>
      <c r="B106" s="620"/>
      <c r="C106" s="620"/>
      <c r="D106" s="620"/>
      <c r="E106" s="620"/>
      <c r="F106" s="620"/>
      <c r="G106" s="601"/>
      <c r="H106" s="599"/>
      <c r="I106" s="599"/>
      <c r="J106" s="599"/>
      <c r="K106" s="599"/>
      <c r="L106" s="599"/>
      <c r="R106" s="4" t="s">
        <v>180</v>
      </c>
      <c r="S106" s="5">
        <v>0.45023135800000003</v>
      </c>
    </row>
    <row r="107" spans="1:19">
      <c r="A107" s="618" t="s">
        <v>305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R107" s="4" t="s">
        <v>47</v>
      </c>
      <c r="S107" s="5">
        <v>0.193795309</v>
      </c>
    </row>
    <row r="108" spans="1:19">
      <c r="A108" s="621"/>
      <c r="B108" s="620"/>
      <c r="C108" s="620"/>
      <c r="D108" s="620"/>
      <c r="E108" s="620"/>
      <c r="F108" s="620"/>
      <c r="G108" s="601"/>
      <c r="H108" s="599"/>
      <c r="I108" s="599"/>
      <c r="J108" s="599"/>
      <c r="K108" s="599"/>
      <c r="L108" s="599"/>
      <c r="R108" s="4" t="s">
        <v>181</v>
      </c>
      <c r="S108" s="5">
        <v>0.164744418</v>
      </c>
    </row>
    <row r="109" spans="1:19">
      <c r="A109" s="622" t="s">
        <v>161</v>
      </c>
      <c r="B109" s="623"/>
      <c r="C109" s="623"/>
      <c r="D109" s="623"/>
      <c r="E109" s="623"/>
      <c r="F109" s="623"/>
      <c r="G109" s="624"/>
      <c r="H109" s="625"/>
      <c r="I109" s="625"/>
      <c r="J109" s="625"/>
      <c r="K109" s="625"/>
      <c r="L109" s="625"/>
      <c r="R109" s="4" t="s">
        <v>90</v>
      </c>
      <c r="S109" s="5">
        <v>0.25567135899999999</v>
      </c>
    </row>
    <row r="110" spans="1:19">
      <c r="A110" s="626" t="s">
        <v>2</v>
      </c>
      <c r="B110" s="626"/>
      <c r="C110" s="626"/>
      <c r="D110" s="626"/>
      <c r="E110" s="626"/>
      <c r="F110" s="626"/>
      <c r="G110" s="627"/>
      <c r="H110" s="625"/>
      <c r="I110" s="625"/>
      <c r="J110" s="625"/>
      <c r="K110" s="625"/>
      <c r="L110" s="625"/>
      <c r="R110" s="4" t="s">
        <v>49</v>
      </c>
      <c r="S110" s="5">
        <v>0.21171030399999999</v>
      </c>
    </row>
    <row r="111" spans="1:19">
      <c r="A111" s="628" t="s">
        <v>4</v>
      </c>
      <c r="B111" s="629"/>
      <c r="C111" s="629"/>
      <c r="D111" s="629"/>
      <c r="E111" s="629"/>
      <c r="F111" s="629"/>
      <c r="G111" s="630"/>
      <c r="H111" s="625"/>
      <c r="I111" s="625"/>
      <c r="J111" s="625"/>
      <c r="K111" s="625"/>
      <c r="L111" s="625"/>
      <c r="R111" s="4" t="s">
        <v>185</v>
      </c>
      <c r="S111" s="5">
        <v>0.36166089299999998</v>
      </c>
    </row>
    <row r="112" spans="1:19" ht="16" thickBot="1">
      <c r="A112" s="631"/>
      <c r="B112" s="632"/>
      <c r="C112" s="632"/>
      <c r="D112" s="632"/>
      <c r="E112" s="632"/>
      <c r="F112" s="632"/>
      <c r="G112" s="633"/>
      <c r="H112" s="625"/>
      <c r="I112" s="625"/>
      <c r="J112" s="625"/>
      <c r="K112" s="625"/>
      <c r="L112" s="625"/>
      <c r="R112" s="4" t="s">
        <v>92</v>
      </c>
      <c r="S112" s="5">
        <v>0.28963038000000002</v>
      </c>
    </row>
    <row r="113" spans="1:19">
      <c r="A113" s="634" t="s">
        <v>268</v>
      </c>
      <c r="B113" s="635" t="s">
        <v>8</v>
      </c>
      <c r="C113" s="635" t="s">
        <v>9</v>
      </c>
      <c r="D113" s="635" t="s">
        <v>10</v>
      </c>
      <c r="E113" s="635" t="s">
        <v>11</v>
      </c>
      <c r="F113" s="635" t="s">
        <v>12</v>
      </c>
      <c r="G113" s="16" t="s">
        <v>13</v>
      </c>
      <c r="H113" s="16" t="s">
        <v>14</v>
      </c>
      <c r="I113" s="16" t="s">
        <v>15</v>
      </c>
      <c r="J113" s="16" t="s">
        <v>279</v>
      </c>
      <c r="K113" s="16" t="s">
        <v>17</v>
      </c>
      <c r="L113" s="16" t="s">
        <v>18</v>
      </c>
      <c r="R113" s="4" t="s">
        <v>188</v>
      </c>
      <c r="S113" s="5">
        <v>0.150847644</v>
      </c>
    </row>
    <row r="114" spans="1:19">
      <c r="A114" s="633"/>
      <c r="B114" s="636"/>
      <c r="C114" s="636"/>
      <c r="D114" s="636"/>
      <c r="E114" s="636"/>
      <c r="F114" s="636"/>
      <c r="G114" s="18"/>
      <c r="R114" s="4" t="s">
        <v>182</v>
      </c>
      <c r="S114" s="5">
        <v>0.304453064</v>
      </c>
    </row>
    <row r="115" spans="1:19">
      <c r="A115" s="637" t="s">
        <v>31</v>
      </c>
      <c r="B115" s="638">
        <v>0.49199999999999999</v>
      </c>
      <c r="C115" s="638">
        <v>0</v>
      </c>
      <c r="D115" s="638">
        <v>0.91900000000000004</v>
      </c>
      <c r="E115" s="638">
        <v>0.83299999999999996</v>
      </c>
      <c r="F115" s="638">
        <v>0</v>
      </c>
      <c r="G115" s="20">
        <f>AVERAGE(B115:F115)</f>
        <v>0.44879999999999998</v>
      </c>
      <c r="H115">
        <f>G115/G$152</f>
        <v>3.1265200798065001E-4</v>
      </c>
      <c r="I115">
        <f>VLOOKUP(A115,R$1:S$248,2,FALSE)</f>
        <v>0.26223906699999999</v>
      </c>
      <c r="J115">
        <f>H115*I115</f>
        <v>8.1989570868522217E-5</v>
      </c>
      <c r="K115">
        <f>SUM(J115:J150)</f>
        <v>0.32080594046027533</v>
      </c>
      <c r="L115">
        <f>COUNTA(J115:J150)</f>
        <v>27</v>
      </c>
      <c r="R115" s="4" t="s">
        <v>191</v>
      </c>
      <c r="S115" s="5">
        <v>0.28386346000000001</v>
      </c>
    </row>
    <row r="116" spans="1:19">
      <c r="A116" s="637" t="s">
        <v>37</v>
      </c>
      <c r="B116" s="638">
        <v>1.6775990202821722</v>
      </c>
      <c r="C116" s="639" t="s">
        <v>30</v>
      </c>
      <c r="D116" s="639" t="s">
        <v>30</v>
      </c>
      <c r="E116" s="638">
        <v>1.0314988813394632</v>
      </c>
      <c r="F116" s="639" t="s">
        <v>30</v>
      </c>
      <c r="G116" s="20">
        <f>AVERAGE(B116,E116)</f>
        <v>1.3545489508108177</v>
      </c>
      <c r="H116">
        <f t="shared" ref="H116:H150" si="9">G116/G$152</f>
        <v>9.4363290859867397E-4</v>
      </c>
      <c r="I116">
        <f t="shared" ref="I116:I150" si="10">VLOOKUP(A116,R$1:S$248,2,FALSE)</f>
        <v>0.23886655300000001</v>
      </c>
      <c r="J116">
        <f t="shared" ref="J116:J150" si="11">H116*I116</f>
        <v>2.2540234017432933E-4</v>
      </c>
      <c r="K116" s="625"/>
      <c r="L116" s="625"/>
      <c r="R116" s="4" t="s">
        <v>120</v>
      </c>
      <c r="S116" s="5">
        <v>0.530444735</v>
      </c>
    </row>
    <row r="117" spans="1:19">
      <c r="A117" s="637" t="s">
        <v>21</v>
      </c>
      <c r="B117" s="638">
        <v>0</v>
      </c>
      <c r="C117" s="638">
        <v>0</v>
      </c>
      <c r="D117" s="638">
        <v>0</v>
      </c>
      <c r="E117" s="638">
        <v>0</v>
      </c>
      <c r="F117" s="638">
        <v>0</v>
      </c>
      <c r="G117" s="20">
        <f t="shared" ref="G117:G152" si="12">AVERAGE(B117:F117)</f>
        <v>0</v>
      </c>
      <c r="H117">
        <f t="shared" si="9"/>
        <v>0</v>
      </c>
      <c r="I117">
        <f t="shared" si="10"/>
        <v>0.19499014100000001</v>
      </c>
      <c r="K117" s="625"/>
      <c r="L117" s="625"/>
      <c r="R117" s="4" t="s">
        <v>194</v>
      </c>
      <c r="S117" s="4">
        <v>0.54393411999999997</v>
      </c>
    </row>
    <row r="118" spans="1:19">
      <c r="A118" s="637" t="s">
        <v>46</v>
      </c>
      <c r="B118" s="638">
        <v>1.83</v>
      </c>
      <c r="C118" s="638">
        <v>2.98</v>
      </c>
      <c r="D118" s="638">
        <v>2.06</v>
      </c>
      <c r="E118" s="638">
        <v>3.31</v>
      </c>
      <c r="F118" s="638">
        <v>1.56</v>
      </c>
      <c r="G118" s="20">
        <f t="shared" si="12"/>
        <v>2.3480000000000003</v>
      </c>
      <c r="H118">
        <f t="shared" si="9"/>
        <v>1.6357105943372691E-3</v>
      </c>
      <c r="I118">
        <f t="shared" si="10"/>
        <v>0.49513526800000002</v>
      </c>
      <c r="J118">
        <f t="shared" si="11"/>
        <v>8.0989800349762307E-4</v>
      </c>
      <c r="K118" s="625"/>
      <c r="L118" s="625"/>
      <c r="R118" s="4" t="s">
        <v>196</v>
      </c>
      <c r="S118" s="5">
        <v>0.41895681699999998</v>
      </c>
    </row>
    <row r="119" spans="1:19">
      <c r="A119" s="637" t="s">
        <v>23</v>
      </c>
      <c r="B119" s="638">
        <v>0</v>
      </c>
      <c r="C119" s="638">
        <v>19.448685338330719</v>
      </c>
      <c r="D119" s="638">
        <v>143.03783218218783</v>
      </c>
      <c r="E119" s="638">
        <v>139.01342174586958</v>
      </c>
      <c r="F119" s="638">
        <v>178.59574916419757</v>
      </c>
      <c r="G119" s="20">
        <f t="shared" si="12"/>
        <v>96.019137686117134</v>
      </c>
      <c r="H119">
        <f t="shared" si="9"/>
        <v>6.6890766938803539E-2</v>
      </c>
      <c r="I119">
        <f t="shared" si="10"/>
        <v>0.205225833</v>
      </c>
      <c r="J119">
        <f t="shared" si="11"/>
        <v>1.3727713365024817E-2</v>
      </c>
      <c r="K119" s="625"/>
      <c r="L119" s="625"/>
      <c r="R119" s="17" t="s">
        <v>151</v>
      </c>
      <c r="S119" s="5">
        <v>0.34739118899999999</v>
      </c>
    </row>
    <row r="120" spans="1:19">
      <c r="A120" s="637" t="s">
        <v>75</v>
      </c>
      <c r="B120" s="638">
        <v>0</v>
      </c>
      <c r="C120" s="638">
        <v>0</v>
      </c>
      <c r="D120" s="638">
        <v>0.68939721747548599</v>
      </c>
      <c r="E120" s="638">
        <v>0</v>
      </c>
      <c r="F120" s="638">
        <v>0</v>
      </c>
      <c r="G120" s="20">
        <f t="shared" si="12"/>
        <v>0.1378794434950972</v>
      </c>
      <c r="H120">
        <f t="shared" si="9"/>
        <v>9.6052328137247579E-5</v>
      </c>
      <c r="I120">
        <f t="shared" si="10"/>
        <v>0.30243793699999999</v>
      </c>
      <c r="J120">
        <f t="shared" si="11"/>
        <v>2.9049867965876211E-5</v>
      </c>
      <c r="K120" s="625"/>
      <c r="L120" s="625"/>
      <c r="R120" s="4" t="s">
        <v>183</v>
      </c>
      <c r="S120" s="5">
        <v>0.32123402699999998</v>
      </c>
    </row>
    <row r="121" spans="1:19">
      <c r="A121" s="637" t="s">
        <v>25</v>
      </c>
      <c r="B121" s="638">
        <v>0</v>
      </c>
      <c r="C121" s="638">
        <v>0.55567672395230627</v>
      </c>
      <c r="D121" s="638">
        <v>0.92709706044010598</v>
      </c>
      <c r="E121" s="638">
        <v>0</v>
      </c>
      <c r="F121" s="638">
        <v>0</v>
      </c>
      <c r="G121" s="20">
        <f t="shared" si="12"/>
        <v>0.29655475687848243</v>
      </c>
      <c r="H121">
        <f t="shared" si="9"/>
        <v>2.0659188996049693E-4</v>
      </c>
      <c r="I121">
        <f t="shared" si="10"/>
        <v>0.22307782900000001</v>
      </c>
      <c r="J121">
        <f t="shared" si="11"/>
        <v>4.6086070301394554E-5</v>
      </c>
      <c r="K121" s="625"/>
      <c r="L121" s="625"/>
      <c r="R121" s="4" t="s">
        <v>197</v>
      </c>
      <c r="S121" s="5">
        <v>0.35481905499999999</v>
      </c>
    </row>
    <row r="122" spans="1:19">
      <c r="A122" s="637" t="s">
        <v>84</v>
      </c>
      <c r="B122" s="638">
        <v>0</v>
      </c>
      <c r="C122" s="638">
        <v>2.9140000000000001</v>
      </c>
      <c r="D122" s="638">
        <v>0</v>
      </c>
      <c r="E122" s="638">
        <v>0</v>
      </c>
      <c r="F122" s="638">
        <v>0</v>
      </c>
      <c r="G122" s="20">
        <f t="shared" si="12"/>
        <v>0.58279999999999998</v>
      </c>
      <c r="H122">
        <f t="shared" si="9"/>
        <v>4.0600176080909722E-4</v>
      </c>
      <c r="I122">
        <f t="shared" si="10"/>
        <v>0.49951571</v>
      </c>
      <c r="J122">
        <f t="shared" si="11"/>
        <v>2.0280425781180636E-4</v>
      </c>
      <c r="K122" s="625"/>
      <c r="L122" s="625"/>
      <c r="R122" s="22" t="s">
        <v>198</v>
      </c>
      <c r="S122" s="5">
        <v>0.48138170000000002</v>
      </c>
    </row>
    <row r="123" spans="1:19">
      <c r="A123" s="637" t="s">
        <v>96</v>
      </c>
      <c r="B123" s="638">
        <v>167.25</v>
      </c>
      <c r="C123" s="638">
        <v>111.72</v>
      </c>
      <c r="D123" s="638">
        <v>0</v>
      </c>
      <c r="E123" s="638">
        <v>46.07</v>
      </c>
      <c r="F123" s="638">
        <v>0</v>
      </c>
      <c r="G123" s="20">
        <f t="shared" si="12"/>
        <v>65.00800000000001</v>
      </c>
      <c r="H123">
        <f t="shared" si="9"/>
        <v>4.5287169640833555E-2</v>
      </c>
      <c r="I123">
        <f t="shared" si="10"/>
        <v>0.30302319799999999</v>
      </c>
      <c r="J123">
        <f t="shared" si="11"/>
        <v>1.3723062972933894E-2</v>
      </c>
      <c r="K123" s="625"/>
      <c r="L123" s="625"/>
      <c r="R123" s="4" t="s">
        <v>51</v>
      </c>
      <c r="S123" s="5">
        <v>0.26294708900000002</v>
      </c>
    </row>
    <row r="124" spans="1:19">
      <c r="A124" s="637" t="s">
        <v>32</v>
      </c>
      <c r="B124" s="638">
        <v>0</v>
      </c>
      <c r="C124" s="638">
        <v>0</v>
      </c>
      <c r="D124" s="638">
        <v>0</v>
      </c>
      <c r="E124" s="638">
        <v>3.55867743375584</v>
      </c>
      <c r="F124" s="638">
        <v>0</v>
      </c>
      <c r="G124" s="20">
        <f t="shared" si="12"/>
        <v>0.71173548675116804</v>
      </c>
      <c r="H124">
        <f t="shared" si="9"/>
        <v>4.958233713989261E-4</v>
      </c>
      <c r="I124">
        <f t="shared" si="10"/>
        <v>0.167790564</v>
      </c>
      <c r="J124">
        <f t="shared" si="11"/>
        <v>8.319448313140728E-5</v>
      </c>
      <c r="K124" s="625"/>
      <c r="L124" s="625"/>
      <c r="R124" s="4" t="s">
        <v>184</v>
      </c>
      <c r="S124" s="5">
        <v>0.35035347300000003</v>
      </c>
    </row>
    <row r="125" spans="1:19">
      <c r="A125" s="637" t="s">
        <v>34</v>
      </c>
      <c r="B125" s="638">
        <v>2.9422552975306631</v>
      </c>
      <c r="C125" s="638">
        <v>0</v>
      </c>
      <c r="D125" s="638">
        <v>0</v>
      </c>
      <c r="E125" s="638">
        <v>0</v>
      </c>
      <c r="F125" s="638">
        <v>0</v>
      </c>
      <c r="G125" s="20">
        <f t="shared" si="12"/>
        <v>0.58845105950613263</v>
      </c>
      <c r="H125">
        <f t="shared" si="9"/>
        <v>4.0993851460101012E-4</v>
      </c>
      <c r="I125">
        <f t="shared" si="10"/>
        <v>0.14496762399999999</v>
      </c>
      <c r="J125">
        <f t="shared" si="11"/>
        <v>5.9427812447797744E-5</v>
      </c>
      <c r="K125" s="625"/>
      <c r="L125" s="625"/>
      <c r="R125" s="4" t="s">
        <v>199</v>
      </c>
      <c r="S125" s="5">
        <v>0.47867728199999998</v>
      </c>
    </row>
    <row r="126" spans="1:19">
      <c r="A126" s="637" t="s">
        <v>36</v>
      </c>
      <c r="B126" s="638">
        <v>0</v>
      </c>
      <c r="C126" s="638">
        <v>0</v>
      </c>
      <c r="D126" s="638">
        <v>0</v>
      </c>
      <c r="E126" s="638">
        <v>0</v>
      </c>
      <c r="F126" s="638">
        <v>0</v>
      </c>
      <c r="G126" s="20">
        <f t="shared" si="12"/>
        <v>0</v>
      </c>
      <c r="H126">
        <f t="shared" si="9"/>
        <v>0</v>
      </c>
      <c r="I126">
        <f t="shared" si="10"/>
        <v>0.252987409</v>
      </c>
      <c r="K126" s="625"/>
      <c r="L126" s="625"/>
      <c r="R126" s="4" t="s">
        <v>122</v>
      </c>
      <c r="S126" s="5">
        <v>0.57400911600000004</v>
      </c>
    </row>
    <row r="127" spans="1:19">
      <c r="A127" s="637" t="s">
        <v>39</v>
      </c>
      <c r="B127" s="638">
        <v>21.972388032372649</v>
      </c>
      <c r="C127" s="638">
        <v>23.616260767973017</v>
      </c>
      <c r="D127" s="638">
        <v>6.6221218602864704</v>
      </c>
      <c r="E127" s="638">
        <v>18.071744826962998</v>
      </c>
      <c r="F127" s="638">
        <v>19.272916874445905</v>
      </c>
      <c r="G127" s="20">
        <f t="shared" si="12"/>
        <v>17.911086472408208</v>
      </c>
      <c r="H127">
        <f t="shared" si="9"/>
        <v>1.2477578321554108E-2</v>
      </c>
      <c r="I127">
        <f t="shared" si="10"/>
        <v>0.150847644</v>
      </c>
      <c r="J127">
        <f t="shared" si="11"/>
        <v>1.8822132926319115E-3</v>
      </c>
      <c r="K127" s="625"/>
      <c r="L127" s="625"/>
      <c r="R127" s="22" t="s">
        <v>99</v>
      </c>
      <c r="S127" s="5">
        <v>0.36547341700000002</v>
      </c>
    </row>
    <row r="128" spans="1:19">
      <c r="A128" s="637" t="s">
        <v>41</v>
      </c>
      <c r="B128" s="638">
        <v>5.8593034752993702</v>
      </c>
      <c r="C128" s="638">
        <v>19.448685338330719</v>
      </c>
      <c r="D128" s="638">
        <v>25.164063069088598</v>
      </c>
      <c r="E128" s="638">
        <v>23.632281696797801</v>
      </c>
      <c r="F128" s="638">
        <v>2.5697230095568</v>
      </c>
      <c r="G128" s="20">
        <f t="shared" si="12"/>
        <v>15.334811317814658</v>
      </c>
      <c r="H128">
        <f t="shared" si="9"/>
        <v>1.0682842135737858E-2</v>
      </c>
      <c r="I128">
        <f t="shared" si="10"/>
        <v>0.15008984</v>
      </c>
      <c r="J128">
        <f t="shared" si="11"/>
        <v>1.6033860668981535E-3</v>
      </c>
      <c r="K128" s="625"/>
      <c r="L128" s="625"/>
      <c r="R128" s="4" t="s">
        <v>79</v>
      </c>
      <c r="S128" s="4">
        <v>0.17537725199999998</v>
      </c>
    </row>
    <row r="129" spans="1:19">
      <c r="A129" s="637" t="s">
        <v>45</v>
      </c>
      <c r="B129" s="638">
        <v>3.7403450058972898</v>
      </c>
      <c r="C129" s="638">
        <v>1.61308082355616</v>
      </c>
      <c r="D129" s="638">
        <v>0</v>
      </c>
      <c r="E129" s="638">
        <v>3.5000273556986894</v>
      </c>
      <c r="F129" s="638">
        <v>1.3321842348425601</v>
      </c>
      <c r="G129" s="20">
        <f t="shared" si="12"/>
        <v>2.0371274839989395</v>
      </c>
      <c r="H129">
        <f t="shared" si="9"/>
        <v>1.4191443814278921E-3</v>
      </c>
      <c r="I129">
        <f t="shared" si="10"/>
        <v>0.21118531600000001</v>
      </c>
      <c r="J129">
        <f t="shared" si="11"/>
        <v>2.9970245464147393E-4</v>
      </c>
      <c r="K129" s="625"/>
      <c r="L129" s="625"/>
      <c r="R129" s="4" t="s">
        <v>52</v>
      </c>
      <c r="S129" s="5">
        <v>0.25720264300000001</v>
      </c>
    </row>
    <row r="130" spans="1:19">
      <c r="A130" s="637" t="s">
        <v>174</v>
      </c>
      <c r="B130" s="638">
        <v>0</v>
      </c>
      <c r="C130" s="638">
        <v>0</v>
      </c>
      <c r="D130" s="638">
        <v>1.1300000000000001</v>
      </c>
      <c r="E130" s="638">
        <v>0.51</v>
      </c>
      <c r="F130" s="638">
        <v>4.4979319023917057</v>
      </c>
      <c r="G130" s="20">
        <f t="shared" si="12"/>
        <v>1.2275863804783413</v>
      </c>
      <c r="H130">
        <f t="shared" si="9"/>
        <v>8.5518571039717387E-4</v>
      </c>
      <c r="I130">
        <f t="shared" si="10"/>
        <v>0.427243396</v>
      </c>
      <c r="J130">
        <f t="shared" si="11"/>
        <v>3.6537244712076108E-4</v>
      </c>
      <c r="K130" s="625"/>
      <c r="L130" s="625"/>
      <c r="R130" s="4" t="s">
        <v>54</v>
      </c>
      <c r="S130" s="5">
        <v>0.12913191900000001</v>
      </c>
    </row>
    <row r="131" spans="1:19">
      <c r="A131" s="637" t="s">
        <v>49</v>
      </c>
      <c r="B131" s="638">
        <v>0.77635771047716706</v>
      </c>
      <c r="C131" s="638">
        <v>0</v>
      </c>
      <c r="D131" s="638">
        <v>2.9931990808494855</v>
      </c>
      <c r="E131" s="638">
        <v>1.7515691139979568</v>
      </c>
      <c r="F131" s="638">
        <v>0.77091690286703995</v>
      </c>
      <c r="G131" s="20">
        <f t="shared" si="12"/>
        <v>1.2584085616383298</v>
      </c>
      <c r="H131">
        <f t="shared" si="9"/>
        <v>8.7665767303089445E-4</v>
      </c>
      <c r="I131">
        <f t="shared" si="10"/>
        <v>0.21171030399999999</v>
      </c>
      <c r="J131">
        <f t="shared" si="11"/>
        <v>1.8559746246130327E-4</v>
      </c>
      <c r="K131" s="625"/>
      <c r="L131" s="625"/>
      <c r="R131" s="23" t="s">
        <v>153</v>
      </c>
      <c r="S131" s="4">
        <v>0.30302319799999999</v>
      </c>
    </row>
    <row r="132" spans="1:19">
      <c r="A132" s="637" t="s">
        <v>92</v>
      </c>
      <c r="B132" s="638">
        <v>0</v>
      </c>
      <c r="C132" s="638">
        <v>0</v>
      </c>
      <c r="D132" s="638">
        <v>43.320908317279923</v>
      </c>
      <c r="E132" s="638">
        <v>1.3763203728996201</v>
      </c>
      <c r="F132" s="638">
        <v>1.2532820323221401</v>
      </c>
      <c r="G132" s="20">
        <f t="shared" si="12"/>
        <v>9.1901021445003366</v>
      </c>
      <c r="H132">
        <f t="shared" si="9"/>
        <v>6.4021922660991715E-3</v>
      </c>
      <c r="I132">
        <f t="shared" si="10"/>
        <v>0.28963038000000002</v>
      </c>
      <c r="J132">
        <f t="shared" si="11"/>
        <v>1.8542693788633643E-3</v>
      </c>
      <c r="K132" s="625"/>
      <c r="L132" s="625"/>
      <c r="R132" s="4" t="s">
        <v>123</v>
      </c>
      <c r="S132" s="5">
        <v>0.53886033200000005</v>
      </c>
    </row>
    <row r="133" spans="1:19">
      <c r="A133" s="637" t="s">
        <v>54</v>
      </c>
      <c r="B133" s="638">
        <v>4.3944776064745303</v>
      </c>
      <c r="C133" s="638">
        <v>1.3891918098807656</v>
      </c>
      <c r="D133" s="638">
        <v>2.6488487441145891</v>
      </c>
      <c r="E133" s="638">
        <v>65.336308220558692</v>
      </c>
      <c r="F133" s="638">
        <v>33.406399124238398</v>
      </c>
      <c r="G133" s="20">
        <f t="shared" si="12"/>
        <v>21.435045101053397</v>
      </c>
      <c r="H133">
        <f t="shared" si="9"/>
        <v>1.4932508672014571E-2</v>
      </c>
      <c r="I133">
        <f t="shared" si="10"/>
        <v>0.12913191900000001</v>
      </c>
      <c r="J133">
        <f t="shared" si="11"/>
        <v>1.9282635003013834E-3</v>
      </c>
      <c r="K133" s="625"/>
      <c r="L133" s="625"/>
      <c r="R133" s="4" t="s">
        <v>125</v>
      </c>
      <c r="S133" s="5">
        <v>0.491810578</v>
      </c>
    </row>
    <row r="134" spans="1:19">
      <c r="A134" s="637" t="s">
        <v>163</v>
      </c>
      <c r="B134" s="638">
        <v>0</v>
      </c>
      <c r="C134" s="638">
        <v>0</v>
      </c>
      <c r="D134" s="638">
        <v>0</v>
      </c>
      <c r="E134" s="638">
        <v>0</v>
      </c>
      <c r="F134" s="638">
        <v>0</v>
      </c>
      <c r="G134" s="20">
        <f t="shared" si="12"/>
        <v>0</v>
      </c>
      <c r="H134">
        <f t="shared" si="9"/>
        <v>0</v>
      </c>
      <c r="I134">
        <f t="shared" si="10"/>
        <v>0.309853932</v>
      </c>
      <c r="K134" s="625"/>
      <c r="L134" s="625"/>
      <c r="R134" s="4" t="s">
        <v>163</v>
      </c>
      <c r="S134" s="5">
        <v>0.309853932</v>
      </c>
    </row>
    <row r="135" spans="1:19">
      <c r="A135" s="637" t="s">
        <v>205</v>
      </c>
      <c r="B135" s="638">
        <v>0</v>
      </c>
      <c r="C135" s="638">
        <v>0</v>
      </c>
      <c r="D135" s="638">
        <v>0</v>
      </c>
      <c r="E135" s="638">
        <v>0</v>
      </c>
      <c r="F135" s="638">
        <v>0</v>
      </c>
      <c r="G135" s="20">
        <f t="shared" si="12"/>
        <v>0</v>
      </c>
      <c r="H135">
        <f t="shared" si="9"/>
        <v>0</v>
      </c>
      <c r="I135">
        <f t="shared" si="10"/>
        <v>0.28954676299999998</v>
      </c>
      <c r="K135" s="625"/>
      <c r="L135" s="625"/>
      <c r="R135" s="4" t="s">
        <v>176</v>
      </c>
      <c r="S135" s="5">
        <v>0.39787066100000001</v>
      </c>
    </row>
    <row r="136" spans="1:19">
      <c r="A136" s="637" t="s">
        <v>101</v>
      </c>
      <c r="B136" s="638">
        <v>0</v>
      </c>
      <c r="C136" s="638">
        <v>0</v>
      </c>
      <c r="D136" s="638">
        <v>0</v>
      </c>
      <c r="E136" s="638">
        <v>0</v>
      </c>
      <c r="F136" s="638">
        <v>0</v>
      </c>
      <c r="G136" s="20">
        <f t="shared" si="12"/>
        <v>0</v>
      </c>
      <c r="H136">
        <f t="shared" si="9"/>
        <v>0</v>
      </c>
      <c r="I136">
        <f t="shared" si="10"/>
        <v>0.36470802699999999</v>
      </c>
      <c r="K136" s="625"/>
      <c r="L136" s="625"/>
      <c r="R136" s="4" t="s">
        <v>126</v>
      </c>
      <c r="S136" s="5">
        <v>0.54441631300000004</v>
      </c>
    </row>
    <row r="137" spans="1:19">
      <c r="A137" s="637" t="s">
        <v>80</v>
      </c>
      <c r="B137" s="638">
        <v>0</v>
      </c>
      <c r="C137" s="638">
        <v>0</v>
      </c>
      <c r="D137" s="638">
        <v>0</v>
      </c>
      <c r="E137" s="638">
        <v>0</v>
      </c>
      <c r="F137" s="638">
        <v>0</v>
      </c>
      <c r="G137" s="20">
        <f t="shared" si="12"/>
        <v>0</v>
      </c>
      <c r="H137">
        <f t="shared" si="9"/>
        <v>0</v>
      </c>
      <c r="I137">
        <f t="shared" si="10"/>
        <v>0.45051817900000002</v>
      </c>
      <c r="K137" s="625"/>
      <c r="L137" s="625"/>
      <c r="R137" s="4" t="s">
        <v>56</v>
      </c>
      <c r="S137" s="5">
        <v>0.255508018</v>
      </c>
    </row>
    <row r="138" spans="1:19">
      <c r="A138" s="637" t="s">
        <v>58</v>
      </c>
      <c r="B138" s="638">
        <v>0</v>
      </c>
      <c r="C138" s="638">
        <v>0</v>
      </c>
      <c r="D138" s="638">
        <v>0</v>
      </c>
      <c r="E138" s="638">
        <v>0</v>
      </c>
      <c r="F138" s="638">
        <v>0</v>
      </c>
      <c r="G138" s="20">
        <f t="shared" si="12"/>
        <v>0</v>
      </c>
      <c r="H138">
        <f t="shared" si="9"/>
        <v>0</v>
      </c>
      <c r="I138">
        <f t="shared" si="10"/>
        <v>0.19057085000000001</v>
      </c>
      <c r="K138" s="625"/>
      <c r="L138" s="625"/>
      <c r="R138" s="4" t="s">
        <v>208</v>
      </c>
      <c r="S138" s="4">
        <v>0.54393411999999997</v>
      </c>
    </row>
    <row r="139" spans="1:19">
      <c r="A139" s="637" t="s">
        <v>94</v>
      </c>
      <c r="B139" s="638">
        <v>0</v>
      </c>
      <c r="C139" s="638">
        <v>0.62493750624937505</v>
      </c>
      <c r="D139" s="638">
        <v>0</v>
      </c>
      <c r="E139" s="638">
        <v>0</v>
      </c>
      <c r="F139" s="638">
        <v>1.2476909615322294</v>
      </c>
      <c r="G139" s="20">
        <f t="shared" si="12"/>
        <v>0.37452569355632087</v>
      </c>
      <c r="H139">
        <f t="shared" si="9"/>
        <v>2.6090955911481578E-4</v>
      </c>
      <c r="I139">
        <f t="shared" si="10"/>
        <v>0.25937051</v>
      </c>
      <c r="J139">
        <f t="shared" si="11"/>
        <v>6.7672245411484915E-5</v>
      </c>
      <c r="K139" s="625"/>
      <c r="L139" s="625"/>
      <c r="R139" s="4" t="s">
        <v>209</v>
      </c>
      <c r="S139" s="4">
        <v>0.39864959599999999</v>
      </c>
    </row>
    <row r="140" spans="1:19">
      <c r="A140" s="637" t="s">
        <v>166</v>
      </c>
      <c r="B140" s="638">
        <v>0</v>
      </c>
      <c r="C140" s="638">
        <v>0</v>
      </c>
      <c r="D140" s="638">
        <v>0</v>
      </c>
      <c r="E140" s="638">
        <v>0</v>
      </c>
      <c r="F140" s="638">
        <v>0</v>
      </c>
      <c r="G140" s="20">
        <f t="shared" si="12"/>
        <v>0</v>
      </c>
      <c r="H140">
        <f t="shared" si="9"/>
        <v>0</v>
      </c>
      <c r="I140">
        <f t="shared" si="10"/>
        <v>0.38176551399999997</v>
      </c>
      <c r="K140" s="625"/>
      <c r="L140" s="625"/>
      <c r="R140" s="4" t="s">
        <v>127</v>
      </c>
      <c r="S140" s="5">
        <v>0.46528443800000002</v>
      </c>
    </row>
    <row r="141" spans="1:19">
      <c r="A141" s="637" t="s">
        <v>60</v>
      </c>
      <c r="B141" s="638">
        <v>14.859457754312601</v>
      </c>
      <c r="C141" s="638">
        <v>3.1729345478087501</v>
      </c>
      <c r="D141" s="638">
        <v>5.6710775047258997</v>
      </c>
      <c r="E141" s="638">
        <v>3.2401235297095701</v>
      </c>
      <c r="F141" s="638">
        <v>0.89051570071302699</v>
      </c>
      <c r="G141" s="20">
        <f t="shared" si="12"/>
        <v>5.5668218074539704</v>
      </c>
      <c r="H141">
        <f t="shared" si="9"/>
        <v>3.8780704460137151E-3</v>
      </c>
      <c r="I141">
        <f t="shared" si="10"/>
        <v>0.14993991800000001</v>
      </c>
      <c r="J141">
        <f t="shared" si="11"/>
        <v>5.8147756467351991E-4</v>
      </c>
      <c r="K141" s="625"/>
      <c r="L141" s="625"/>
      <c r="R141" s="4" t="s">
        <v>128</v>
      </c>
      <c r="S141" s="5">
        <v>0.33922593699999998</v>
      </c>
    </row>
    <row r="142" spans="1:19">
      <c r="A142" s="637" t="s">
        <v>64</v>
      </c>
      <c r="B142" s="638">
        <v>0</v>
      </c>
      <c r="C142" s="638">
        <v>0</v>
      </c>
      <c r="D142" s="638">
        <v>0</v>
      </c>
      <c r="E142" s="638">
        <v>0</v>
      </c>
      <c r="F142" s="638">
        <v>0</v>
      </c>
      <c r="G142" s="20">
        <f t="shared" si="12"/>
        <v>0</v>
      </c>
      <c r="H142">
        <f t="shared" si="9"/>
        <v>0</v>
      </c>
      <c r="I142">
        <f t="shared" si="10"/>
        <v>0.25070976</v>
      </c>
      <c r="K142" s="625"/>
      <c r="L142" s="625"/>
      <c r="R142" s="4" t="s">
        <v>210</v>
      </c>
      <c r="S142" s="4">
        <v>0.46037966699999999</v>
      </c>
    </row>
    <row r="143" spans="1:19">
      <c r="A143" s="637" t="s">
        <v>168</v>
      </c>
      <c r="B143" s="638">
        <v>753.71414839630779</v>
      </c>
      <c r="C143" s="638">
        <v>1455.5417288296401</v>
      </c>
      <c r="D143" s="638">
        <v>1384.8816657010216</v>
      </c>
      <c r="E143" s="638">
        <v>1720.8891857081526</v>
      </c>
      <c r="F143" s="638">
        <v>0</v>
      </c>
      <c r="G143" s="20">
        <f t="shared" si="12"/>
        <v>1063.0053457270246</v>
      </c>
      <c r="H143">
        <f t="shared" si="9"/>
        <v>0.74053198715623736</v>
      </c>
      <c r="I143">
        <f t="shared" si="10"/>
        <v>0.35233554700000003</v>
      </c>
      <c r="J143">
        <f t="shared" si="11"/>
        <v>0.26091574276568991</v>
      </c>
      <c r="K143" s="625"/>
      <c r="L143" s="625"/>
      <c r="R143" s="4" t="s">
        <v>205</v>
      </c>
      <c r="S143" s="5">
        <v>0.28954676299999998</v>
      </c>
    </row>
    <row r="144" spans="1:19">
      <c r="A144" s="637" t="s">
        <v>66</v>
      </c>
      <c r="B144" s="638">
        <v>0</v>
      </c>
      <c r="C144" s="638">
        <v>0</v>
      </c>
      <c r="D144" s="638">
        <v>1.3244243720572899</v>
      </c>
      <c r="E144" s="638">
        <v>1.3901342174586999</v>
      </c>
      <c r="F144" s="638">
        <v>1.2848615047783998</v>
      </c>
      <c r="G144" s="20">
        <f t="shared" si="12"/>
        <v>0.79988401885887794</v>
      </c>
      <c r="H144">
        <f t="shared" si="9"/>
        <v>5.572311600888153E-4</v>
      </c>
      <c r="I144">
        <f t="shared" si="10"/>
        <v>0.187754477</v>
      </c>
      <c r="J144">
        <f t="shared" si="11"/>
        <v>1.046226450305788E-4</v>
      </c>
      <c r="K144" s="625"/>
      <c r="L144" s="625"/>
      <c r="R144" s="4" t="s">
        <v>211</v>
      </c>
      <c r="S144" s="5">
        <v>0.48259844499999999</v>
      </c>
    </row>
    <row r="145" spans="1:19">
      <c r="A145" s="637" t="s">
        <v>72</v>
      </c>
      <c r="B145" s="638">
        <v>0.91031845974116599</v>
      </c>
      <c r="C145" s="639" t="s">
        <v>30</v>
      </c>
      <c r="D145" s="639" t="s">
        <v>30</v>
      </c>
      <c r="E145" s="639" t="s">
        <v>30</v>
      </c>
      <c r="F145" s="639" t="s">
        <v>30</v>
      </c>
      <c r="G145" s="20">
        <f>AVERAGE(B145)</f>
        <v>0.91031845974116599</v>
      </c>
      <c r="H145">
        <f t="shared" si="9"/>
        <v>6.3416420307470603E-4</v>
      </c>
      <c r="I145">
        <f t="shared" si="10"/>
        <v>0.20526576499999999</v>
      </c>
      <c r="J145">
        <f t="shared" si="11"/>
        <v>1.3017220027974487E-4</v>
      </c>
      <c r="K145" s="625"/>
      <c r="L145" s="625"/>
      <c r="R145" s="4" t="s">
        <v>81</v>
      </c>
      <c r="S145" s="5">
        <v>0.18817235299999999</v>
      </c>
    </row>
    <row r="146" spans="1:19">
      <c r="A146" s="637" t="s">
        <v>170</v>
      </c>
      <c r="B146" s="638">
        <v>7.1818162715792191</v>
      </c>
      <c r="C146" s="638">
        <v>4.7693214100298098</v>
      </c>
      <c r="D146" s="638">
        <v>3.7890909779490434</v>
      </c>
      <c r="E146" s="638">
        <v>15.938435705454271</v>
      </c>
      <c r="F146" s="638">
        <v>119.13354845559162</v>
      </c>
      <c r="G146" s="20">
        <f t="shared" si="12"/>
        <v>30.162442564120795</v>
      </c>
      <c r="H146">
        <f t="shared" si="9"/>
        <v>2.1012362373603818E-2</v>
      </c>
      <c r="I146">
        <f t="shared" si="10"/>
        <v>0.30810618099999998</v>
      </c>
      <c r="J146">
        <f t="shared" si="11"/>
        <v>6.4740387247191672E-3</v>
      </c>
      <c r="K146" s="625"/>
      <c r="L146" s="625"/>
      <c r="R146" s="4" t="s">
        <v>155</v>
      </c>
      <c r="S146" s="5">
        <v>0.39930692499999998</v>
      </c>
    </row>
    <row r="147" spans="1:19">
      <c r="A147" s="637" t="s">
        <v>105</v>
      </c>
      <c r="B147" s="638">
        <v>10.080023373967244</v>
      </c>
      <c r="C147" s="638">
        <v>1.1849481955460759</v>
      </c>
      <c r="D147" s="638">
        <v>5.7286572586279165</v>
      </c>
      <c r="E147" s="638">
        <v>0</v>
      </c>
      <c r="F147" s="638">
        <v>0</v>
      </c>
      <c r="G147" s="20">
        <f t="shared" si="12"/>
        <v>3.3987257656282472</v>
      </c>
      <c r="H147">
        <f t="shared" si="9"/>
        <v>2.3676881354706856E-3</v>
      </c>
      <c r="I147">
        <f t="shared" si="10"/>
        <v>0.31737988700000003</v>
      </c>
      <c r="J147">
        <f t="shared" si="11"/>
        <v>7.5145659288692701E-4</v>
      </c>
      <c r="K147" s="625"/>
      <c r="L147" s="625"/>
      <c r="R147" s="4" t="s">
        <v>212</v>
      </c>
      <c r="S147" s="4">
        <v>0.2866231185</v>
      </c>
    </row>
    <row r="148" spans="1:19">
      <c r="A148" s="637" t="s">
        <v>192</v>
      </c>
      <c r="B148" s="638">
        <v>0</v>
      </c>
      <c r="C148" s="638">
        <v>0</v>
      </c>
      <c r="D148" s="638">
        <v>0</v>
      </c>
      <c r="E148" s="638">
        <v>9</v>
      </c>
      <c r="F148" s="638">
        <v>1</v>
      </c>
      <c r="G148" s="20">
        <f t="shared" si="12"/>
        <v>2</v>
      </c>
      <c r="H148">
        <f t="shared" si="9"/>
        <v>1.3932798929618985E-3</v>
      </c>
      <c r="I148">
        <f t="shared" si="10"/>
        <v>0.27743080799999997</v>
      </c>
      <c r="J148">
        <f t="shared" si="11"/>
        <v>3.8653876647457296E-4</v>
      </c>
      <c r="K148" s="625"/>
      <c r="L148" s="625"/>
      <c r="R148" s="4" t="s">
        <v>214</v>
      </c>
      <c r="S148" s="4">
        <v>0.39864959599999999</v>
      </c>
    </row>
    <row r="149" spans="1:19">
      <c r="A149" s="637" t="s">
        <v>0</v>
      </c>
      <c r="B149" s="638">
        <v>18</v>
      </c>
      <c r="C149" s="638">
        <v>160</v>
      </c>
      <c r="D149" s="638">
        <v>133</v>
      </c>
      <c r="E149" s="638">
        <v>119</v>
      </c>
      <c r="F149" s="638">
        <v>0</v>
      </c>
      <c r="G149" s="20">
        <f t="shared" si="12"/>
        <v>86</v>
      </c>
      <c r="H149">
        <f t="shared" si="9"/>
        <v>5.9911035397361638E-2</v>
      </c>
      <c r="I149">
        <f t="shared" si="10"/>
        <v>0.199021375</v>
      </c>
      <c r="J149">
        <f t="shared" si="11"/>
        <v>1.1923576642456584E-2</v>
      </c>
      <c r="K149" s="625"/>
      <c r="L149" s="625"/>
      <c r="R149" s="4" t="s">
        <v>101</v>
      </c>
      <c r="S149" s="5">
        <v>0.36470802699999999</v>
      </c>
    </row>
    <row r="150" spans="1:19">
      <c r="A150" s="637" t="s">
        <v>172</v>
      </c>
      <c r="B150" s="638">
        <v>0</v>
      </c>
      <c r="C150" s="638">
        <v>0</v>
      </c>
      <c r="D150" s="638">
        <v>0</v>
      </c>
      <c r="E150" s="638">
        <v>14.837</v>
      </c>
      <c r="F150" s="638">
        <v>29.635999999999999</v>
      </c>
      <c r="G150" s="20">
        <f t="shared" si="12"/>
        <v>8.8946000000000005</v>
      </c>
      <c r="H150">
        <f t="shared" si="9"/>
        <v>6.1963336679694515E-3</v>
      </c>
      <c r="I150">
        <f t="shared" si="10"/>
        <v>0.38138826799999997</v>
      </c>
      <c r="J150">
        <f t="shared" si="11"/>
        <v>2.363208965576956E-3</v>
      </c>
      <c r="K150" s="625"/>
      <c r="L150" s="625"/>
      <c r="R150" s="4" t="s">
        <v>129</v>
      </c>
      <c r="S150" s="5">
        <v>0.51318692300000002</v>
      </c>
    </row>
    <row r="151" spans="1:19" ht="16" thickBot="1">
      <c r="A151" s="640"/>
      <c r="B151" s="641"/>
      <c r="C151" s="641"/>
      <c r="D151" s="641"/>
      <c r="E151" s="641"/>
      <c r="F151" s="641"/>
      <c r="G151" s="20"/>
      <c r="H151" s="625"/>
      <c r="I151" s="625"/>
      <c r="J151" s="625"/>
      <c r="K151" s="625"/>
      <c r="L151" s="625"/>
      <c r="R151" s="4" t="s">
        <v>217</v>
      </c>
      <c r="S151" s="5">
        <v>0.42702807500000001</v>
      </c>
    </row>
    <row r="152" spans="1:19">
      <c r="A152" s="235"/>
      <c r="B152" s="642">
        <f>SUM(B115:B150)</f>
        <v>1015.6804904042418</v>
      </c>
      <c r="C152" s="642">
        <f>SUM(C115:C150)</f>
        <v>1808.9794512912977</v>
      </c>
      <c r="D152" s="642">
        <f>SUM(D115:D150)</f>
        <v>1763.9073833461041</v>
      </c>
      <c r="E152" s="642">
        <f>SUM(E115:E150)</f>
        <v>2192.289728808656</v>
      </c>
      <c r="F152" s="642">
        <f>SUM(F115:F150)</f>
        <v>396.45171986747749</v>
      </c>
      <c r="G152" s="20">
        <f t="shared" si="12"/>
        <v>1435.4617547435555</v>
      </c>
      <c r="H152" s="625"/>
      <c r="I152" s="625"/>
      <c r="J152" s="625"/>
      <c r="K152" s="625"/>
      <c r="L152" s="625"/>
      <c r="R152" s="4" t="s">
        <v>218</v>
      </c>
      <c r="S152" s="4">
        <v>0.54393411999999997</v>
      </c>
    </row>
    <row r="153" spans="1:19">
      <c r="A153" s="643" t="s">
        <v>269</v>
      </c>
      <c r="B153" s="644"/>
      <c r="C153" s="644"/>
      <c r="D153" s="644"/>
      <c r="E153" s="644"/>
      <c r="F153" s="644"/>
      <c r="G153" s="630"/>
      <c r="H153" s="625"/>
      <c r="I153" s="625"/>
      <c r="J153" s="625"/>
      <c r="K153" s="625"/>
      <c r="L153" s="625"/>
      <c r="R153" s="4" t="s">
        <v>177</v>
      </c>
      <c r="S153" s="5">
        <v>0.47759416300000002</v>
      </c>
    </row>
    <row r="154" spans="1:19">
      <c r="A154" s="86"/>
      <c r="B154" s="645"/>
      <c r="C154" s="645"/>
      <c r="D154" s="645"/>
      <c r="E154" s="645"/>
      <c r="F154" s="645"/>
      <c r="G154" s="633"/>
      <c r="H154" s="625"/>
      <c r="I154" s="625"/>
      <c r="J154" s="625"/>
      <c r="K154" s="625"/>
      <c r="L154" s="625"/>
      <c r="R154" s="4" t="s">
        <v>58</v>
      </c>
      <c r="S154" s="5">
        <v>0.19057085000000001</v>
      </c>
    </row>
    <row r="155" spans="1:19">
      <c r="A155" s="646" t="s">
        <v>271</v>
      </c>
      <c r="B155" s="645"/>
      <c r="C155" s="645"/>
      <c r="D155" s="645"/>
      <c r="E155" s="645"/>
      <c r="F155" s="645"/>
      <c r="G155" s="633"/>
      <c r="H155" s="625"/>
      <c r="I155" s="625"/>
      <c r="J155" s="625"/>
      <c r="K155" s="625"/>
      <c r="L155" s="625"/>
      <c r="R155" s="218" t="s">
        <v>266</v>
      </c>
      <c r="S155" s="4">
        <v>0.39864959599999999</v>
      </c>
    </row>
    <row r="156" spans="1:19">
      <c r="A156" s="646"/>
      <c r="B156" s="645"/>
      <c r="C156" s="645"/>
      <c r="D156" s="645"/>
      <c r="E156" s="645"/>
      <c r="F156" s="645"/>
      <c r="G156" s="633"/>
      <c r="H156" s="625"/>
      <c r="I156" s="625"/>
      <c r="J156" s="625"/>
      <c r="K156" s="625"/>
      <c r="L156" s="625"/>
      <c r="R156" s="22" t="s">
        <v>213</v>
      </c>
      <c r="S156" s="4">
        <v>0.39864959599999999</v>
      </c>
    </row>
    <row r="157" spans="1:19">
      <c r="A157" s="62" t="s">
        <v>306</v>
      </c>
      <c r="B157" s="63"/>
      <c r="C157" s="63"/>
      <c r="D157" s="63"/>
      <c r="E157" s="63"/>
      <c r="F157" s="63"/>
      <c r="G157" s="64"/>
      <c r="R157" s="4" t="s">
        <v>94</v>
      </c>
      <c r="S157" s="5">
        <v>0.25937051</v>
      </c>
    </row>
    <row r="158" spans="1:19">
      <c r="A158" s="65" t="s">
        <v>2</v>
      </c>
      <c r="B158" s="65"/>
      <c r="C158" s="65"/>
      <c r="D158" s="65"/>
      <c r="E158" s="65"/>
      <c r="F158" s="65"/>
      <c r="G158" s="66"/>
      <c r="R158" s="17" t="s">
        <v>222</v>
      </c>
      <c r="S158" s="4">
        <v>0.54393411999999997</v>
      </c>
    </row>
    <row r="159" spans="1:19">
      <c r="A159" s="67" t="s">
        <v>4</v>
      </c>
      <c r="B159" s="68"/>
      <c r="C159" s="68"/>
      <c r="D159" s="68"/>
      <c r="E159" s="68"/>
      <c r="F159" s="68"/>
      <c r="G159" s="69"/>
      <c r="R159" s="4" t="s">
        <v>206</v>
      </c>
      <c r="S159" s="5">
        <v>0.37561155200000002</v>
      </c>
    </row>
    <row r="160" spans="1:19" ht="16" thickBot="1">
      <c r="A160" s="70"/>
      <c r="B160" s="71"/>
      <c r="C160" s="71"/>
      <c r="D160" s="71"/>
      <c r="E160" s="71"/>
      <c r="F160" s="71"/>
      <c r="G160" s="18"/>
      <c r="R160" s="4" t="s">
        <v>131</v>
      </c>
      <c r="S160" s="5">
        <v>0.52911444100000005</v>
      </c>
    </row>
    <row r="161" spans="1:19">
      <c r="A161" s="74" t="s">
        <v>268</v>
      </c>
      <c r="B161" s="75" t="s">
        <v>8</v>
      </c>
      <c r="C161" s="75" t="s">
        <v>9</v>
      </c>
      <c r="D161" s="75" t="s">
        <v>10</v>
      </c>
      <c r="E161" s="75" t="s">
        <v>11</v>
      </c>
      <c r="F161" s="75" t="s">
        <v>12</v>
      </c>
      <c r="G161" s="16" t="s">
        <v>13</v>
      </c>
      <c r="H161" s="16" t="s">
        <v>14</v>
      </c>
      <c r="I161" s="16" t="s">
        <v>15</v>
      </c>
      <c r="J161" s="16" t="s">
        <v>279</v>
      </c>
      <c r="K161" s="16" t="s">
        <v>17</v>
      </c>
      <c r="L161" s="16" t="s">
        <v>18</v>
      </c>
      <c r="R161" s="4" t="s">
        <v>133</v>
      </c>
      <c r="S161" s="5">
        <v>0.50267819899999999</v>
      </c>
    </row>
    <row r="162" spans="1:19">
      <c r="A162" s="18"/>
      <c r="B162" s="76"/>
      <c r="C162" s="76"/>
      <c r="D162" s="76"/>
      <c r="E162" s="76"/>
      <c r="F162" s="76"/>
      <c r="G162" s="18"/>
      <c r="R162" s="4" t="s">
        <v>224</v>
      </c>
      <c r="S162" s="4">
        <v>0.54393411999999997</v>
      </c>
    </row>
    <row r="163" spans="1:19">
      <c r="A163" s="77" t="s">
        <v>21</v>
      </c>
      <c r="B163" s="78">
        <v>0</v>
      </c>
      <c r="C163" s="78">
        <v>0</v>
      </c>
      <c r="D163" s="78">
        <v>0</v>
      </c>
      <c r="E163" s="78">
        <v>0</v>
      </c>
      <c r="F163" s="78">
        <v>0</v>
      </c>
      <c r="G163" s="20">
        <f>AVERAGE(B163:F163)</f>
        <v>0</v>
      </c>
      <c r="H163">
        <f>G163/G$185</f>
        <v>0</v>
      </c>
      <c r="I163">
        <f>VLOOKUP(A163,R$1:S$248,2,FALSE)</f>
        <v>0.19499014100000001</v>
      </c>
      <c r="K163">
        <f>SUM(J163:J183)</f>
        <v>0.15328140450166763</v>
      </c>
      <c r="L163">
        <f>COUNTA(J163:J183)</f>
        <v>19</v>
      </c>
      <c r="R163" s="4" t="s">
        <v>225</v>
      </c>
      <c r="S163" s="4">
        <v>0.54393411999999997</v>
      </c>
    </row>
    <row r="164" spans="1:19">
      <c r="A164" s="77" t="s">
        <v>23</v>
      </c>
      <c r="B164" s="78">
        <v>0</v>
      </c>
      <c r="C164" s="78">
        <v>4.1675754296422998</v>
      </c>
      <c r="D164" s="78">
        <v>0</v>
      </c>
      <c r="E164" s="78">
        <v>2.7802684349173914</v>
      </c>
      <c r="F164" s="78">
        <v>2.5697230095568</v>
      </c>
      <c r="G164" s="20">
        <f t="shared" ref="G164:G185" si="13">AVERAGE(B164:F164)</f>
        <v>1.9035133748232984</v>
      </c>
      <c r="H164">
        <f t="shared" ref="H164:H183" si="14">G164/G$185</f>
        <v>3.359874931814858E-3</v>
      </c>
      <c r="I164">
        <f t="shared" ref="I164:I183" si="15">VLOOKUP(A164,R$1:S$248,2,FALSE)</f>
        <v>0.205225833</v>
      </c>
      <c r="J164">
        <f t="shared" ref="J164:J183" si="16">H164*I164</f>
        <v>6.8953313165752244E-4</v>
      </c>
      <c r="R164" s="4" t="s">
        <v>226</v>
      </c>
      <c r="S164" s="4">
        <v>0.54393411999999997</v>
      </c>
    </row>
    <row r="165" spans="1:19">
      <c r="A165" s="77" t="s">
        <v>25</v>
      </c>
      <c r="B165" s="78">
        <v>0</v>
      </c>
      <c r="C165" s="78">
        <v>0</v>
      </c>
      <c r="D165" s="78">
        <v>0</v>
      </c>
      <c r="E165" s="78">
        <v>1.0649818239951068</v>
      </c>
      <c r="F165" s="78">
        <v>0</v>
      </c>
      <c r="G165" s="20">
        <f t="shared" si="13"/>
        <v>0.21299636479902134</v>
      </c>
      <c r="H165">
        <f t="shared" si="14"/>
        <v>3.7595803429663679E-4</v>
      </c>
      <c r="I165">
        <f t="shared" si="15"/>
        <v>0.22307782900000001</v>
      </c>
      <c r="J165">
        <f t="shared" si="16"/>
        <v>8.3867902086001277E-5</v>
      </c>
      <c r="R165" s="4" t="s">
        <v>83</v>
      </c>
      <c r="S165" s="5">
        <v>0.16181582799999999</v>
      </c>
    </row>
    <row r="166" spans="1:19">
      <c r="A166" s="77" t="s">
        <v>29</v>
      </c>
      <c r="B166" s="78">
        <v>3.7206577068151021</v>
      </c>
      <c r="C166" s="78">
        <v>2.6811401930698775</v>
      </c>
      <c r="D166" s="78">
        <v>0</v>
      </c>
      <c r="E166" s="78">
        <v>0</v>
      </c>
      <c r="F166" s="458" t="s">
        <v>30</v>
      </c>
      <c r="G166" s="20">
        <f>AVERAGE(B166:E166)</f>
        <v>1.6004494749712448</v>
      </c>
      <c r="H166">
        <f t="shared" si="14"/>
        <v>2.8249394733521681E-3</v>
      </c>
      <c r="I166">
        <f t="shared" si="15"/>
        <v>0.226918286</v>
      </c>
      <c r="J166">
        <f t="shared" si="16"/>
        <v>6.4103042334681659E-4</v>
      </c>
      <c r="R166" s="4" t="s">
        <v>186</v>
      </c>
      <c r="S166" s="5">
        <v>0.320837551</v>
      </c>
    </row>
    <row r="167" spans="1:19">
      <c r="A167" s="77" t="s">
        <v>32</v>
      </c>
      <c r="B167" s="78">
        <v>1.6039996016799734</v>
      </c>
      <c r="C167" s="78">
        <v>0</v>
      </c>
      <c r="D167" s="78">
        <v>0</v>
      </c>
      <c r="E167" s="78">
        <v>0</v>
      </c>
      <c r="F167" s="78">
        <v>0</v>
      </c>
      <c r="G167" s="20">
        <f t="shared" si="13"/>
        <v>0.32079992033599469</v>
      </c>
      <c r="H167">
        <f t="shared" si="14"/>
        <v>5.6624115423678999E-4</v>
      </c>
      <c r="I167">
        <f t="shared" si="15"/>
        <v>0.167790564</v>
      </c>
      <c r="J167">
        <f t="shared" si="16"/>
        <v>9.500992262940198E-5</v>
      </c>
      <c r="R167" s="4" t="s">
        <v>178</v>
      </c>
      <c r="S167" s="5">
        <v>0.430075243</v>
      </c>
    </row>
    <row r="168" spans="1:19">
      <c r="A168" s="77" t="s">
        <v>34</v>
      </c>
      <c r="B168" s="78">
        <v>4.1191574165429286</v>
      </c>
      <c r="C168" s="78">
        <v>0</v>
      </c>
      <c r="D168" s="78">
        <v>0</v>
      </c>
      <c r="E168" s="78">
        <v>0</v>
      </c>
      <c r="F168" s="78">
        <v>0</v>
      </c>
      <c r="G168" s="20">
        <f t="shared" si="13"/>
        <v>0.82383148330858569</v>
      </c>
      <c r="H168">
        <f t="shared" si="14"/>
        <v>1.4541377987771251E-3</v>
      </c>
      <c r="I168">
        <f t="shared" si="15"/>
        <v>0.14496762399999999</v>
      </c>
      <c r="J168">
        <f t="shared" si="16"/>
        <v>2.1080290165730991E-4</v>
      </c>
      <c r="R168" s="4" t="s">
        <v>229</v>
      </c>
      <c r="S168" s="4">
        <v>0.54393411999999997</v>
      </c>
    </row>
    <row r="169" spans="1:19">
      <c r="A169" s="77" t="s">
        <v>39</v>
      </c>
      <c r="B169" s="78">
        <v>76.170945178891856</v>
      </c>
      <c r="C169" s="78">
        <v>159.75705813628804</v>
      </c>
      <c r="D169" s="78">
        <v>185.41941208802126</v>
      </c>
      <c r="E169" s="78">
        <v>289.147917231409</v>
      </c>
      <c r="F169" s="78">
        <v>10.278897735457299</v>
      </c>
      <c r="G169" s="20">
        <f t="shared" si="13"/>
        <v>144.15484607401351</v>
      </c>
      <c r="H169">
        <f t="shared" si="14"/>
        <v>0.25444646726932957</v>
      </c>
      <c r="I169">
        <f t="shared" si="15"/>
        <v>0.150847644</v>
      </c>
      <c r="J169">
        <f t="shared" si="16"/>
        <v>3.8382650111701479E-2</v>
      </c>
      <c r="R169" s="4" t="s">
        <v>231</v>
      </c>
      <c r="S169" s="5">
        <v>0.349158994</v>
      </c>
    </row>
    <row r="170" spans="1:19">
      <c r="A170" s="77" t="s">
        <v>41</v>
      </c>
      <c r="B170" s="78">
        <v>134.76397993188559</v>
      </c>
      <c r="C170" s="78">
        <v>83.351508592845946</v>
      </c>
      <c r="D170" s="78">
        <v>18.541941208802125</v>
      </c>
      <c r="E170" s="78">
        <v>69.506710872934789</v>
      </c>
      <c r="F170" s="78">
        <v>143.90448853518077</v>
      </c>
      <c r="G170" s="20">
        <f t="shared" si="13"/>
        <v>90.013725828329854</v>
      </c>
      <c r="H170">
        <f t="shared" si="14"/>
        <v>0.15888244597069662</v>
      </c>
      <c r="I170">
        <f t="shared" si="15"/>
        <v>0.15008984</v>
      </c>
      <c r="J170">
        <f t="shared" si="16"/>
        <v>2.3846640894550502E-2</v>
      </c>
      <c r="R170" s="4" t="s">
        <v>207</v>
      </c>
      <c r="S170" s="5">
        <v>0.33910511100000001</v>
      </c>
    </row>
    <row r="171" spans="1:19">
      <c r="A171" s="77" t="s">
        <v>45</v>
      </c>
      <c r="B171" s="78">
        <v>0</v>
      </c>
      <c r="C171" s="78">
        <v>0</v>
      </c>
      <c r="D171" s="78">
        <v>0</v>
      </c>
      <c r="E171" s="78">
        <v>0</v>
      </c>
      <c r="F171" s="78">
        <v>10.033349029781789</v>
      </c>
      <c r="G171" s="20">
        <f t="shared" si="13"/>
        <v>2.0066698059563577</v>
      </c>
      <c r="H171">
        <f t="shared" si="14"/>
        <v>3.541955452815466E-3</v>
      </c>
      <c r="I171">
        <f t="shared" si="15"/>
        <v>0.21118531600000001</v>
      </c>
      <c r="J171">
        <f t="shared" si="16"/>
        <v>7.4800898156075735E-4</v>
      </c>
      <c r="R171" s="17" t="s">
        <v>219</v>
      </c>
      <c r="S171" s="5">
        <v>0.50184070000000003</v>
      </c>
    </row>
    <row r="172" spans="1:19">
      <c r="A172" s="77" t="s">
        <v>49</v>
      </c>
      <c r="B172" s="78">
        <v>1.99216318160179</v>
      </c>
      <c r="C172" s="78">
        <v>1.68092208995573</v>
      </c>
      <c r="D172" s="78">
        <v>1.271447397175</v>
      </c>
      <c r="E172" s="78">
        <v>1.0008966365702601</v>
      </c>
      <c r="F172" s="78">
        <v>0</v>
      </c>
      <c r="G172" s="20">
        <f t="shared" si="13"/>
        <v>1.1890858610605559</v>
      </c>
      <c r="H172">
        <f t="shared" si="14"/>
        <v>2.0988451298503308E-3</v>
      </c>
      <c r="I172">
        <f t="shared" si="15"/>
        <v>0.21171030399999999</v>
      </c>
      <c r="J172">
        <f t="shared" si="16"/>
        <v>4.4434714048953298E-4</v>
      </c>
      <c r="R172" s="4" t="s">
        <v>200</v>
      </c>
      <c r="S172" s="5">
        <v>0.34476546800000002</v>
      </c>
    </row>
    <row r="173" spans="1:19">
      <c r="A173" s="77" t="s">
        <v>92</v>
      </c>
      <c r="B173" s="78">
        <v>1.3545022687913</v>
      </c>
      <c r="C173" s="78">
        <v>1.030991737745284</v>
      </c>
      <c r="D173" s="78">
        <v>0</v>
      </c>
      <c r="E173" s="78">
        <v>0.50120916711566699</v>
      </c>
      <c r="F173" s="78">
        <v>0</v>
      </c>
      <c r="G173" s="20">
        <f t="shared" si="13"/>
        <v>0.57734063473045016</v>
      </c>
      <c r="H173">
        <f t="shared" si="14"/>
        <v>1.019058941957257E-3</v>
      </c>
      <c r="I173">
        <f t="shared" si="15"/>
        <v>0.28963038000000002</v>
      </c>
      <c r="J173">
        <f t="shared" si="16"/>
        <v>2.951504286014783E-4</v>
      </c>
      <c r="R173" s="4" t="s">
        <v>201</v>
      </c>
      <c r="S173" s="5">
        <v>0.36989438499999999</v>
      </c>
    </row>
    <row r="174" spans="1:19">
      <c r="A174" s="77" t="s">
        <v>54</v>
      </c>
      <c r="B174" s="78">
        <v>1.4648258688248434</v>
      </c>
      <c r="C174" s="78">
        <v>0</v>
      </c>
      <c r="D174" s="78">
        <v>23.839638697031305</v>
      </c>
      <c r="E174" s="78">
        <v>0</v>
      </c>
      <c r="F174" s="78">
        <v>1295.1403968166271</v>
      </c>
      <c r="G174" s="20">
        <f t="shared" si="13"/>
        <v>264.08897227649663</v>
      </c>
      <c r="H174">
        <f t="shared" si="14"/>
        <v>0.46614115217494489</v>
      </c>
      <c r="I174">
        <f t="shared" si="15"/>
        <v>0.12913191900000001</v>
      </c>
      <c r="J174">
        <f t="shared" si="16"/>
        <v>6.0193701505221665E-2</v>
      </c>
      <c r="R174" s="4" t="s">
        <v>166</v>
      </c>
      <c r="S174" s="5">
        <v>0.38176551399999997</v>
      </c>
    </row>
    <row r="175" spans="1:19">
      <c r="A175" s="77" t="s">
        <v>205</v>
      </c>
      <c r="B175" s="78">
        <v>0</v>
      </c>
      <c r="C175" s="78">
        <v>0</v>
      </c>
      <c r="D175" s="78">
        <v>0</v>
      </c>
      <c r="E175" s="78">
        <v>0.54400000000000004</v>
      </c>
      <c r="F175" s="78">
        <v>0.876</v>
      </c>
      <c r="G175" s="20">
        <f t="shared" si="13"/>
        <v>0.28399999999999997</v>
      </c>
      <c r="H175">
        <f t="shared" si="14"/>
        <v>5.0128593434443165E-4</v>
      </c>
      <c r="I175">
        <f t="shared" si="15"/>
        <v>0.28954676299999998</v>
      </c>
      <c r="J175">
        <f t="shared" si="16"/>
        <v>1.4514571962686071E-4</v>
      </c>
      <c r="R175" s="4" t="s">
        <v>235</v>
      </c>
      <c r="S175" s="4">
        <v>0.54393411999999997</v>
      </c>
    </row>
    <row r="176" spans="1:19">
      <c r="A176" s="77" t="s">
        <v>186</v>
      </c>
      <c r="B176" s="78">
        <v>15.084525357607282</v>
      </c>
      <c r="C176" s="78">
        <v>11.18335500650195</v>
      </c>
      <c r="D176" s="78">
        <v>24.447334200260077</v>
      </c>
      <c r="E176" s="78">
        <v>28.608582574772431</v>
      </c>
      <c r="F176" s="78">
        <v>0</v>
      </c>
      <c r="G176" s="20">
        <f t="shared" si="13"/>
        <v>15.864759427828346</v>
      </c>
      <c r="H176">
        <f t="shared" si="14"/>
        <v>2.8002749130030157E-2</v>
      </c>
      <c r="I176">
        <f t="shared" si="15"/>
        <v>0.320837551</v>
      </c>
      <c r="J176">
        <f t="shared" si="16"/>
        <v>8.9843334521462568E-3</v>
      </c>
      <c r="R176" s="4" t="s">
        <v>60</v>
      </c>
      <c r="S176" s="5">
        <v>0.14993991800000001</v>
      </c>
    </row>
    <row r="177" spans="1:19">
      <c r="A177" s="77" t="s">
        <v>178</v>
      </c>
      <c r="B177" s="78">
        <v>1.46</v>
      </c>
      <c r="C177" s="78">
        <v>7.4160000000000004</v>
      </c>
      <c r="D177" s="78">
        <v>2.87</v>
      </c>
      <c r="E177" s="78">
        <v>3.556</v>
      </c>
      <c r="F177" s="78">
        <v>4.1509999999999998</v>
      </c>
      <c r="G177" s="20">
        <f t="shared" si="13"/>
        <v>3.8906000000000005</v>
      </c>
      <c r="H177">
        <f t="shared" si="14"/>
        <v>6.8672642822550931E-3</v>
      </c>
      <c r="I177">
        <f t="shared" si="15"/>
        <v>0.430075243</v>
      </c>
      <c r="J177">
        <f t="shared" si="16"/>
        <v>2.9534403549360795E-3</v>
      </c>
      <c r="R177" s="4" t="s">
        <v>62</v>
      </c>
      <c r="S177" s="5">
        <v>0.25460756899999998</v>
      </c>
    </row>
    <row r="178" spans="1:19">
      <c r="A178" s="77" t="s">
        <v>60</v>
      </c>
      <c r="B178" s="78">
        <v>0</v>
      </c>
      <c r="C178" s="78">
        <v>0</v>
      </c>
      <c r="D178" s="78">
        <v>48.054919908466822</v>
      </c>
      <c r="E178" s="78">
        <v>2.8351080884958741</v>
      </c>
      <c r="F178" s="78">
        <v>0.98263801457989197</v>
      </c>
      <c r="G178" s="20">
        <f t="shared" si="13"/>
        <v>10.374533202308516</v>
      </c>
      <c r="H178">
        <f t="shared" si="14"/>
        <v>1.8311998484882231E-2</v>
      </c>
      <c r="I178">
        <f t="shared" si="15"/>
        <v>0.14993991800000001</v>
      </c>
      <c r="J178">
        <f t="shared" si="16"/>
        <v>2.7456995512393661E-3</v>
      </c>
      <c r="R178" s="17" t="s">
        <v>236</v>
      </c>
      <c r="S178" s="4">
        <v>0.39864959599999999</v>
      </c>
    </row>
    <row r="179" spans="1:19">
      <c r="A179" s="77" t="s">
        <v>64</v>
      </c>
      <c r="B179" s="78">
        <v>1.4648258688248434</v>
      </c>
      <c r="C179" s="78">
        <v>1.3891918098807701</v>
      </c>
      <c r="D179" s="78">
        <v>0</v>
      </c>
      <c r="E179" s="78">
        <v>9.7309395222108694</v>
      </c>
      <c r="F179" s="78">
        <v>0</v>
      </c>
      <c r="G179" s="20">
        <f t="shared" si="13"/>
        <v>2.5169914401832965</v>
      </c>
      <c r="H179">
        <f t="shared" si="14"/>
        <v>4.4427197388352841E-3</v>
      </c>
      <c r="I179">
        <f t="shared" si="15"/>
        <v>0.25070976</v>
      </c>
      <c r="J179">
        <f t="shared" si="16"/>
        <v>1.1138331994706568E-3</v>
      </c>
      <c r="R179" s="4" t="s">
        <v>187</v>
      </c>
      <c r="S179" s="5">
        <v>0.29396187099999999</v>
      </c>
    </row>
    <row r="180" spans="1:19">
      <c r="A180" s="77" t="s">
        <v>189</v>
      </c>
      <c r="B180" s="78">
        <v>0</v>
      </c>
      <c r="C180" s="78">
        <v>0</v>
      </c>
      <c r="D180" s="78">
        <v>0</v>
      </c>
      <c r="E180" s="78">
        <v>0</v>
      </c>
      <c r="F180" s="78">
        <v>0</v>
      </c>
      <c r="G180" s="20">
        <f t="shared" si="13"/>
        <v>0</v>
      </c>
      <c r="H180">
        <f t="shared" si="14"/>
        <v>0</v>
      </c>
      <c r="I180">
        <f t="shared" si="15"/>
        <v>0.34145803200000002</v>
      </c>
      <c r="R180" s="22" t="s">
        <v>227</v>
      </c>
      <c r="S180" s="5">
        <v>0.32266445799999999</v>
      </c>
    </row>
    <row r="181" spans="1:19">
      <c r="A181" s="77" t="s">
        <v>66</v>
      </c>
      <c r="B181" s="78">
        <v>0</v>
      </c>
      <c r="C181" s="78">
        <v>48.621713345826798</v>
      </c>
      <c r="D181" s="78">
        <v>0</v>
      </c>
      <c r="E181" s="78">
        <v>0</v>
      </c>
      <c r="F181" s="78">
        <v>0</v>
      </c>
      <c r="G181" s="20">
        <f t="shared" si="13"/>
        <v>9.7243426691653596</v>
      </c>
      <c r="H181">
        <f t="shared" si="14"/>
        <v>1.7164352819711206E-2</v>
      </c>
      <c r="I181">
        <f t="shared" si="15"/>
        <v>0.187754477</v>
      </c>
      <c r="J181">
        <f t="shared" si="16"/>
        <v>3.2226840867083527E-3</v>
      </c>
      <c r="R181" s="4" t="s">
        <v>237</v>
      </c>
      <c r="S181" s="4">
        <v>0.33922593699999998</v>
      </c>
    </row>
    <row r="182" spans="1:19">
      <c r="A182" s="77" t="s">
        <v>170</v>
      </c>
      <c r="B182" s="78">
        <v>0</v>
      </c>
      <c r="C182" s="78">
        <v>0.57779022219111109</v>
      </c>
      <c r="D182" s="78">
        <v>0</v>
      </c>
      <c r="E182" s="78">
        <v>0</v>
      </c>
      <c r="F182" s="78">
        <v>0</v>
      </c>
      <c r="G182" s="20">
        <f t="shared" si="13"/>
        <v>0.11555804443822222</v>
      </c>
      <c r="H182">
        <f t="shared" si="14"/>
        <v>2.0397050097616053E-4</v>
      </c>
      <c r="I182">
        <f t="shared" si="15"/>
        <v>0.30810618099999998</v>
      </c>
      <c r="J182">
        <f t="shared" si="16"/>
        <v>6.2844572092421582E-5</v>
      </c>
      <c r="R182" s="4" t="s">
        <v>64</v>
      </c>
      <c r="S182" s="5">
        <v>0.25070976</v>
      </c>
    </row>
    <row r="183" spans="1:19">
      <c r="A183" s="77" t="s">
        <v>192</v>
      </c>
      <c r="B183" s="78">
        <v>25</v>
      </c>
      <c r="C183" s="78">
        <v>30</v>
      </c>
      <c r="D183" s="78">
        <v>31</v>
      </c>
      <c r="E183" s="78">
        <v>0</v>
      </c>
      <c r="F183" s="78">
        <v>0</v>
      </c>
      <c r="G183" s="20">
        <f t="shared" si="13"/>
        <v>17.2</v>
      </c>
      <c r="H183">
        <f t="shared" si="14"/>
        <v>3.0359570671564175E-2</v>
      </c>
      <c r="I183">
        <f t="shared" si="15"/>
        <v>0.27743080799999997</v>
      </c>
      <c r="J183">
        <f t="shared" si="16"/>
        <v>8.4226802219451516E-3</v>
      </c>
      <c r="R183" s="17" t="s">
        <v>228</v>
      </c>
      <c r="S183" s="5">
        <v>0.28943591299999999</v>
      </c>
    </row>
    <row r="184" spans="1:19" ht="16" thickBot="1">
      <c r="A184" s="311"/>
      <c r="B184" s="80"/>
      <c r="C184" s="80"/>
      <c r="D184" s="80"/>
      <c r="E184" s="80"/>
      <c r="F184" s="80"/>
      <c r="G184" s="20"/>
      <c r="R184" s="4" t="s">
        <v>135</v>
      </c>
      <c r="S184" s="5">
        <v>0.52074587400000005</v>
      </c>
    </row>
    <row r="185" spans="1:19">
      <c r="A185" s="235"/>
      <c r="B185" s="82">
        <f>SUM(B163:B183)</f>
        <v>268.19958238146552</v>
      </c>
      <c r="C185" s="82">
        <f>SUM(C163:C183)</f>
        <v>351.85724656394774</v>
      </c>
      <c r="D185" s="82">
        <f>SUM(D163:D183)</f>
        <v>335.44469349975657</v>
      </c>
      <c r="E185" s="82">
        <f>SUM(E163:E183)</f>
        <v>409.27661435242129</v>
      </c>
      <c r="F185" s="82">
        <f>SUM(F163:F183)</f>
        <v>1467.9364931411837</v>
      </c>
      <c r="G185" s="20">
        <f t="shared" si="13"/>
        <v>566.54292598775498</v>
      </c>
      <c r="R185" s="4" t="s">
        <v>238</v>
      </c>
      <c r="S185" s="4">
        <v>0.39864959599999999</v>
      </c>
    </row>
    <row r="186" spans="1:19">
      <c r="A186" s="84" t="s">
        <v>269</v>
      </c>
      <c r="B186" s="166"/>
      <c r="C186" s="166"/>
      <c r="D186" s="166"/>
      <c r="E186" s="166"/>
      <c r="F186" s="166"/>
      <c r="G186" s="69"/>
      <c r="R186" s="4" t="s">
        <v>239</v>
      </c>
      <c r="S186" s="4">
        <v>0.50207523200000004</v>
      </c>
    </row>
    <row r="187" spans="1:19">
      <c r="A187" s="86"/>
      <c r="B187" s="81"/>
      <c r="C187" s="81"/>
      <c r="D187" s="81"/>
      <c r="E187" s="81"/>
      <c r="F187" s="81"/>
      <c r="G187" s="18"/>
      <c r="R187" s="4" t="s">
        <v>215</v>
      </c>
      <c r="S187" s="5">
        <v>0.397369798</v>
      </c>
    </row>
    <row r="188" spans="1:19">
      <c r="A188" s="87" t="s">
        <v>271</v>
      </c>
      <c r="B188" s="81"/>
      <c r="C188" s="81"/>
      <c r="D188" s="81"/>
      <c r="E188" s="81"/>
      <c r="F188" s="81"/>
      <c r="G188" s="18"/>
      <c r="R188" s="4" t="s">
        <v>240</v>
      </c>
      <c r="S188" s="5">
        <v>0.30378436800000003</v>
      </c>
    </row>
    <row r="189" spans="1:19">
      <c r="A189" s="87"/>
      <c r="B189" s="81"/>
      <c r="C189" s="81"/>
      <c r="D189" s="81"/>
      <c r="E189" s="81"/>
      <c r="F189" s="81"/>
      <c r="G189" s="18"/>
      <c r="R189" s="4" t="s">
        <v>241</v>
      </c>
      <c r="S189" s="4">
        <v>0.39864959599999999</v>
      </c>
    </row>
    <row r="190" spans="1:19">
      <c r="A190" s="62" t="s">
        <v>180</v>
      </c>
      <c r="B190" s="63"/>
      <c r="C190" s="63"/>
      <c r="D190" s="63"/>
      <c r="E190" s="63"/>
      <c r="F190" s="63"/>
      <c r="G190" s="64"/>
      <c r="R190" s="4" t="s">
        <v>242</v>
      </c>
      <c r="S190" s="4">
        <v>0.23357465599999999</v>
      </c>
    </row>
    <row r="191" spans="1:19">
      <c r="A191" s="65" t="s">
        <v>2</v>
      </c>
      <c r="B191" s="65"/>
      <c r="C191" s="65"/>
      <c r="D191" s="65"/>
      <c r="E191" s="65"/>
      <c r="F191" s="65"/>
      <c r="G191" s="66"/>
      <c r="R191" s="4" t="s">
        <v>243</v>
      </c>
      <c r="S191" s="5">
        <v>0.36169664699999998</v>
      </c>
    </row>
    <row r="192" spans="1:19">
      <c r="A192" s="67" t="s">
        <v>4</v>
      </c>
      <c r="B192" s="68"/>
      <c r="C192" s="68"/>
      <c r="D192" s="68"/>
      <c r="E192" s="68"/>
      <c r="F192" s="68"/>
      <c r="G192" s="69"/>
      <c r="R192" s="4" t="s">
        <v>244</v>
      </c>
      <c r="S192" s="5">
        <v>0.41545077699999999</v>
      </c>
    </row>
    <row r="193" spans="1:19" ht="16" thickBot="1">
      <c r="A193" s="70"/>
      <c r="B193" s="71"/>
      <c r="C193" s="71"/>
      <c r="D193" s="71"/>
      <c r="E193" s="71"/>
      <c r="F193" s="71"/>
      <c r="G193" s="18"/>
      <c r="R193" s="4" t="s">
        <v>245</v>
      </c>
      <c r="S193" s="5">
        <v>0.21171030399999999</v>
      </c>
    </row>
    <row r="194" spans="1:19">
      <c r="A194" s="74" t="s">
        <v>268</v>
      </c>
      <c r="B194" s="75" t="s">
        <v>8</v>
      </c>
      <c r="C194" s="75" t="s">
        <v>9</v>
      </c>
      <c r="D194" s="75" t="s">
        <v>10</v>
      </c>
      <c r="E194" s="75" t="s">
        <v>11</v>
      </c>
      <c r="F194" s="75" t="s">
        <v>12</v>
      </c>
      <c r="G194" s="16" t="s">
        <v>13</v>
      </c>
      <c r="H194" s="16" t="s">
        <v>14</v>
      </c>
      <c r="I194" s="16" t="s">
        <v>15</v>
      </c>
      <c r="J194" s="16" t="s">
        <v>279</v>
      </c>
      <c r="K194" s="16" t="s">
        <v>17</v>
      </c>
      <c r="L194" s="16" t="s">
        <v>18</v>
      </c>
      <c r="R194" s="4" t="s">
        <v>246</v>
      </c>
      <c r="S194" s="5">
        <v>0.50207523200000004</v>
      </c>
    </row>
    <row r="195" spans="1:19">
      <c r="A195" s="18"/>
      <c r="B195" s="76"/>
      <c r="C195" s="76"/>
      <c r="D195" s="76"/>
      <c r="E195" s="76"/>
      <c r="F195" s="76"/>
      <c r="G195" s="18"/>
      <c r="R195" s="4" t="s">
        <v>189</v>
      </c>
      <c r="S195" s="5">
        <v>0.34145803200000002</v>
      </c>
    </row>
    <row r="196" spans="1:19">
      <c r="A196" s="77" t="s">
        <v>23</v>
      </c>
      <c r="B196" s="78">
        <v>0</v>
      </c>
      <c r="C196" s="78">
        <v>0</v>
      </c>
      <c r="D196" s="78">
        <v>2.6488487441145891</v>
      </c>
      <c r="E196" s="78">
        <v>22.242147479339131</v>
      </c>
      <c r="F196" s="78">
        <v>5.1394460191136</v>
      </c>
      <c r="G196" s="20">
        <f>AVERAGE(B196:F196)</f>
        <v>6.0060884485134638</v>
      </c>
      <c r="H196">
        <f>G196/G$207</f>
        <v>0.26710553400615994</v>
      </c>
      <c r="I196">
        <f>VLOOKUP(A196,R$1:S$248,2,FALSE)</f>
        <v>0.205225833</v>
      </c>
      <c r="J196">
        <f>H196*I196</f>
        <v>5.4816955715324002E-2</v>
      </c>
      <c r="K196">
        <f>SUM(J196:J205)</f>
        <v>0.25395991340127233</v>
      </c>
      <c r="L196">
        <f>COUNTA(J196:J205)</f>
        <v>9</v>
      </c>
      <c r="R196" s="4" t="s">
        <v>136</v>
      </c>
      <c r="S196" s="5">
        <v>0.472086175</v>
      </c>
    </row>
    <row r="197" spans="1:19">
      <c r="A197" s="77" t="s">
        <v>25</v>
      </c>
      <c r="B197" s="78">
        <v>0</v>
      </c>
      <c r="C197" s="78">
        <v>0</v>
      </c>
      <c r="D197" s="78">
        <v>3.9732731161718839</v>
      </c>
      <c r="E197" s="78">
        <v>4.114241229990756</v>
      </c>
      <c r="F197" s="78">
        <v>0</v>
      </c>
      <c r="G197" s="20">
        <f t="shared" ref="G197:G207" si="17">AVERAGE(B197:F197)</f>
        <v>1.6175028692325282</v>
      </c>
      <c r="H197">
        <f t="shared" ref="H197:H205" si="18">G197/G$207</f>
        <v>7.1934333193142255E-2</v>
      </c>
      <c r="I197">
        <f t="shared" ref="I197:I205" si="19">VLOOKUP(A197,R$1:S$248,2,FALSE)</f>
        <v>0.22307782900000001</v>
      </c>
      <c r="J197">
        <f t="shared" ref="J197:J205" si="20">H197*I197</f>
        <v>1.6046954879288814E-2</v>
      </c>
      <c r="R197" s="4" t="s">
        <v>223</v>
      </c>
      <c r="S197" s="5">
        <v>0.33414865799999999</v>
      </c>
    </row>
    <row r="198" spans="1:19">
      <c r="A198" s="77" t="s">
        <v>41</v>
      </c>
      <c r="B198" s="78">
        <v>0</v>
      </c>
      <c r="C198" s="78">
        <v>1.3891918098807656</v>
      </c>
      <c r="D198" s="78">
        <v>0</v>
      </c>
      <c r="E198" s="78">
        <v>0</v>
      </c>
      <c r="F198" s="78">
        <v>0</v>
      </c>
      <c r="G198" s="20">
        <f t="shared" si="17"/>
        <v>0.27783836197615314</v>
      </c>
      <c r="H198">
        <f t="shared" si="18"/>
        <v>1.2356155704201297E-2</v>
      </c>
      <c r="I198">
        <f t="shared" si="19"/>
        <v>0.15008984</v>
      </c>
      <c r="J198">
        <f t="shared" si="20"/>
        <v>1.85453343265866E-3</v>
      </c>
      <c r="R198" s="4" t="s">
        <v>247</v>
      </c>
      <c r="S198" s="5">
        <v>0.33414865799999999</v>
      </c>
    </row>
    <row r="199" spans="1:19">
      <c r="A199" s="77" t="s">
        <v>174</v>
      </c>
      <c r="B199" s="78">
        <v>0</v>
      </c>
      <c r="C199" s="78">
        <v>0</v>
      </c>
      <c r="D199" s="78">
        <v>0.71</v>
      </c>
      <c r="E199" s="78">
        <v>0</v>
      </c>
      <c r="F199" s="78">
        <v>0</v>
      </c>
      <c r="G199" s="20">
        <f t="shared" si="17"/>
        <v>0.14199999999999999</v>
      </c>
      <c r="H199">
        <f t="shared" si="18"/>
        <v>6.3150894553113549E-3</v>
      </c>
      <c r="I199">
        <f t="shared" si="19"/>
        <v>0.427243396</v>
      </c>
      <c r="J199">
        <f t="shared" si="20"/>
        <v>2.6980802649310136E-3</v>
      </c>
      <c r="R199" s="4" t="s">
        <v>137</v>
      </c>
      <c r="S199" s="5">
        <v>0.37213973700000003</v>
      </c>
    </row>
    <row r="200" spans="1:19">
      <c r="A200" s="77" t="s">
        <v>101</v>
      </c>
      <c r="B200" s="78">
        <v>8.1157834569624772</v>
      </c>
      <c r="C200" s="78">
        <v>2.2961115041392062</v>
      </c>
      <c r="D200" s="78">
        <v>1.1524077004595372</v>
      </c>
      <c r="E200" s="78">
        <v>0</v>
      </c>
      <c r="F200" s="78">
        <v>0</v>
      </c>
      <c r="G200" s="20">
        <f t="shared" si="17"/>
        <v>2.3128605323122442</v>
      </c>
      <c r="H200">
        <f t="shared" si="18"/>
        <v>0.10285859971275255</v>
      </c>
      <c r="I200">
        <f t="shared" si="19"/>
        <v>0.36470802699999999</v>
      </c>
      <c r="J200">
        <f t="shared" si="20"/>
        <v>3.7513356961220747E-2</v>
      </c>
      <c r="R200" s="4" t="s">
        <v>139</v>
      </c>
      <c r="S200" s="5">
        <v>0.58945392100000005</v>
      </c>
    </row>
    <row r="201" spans="1:19">
      <c r="A201" s="77" t="s">
        <v>64</v>
      </c>
      <c r="B201" s="78">
        <v>2.92965173764969</v>
      </c>
      <c r="C201" s="78">
        <v>1.3891918098807656</v>
      </c>
      <c r="D201" s="78">
        <v>2.64884874411459</v>
      </c>
      <c r="E201" s="78">
        <v>1.3901342174586999</v>
      </c>
      <c r="F201" s="78">
        <v>3.8545845143351998</v>
      </c>
      <c r="G201" s="20">
        <f t="shared" si="17"/>
        <v>2.442482204687789</v>
      </c>
      <c r="H201">
        <f t="shared" si="18"/>
        <v>0.10862319447612315</v>
      </c>
      <c r="I201">
        <f t="shared" si="19"/>
        <v>0.25070976</v>
      </c>
      <c r="J201">
        <f t="shared" si="20"/>
        <v>2.7232895017542159E-2</v>
      </c>
      <c r="R201" s="4" t="s">
        <v>168</v>
      </c>
      <c r="S201" s="5">
        <v>0.35233554700000003</v>
      </c>
    </row>
    <row r="202" spans="1:19">
      <c r="A202" s="77" t="s">
        <v>189</v>
      </c>
      <c r="B202" s="78">
        <v>0</v>
      </c>
      <c r="C202" s="78">
        <v>0</v>
      </c>
      <c r="D202" s="78">
        <v>0</v>
      </c>
      <c r="E202" s="78">
        <v>0</v>
      </c>
      <c r="F202" s="78">
        <v>0</v>
      </c>
      <c r="G202" s="20">
        <f t="shared" si="17"/>
        <v>0</v>
      </c>
      <c r="H202">
        <f t="shared" si="18"/>
        <v>0</v>
      </c>
      <c r="I202">
        <f t="shared" si="19"/>
        <v>0.34145803200000002</v>
      </c>
      <c r="R202" s="4" t="s">
        <v>66</v>
      </c>
      <c r="S202" s="5">
        <v>0.187754477</v>
      </c>
    </row>
    <row r="203" spans="1:19">
      <c r="A203" s="77" t="s">
        <v>105</v>
      </c>
      <c r="B203" s="78">
        <v>3.2463843394419465</v>
      </c>
      <c r="C203" s="78">
        <v>3.2067660541965681</v>
      </c>
      <c r="D203" s="78">
        <v>3.9821154114852595</v>
      </c>
      <c r="E203" s="78">
        <v>0</v>
      </c>
      <c r="F203" s="78">
        <v>0</v>
      </c>
      <c r="G203" s="20">
        <f t="shared" si="17"/>
        <v>2.0870531610247545</v>
      </c>
      <c r="H203">
        <f t="shared" si="18"/>
        <v>9.2816390210293379E-2</v>
      </c>
      <c r="I203">
        <f t="shared" si="19"/>
        <v>0.31737988700000003</v>
      </c>
      <c r="J203">
        <f t="shared" si="20"/>
        <v>2.9458055436690823E-2</v>
      </c>
      <c r="R203" s="4" t="s">
        <v>68</v>
      </c>
      <c r="S203" s="5">
        <v>0.17079533599999999</v>
      </c>
    </row>
    <row r="204" spans="1:19">
      <c r="A204" s="77" t="s">
        <v>192</v>
      </c>
      <c r="B204" s="78">
        <v>0</v>
      </c>
      <c r="C204" s="78">
        <v>0</v>
      </c>
      <c r="D204" s="78">
        <v>0</v>
      </c>
      <c r="E204" s="78">
        <v>0</v>
      </c>
      <c r="F204" s="78">
        <v>1</v>
      </c>
      <c r="G204" s="20">
        <f t="shared" si="17"/>
        <v>0.2</v>
      </c>
      <c r="H204">
        <f t="shared" si="18"/>
        <v>8.8944921905793738E-3</v>
      </c>
      <c r="I204">
        <f t="shared" si="19"/>
        <v>0.27743080799999997</v>
      </c>
      <c r="J204">
        <f t="shared" si="20"/>
        <v>2.4676061551821256E-3</v>
      </c>
      <c r="R204" s="17" t="s">
        <v>220</v>
      </c>
      <c r="S204" s="5">
        <v>0.54393411999999997</v>
      </c>
    </row>
    <row r="205" spans="1:19">
      <c r="A205" s="77" t="s">
        <v>0</v>
      </c>
      <c r="B205" s="78">
        <v>2</v>
      </c>
      <c r="C205" s="458" t="s">
        <v>30</v>
      </c>
      <c r="D205" s="78">
        <v>1</v>
      </c>
      <c r="E205" s="78">
        <v>34</v>
      </c>
      <c r="F205" s="78">
        <v>0</v>
      </c>
      <c r="G205" s="20">
        <f>AVERAGE(B205,D205,E205,F205)</f>
        <v>9.25</v>
      </c>
      <c r="H205">
        <f t="shared" si="18"/>
        <v>0.41137026381429603</v>
      </c>
      <c r="I205">
        <f t="shared" si="19"/>
        <v>0.199021375</v>
      </c>
      <c r="J205">
        <f t="shared" si="20"/>
        <v>8.1871475538433935E-2</v>
      </c>
      <c r="R205" s="4" t="s">
        <v>248</v>
      </c>
      <c r="S205" s="5">
        <v>0.61926907399999997</v>
      </c>
    </row>
    <row r="206" spans="1:19" ht="16" thickBot="1">
      <c r="A206" s="311"/>
      <c r="B206" s="80"/>
      <c r="C206" s="80"/>
      <c r="D206" s="80"/>
      <c r="E206" s="80"/>
      <c r="F206" s="80"/>
      <c r="G206" s="20"/>
      <c r="R206" s="4" t="s">
        <v>141</v>
      </c>
      <c r="S206" s="5">
        <v>0.36556084300000002</v>
      </c>
    </row>
    <row r="207" spans="1:19">
      <c r="A207" s="235"/>
      <c r="B207" s="82">
        <f>SUM(B196:B205)</f>
        <v>16.291819534054113</v>
      </c>
      <c r="C207" s="82">
        <f>SUM(C196:C205)</f>
        <v>8.2812611780973064</v>
      </c>
      <c r="D207" s="82">
        <f>SUM(D196:D205)</f>
        <v>16.11549371634586</v>
      </c>
      <c r="E207" s="82">
        <f>SUM(E196:E205)</f>
        <v>61.746522926788586</v>
      </c>
      <c r="F207" s="82">
        <f>SUM(F196:F205)</f>
        <v>9.9940305334488002</v>
      </c>
      <c r="G207" s="20">
        <f t="shared" si="17"/>
        <v>22.48582557774693</v>
      </c>
      <c r="R207" s="4" t="s">
        <v>249</v>
      </c>
      <c r="S207" s="5">
        <v>0.61926907399999997</v>
      </c>
    </row>
    <row r="208" spans="1:19">
      <c r="A208" s="84" t="s">
        <v>269</v>
      </c>
      <c r="B208" s="166"/>
      <c r="C208" s="166"/>
      <c r="D208" s="166"/>
      <c r="E208" s="166"/>
      <c r="F208" s="166"/>
      <c r="G208" s="69"/>
      <c r="R208" s="4" t="s">
        <v>70</v>
      </c>
      <c r="S208" s="5">
        <v>0.21351756199999999</v>
      </c>
    </row>
    <row r="209" spans="1:19">
      <c r="A209" s="86"/>
      <c r="B209" s="81"/>
      <c r="C209" s="81"/>
      <c r="D209" s="81"/>
      <c r="E209" s="81"/>
      <c r="F209" s="81"/>
      <c r="G209" s="18"/>
      <c r="R209" s="4" t="s">
        <v>179</v>
      </c>
      <c r="S209" s="5">
        <v>0.33193937699999998</v>
      </c>
    </row>
    <row r="210" spans="1:19">
      <c r="A210" s="87" t="s">
        <v>271</v>
      </c>
      <c r="B210" s="81"/>
      <c r="C210" s="81"/>
      <c r="D210" s="81"/>
      <c r="E210" s="81"/>
      <c r="F210" s="81"/>
      <c r="G210" s="18"/>
      <c r="R210" s="4" t="s">
        <v>103</v>
      </c>
      <c r="S210" s="5">
        <v>0.526867847</v>
      </c>
    </row>
    <row r="211" spans="1:19">
      <c r="A211" s="621"/>
      <c r="B211" s="81"/>
      <c r="C211" s="81"/>
      <c r="D211" s="81"/>
      <c r="E211" s="81"/>
      <c r="F211" s="81"/>
      <c r="G211" s="18"/>
      <c r="R211" s="4" t="s">
        <v>202</v>
      </c>
      <c r="S211" s="5">
        <v>0.30560838699999998</v>
      </c>
    </row>
    <row r="212" spans="1:19">
      <c r="A212" s="1" t="s">
        <v>47</v>
      </c>
      <c r="B212" s="2"/>
      <c r="C212" s="2"/>
      <c r="D212" s="2"/>
      <c r="E212" s="2"/>
      <c r="F212" s="2"/>
      <c r="G212" s="3"/>
      <c r="R212" s="4" t="s">
        <v>250</v>
      </c>
      <c r="S212" s="5">
        <v>0.16181582799999999</v>
      </c>
    </row>
    <row r="213" spans="1:19">
      <c r="A213" s="6" t="s">
        <v>2</v>
      </c>
      <c r="B213" s="6"/>
      <c r="C213" s="6"/>
      <c r="D213" s="6"/>
      <c r="E213" s="6"/>
      <c r="F213" s="6"/>
      <c r="G213" s="7"/>
      <c r="R213" s="4" t="s">
        <v>143</v>
      </c>
      <c r="S213" s="5">
        <v>0.41105823699999999</v>
      </c>
    </row>
    <row r="214" spans="1:19">
      <c r="A214" s="8" t="s">
        <v>4</v>
      </c>
      <c r="B214" s="9"/>
      <c r="C214" s="9"/>
      <c r="D214" s="9"/>
      <c r="E214" s="9"/>
      <c r="F214" s="9"/>
      <c r="G214" s="10"/>
      <c r="R214" s="4" t="s">
        <v>72</v>
      </c>
      <c r="S214" s="5">
        <v>0.20526576499999999</v>
      </c>
    </row>
    <row r="215" spans="1:19" ht="16" thickBot="1">
      <c r="A215" s="11"/>
      <c r="B215" s="12"/>
      <c r="C215" s="12"/>
      <c r="D215" s="12"/>
      <c r="E215" s="12"/>
      <c r="F215" s="12"/>
      <c r="G215" s="13"/>
      <c r="R215" s="4" t="s">
        <v>85</v>
      </c>
      <c r="S215" s="5">
        <v>0.15576436299999999</v>
      </c>
    </row>
    <row r="216" spans="1:19">
      <c r="A216" s="14" t="s">
        <v>7</v>
      </c>
      <c r="B216" s="15" t="s">
        <v>8</v>
      </c>
      <c r="C216" s="15" t="s">
        <v>9</v>
      </c>
      <c r="D216" s="15" t="s">
        <v>10</v>
      </c>
      <c r="E216" s="15" t="s">
        <v>11</v>
      </c>
      <c r="F216" s="15" t="s">
        <v>12</v>
      </c>
      <c r="G216" s="16" t="s">
        <v>13</v>
      </c>
      <c r="H216" s="16" t="s">
        <v>14</v>
      </c>
      <c r="I216" s="16" t="s">
        <v>15</v>
      </c>
      <c r="J216" s="16" t="s">
        <v>279</v>
      </c>
      <c r="K216" s="16" t="s">
        <v>17</v>
      </c>
      <c r="L216" s="16" t="s">
        <v>18</v>
      </c>
      <c r="R216" s="22" t="s">
        <v>190</v>
      </c>
      <c r="S216" s="5">
        <v>0.349158994</v>
      </c>
    </row>
    <row r="217" spans="1:19">
      <c r="A217" s="13"/>
      <c r="B217" s="16"/>
      <c r="C217" s="16"/>
      <c r="D217" s="16"/>
      <c r="E217" s="16"/>
      <c r="F217" s="16"/>
      <c r="G217" s="18"/>
      <c r="R217" s="17" t="s">
        <v>157</v>
      </c>
      <c r="S217" s="5">
        <v>0.30302319799999999</v>
      </c>
    </row>
    <row r="218" spans="1:19">
      <c r="A218" s="17" t="s">
        <v>23</v>
      </c>
      <c r="B218" s="19">
        <v>383.78437763210894</v>
      </c>
      <c r="C218" s="19">
        <v>257.00048482794165</v>
      </c>
      <c r="D218" s="19">
        <v>1.3244243720572946</v>
      </c>
      <c r="E218" s="19">
        <v>94.529126787191302</v>
      </c>
      <c r="F218" s="19">
        <v>19.272922571675998</v>
      </c>
      <c r="G218" s="20">
        <f>AVERAGE(B218:F218)</f>
        <v>151.18226723819504</v>
      </c>
      <c r="H218">
        <f>G218/G$233</f>
        <v>7.7503567483048147E-3</v>
      </c>
      <c r="I218">
        <f>VLOOKUP(A218,R$1:S$248,2,FALSE)</f>
        <v>0.205225833</v>
      </c>
      <c r="J218">
        <f>H218*I218</f>
        <v>1.5905734197180269E-3</v>
      </c>
      <c r="K218">
        <f>SUM(J218:J231)</f>
        <v>0.17073779065712213</v>
      </c>
      <c r="L218">
        <f>COUNTA(J218:J231)</f>
        <v>14</v>
      </c>
      <c r="R218" s="4" t="s">
        <v>230</v>
      </c>
      <c r="S218" s="5">
        <v>0.39837171399999999</v>
      </c>
    </row>
    <row r="219" spans="1:19">
      <c r="A219" s="17" t="s">
        <v>39</v>
      </c>
      <c r="B219" s="19">
        <v>1614.2381074449775</v>
      </c>
      <c r="C219" s="19">
        <v>2.7783836197615313</v>
      </c>
      <c r="D219" s="19">
        <v>315.0052248541478</v>
      </c>
      <c r="E219" s="19">
        <v>0</v>
      </c>
      <c r="F219" s="19">
        <v>278.81494653691277</v>
      </c>
      <c r="G219" s="20">
        <f t="shared" ref="G219:G233" si="21">AVERAGE(B219:F219)</f>
        <v>442.16733249115998</v>
      </c>
      <c r="H219">
        <f t="shared" ref="H219:H231" si="22">G219/G$233</f>
        <v>2.2667701919388907E-2</v>
      </c>
      <c r="I219">
        <f t="shared" ref="I219:I231" si="23">VLOOKUP(A219,R$1:S$248,2,FALSE)</f>
        <v>0.150847644</v>
      </c>
      <c r="J219">
        <f t="shared" ref="J219:J231" si="24">H219*I219</f>
        <v>3.4193694294340948E-3</v>
      </c>
      <c r="R219" s="4" t="s">
        <v>170</v>
      </c>
      <c r="S219" s="5">
        <v>0.30810618099999998</v>
      </c>
    </row>
    <row r="220" spans="1:19">
      <c r="A220" s="17" t="s">
        <v>41</v>
      </c>
      <c r="B220" s="19">
        <v>109.86194016186326</v>
      </c>
      <c r="C220" s="19">
        <v>187.540894333903</v>
      </c>
      <c r="D220" s="19">
        <v>80.789886695494999</v>
      </c>
      <c r="E220" s="19">
        <v>151.52462970299783</v>
      </c>
      <c r="F220" s="19">
        <v>125.91642746828319</v>
      </c>
      <c r="G220" s="20">
        <f t="shared" si="21"/>
        <v>131.12675567250844</v>
      </c>
      <c r="H220">
        <f t="shared" si="22"/>
        <v>6.7222112373043399E-3</v>
      </c>
      <c r="I220">
        <f t="shared" si="23"/>
        <v>0.15008984</v>
      </c>
      <c r="J220">
        <f t="shared" si="24"/>
        <v>1.0089356090532105E-3</v>
      </c>
      <c r="R220" s="17" t="s">
        <v>251</v>
      </c>
      <c r="S220" s="5">
        <v>0.30281271399999998</v>
      </c>
    </row>
    <row r="221" spans="1:19">
      <c r="A221" s="17" t="s">
        <v>49</v>
      </c>
      <c r="B221" s="19">
        <v>7.3241293441242199</v>
      </c>
      <c r="C221" s="19">
        <v>22.22706895809225</v>
      </c>
      <c r="D221" s="19">
        <v>52.153182922872098</v>
      </c>
      <c r="E221" s="19">
        <v>0</v>
      </c>
      <c r="F221" s="19">
        <v>138.76504251606718</v>
      </c>
      <c r="G221" s="20">
        <f t="shared" si="21"/>
        <v>44.093884748231154</v>
      </c>
      <c r="H221">
        <f t="shared" si="22"/>
        <v>2.2604723653138156E-3</v>
      </c>
      <c r="I221">
        <f t="shared" si="23"/>
        <v>0.21171030399999999</v>
      </c>
      <c r="J221">
        <f t="shared" si="24"/>
        <v>4.7856529164418691E-4</v>
      </c>
      <c r="R221" s="4" t="s">
        <v>252</v>
      </c>
      <c r="S221" s="5">
        <v>0.53492192699999996</v>
      </c>
    </row>
    <row r="222" spans="1:19">
      <c r="A222" s="17" t="s">
        <v>54</v>
      </c>
      <c r="B222" s="19">
        <v>342.76925330501302</v>
      </c>
      <c r="C222" s="19">
        <v>1161.3643530603201</v>
      </c>
      <c r="D222" s="19">
        <v>2993.1990808494902</v>
      </c>
      <c r="E222" s="19">
        <v>14184.92955494853</v>
      </c>
      <c r="F222" s="19">
        <v>2531.1771644134478</v>
      </c>
      <c r="G222" s="20">
        <f t="shared" si="21"/>
        <v>4242.6878813153598</v>
      </c>
      <c r="H222">
        <f t="shared" si="22"/>
        <v>0.21750133301080754</v>
      </c>
      <c r="I222">
        <f t="shared" si="23"/>
        <v>0.12913191900000001</v>
      </c>
      <c r="J222">
        <f t="shared" si="24"/>
        <v>2.808636451674363E-2</v>
      </c>
      <c r="R222" s="4" t="s">
        <v>253</v>
      </c>
      <c r="S222" s="5">
        <v>0.57529444600000001</v>
      </c>
    </row>
    <row r="223" spans="1:19">
      <c r="A223" s="17" t="s">
        <v>58</v>
      </c>
      <c r="B223" s="19">
        <v>931.62925257259997</v>
      </c>
      <c r="C223" s="19">
        <v>15868.738044267986</v>
      </c>
      <c r="D223" s="19">
        <v>1654.2060406995611</v>
      </c>
      <c r="E223" s="19">
        <v>3355.7840009452916</v>
      </c>
      <c r="F223" s="19">
        <v>1798.8061066897599</v>
      </c>
      <c r="G223" s="20">
        <f t="shared" si="21"/>
        <v>4721.8326890350399</v>
      </c>
      <c r="H223">
        <f t="shared" si="22"/>
        <v>0.24206468466417683</v>
      </c>
      <c r="I223">
        <f t="shared" si="23"/>
        <v>0.19057085000000001</v>
      </c>
      <c r="J223">
        <f t="shared" si="24"/>
        <v>4.6130472711434146E-2</v>
      </c>
      <c r="R223" s="4" t="s">
        <v>254</v>
      </c>
      <c r="S223" s="4">
        <v>0.54393411999999997</v>
      </c>
    </row>
    <row r="224" spans="1:19">
      <c r="A224" s="17" t="s">
        <v>70</v>
      </c>
      <c r="B224" s="19">
        <v>54.198557146519207</v>
      </c>
      <c r="C224" s="19">
        <v>283.39512921567621</v>
      </c>
      <c r="D224" s="19">
        <v>0</v>
      </c>
      <c r="E224" s="19">
        <v>0</v>
      </c>
      <c r="F224" s="19">
        <v>914.82139140222102</v>
      </c>
      <c r="G224" s="20">
        <f t="shared" si="21"/>
        <v>250.48301555288327</v>
      </c>
      <c r="H224">
        <f t="shared" si="22"/>
        <v>1.2841008177681079E-2</v>
      </c>
      <c r="I224">
        <f t="shared" si="23"/>
        <v>0.21351756199999999</v>
      </c>
      <c r="J224">
        <f t="shared" si="24"/>
        <v>2.7417807597205266E-3</v>
      </c>
      <c r="R224" s="4" t="s">
        <v>255</v>
      </c>
      <c r="S224" s="5">
        <v>0.416826951</v>
      </c>
    </row>
    <row r="225" spans="1:19">
      <c r="A225" s="17" t="s">
        <v>74</v>
      </c>
      <c r="B225" s="19">
        <v>7554.1070055297178</v>
      </c>
      <c r="C225" s="19">
        <v>8258.7453097411508</v>
      </c>
      <c r="D225" s="19">
        <v>4925.5342396810793</v>
      </c>
      <c r="E225" s="19">
        <v>6936.7697451188915</v>
      </c>
      <c r="F225" s="19">
        <v>415.01026604342314</v>
      </c>
      <c r="G225" s="20">
        <f t="shared" si="21"/>
        <v>5618.0333132228525</v>
      </c>
      <c r="H225">
        <f t="shared" si="22"/>
        <v>0.28800839673039047</v>
      </c>
      <c r="I225">
        <f t="shared" si="23"/>
        <v>0.164744418</v>
      </c>
      <c r="J225">
        <f t="shared" si="24"/>
        <v>4.7447775698461279E-2</v>
      </c>
      <c r="R225" s="4" t="s">
        <v>216</v>
      </c>
      <c r="S225" s="5">
        <v>0.302344053</v>
      </c>
    </row>
    <row r="226" spans="1:19">
      <c r="A226" s="17" t="s">
        <v>85</v>
      </c>
      <c r="B226" s="19">
        <v>1.4648258688248399</v>
      </c>
      <c r="C226" s="19">
        <v>216.71392234139901</v>
      </c>
      <c r="D226" s="19">
        <v>676.78085412127803</v>
      </c>
      <c r="E226" s="19">
        <v>861.88321482439096</v>
      </c>
      <c r="F226" s="19">
        <v>1572.6704818487615</v>
      </c>
      <c r="G226" s="20">
        <f t="shared" si="21"/>
        <v>665.90265980093079</v>
      </c>
      <c r="H226">
        <f t="shared" si="22"/>
        <v>3.4137490245273863E-2</v>
      </c>
      <c r="I226">
        <f t="shared" si="23"/>
        <v>0.15576436299999999</v>
      </c>
      <c r="J226">
        <f t="shared" si="24"/>
        <v>5.3174044224737968E-3</v>
      </c>
      <c r="R226" s="4" t="s">
        <v>105</v>
      </c>
      <c r="S226" s="5">
        <v>0.31737988700000003</v>
      </c>
    </row>
    <row r="227" spans="1:19">
      <c r="A227" s="17" t="s">
        <v>87</v>
      </c>
      <c r="B227" s="19">
        <v>143.55293514483466</v>
      </c>
      <c r="C227" s="19">
        <v>0</v>
      </c>
      <c r="D227" s="19">
        <v>431.76234529067807</v>
      </c>
      <c r="E227" s="19">
        <v>91.964384761348697</v>
      </c>
      <c r="F227" s="19">
        <v>29.551814609903197</v>
      </c>
      <c r="G227" s="20">
        <f t="shared" si="21"/>
        <v>139.36629596135293</v>
      </c>
      <c r="H227">
        <f t="shared" si="22"/>
        <v>7.1446111513098747E-3</v>
      </c>
      <c r="I227">
        <f t="shared" si="23"/>
        <v>0.23357465599999999</v>
      </c>
      <c r="J227">
        <f t="shared" si="24"/>
        <v>1.6688000919209678E-3</v>
      </c>
      <c r="R227" s="4" t="s">
        <v>192</v>
      </c>
      <c r="S227" s="5">
        <v>0.27743080799999997</v>
      </c>
    </row>
    <row r="228" spans="1:19">
      <c r="A228" s="17" t="s">
        <v>0</v>
      </c>
      <c r="B228" s="19">
        <v>4860.2922327608303</v>
      </c>
      <c r="C228" s="19">
        <v>1957.3712601219988</v>
      </c>
      <c r="D228" s="19">
        <v>1233.0390903853413</v>
      </c>
      <c r="E228" s="19">
        <v>5739.8641838869498</v>
      </c>
      <c r="F228" s="19">
        <v>756.78342631447799</v>
      </c>
      <c r="G228" s="20">
        <f t="shared" si="21"/>
        <v>2909.4700386939194</v>
      </c>
      <c r="H228">
        <f t="shared" si="22"/>
        <v>0.14915393954804476</v>
      </c>
      <c r="I228">
        <f t="shared" si="23"/>
        <v>0.199021375</v>
      </c>
      <c r="J228">
        <f t="shared" si="24"/>
        <v>2.9684822135518749E-2</v>
      </c>
      <c r="R228" s="4" t="s">
        <v>256</v>
      </c>
      <c r="S228" s="5">
        <v>0.29321646899999998</v>
      </c>
    </row>
    <row r="229" spans="1:19">
      <c r="A229" s="17" t="s">
        <v>92</v>
      </c>
      <c r="B229" s="21" t="s">
        <v>30</v>
      </c>
      <c r="C229" s="19">
        <v>0</v>
      </c>
      <c r="D229" s="19">
        <v>0</v>
      </c>
      <c r="E229" s="19">
        <v>16.6816106095044</v>
      </c>
      <c r="F229" s="19">
        <v>328.92454522327034</v>
      </c>
      <c r="G229" s="20">
        <f>AVERAGE(C229:F229)</f>
        <v>86.401538958193683</v>
      </c>
      <c r="H229">
        <f t="shared" si="22"/>
        <v>4.4293736478597913E-3</v>
      </c>
      <c r="I229">
        <f t="shared" si="23"/>
        <v>0.28963038000000002</v>
      </c>
      <c r="J229">
        <f t="shared" si="24"/>
        <v>1.2828811727916176E-3</v>
      </c>
      <c r="R229" s="4" t="s">
        <v>257</v>
      </c>
      <c r="S229" s="4">
        <v>0.39864959599999999</v>
      </c>
    </row>
    <row r="230" spans="1:19">
      <c r="A230" s="17" t="s">
        <v>96</v>
      </c>
      <c r="B230" s="19">
        <v>106.93228842421357</v>
      </c>
      <c r="C230" s="19">
        <v>11.113534479046125</v>
      </c>
      <c r="D230" s="19">
        <v>15.8930924646875</v>
      </c>
      <c r="E230" s="19">
        <v>0</v>
      </c>
      <c r="F230" s="19">
        <v>0</v>
      </c>
      <c r="G230" s="20">
        <f t="shared" si="21"/>
        <v>26.787783073589441</v>
      </c>
      <c r="H230">
        <f t="shared" si="22"/>
        <v>1.3732753127019325E-3</v>
      </c>
      <c r="I230">
        <f t="shared" si="23"/>
        <v>0.30302319799999999</v>
      </c>
      <c r="J230">
        <f t="shared" si="24"/>
        <v>4.1613427698938957E-4</v>
      </c>
      <c r="R230" s="4" t="s">
        <v>258</v>
      </c>
      <c r="S230" s="4">
        <v>0.54393411999999997</v>
      </c>
    </row>
    <row r="231" spans="1:19">
      <c r="A231" s="17" t="s">
        <v>150</v>
      </c>
      <c r="B231" s="19">
        <v>33.690994982971397</v>
      </c>
      <c r="C231" s="19">
        <v>29.173028007496079</v>
      </c>
      <c r="D231" s="19">
        <v>79.465462323437677</v>
      </c>
      <c r="E231" s="19">
        <v>304.43939362345435</v>
      </c>
      <c r="F231" s="19">
        <v>24.412368590789598</v>
      </c>
      <c r="G231" s="20">
        <f t="shared" si="21"/>
        <v>94.236249505629814</v>
      </c>
      <c r="H231">
        <f t="shared" si="22"/>
        <v>4.8310199710139903E-3</v>
      </c>
      <c r="I231">
        <f t="shared" si="23"/>
        <v>0.30302319799999999</v>
      </c>
      <c r="J231">
        <f t="shared" si="24"/>
        <v>1.4639111212185266E-3</v>
      </c>
      <c r="R231" s="4" t="s">
        <v>144</v>
      </c>
      <c r="S231" s="5">
        <v>0.52159803599999999</v>
      </c>
    </row>
    <row r="232" spans="1:19" ht="16" thickBot="1">
      <c r="A232" s="31"/>
      <c r="B232" s="32"/>
      <c r="C232" s="32"/>
      <c r="D232" s="32"/>
      <c r="E232" s="32"/>
      <c r="F232" s="32"/>
      <c r="G232" s="20"/>
      <c r="R232" s="4" t="s">
        <v>232</v>
      </c>
      <c r="S232" s="5">
        <v>0.262116511</v>
      </c>
    </row>
    <row r="233" spans="1:19">
      <c r="A233" s="33"/>
      <c r="B233" s="34">
        <f>SUM(B218:B231)</f>
        <v>16143.8459003186</v>
      </c>
      <c r="C233" s="34">
        <f>SUM(C218:C231)</f>
        <v>28256.161412974769</v>
      </c>
      <c r="D233" s="34">
        <f>SUM(D218:D231)</f>
        <v>12459.152924660128</v>
      </c>
      <c r="E233" s="34">
        <f>SUM(E218:E231)</f>
        <v>31738.369845208548</v>
      </c>
      <c r="F233" s="34">
        <f>SUM(F218:F231)</f>
        <v>8934.9269042289925</v>
      </c>
      <c r="G233" s="20">
        <f t="shared" si="21"/>
        <v>19506.491397478207</v>
      </c>
      <c r="R233" s="4" t="s">
        <v>193</v>
      </c>
      <c r="S233" s="5">
        <v>0.29781603099999998</v>
      </c>
    </row>
    <row r="234" spans="1:19">
      <c r="A234" s="35" t="s">
        <v>307</v>
      </c>
      <c r="B234" s="36"/>
      <c r="C234" s="36"/>
      <c r="D234" s="36"/>
      <c r="E234" s="36"/>
      <c r="F234" s="36"/>
      <c r="G234" s="10"/>
      <c r="R234" s="4" t="s">
        <v>74</v>
      </c>
      <c r="S234" s="5">
        <v>0.164744418</v>
      </c>
    </row>
    <row r="235" spans="1:19">
      <c r="A235" s="37"/>
      <c r="B235" s="38"/>
      <c r="C235" s="38"/>
      <c r="D235" s="38"/>
      <c r="E235" s="38"/>
      <c r="F235" s="38"/>
      <c r="G235" s="13"/>
      <c r="R235" s="25" t="s">
        <v>146</v>
      </c>
      <c r="S235" s="5">
        <v>0.53553453900000003</v>
      </c>
    </row>
    <row r="236" spans="1:19">
      <c r="A236" s="1" t="s">
        <v>90</v>
      </c>
      <c r="B236" s="647"/>
      <c r="C236" s="647"/>
      <c r="D236" s="647"/>
      <c r="E236" s="647"/>
      <c r="F236" s="647"/>
      <c r="G236" s="3"/>
      <c r="R236" s="39" t="s">
        <v>275</v>
      </c>
      <c r="S236" s="39">
        <v>0.53553453900000003</v>
      </c>
    </row>
    <row r="237" spans="1:19">
      <c r="A237" s="6" t="s">
        <v>2</v>
      </c>
      <c r="B237" s="6"/>
      <c r="C237" s="6"/>
      <c r="D237" s="6"/>
      <c r="E237" s="6"/>
      <c r="F237" s="6"/>
      <c r="G237" s="7"/>
      <c r="R237" s="4" t="s">
        <v>0</v>
      </c>
      <c r="S237" s="5">
        <v>0.199021375</v>
      </c>
    </row>
    <row r="238" spans="1:19">
      <c r="A238" s="8" t="s">
        <v>4</v>
      </c>
      <c r="B238" s="9"/>
      <c r="C238" s="9"/>
      <c r="D238" s="9"/>
      <c r="E238" s="9"/>
      <c r="F238" s="9"/>
      <c r="G238" s="10"/>
      <c r="R238" s="4" t="s">
        <v>259</v>
      </c>
      <c r="S238" s="4">
        <v>0.54393411999999997</v>
      </c>
    </row>
    <row r="239" spans="1:19" ht="16" thickBot="1">
      <c r="A239" s="11"/>
      <c r="B239" s="12"/>
      <c r="C239" s="12"/>
      <c r="D239" s="12"/>
      <c r="E239" s="12"/>
      <c r="F239" s="12"/>
      <c r="G239" s="13"/>
      <c r="R239" s="17" t="s">
        <v>260</v>
      </c>
      <c r="S239" s="4">
        <v>0.39864959599999999</v>
      </c>
    </row>
    <row r="240" spans="1:19">
      <c r="A240" s="14" t="s">
        <v>7</v>
      </c>
      <c r="B240" s="15" t="s">
        <v>8</v>
      </c>
      <c r="C240" s="15" t="s">
        <v>9</v>
      </c>
      <c r="D240" s="15" t="s">
        <v>10</v>
      </c>
      <c r="E240" s="15" t="s">
        <v>11</v>
      </c>
      <c r="F240" s="15" t="s">
        <v>12</v>
      </c>
      <c r="G240" s="16" t="s">
        <v>13</v>
      </c>
      <c r="H240" s="16" t="s">
        <v>14</v>
      </c>
      <c r="I240" s="16" t="s">
        <v>15</v>
      </c>
      <c r="J240" s="16" t="s">
        <v>279</v>
      </c>
      <c r="K240" s="16" t="s">
        <v>17</v>
      </c>
      <c r="L240" s="16" t="s">
        <v>18</v>
      </c>
      <c r="R240" s="4" t="s">
        <v>203</v>
      </c>
      <c r="S240" s="5">
        <v>0.273960494</v>
      </c>
    </row>
    <row r="241" spans="1:19">
      <c r="A241" s="13"/>
      <c r="B241" s="16"/>
      <c r="C241" s="16"/>
      <c r="D241" s="16"/>
      <c r="E241" s="16"/>
      <c r="F241" s="16"/>
      <c r="G241" s="18"/>
      <c r="R241" s="4" t="s">
        <v>233</v>
      </c>
      <c r="S241" s="5">
        <v>0.30434835599999999</v>
      </c>
    </row>
    <row r="242" spans="1:19">
      <c r="A242" s="17" t="s">
        <v>21</v>
      </c>
      <c r="B242" s="19">
        <v>0</v>
      </c>
      <c r="C242" s="19">
        <v>0</v>
      </c>
      <c r="D242" s="19">
        <v>0</v>
      </c>
      <c r="E242" s="19">
        <v>0</v>
      </c>
      <c r="F242" s="19">
        <v>0</v>
      </c>
      <c r="G242" s="20">
        <f>AVERAGE(B242:F242)</f>
        <v>0</v>
      </c>
      <c r="H242">
        <f>G242/G$311</f>
        <v>0</v>
      </c>
      <c r="I242">
        <f>VLOOKUP(A242,R$1:S$248,2,FALSE)</f>
        <v>0.19499014100000001</v>
      </c>
      <c r="K242">
        <f>SUM(J242:J309)</f>
        <v>0.2081867099695193</v>
      </c>
      <c r="L242">
        <f>COUNTA(J242:J309)</f>
        <v>50</v>
      </c>
      <c r="R242" s="4" t="s">
        <v>221</v>
      </c>
      <c r="S242" s="5">
        <v>0.44710646199999998</v>
      </c>
    </row>
    <row r="243" spans="1:19">
      <c r="A243" s="17" t="s">
        <v>23</v>
      </c>
      <c r="B243" s="19">
        <v>0</v>
      </c>
      <c r="C243" s="19">
        <v>0</v>
      </c>
      <c r="D243" s="19">
        <v>2.8469199999999999</v>
      </c>
      <c r="E243" s="19">
        <v>60.544000000000011</v>
      </c>
      <c r="F243" s="19">
        <v>25.498000000000001</v>
      </c>
      <c r="G243" s="20">
        <f t="shared" ref="G243:G306" si="25">AVERAGE(B243:F243)</f>
        <v>17.777784000000004</v>
      </c>
      <c r="H243">
        <f t="shared" ref="H243:H306" si="26">G243/G$311</f>
        <v>3.4162449019160311E-3</v>
      </c>
      <c r="I243">
        <f t="shared" ref="I243:I306" si="27">VLOOKUP(A243,R$1:S$248,2,FALSE)</f>
        <v>0.205225833</v>
      </c>
      <c r="J243">
        <f t="shared" ref="J243:J303" si="28">H243*I243</f>
        <v>7.0110170572772082E-4</v>
      </c>
      <c r="R243" s="22" t="s">
        <v>204</v>
      </c>
      <c r="S243" s="5">
        <v>0.284910779</v>
      </c>
    </row>
    <row r="244" spans="1:19">
      <c r="A244" s="17" t="s">
        <v>25</v>
      </c>
      <c r="B244" s="19">
        <v>0</v>
      </c>
      <c r="C244" s="19">
        <v>0</v>
      </c>
      <c r="D244" s="19">
        <v>0</v>
      </c>
      <c r="E244" s="19">
        <v>0</v>
      </c>
      <c r="F244" s="19">
        <v>4.2609999999999992</v>
      </c>
      <c r="G244" s="20">
        <f t="shared" si="25"/>
        <v>0.85219999999999985</v>
      </c>
      <c r="H244">
        <f t="shared" si="26"/>
        <v>1.6376191236280296E-4</v>
      </c>
      <c r="I244">
        <f t="shared" si="27"/>
        <v>0.22307782900000001</v>
      </c>
      <c r="J244">
        <f t="shared" si="28"/>
        <v>3.6531651882782346E-5</v>
      </c>
      <c r="R244" s="17" t="s">
        <v>172</v>
      </c>
      <c r="S244" s="5">
        <v>0.38138826799999997</v>
      </c>
    </row>
    <row r="245" spans="1:19">
      <c r="A245" s="17" t="s">
        <v>29</v>
      </c>
      <c r="B245" s="19">
        <v>13.38</v>
      </c>
      <c r="C245" s="19">
        <v>10.52</v>
      </c>
      <c r="D245" s="19">
        <v>52.276220000000009</v>
      </c>
      <c r="E245" s="19">
        <v>22.305</v>
      </c>
      <c r="F245" s="19">
        <v>90.408000000000001</v>
      </c>
      <c r="G245" s="20">
        <f t="shared" si="25"/>
        <v>37.777844000000002</v>
      </c>
      <c r="H245">
        <f t="shared" si="26"/>
        <v>7.2595306012481139E-3</v>
      </c>
      <c r="I245">
        <f t="shared" si="27"/>
        <v>0.226918286</v>
      </c>
      <c r="J245">
        <f t="shared" si="28"/>
        <v>1.6473202411997714E-3</v>
      </c>
      <c r="R245" s="4" t="s">
        <v>261</v>
      </c>
      <c r="S245" s="4">
        <v>0.54393411999999997</v>
      </c>
    </row>
    <row r="246" spans="1:19">
      <c r="A246" s="17" t="s">
        <v>32</v>
      </c>
      <c r="B246" s="19">
        <v>0</v>
      </c>
      <c r="C246" s="19">
        <v>0</v>
      </c>
      <c r="D246" s="19">
        <v>0</v>
      </c>
      <c r="E246" s="19">
        <v>0</v>
      </c>
      <c r="F246" s="19">
        <v>2.8609999999999998</v>
      </c>
      <c r="G246" s="20">
        <f t="shared" si="25"/>
        <v>0.57219999999999993</v>
      </c>
      <c r="H246">
        <f t="shared" si="26"/>
        <v>1.0995607398966893E-4</v>
      </c>
      <c r="I246">
        <f t="shared" si="27"/>
        <v>0.167790564</v>
      </c>
      <c r="J246">
        <f t="shared" si="28"/>
        <v>1.8449591669952279E-5</v>
      </c>
      <c r="R246" s="4" t="s">
        <v>262</v>
      </c>
      <c r="S246" s="4">
        <v>0.38749658933333336</v>
      </c>
    </row>
    <row r="247" spans="1:19">
      <c r="A247" s="17" t="s">
        <v>34</v>
      </c>
      <c r="B247" s="19">
        <v>0</v>
      </c>
      <c r="C247" s="19">
        <v>0</v>
      </c>
      <c r="D247" s="19">
        <v>0</v>
      </c>
      <c r="E247" s="19">
        <v>0</v>
      </c>
      <c r="F247" s="19">
        <v>4.9949999999999992</v>
      </c>
      <c r="G247" s="20">
        <f t="shared" si="25"/>
        <v>0.99899999999999989</v>
      </c>
      <c r="H247">
        <f t="shared" si="26"/>
        <v>1.9197154476700325E-4</v>
      </c>
      <c r="I247">
        <f t="shared" si="27"/>
        <v>0.14496762399999999</v>
      </c>
      <c r="J247">
        <f t="shared" si="28"/>
        <v>2.7829658720482092E-5</v>
      </c>
      <c r="R247" s="4" t="s">
        <v>195</v>
      </c>
      <c r="S247" s="5">
        <v>0.52748621900000003</v>
      </c>
    </row>
    <row r="248" spans="1:19">
      <c r="A248" s="17" t="s">
        <v>38</v>
      </c>
      <c r="B248" s="19">
        <v>29.39</v>
      </c>
      <c r="C248" s="19">
        <v>60.21</v>
      </c>
      <c r="D248" s="19">
        <v>37.157080000000001</v>
      </c>
      <c r="E248" s="19">
        <v>71.361999999999995</v>
      </c>
      <c r="F248" s="19">
        <v>57.128999999999998</v>
      </c>
      <c r="G248" s="20">
        <f t="shared" si="25"/>
        <v>51.049616</v>
      </c>
      <c r="H248">
        <f t="shared" si="26"/>
        <v>9.8098835268091364E-3</v>
      </c>
      <c r="I248">
        <f t="shared" si="27"/>
        <v>0.189396599</v>
      </c>
      <c r="J248">
        <f t="shared" si="28"/>
        <v>1.8579585765637757E-3</v>
      </c>
      <c r="R248" s="17" t="s">
        <v>263</v>
      </c>
      <c r="S248" s="4">
        <v>0.25747838160000003</v>
      </c>
    </row>
    <row r="249" spans="1:19">
      <c r="A249" s="17" t="s">
        <v>39</v>
      </c>
      <c r="B249" s="19">
        <v>10.46</v>
      </c>
      <c r="C249" s="19">
        <v>0</v>
      </c>
      <c r="D249" s="19">
        <v>0</v>
      </c>
      <c r="E249" s="19">
        <v>0</v>
      </c>
      <c r="F249" s="19">
        <v>9.6929999999999978</v>
      </c>
      <c r="G249" s="20">
        <f t="shared" si="25"/>
        <v>4.0305999999999997</v>
      </c>
      <c r="H249">
        <f t="shared" si="26"/>
        <v>7.7453504338126464E-4</v>
      </c>
      <c r="I249">
        <f t="shared" si="27"/>
        <v>0.150847644</v>
      </c>
      <c r="J249">
        <f t="shared" si="28"/>
        <v>1.1683678648950157E-4</v>
      </c>
      <c r="R249" s="4" t="s">
        <v>148</v>
      </c>
      <c r="S249" s="5">
        <v>0.49722559999999999</v>
      </c>
    </row>
    <row r="250" spans="1:19">
      <c r="A250" s="17" t="s">
        <v>41</v>
      </c>
      <c r="B250" s="19">
        <v>0</v>
      </c>
      <c r="C250" s="19">
        <v>6.42</v>
      </c>
      <c r="D250" s="19">
        <v>78.905380000000036</v>
      </c>
      <c r="E250" s="19">
        <v>205.51600000000008</v>
      </c>
      <c r="F250" s="19">
        <v>75.220000000000013</v>
      </c>
      <c r="G250" s="20">
        <f t="shared" si="25"/>
        <v>73.212276000000031</v>
      </c>
      <c r="H250">
        <f t="shared" si="26"/>
        <v>1.4068742462090295E-2</v>
      </c>
      <c r="I250">
        <f t="shared" si="27"/>
        <v>0.15008984</v>
      </c>
      <c r="J250">
        <f t="shared" si="28"/>
        <v>2.1115753051363386E-3</v>
      </c>
      <c r="R250" s="4" t="s">
        <v>149</v>
      </c>
      <c r="S250" s="5">
        <v>0.47228700699999998</v>
      </c>
    </row>
    <row r="251" spans="1:19">
      <c r="A251" s="17" t="s">
        <v>43</v>
      </c>
      <c r="B251" s="19">
        <v>0</v>
      </c>
      <c r="C251" s="19">
        <v>0.94</v>
      </c>
      <c r="D251" s="19">
        <v>0</v>
      </c>
      <c r="E251" s="19">
        <v>42.514000000000003</v>
      </c>
      <c r="F251" s="19">
        <v>0</v>
      </c>
      <c r="G251" s="20">
        <f t="shared" si="25"/>
        <v>8.6907999999999994</v>
      </c>
      <c r="H251">
        <f t="shared" si="26"/>
        <v>1.6700563576186906E-3</v>
      </c>
      <c r="I251">
        <f t="shared" si="27"/>
        <v>0.24644919700000001</v>
      </c>
      <c r="J251">
        <f t="shared" si="28"/>
        <v>4.1158404827987114E-4</v>
      </c>
    </row>
    <row r="252" spans="1:19">
      <c r="A252" s="17" t="s">
        <v>45</v>
      </c>
      <c r="B252" s="19">
        <v>0</v>
      </c>
      <c r="C252" s="19">
        <v>0</v>
      </c>
      <c r="D252" s="19">
        <v>62.027839999999998</v>
      </c>
      <c r="E252" s="19">
        <v>115.852</v>
      </c>
      <c r="F252" s="19">
        <v>36.591999999999999</v>
      </c>
      <c r="G252" s="20">
        <f t="shared" si="25"/>
        <v>42.894368</v>
      </c>
      <c r="H252">
        <f t="shared" si="26"/>
        <v>8.2427408275919049E-3</v>
      </c>
      <c r="I252">
        <f t="shared" si="27"/>
        <v>0.21118531600000001</v>
      </c>
      <c r="J252">
        <f t="shared" si="28"/>
        <v>1.740745826381098E-3</v>
      </c>
    </row>
    <row r="253" spans="1:19">
      <c r="A253" s="17" t="s">
        <v>47</v>
      </c>
      <c r="B253" s="19">
        <v>0</v>
      </c>
      <c r="C253" s="19">
        <v>0</v>
      </c>
      <c r="D253" s="19">
        <v>0</v>
      </c>
      <c r="E253" s="19">
        <v>0</v>
      </c>
      <c r="F253" s="19">
        <v>0</v>
      </c>
      <c r="G253" s="20">
        <f t="shared" si="25"/>
        <v>0</v>
      </c>
      <c r="H253">
        <f t="shared" si="26"/>
        <v>0</v>
      </c>
      <c r="I253">
        <f t="shared" si="27"/>
        <v>0.193795309</v>
      </c>
    </row>
    <row r="254" spans="1:19">
      <c r="A254" s="17" t="s">
        <v>49</v>
      </c>
      <c r="B254" s="19">
        <v>0</v>
      </c>
      <c r="C254" s="19">
        <v>0</v>
      </c>
      <c r="D254" s="19">
        <v>42.592489999999991</v>
      </c>
      <c r="E254" s="19">
        <v>12.509</v>
      </c>
      <c r="F254" s="19">
        <v>0.64900000000000002</v>
      </c>
      <c r="G254" s="20">
        <f t="shared" si="25"/>
        <v>11.150097999999998</v>
      </c>
      <c r="H254">
        <f t="shared" si="26"/>
        <v>2.1426441815450181E-3</v>
      </c>
      <c r="I254">
        <f t="shared" si="27"/>
        <v>0.21171030399999999</v>
      </c>
      <c r="J254">
        <f t="shared" si="28"/>
        <v>4.5361985103872695E-4</v>
      </c>
    </row>
    <row r="255" spans="1:19">
      <c r="A255" s="17" t="s">
        <v>51</v>
      </c>
      <c r="B255" s="19">
        <v>0</v>
      </c>
      <c r="C255" s="19">
        <v>0</v>
      </c>
      <c r="D255" s="19">
        <v>0</v>
      </c>
      <c r="E255" s="19">
        <v>0</v>
      </c>
      <c r="F255" s="19">
        <v>0</v>
      </c>
      <c r="G255" s="20">
        <f t="shared" si="25"/>
        <v>0</v>
      </c>
      <c r="H255">
        <f t="shared" si="26"/>
        <v>0</v>
      </c>
      <c r="I255">
        <f t="shared" si="27"/>
        <v>0.26294708900000002</v>
      </c>
    </row>
    <row r="256" spans="1:19">
      <c r="A256" s="17" t="s">
        <v>54</v>
      </c>
      <c r="B256" s="19">
        <v>0</v>
      </c>
      <c r="C256" s="19">
        <v>548.77</v>
      </c>
      <c r="D256" s="19">
        <v>36.35624</v>
      </c>
      <c r="E256" s="19">
        <v>26.298999999999992</v>
      </c>
      <c r="F256" s="19">
        <v>25.977</v>
      </c>
      <c r="G256" s="20">
        <f t="shared" si="25"/>
        <v>127.48044799999998</v>
      </c>
      <c r="H256">
        <f t="shared" si="26"/>
        <v>2.4497115645795424E-2</v>
      </c>
      <c r="I256">
        <f t="shared" si="27"/>
        <v>0.12913191900000001</v>
      </c>
      <c r="J256">
        <f t="shared" si="28"/>
        <v>3.1633595533064876E-3</v>
      </c>
    </row>
    <row r="257" spans="1:10">
      <c r="A257" s="17" t="s">
        <v>56</v>
      </c>
      <c r="B257" s="19">
        <v>0</v>
      </c>
      <c r="C257" s="19">
        <v>0</v>
      </c>
      <c r="D257" s="19">
        <v>0</v>
      </c>
      <c r="E257" s="19">
        <v>0</v>
      </c>
      <c r="F257" s="19">
        <v>0</v>
      </c>
      <c r="G257" s="20">
        <f t="shared" si="25"/>
        <v>0</v>
      </c>
      <c r="H257">
        <f t="shared" si="26"/>
        <v>0</v>
      </c>
      <c r="I257">
        <f t="shared" si="27"/>
        <v>0.255508018</v>
      </c>
    </row>
    <row r="258" spans="1:10">
      <c r="A258" s="17" t="s">
        <v>58</v>
      </c>
      <c r="B258" s="19">
        <v>5282.39</v>
      </c>
      <c r="C258" s="19">
        <v>251.91</v>
      </c>
      <c r="D258" s="19">
        <v>3520.4447200000009</v>
      </c>
      <c r="E258" s="19">
        <v>1651.6888800000002</v>
      </c>
      <c r="F258" s="19">
        <v>706.39199999999994</v>
      </c>
      <c r="G258" s="20">
        <f t="shared" si="25"/>
        <v>2282.5651200000002</v>
      </c>
      <c r="H258">
        <f t="shared" si="26"/>
        <v>0.43862617829597622</v>
      </c>
      <c r="I258">
        <f t="shared" si="27"/>
        <v>0.19057085000000001</v>
      </c>
      <c r="J258">
        <f t="shared" si="28"/>
        <v>8.3589363630115751E-2</v>
      </c>
    </row>
    <row r="259" spans="1:10">
      <c r="A259" s="17" t="s">
        <v>60</v>
      </c>
      <c r="B259" s="19">
        <v>10.64</v>
      </c>
      <c r="C259" s="19">
        <v>0</v>
      </c>
      <c r="D259" s="19">
        <v>0</v>
      </c>
      <c r="E259" s="19">
        <v>0</v>
      </c>
      <c r="F259" s="19">
        <v>3.246</v>
      </c>
      <c r="G259" s="20">
        <f t="shared" si="25"/>
        <v>2.7772000000000001</v>
      </c>
      <c r="H259">
        <f t="shared" si="26"/>
        <v>5.3367705117809961E-4</v>
      </c>
      <c r="I259">
        <f t="shared" si="27"/>
        <v>0.14993991800000001</v>
      </c>
      <c r="J259">
        <f t="shared" si="28"/>
        <v>8.0019493292126067E-5</v>
      </c>
    </row>
    <row r="260" spans="1:10">
      <c r="A260" s="17" t="s">
        <v>64</v>
      </c>
      <c r="B260" s="19">
        <v>19.23</v>
      </c>
      <c r="C260" s="19">
        <v>0</v>
      </c>
      <c r="D260" s="19">
        <v>4.6955999999999989</v>
      </c>
      <c r="E260" s="19">
        <v>47.616</v>
      </c>
      <c r="F260" s="19">
        <v>1.4579999999999997</v>
      </c>
      <c r="G260" s="20">
        <f t="shared" si="25"/>
        <v>14.599920000000001</v>
      </c>
      <c r="H260">
        <f t="shared" si="26"/>
        <v>2.8055747706453118E-3</v>
      </c>
      <c r="I260">
        <f t="shared" si="27"/>
        <v>0.25070976</v>
      </c>
      <c r="J260">
        <f t="shared" si="28"/>
        <v>7.0338497741054122E-4</v>
      </c>
    </row>
    <row r="261" spans="1:10">
      <c r="A261" s="17" t="s">
        <v>70</v>
      </c>
      <c r="B261" s="19">
        <v>27.33</v>
      </c>
      <c r="C261" s="19">
        <v>0</v>
      </c>
      <c r="D261" s="19">
        <v>234.64344</v>
      </c>
      <c r="E261" s="19">
        <v>12.823</v>
      </c>
      <c r="F261" s="19">
        <v>9.9930000000000003</v>
      </c>
      <c r="G261" s="20">
        <f t="shared" si="25"/>
        <v>56.95788799999999</v>
      </c>
      <c r="H261">
        <f t="shared" si="26"/>
        <v>1.0945238985010968E-2</v>
      </c>
      <c r="I261">
        <f t="shared" si="27"/>
        <v>0.21351756199999999</v>
      </c>
      <c r="J261">
        <f t="shared" si="28"/>
        <v>2.3370007435868966E-3</v>
      </c>
    </row>
    <row r="262" spans="1:10">
      <c r="A262" s="17" t="s">
        <v>72</v>
      </c>
      <c r="B262" s="19">
        <v>0</v>
      </c>
      <c r="C262" s="19">
        <v>0</v>
      </c>
      <c r="D262" s="19">
        <v>0</v>
      </c>
      <c r="E262" s="19">
        <v>0</v>
      </c>
      <c r="F262" s="19">
        <v>2.306</v>
      </c>
      <c r="G262" s="20">
        <f t="shared" si="25"/>
        <v>0.4612</v>
      </c>
      <c r="H262">
        <f t="shared" si="26"/>
        <v>8.8625902348890798E-5</v>
      </c>
      <c r="I262">
        <f t="shared" si="27"/>
        <v>0.20526576499999999</v>
      </c>
      <c r="J262">
        <f t="shared" si="28"/>
        <v>1.8191863644460366E-5</v>
      </c>
    </row>
    <row r="263" spans="1:10">
      <c r="A263" s="17" t="s">
        <v>74</v>
      </c>
      <c r="B263" s="19">
        <v>0</v>
      </c>
      <c r="C263" s="19">
        <v>32.54</v>
      </c>
      <c r="D263" s="19">
        <v>28.7956</v>
      </c>
      <c r="E263" s="19">
        <v>288.36100000000005</v>
      </c>
      <c r="F263" s="19">
        <v>201.26700000000002</v>
      </c>
      <c r="G263" s="20">
        <f t="shared" si="25"/>
        <v>110.19272000000001</v>
      </c>
      <c r="H263">
        <f t="shared" si="26"/>
        <v>2.1175041722200059E-2</v>
      </c>
      <c r="I263">
        <f t="shared" si="27"/>
        <v>0.164744418</v>
      </c>
      <c r="J263">
        <f t="shared" si="28"/>
        <v>3.4884699246495662E-3</v>
      </c>
    </row>
    <row r="264" spans="1:10">
      <c r="A264" s="17" t="s">
        <v>76</v>
      </c>
      <c r="B264" s="19">
        <v>0</v>
      </c>
      <c r="C264" s="19">
        <v>0</v>
      </c>
      <c r="D264" s="19">
        <v>5.04108</v>
      </c>
      <c r="E264" s="19">
        <v>67.459999999999994</v>
      </c>
      <c r="F264" s="19">
        <v>56.125</v>
      </c>
      <c r="G264" s="20">
        <f t="shared" si="25"/>
        <v>25.725216</v>
      </c>
      <c r="H264">
        <f t="shared" si="26"/>
        <v>4.9434529078927212E-3</v>
      </c>
      <c r="I264">
        <f t="shared" si="27"/>
        <v>0.21351756199999999</v>
      </c>
      <c r="J264">
        <f t="shared" si="28"/>
        <v>1.0555140127550644E-3</v>
      </c>
    </row>
    <row r="265" spans="1:10">
      <c r="A265" s="17" t="s">
        <v>160</v>
      </c>
      <c r="B265" s="19">
        <v>0</v>
      </c>
      <c r="C265" s="19">
        <v>0</v>
      </c>
      <c r="D265" s="19">
        <v>0</v>
      </c>
      <c r="E265" s="19">
        <v>0</v>
      </c>
      <c r="F265" s="19">
        <v>6.8570000000000002</v>
      </c>
      <c r="G265" s="20">
        <f t="shared" si="25"/>
        <v>1.3714</v>
      </c>
      <c r="H265">
        <f t="shared" si="26"/>
        <v>2.6353330980327156E-4</v>
      </c>
      <c r="I265">
        <f t="shared" si="27"/>
        <v>0.150847644</v>
      </c>
      <c r="J265">
        <f t="shared" si="28"/>
        <v>3.9753378899345618E-5</v>
      </c>
    </row>
    <row r="266" spans="1:10">
      <c r="A266" s="17" t="s">
        <v>181</v>
      </c>
      <c r="B266" s="19">
        <v>0</v>
      </c>
      <c r="C266" s="19">
        <v>0</v>
      </c>
      <c r="D266" s="19">
        <v>0</v>
      </c>
      <c r="E266" s="19">
        <v>0</v>
      </c>
      <c r="F266" s="19">
        <v>0</v>
      </c>
      <c r="G266" s="20">
        <f t="shared" si="25"/>
        <v>0</v>
      </c>
      <c r="H266">
        <f t="shared" si="26"/>
        <v>0</v>
      </c>
      <c r="I266">
        <f t="shared" si="27"/>
        <v>0.164744418</v>
      </c>
    </row>
    <row r="267" spans="1:10">
      <c r="A267" s="17" t="s">
        <v>188</v>
      </c>
      <c r="B267" s="19">
        <v>0</v>
      </c>
      <c r="C267" s="19">
        <v>91.91</v>
      </c>
      <c r="D267" s="19">
        <v>86.472560000000001</v>
      </c>
      <c r="E267" s="19">
        <v>389.779</v>
      </c>
      <c r="F267" s="19">
        <v>265.69099999999997</v>
      </c>
      <c r="G267" s="20">
        <f t="shared" si="25"/>
        <v>166.770512</v>
      </c>
      <c r="H267">
        <f t="shared" si="26"/>
        <v>3.2047240050274331E-2</v>
      </c>
      <c r="I267">
        <f t="shared" si="27"/>
        <v>0.150847644</v>
      </c>
      <c r="J267">
        <f t="shared" si="28"/>
        <v>4.8342506582863248E-3</v>
      </c>
    </row>
    <row r="268" spans="1:10">
      <c r="A268" s="17" t="s">
        <v>79</v>
      </c>
      <c r="B268" s="19">
        <v>0</v>
      </c>
      <c r="C268" s="19">
        <v>0</v>
      </c>
      <c r="D268" s="19">
        <v>0</v>
      </c>
      <c r="E268" s="19">
        <v>0</v>
      </c>
      <c r="F268" s="19">
        <v>0</v>
      </c>
      <c r="G268" s="20">
        <f t="shared" si="25"/>
        <v>0</v>
      </c>
      <c r="H268">
        <f t="shared" si="26"/>
        <v>0</v>
      </c>
      <c r="I268">
        <f t="shared" si="27"/>
        <v>0.17537725199999998</v>
      </c>
    </row>
    <row r="269" spans="1:10">
      <c r="A269" s="17" t="s">
        <v>83</v>
      </c>
      <c r="B269" s="19">
        <v>43.74</v>
      </c>
      <c r="C269" s="19">
        <v>0</v>
      </c>
      <c r="D269" s="19">
        <v>0</v>
      </c>
      <c r="E269" s="19">
        <v>0</v>
      </c>
      <c r="F269" s="19">
        <v>0</v>
      </c>
      <c r="G269" s="20">
        <f t="shared" si="25"/>
        <v>8.7480000000000011</v>
      </c>
      <c r="H269">
        <f t="shared" si="26"/>
        <v>1.6810481217434882E-3</v>
      </c>
      <c r="I269">
        <f t="shared" si="27"/>
        <v>0.16181582799999999</v>
      </c>
      <c r="J269">
        <f t="shared" si="28"/>
        <v>2.7202019372776732E-4</v>
      </c>
    </row>
    <row r="270" spans="1:10">
      <c r="A270" s="17" t="s">
        <v>85</v>
      </c>
      <c r="B270" s="19">
        <v>32.049999999999997</v>
      </c>
      <c r="C270" s="19">
        <v>0.79</v>
      </c>
      <c r="D270" s="19">
        <v>127.04080000000002</v>
      </c>
      <c r="E270" s="19">
        <v>354.40600000000001</v>
      </c>
      <c r="F270" s="19">
        <v>180.56300000000002</v>
      </c>
      <c r="G270" s="20">
        <f t="shared" si="25"/>
        <v>138.96996000000001</v>
      </c>
      <c r="H270">
        <f t="shared" si="26"/>
        <v>2.6704982880288945E-2</v>
      </c>
      <c r="I270">
        <f t="shared" si="27"/>
        <v>0.15576436299999999</v>
      </c>
      <c r="J270">
        <f t="shared" si="28"/>
        <v>4.1596846472741122E-3</v>
      </c>
    </row>
    <row r="271" spans="1:10">
      <c r="A271" s="17" t="s">
        <v>87</v>
      </c>
      <c r="B271" s="19">
        <v>183.86</v>
      </c>
      <c r="C271" s="19">
        <v>81.150000000000006</v>
      </c>
      <c r="D271" s="19">
        <v>221.48148</v>
      </c>
      <c r="E271" s="19">
        <v>444.43389999999994</v>
      </c>
      <c r="F271" s="19">
        <v>1376.3890000000001</v>
      </c>
      <c r="G271" s="20">
        <f t="shared" si="25"/>
        <v>461.46287599999994</v>
      </c>
      <c r="H271">
        <f t="shared" si="26"/>
        <v>8.8676417575919986E-2</v>
      </c>
      <c r="I271">
        <f t="shared" si="27"/>
        <v>0.23357465599999999</v>
      </c>
      <c r="J271">
        <f t="shared" si="28"/>
        <v>2.0712563730607862E-2</v>
      </c>
    </row>
    <row r="272" spans="1:10">
      <c r="A272" s="17" t="s">
        <v>0</v>
      </c>
      <c r="B272" s="19">
        <v>822.03</v>
      </c>
      <c r="C272" s="19">
        <v>911.02</v>
      </c>
      <c r="D272" s="19">
        <v>1048.7950899999996</v>
      </c>
      <c r="E272" s="19">
        <v>2268.437060000002</v>
      </c>
      <c r="F272" s="19">
        <v>242.54499999999999</v>
      </c>
      <c r="G272" s="20">
        <f t="shared" si="25"/>
        <v>1058.5654300000003</v>
      </c>
      <c r="H272">
        <f t="shared" si="26"/>
        <v>0.20341785869273987</v>
      </c>
      <c r="I272">
        <f t="shared" si="27"/>
        <v>0.199021375</v>
      </c>
      <c r="J272">
        <f t="shared" si="28"/>
        <v>4.0484501936584795E-2</v>
      </c>
    </row>
    <row r="273" spans="1:10">
      <c r="A273" s="17" t="s">
        <v>37</v>
      </c>
      <c r="B273" s="19">
        <v>0</v>
      </c>
      <c r="C273" s="19">
        <v>25.73</v>
      </c>
      <c r="D273" s="19">
        <v>0</v>
      </c>
      <c r="E273" s="19">
        <v>0</v>
      </c>
      <c r="F273" s="19">
        <v>4.2309999999999999</v>
      </c>
      <c r="G273" s="20">
        <f t="shared" si="25"/>
        <v>5.9921999999999995</v>
      </c>
      <c r="H273">
        <f t="shared" si="26"/>
        <v>1.1514833739267637E-3</v>
      </c>
      <c r="I273">
        <f t="shared" si="27"/>
        <v>0.23886655300000001</v>
      </c>
      <c r="J273">
        <f t="shared" si="28"/>
        <v>2.7505086436669616E-4</v>
      </c>
    </row>
    <row r="274" spans="1:10">
      <c r="A274" s="17" t="s">
        <v>57</v>
      </c>
      <c r="B274" s="19">
        <v>0</v>
      </c>
      <c r="C274" s="19">
        <v>0</v>
      </c>
      <c r="D274" s="19">
        <v>292.00301999999999</v>
      </c>
      <c r="E274" s="19">
        <v>46.731999999999999</v>
      </c>
      <c r="F274" s="19">
        <v>69.992000000000004</v>
      </c>
      <c r="G274" s="20">
        <f t="shared" si="25"/>
        <v>81.745403999999994</v>
      </c>
      <c r="H274">
        <f t="shared" si="26"/>
        <v>1.5708499983466233E-2</v>
      </c>
      <c r="I274">
        <f t="shared" si="27"/>
        <v>0.39864959599999999</v>
      </c>
      <c r="J274">
        <f t="shared" si="28"/>
        <v>6.2621871721748202E-3</v>
      </c>
    </row>
    <row r="275" spans="1:10">
      <c r="A275" s="17" t="s">
        <v>92</v>
      </c>
      <c r="B275" s="19">
        <v>0</v>
      </c>
      <c r="C275" s="19">
        <v>0</v>
      </c>
      <c r="D275" s="19">
        <v>0.62012</v>
      </c>
      <c r="E275" s="19">
        <v>72.511999999999986</v>
      </c>
      <c r="F275" s="19">
        <v>5.9769999999999994</v>
      </c>
      <c r="G275" s="20">
        <f t="shared" si="25"/>
        <v>15.821823999999998</v>
      </c>
      <c r="H275">
        <f t="shared" si="26"/>
        <v>3.0403803746863328E-3</v>
      </c>
      <c r="I275">
        <f t="shared" si="27"/>
        <v>0.28963038000000002</v>
      </c>
      <c r="J275">
        <f t="shared" si="28"/>
        <v>8.8058652326494498E-4</v>
      </c>
    </row>
    <row r="276" spans="1:10">
      <c r="A276" s="17" t="s">
        <v>94</v>
      </c>
      <c r="B276" s="19">
        <v>0</v>
      </c>
      <c r="C276" s="19">
        <v>0</v>
      </c>
      <c r="D276" s="19">
        <v>0</v>
      </c>
      <c r="E276" s="19">
        <v>0</v>
      </c>
      <c r="F276" s="19">
        <v>0</v>
      </c>
      <c r="G276" s="20">
        <f t="shared" si="25"/>
        <v>0</v>
      </c>
      <c r="H276">
        <f t="shared" si="26"/>
        <v>0</v>
      </c>
      <c r="I276">
        <f t="shared" si="27"/>
        <v>0.25937051</v>
      </c>
    </row>
    <row r="277" spans="1:10">
      <c r="A277" s="17" t="s">
        <v>97</v>
      </c>
      <c r="B277" s="19">
        <v>0</v>
      </c>
      <c r="C277" s="19">
        <v>0</v>
      </c>
      <c r="D277" s="19">
        <v>0</v>
      </c>
      <c r="E277" s="19">
        <v>0</v>
      </c>
      <c r="F277" s="19">
        <v>0</v>
      </c>
      <c r="G277" s="20">
        <f t="shared" si="25"/>
        <v>0</v>
      </c>
      <c r="H277">
        <f t="shared" si="26"/>
        <v>0</v>
      </c>
      <c r="I277">
        <f t="shared" si="27"/>
        <v>0.28376774599999999</v>
      </c>
    </row>
    <row r="278" spans="1:10">
      <c r="A278" s="24" t="s">
        <v>122</v>
      </c>
      <c r="B278" s="19">
        <v>0</v>
      </c>
      <c r="C278" s="19">
        <v>0</v>
      </c>
      <c r="D278" s="19">
        <v>0</v>
      </c>
      <c r="E278" s="19">
        <v>0</v>
      </c>
      <c r="F278" s="19">
        <v>0</v>
      </c>
      <c r="G278" s="20">
        <f t="shared" si="25"/>
        <v>0</v>
      </c>
      <c r="H278">
        <f t="shared" si="26"/>
        <v>0</v>
      </c>
      <c r="I278">
        <f t="shared" si="27"/>
        <v>0.57400911600000004</v>
      </c>
    </row>
    <row r="279" spans="1:10">
      <c r="A279" s="24" t="s">
        <v>128</v>
      </c>
      <c r="B279" s="19">
        <v>0</v>
      </c>
      <c r="C279" s="19">
        <v>0</v>
      </c>
      <c r="D279" s="19">
        <v>0</v>
      </c>
      <c r="E279" s="19">
        <v>0</v>
      </c>
      <c r="F279" s="19">
        <v>6.4379999999999997</v>
      </c>
      <c r="G279" s="20">
        <f t="shared" si="25"/>
        <v>1.2875999999999999</v>
      </c>
      <c r="H279">
        <f t="shared" si="26"/>
        <v>2.4742999103302639E-4</v>
      </c>
      <c r="I279">
        <f t="shared" si="27"/>
        <v>0.33922593699999998</v>
      </c>
      <c r="J279">
        <f t="shared" si="28"/>
        <v>8.3934670550079966E-5</v>
      </c>
    </row>
    <row r="280" spans="1:10">
      <c r="A280" s="24" t="s">
        <v>139</v>
      </c>
      <c r="B280" s="19">
        <v>0.79</v>
      </c>
      <c r="C280" s="19">
        <v>0</v>
      </c>
      <c r="D280" s="19">
        <v>0</v>
      </c>
      <c r="E280" s="19">
        <v>0</v>
      </c>
      <c r="F280" s="19">
        <v>0</v>
      </c>
      <c r="G280" s="20">
        <f t="shared" si="25"/>
        <v>0.158</v>
      </c>
      <c r="H280">
        <f t="shared" si="26"/>
        <v>3.0361865939125641E-5</v>
      </c>
      <c r="I280">
        <f t="shared" si="27"/>
        <v>0.58945392100000005</v>
      </c>
      <c r="J280">
        <f t="shared" si="28"/>
        <v>1.7896920926693959E-5</v>
      </c>
    </row>
    <row r="281" spans="1:10">
      <c r="A281" s="24" t="s">
        <v>141</v>
      </c>
      <c r="B281" s="19">
        <v>0</v>
      </c>
      <c r="C281" s="19">
        <v>0</v>
      </c>
      <c r="D281" s="19">
        <v>0</v>
      </c>
      <c r="E281" s="19">
        <v>0</v>
      </c>
      <c r="F281" s="19">
        <v>2.085</v>
      </c>
      <c r="G281" s="20">
        <f t="shared" si="25"/>
        <v>0.41699999999999998</v>
      </c>
      <c r="H281">
        <f t="shared" si="26"/>
        <v>8.0132266434274638E-5</v>
      </c>
      <c r="I281">
        <f t="shared" si="27"/>
        <v>0.36556084300000002</v>
      </c>
      <c r="J281">
        <f t="shared" si="28"/>
        <v>2.9293218869214042E-5</v>
      </c>
    </row>
    <row r="282" spans="1:10">
      <c r="A282" s="17" t="s">
        <v>96</v>
      </c>
      <c r="B282" s="19">
        <v>0.52</v>
      </c>
      <c r="C282" s="19">
        <v>7.59</v>
      </c>
      <c r="D282" s="19">
        <v>1.3817600000000001</v>
      </c>
      <c r="E282" s="19">
        <v>67.091999999999985</v>
      </c>
      <c r="F282" s="19">
        <v>19.324000000000002</v>
      </c>
      <c r="G282" s="20">
        <f t="shared" si="25"/>
        <v>19.181551999999996</v>
      </c>
      <c r="H282">
        <f t="shared" si="26"/>
        <v>3.6859981666352358E-3</v>
      </c>
      <c r="I282">
        <f t="shared" si="27"/>
        <v>0.30302319799999999</v>
      </c>
      <c r="J282">
        <f t="shared" si="28"/>
        <v>1.1169429522759459E-3</v>
      </c>
    </row>
    <row r="283" spans="1:10">
      <c r="A283" s="17" t="s">
        <v>150</v>
      </c>
      <c r="B283" s="19">
        <v>0</v>
      </c>
      <c r="C283" s="19">
        <v>0</v>
      </c>
      <c r="D283" s="19">
        <v>42.779040000000002</v>
      </c>
      <c r="E283" s="19">
        <v>114.941</v>
      </c>
      <c r="F283" s="19">
        <v>34.666000000000004</v>
      </c>
      <c r="G283" s="20">
        <f t="shared" si="25"/>
        <v>38.477208000000005</v>
      </c>
      <c r="H283">
        <f t="shared" si="26"/>
        <v>7.3939229810623596E-3</v>
      </c>
      <c r="I283">
        <f t="shared" si="27"/>
        <v>0.30302319799999999</v>
      </c>
      <c r="J283">
        <f t="shared" si="28"/>
        <v>2.2405301874872095E-3</v>
      </c>
    </row>
    <row r="284" spans="1:10">
      <c r="A284" s="17" t="s">
        <v>151</v>
      </c>
      <c r="B284" s="19">
        <v>0</v>
      </c>
      <c r="C284" s="19">
        <v>0</v>
      </c>
      <c r="D284" s="19">
        <v>0</v>
      </c>
      <c r="E284" s="19">
        <v>0</v>
      </c>
      <c r="F284" s="19">
        <v>1.595</v>
      </c>
      <c r="G284" s="20">
        <f t="shared" si="25"/>
        <v>0.31900000000000001</v>
      </c>
      <c r="H284">
        <f t="shared" si="26"/>
        <v>6.1300223003677725E-5</v>
      </c>
      <c r="I284">
        <f t="shared" si="27"/>
        <v>0.34739118899999999</v>
      </c>
      <c r="J284">
        <f t="shared" si="28"/>
        <v>2.1295157355212755E-5</v>
      </c>
    </row>
    <row r="285" spans="1:10">
      <c r="A285" s="17" t="s">
        <v>168</v>
      </c>
      <c r="B285" s="19">
        <v>17.91</v>
      </c>
      <c r="C285" s="19">
        <v>259.97000000000003</v>
      </c>
      <c r="D285" s="19">
        <v>50.239959999999996</v>
      </c>
      <c r="E285" s="19">
        <v>124.455</v>
      </c>
      <c r="F285" s="19">
        <v>202.94299999999998</v>
      </c>
      <c r="G285" s="20">
        <f t="shared" si="25"/>
        <v>131.10359199999999</v>
      </c>
      <c r="H285">
        <f t="shared" si="26"/>
        <v>2.5193352433176105E-2</v>
      </c>
      <c r="I285">
        <f t="shared" si="27"/>
        <v>0.35233554700000003</v>
      </c>
      <c r="J285">
        <f t="shared" si="28"/>
        <v>8.876513610306884E-3</v>
      </c>
    </row>
    <row r="286" spans="1:10">
      <c r="A286" s="17" t="s">
        <v>170</v>
      </c>
      <c r="B286" s="19">
        <v>3.41</v>
      </c>
      <c r="C286" s="19">
        <v>0</v>
      </c>
      <c r="D286" s="19">
        <v>0</v>
      </c>
      <c r="E286" s="19">
        <v>0</v>
      </c>
      <c r="F286" s="19">
        <v>0.63200000000000012</v>
      </c>
      <c r="G286" s="20">
        <f t="shared" si="25"/>
        <v>0.80840000000000001</v>
      </c>
      <c r="H286">
        <f t="shared" si="26"/>
        <v>1.5534514193157702E-4</v>
      </c>
      <c r="I286">
        <f t="shared" si="27"/>
        <v>0.30810618099999998</v>
      </c>
      <c r="J286">
        <f t="shared" si="28"/>
        <v>4.7862798417441153E-5</v>
      </c>
    </row>
    <row r="287" spans="1:10">
      <c r="A287" s="17" t="s">
        <v>174</v>
      </c>
      <c r="B287" s="19">
        <v>0</v>
      </c>
      <c r="C287" s="19">
        <v>0</v>
      </c>
      <c r="D287" s="19">
        <v>0</v>
      </c>
      <c r="E287" s="19">
        <v>0</v>
      </c>
      <c r="F287" s="19">
        <v>1.6769999999999998</v>
      </c>
      <c r="G287" s="20">
        <f t="shared" si="25"/>
        <v>0.33539999999999998</v>
      </c>
      <c r="H287">
        <f t="shared" si="26"/>
        <v>6.4451707822675564E-5</v>
      </c>
      <c r="I287">
        <f t="shared" si="27"/>
        <v>0.427243396</v>
      </c>
      <c r="J287">
        <f t="shared" si="28"/>
        <v>2.7536566528159673E-5</v>
      </c>
    </row>
    <row r="288" spans="1:10" ht="16" thickBot="1">
      <c r="A288" s="30" t="s">
        <v>182</v>
      </c>
      <c r="B288" s="28">
        <v>0</v>
      </c>
      <c r="C288" s="28">
        <v>0</v>
      </c>
      <c r="D288" s="28">
        <v>0</v>
      </c>
      <c r="E288" s="28">
        <v>0</v>
      </c>
      <c r="F288" s="28">
        <v>0</v>
      </c>
      <c r="G288" s="20">
        <f t="shared" si="25"/>
        <v>0</v>
      </c>
      <c r="H288">
        <f t="shared" si="26"/>
        <v>0</v>
      </c>
      <c r="I288">
        <f t="shared" si="27"/>
        <v>0.304453064</v>
      </c>
    </row>
    <row r="289" spans="1:10">
      <c r="A289" s="17" t="s">
        <v>192</v>
      </c>
      <c r="B289" s="19">
        <v>110.41</v>
      </c>
      <c r="C289" s="19">
        <v>57.9</v>
      </c>
      <c r="D289" s="19">
        <v>0</v>
      </c>
      <c r="E289" s="19">
        <v>0</v>
      </c>
      <c r="F289" s="19">
        <v>9.5069999999999997</v>
      </c>
      <c r="G289" s="20">
        <f t="shared" si="25"/>
        <v>35.563400000000001</v>
      </c>
      <c r="H289">
        <f t="shared" si="26"/>
        <v>6.8339948299968416E-3</v>
      </c>
      <c r="I289">
        <f t="shared" si="27"/>
        <v>0.27743080799999997</v>
      </c>
      <c r="J289">
        <f t="shared" si="28"/>
        <v>1.8959607075538462E-3</v>
      </c>
    </row>
    <row r="290" spans="1:10">
      <c r="A290" s="17" t="s">
        <v>31</v>
      </c>
      <c r="B290" s="19">
        <v>0</v>
      </c>
      <c r="C290" s="19">
        <v>0</v>
      </c>
      <c r="D290" s="19">
        <v>0</v>
      </c>
      <c r="E290" s="19">
        <v>0</v>
      </c>
      <c r="F290" s="19">
        <v>5.0229999999999997</v>
      </c>
      <c r="G290" s="20">
        <f t="shared" si="25"/>
        <v>1.0045999999999999</v>
      </c>
      <c r="H290">
        <f t="shared" si="26"/>
        <v>1.9304766153446594E-4</v>
      </c>
      <c r="I290">
        <f t="shared" si="27"/>
        <v>0.26223906699999999</v>
      </c>
      <c r="J290">
        <f t="shared" si="28"/>
        <v>5.0624638647330138E-5</v>
      </c>
    </row>
    <row r="291" spans="1:10">
      <c r="A291" s="17" t="s">
        <v>69</v>
      </c>
      <c r="B291" s="19">
        <v>6.54</v>
      </c>
      <c r="C291" s="19">
        <v>1.93</v>
      </c>
      <c r="D291" s="19">
        <v>0.87836000000000003</v>
      </c>
      <c r="E291" s="19">
        <v>39.14</v>
      </c>
      <c r="F291" s="19">
        <v>20.852999999999998</v>
      </c>
      <c r="G291" s="20">
        <f t="shared" si="25"/>
        <v>13.868271999999999</v>
      </c>
      <c r="H291">
        <f t="shared" si="26"/>
        <v>2.6649785776666447E-3</v>
      </c>
      <c r="I291">
        <f t="shared" si="27"/>
        <v>0.29559615700000003</v>
      </c>
      <c r="J291">
        <f t="shared" si="28"/>
        <v>7.8775742604558622E-4</v>
      </c>
    </row>
    <row r="292" spans="1:10">
      <c r="A292" s="17" t="s">
        <v>95</v>
      </c>
      <c r="B292" s="19">
        <v>0</v>
      </c>
      <c r="C292" s="19">
        <v>7.72</v>
      </c>
      <c r="D292" s="19">
        <v>0</v>
      </c>
      <c r="E292" s="19">
        <v>0</v>
      </c>
      <c r="F292" s="19">
        <v>0</v>
      </c>
      <c r="G292" s="20">
        <f t="shared" si="25"/>
        <v>1.544</v>
      </c>
      <c r="H292">
        <f t="shared" si="26"/>
        <v>2.9670076588613918E-4</v>
      </c>
      <c r="I292">
        <f t="shared" si="27"/>
        <v>0.28245747300000001</v>
      </c>
      <c r="J292">
        <f t="shared" si="28"/>
        <v>8.3805348569363479E-5</v>
      </c>
    </row>
    <row r="293" spans="1:10">
      <c r="A293" s="17" t="s">
        <v>102</v>
      </c>
      <c r="B293" s="19">
        <v>14.19</v>
      </c>
      <c r="C293" s="19">
        <v>0</v>
      </c>
      <c r="D293" s="19">
        <v>0</v>
      </c>
      <c r="E293" s="19">
        <v>0</v>
      </c>
      <c r="F293" s="19">
        <v>0</v>
      </c>
      <c r="G293" s="20">
        <f t="shared" si="25"/>
        <v>2.8380000000000001</v>
      </c>
      <c r="H293">
        <f t="shared" si="26"/>
        <v>5.4536060465340866E-4</v>
      </c>
      <c r="I293">
        <f t="shared" si="27"/>
        <v>0.29815216</v>
      </c>
      <c r="J293">
        <f t="shared" si="28"/>
        <v>1.6260044225631983E-4</v>
      </c>
    </row>
    <row r="294" spans="1:10">
      <c r="A294" s="17" t="s">
        <v>121</v>
      </c>
      <c r="B294" s="19">
        <v>0</v>
      </c>
      <c r="C294" s="19">
        <v>0</v>
      </c>
      <c r="D294" s="19">
        <v>0</v>
      </c>
      <c r="E294" s="19">
        <v>0</v>
      </c>
      <c r="F294" s="19">
        <v>6.2889999999999997</v>
      </c>
      <c r="G294" s="20">
        <f t="shared" si="25"/>
        <v>1.2578</v>
      </c>
      <c r="H294">
        <f t="shared" si="26"/>
        <v>2.4170351252045719E-4</v>
      </c>
      <c r="I294">
        <f t="shared" si="27"/>
        <v>0.31631986200000001</v>
      </c>
      <c r="J294">
        <f t="shared" si="28"/>
        <v>7.6455621725386288E-5</v>
      </c>
    </row>
    <row r="295" spans="1:10">
      <c r="A295" s="17" t="s">
        <v>201</v>
      </c>
      <c r="B295" s="19">
        <v>0</v>
      </c>
      <c r="C295" s="19">
        <v>0</v>
      </c>
      <c r="D295" s="19">
        <v>0</v>
      </c>
      <c r="E295" s="19">
        <v>0</v>
      </c>
      <c r="F295" s="19">
        <v>0</v>
      </c>
      <c r="G295" s="20">
        <f t="shared" si="25"/>
        <v>0</v>
      </c>
      <c r="H295">
        <f t="shared" si="26"/>
        <v>0</v>
      </c>
      <c r="I295">
        <f t="shared" si="27"/>
        <v>0.36989438499999999</v>
      </c>
    </row>
    <row r="296" spans="1:10">
      <c r="A296" s="17" t="s">
        <v>204</v>
      </c>
      <c r="B296" s="19">
        <v>0</v>
      </c>
      <c r="C296" s="19">
        <v>0</v>
      </c>
      <c r="D296" s="19">
        <v>0</v>
      </c>
      <c r="E296" s="19">
        <v>0</v>
      </c>
      <c r="F296" s="19">
        <v>0</v>
      </c>
      <c r="G296" s="20">
        <f t="shared" si="25"/>
        <v>0</v>
      </c>
      <c r="H296">
        <f t="shared" si="26"/>
        <v>0</v>
      </c>
      <c r="I296">
        <f t="shared" si="27"/>
        <v>0.284910779</v>
      </c>
    </row>
    <row r="297" spans="1:10">
      <c r="A297" s="17" t="s">
        <v>205</v>
      </c>
      <c r="B297" s="19">
        <v>0</v>
      </c>
      <c r="C297" s="19">
        <v>0</v>
      </c>
      <c r="D297" s="19">
        <v>0</v>
      </c>
      <c r="E297" s="19">
        <v>0</v>
      </c>
      <c r="F297" s="19">
        <v>2.9249999999999998</v>
      </c>
      <c r="G297" s="20">
        <f t="shared" si="25"/>
        <v>0.58499999999999996</v>
      </c>
      <c r="H297">
        <f t="shared" si="26"/>
        <v>1.1241576945815506E-4</v>
      </c>
      <c r="I297">
        <f t="shared" si="27"/>
        <v>0.28954676299999998</v>
      </c>
      <c r="J297">
        <f t="shared" si="28"/>
        <v>3.2549622156763062E-5</v>
      </c>
    </row>
    <row r="298" spans="1:10">
      <c r="A298" s="17" t="s">
        <v>207</v>
      </c>
      <c r="B298" s="19">
        <v>0</v>
      </c>
      <c r="C298" s="19">
        <v>0</v>
      </c>
      <c r="D298" s="19">
        <v>0</v>
      </c>
      <c r="E298" s="19">
        <v>0</v>
      </c>
      <c r="F298" s="19">
        <v>0</v>
      </c>
      <c r="G298" s="20">
        <f t="shared" si="25"/>
        <v>0</v>
      </c>
      <c r="H298">
        <f t="shared" si="26"/>
        <v>0</v>
      </c>
      <c r="I298">
        <f t="shared" si="27"/>
        <v>0.33910511100000001</v>
      </c>
    </row>
    <row r="299" spans="1:10">
      <c r="A299" s="17" t="s">
        <v>73</v>
      </c>
      <c r="B299" s="19">
        <v>0</v>
      </c>
      <c r="C299" s="19">
        <v>0</v>
      </c>
      <c r="D299" s="19">
        <v>0</v>
      </c>
      <c r="E299" s="19">
        <v>0</v>
      </c>
      <c r="F299" s="19">
        <v>4.2839999999999998</v>
      </c>
      <c r="G299" s="20">
        <f t="shared" si="25"/>
        <v>0.85680000000000001</v>
      </c>
      <c r="H299">
        <f t="shared" si="26"/>
        <v>1.6464586542179019E-4</v>
      </c>
      <c r="I299">
        <f t="shared" si="27"/>
        <v>0.39864959599999999</v>
      </c>
      <c r="J299">
        <f t="shared" si="28"/>
        <v>6.5636007733467031E-5</v>
      </c>
    </row>
    <row r="300" spans="1:10">
      <c r="A300" s="17" t="s">
        <v>89</v>
      </c>
      <c r="B300" s="19">
        <v>43.25</v>
      </c>
      <c r="C300" s="19">
        <v>10.69</v>
      </c>
      <c r="D300" s="19">
        <v>17.710080000000001</v>
      </c>
      <c r="E300" s="19">
        <v>347.63200000000001</v>
      </c>
      <c r="F300" s="19">
        <v>175.01</v>
      </c>
      <c r="G300" s="20">
        <f t="shared" si="25"/>
        <v>118.85841599999999</v>
      </c>
      <c r="H300">
        <f t="shared" si="26"/>
        <v>2.2840274002081176E-2</v>
      </c>
      <c r="I300">
        <f t="shared" si="27"/>
        <v>0.39864959599999999</v>
      </c>
      <c r="J300">
        <f t="shared" si="28"/>
        <v>9.1052660034589648E-3</v>
      </c>
    </row>
    <row r="301" spans="1:10">
      <c r="A301" s="17" t="s">
        <v>185</v>
      </c>
      <c r="B301" s="19">
        <v>0</v>
      </c>
      <c r="C301" s="19">
        <v>0</v>
      </c>
      <c r="D301" s="19">
        <v>0</v>
      </c>
      <c r="E301" s="19">
        <v>0</v>
      </c>
      <c r="F301" s="19">
        <v>0</v>
      </c>
      <c r="G301" s="20">
        <f t="shared" si="25"/>
        <v>0</v>
      </c>
      <c r="H301">
        <f t="shared" si="26"/>
        <v>0</v>
      </c>
      <c r="I301">
        <f t="shared" si="27"/>
        <v>0.36166089299999998</v>
      </c>
    </row>
    <row r="302" spans="1:10">
      <c r="A302" s="17" t="s">
        <v>266</v>
      </c>
      <c r="B302" s="19">
        <v>21.33</v>
      </c>
      <c r="C302" s="19">
        <v>0</v>
      </c>
      <c r="D302" s="19">
        <v>5.9935200000000002</v>
      </c>
      <c r="E302" s="19">
        <v>85.164959999999994</v>
      </c>
      <c r="F302" s="19">
        <v>8.1159999999999997</v>
      </c>
      <c r="G302" s="20">
        <f t="shared" si="25"/>
        <v>24.120895999999998</v>
      </c>
      <c r="H302">
        <f t="shared" si="26"/>
        <v>4.6351608271113414E-3</v>
      </c>
      <c r="I302">
        <f t="shared" si="27"/>
        <v>0.39864959599999999</v>
      </c>
      <c r="J302">
        <f t="shared" si="28"/>
        <v>1.8478049911229621E-3</v>
      </c>
    </row>
    <row r="303" spans="1:10">
      <c r="A303" s="17" t="s">
        <v>260</v>
      </c>
      <c r="B303" s="19">
        <v>0</v>
      </c>
      <c r="C303" s="19">
        <v>0</v>
      </c>
      <c r="D303" s="19">
        <v>0</v>
      </c>
      <c r="E303" s="19">
        <v>0</v>
      </c>
      <c r="F303" s="19">
        <v>5.0129999999999999</v>
      </c>
      <c r="G303" s="20">
        <f t="shared" si="25"/>
        <v>1.0025999999999999</v>
      </c>
      <c r="H303">
        <f t="shared" si="26"/>
        <v>1.9266333411751497E-4</v>
      </c>
      <c r="I303">
        <f t="shared" si="27"/>
        <v>0.39864959599999999</v>
      </c>
      <c r="J303">
        <f t="shared" si="28"/>
        <v>7.6805160309960355E-5</v>
      </c>
    </row>
    <row r="304" spans="1:10">
      <c r="A304" s="17" t="s">
        <v>208</v>
      </c>
      <c r="B304" s="19">
        <v>0</v>
      </c>
      <c r="C304" s="19">
        <v>0</v>
      </c>
      <c r="D304" s="19">
        <v>0</v>
      </c>
      <c r="E304" s="19">
        <v>0</v>
      </c>
      <c r="F304" s="19">
        <v>0</v>
      </c>
      <c r="G304" s="20">
        <f t="shared" si="25"/>
        <v>0</v>
      </c>
      <c r="H304">
        <f t="shared" si="26"/>
        <v>0</v>
      </c>
      <c r="I304">
        <f t="shared" si="27"/>
        <v>0.54393411999999997</v>
      </c>
    </row>
    <row r="305" spans="1:12">
      <c r="A305" s="17" t="s">
        <v>33</v>
      </c>
      <c r="B305" s="19">
        <v>0</v>
      </c>
      <c r="C305" s="19">
        <v>0</v>
      </c>
      <c r="D305" s="19">
        <v>0</v>
      </c>
      <c r="E305" s="19">
        <v>0</v>
      </c>
      <c r="F305" s="19">
        <v>0</v>
      </c>
      <c r="G305" s="20">
        <f t="shared" si="25"/>
        <v>0</v>
      </c>
      <c r="H305">
        <f t="shared" si="26"/>
        <v>0</v>
      </c>
      <c r="I305">
        <f t="shared" si="27"/>
        <v>0.29721400999999997</v>
      </c>
    </row>
    <row r="306" spans="1:12">
      <c r="A306" s="17" t="s">
        <v>227</v>
      </c>
      <c r="B306" s="19">
        <v>0</v>
      </c>
      <c r="C306" s="19">
        <v>0</v>
      </c>
      <c r="D306" s="19">
        <v>0</v>
      </c>
      <c r="E306" s="19">
        <v>0</v>
      </c>
      <c r="F306" s="19">
        <v>0</v>
      </c>
      <c r="G306" s="20">
        <f t="shared" si="25"/>
        <v>0</v>
      </c>
      <c r="H306">
        <f t="shared" si="26"/>
        <v>0</v>
      </c>
      <c r="I306">
        <f t="shared" si="27"/>
        <v>0.32266445799999999</v>
      </c>
    </row>
    <row r="307" spans="1:12">
      <c r="A307" s="17" t="s">
        <v>228</v>
      </c>
      <c r="B307" s="19">
        <v>0</v>
      </c>
      <c r="C307" s="19">
        <v>0</v>
      </c>
      <c r="D307" s="19">
        <v>0</v>
      </c>
      <c r="E307" s="19">
        <v>0</v>
      </c>
      <c r="F307" s="19">
        <v>4.8070000000000004</v>
      </c>
      <c r="G307" s="20">
        <f>AVERAGE(B307:F307)</f>
        <v>0.96140000000000003</v>
      </c>
      <c r="H307">
        <f t="shared" ref="H307:H309" si="29">G307/G$311</f>
        <v>1.8474618932832527E-4</v>
      </c>
      <c r="I307">
        <f t="shared" ref="I307:I309" si="30">VLOOKUP(A307,R$1:S$248,2,FALSE)</f>
        <v>0.28943591299999999</v>
      </c>
      <c r="J307">
        <f>H307*I307</f>
        <v>5.3472181981514682E-5</v>
      </c>
    </row>
    <row r="308" spans="1:12">
      <c r="A308" s="17" t="s">
        <v>232</v>
      </c>
      <c r="B308" s="19">
        <v>0</v>
      </c>
      <c r="C308" s="19">
        <v>0</v>
      </c>
      <c r="D308" s="19">
        <v>0</v>
      </c>
      <c r="E308" s="19">
        <v>0</v>
      </c>
      <c r="F308" s="19">
        <v>0.66600000000000004</v>
      </c>
      <c r="G308" s="20">
        <f>AVERAGE(B308:F308)</f>
        <v>0.13320000000000001</v>
      </c>
      <c r="H308">
        <f t="shared" si="29"/>
        <v>2.5596205968933773E-5</v>
      </c>
      <c r="I308">
        <f t="shared" si="30"/>
        <v>0.262116511</v>
      </c>
      <c r="J308">
        <f>H308*I308</f>
        <v>6.7091882034142946E-6</v>
      </c>
    </row>
    <row r="309" spans="1:12">
      <c r="A309" s="17" t="s">
        <v>147</v>
      </c>
      <c r="B309" s="19">
        <v>0</v>
      </c>
      <c r="C309" s="19">
        <v>0</v>
      </c>
      <c r="D309" s="19">
        <v>0</v>
      </c>
      <c r="E309" s="19">
        <v>0</v>
      </c>
      <c r="F309" s="19">
        <v>0</v>
      </c>
      <c r="G309" s="20">
        <f>AVERAGE(B309:F309)</f>
        <v>0</v>
      </c>
      <c r="H309">
        <f t="shared" si="29"/>
        <v>0</v>
      </c>
      <c r="I309">
        <f t="shared" si="30"/>
        <v>0.304407025</v>
      </c>
    </row>
    <row r="310" spans="1:12" ht="16" thickBot="1">
      <c r="A310" s="31"/>
      <c r="B310" s="32"/>
      <c r="C310" s="32"/>
      <c r="D310" s="32"/>
      <c r="E310" s="32"/>
      <c r="F310" s="32"/>
      <c r="G310" s="20"/>
    </row>
    <row r="311" spans="1:12">
      <c r="A311" s="33"/>
      <c r="B311" s="34">
        <f>SUM(B242:B309)</f>
        <v>6692.8499999999985</v>
      </c>
      <c r="C311" s="34">
        <f>SUM(C242:C309)</f>
        <v>2367.7099999999996</v>
      </c>
      <c r="D311" s="34">
        <f>SUM(D242:D309)</f>
        <v>6001.1784000000007</v>
      </c>
      <c r="E311" s="34">
        <f>SUM(E242:E309)</f>
        <v>6979.5748000000012</v>
      </c>
      <c r="F311" s="34">
        <f>SUM(F242:F309)</f>
        <v>3978.1680000000015</v>
      </c>
      <c r="G311" s="20">
        <f>AVERAGE(B311:F311)</f>
        <v>5203.89624</v>
      </c>
    </row>
    <row r="312" spans="1:12">
      <c r="A312" s="35" t="s">
        <v>308</v>
      </c>
      <c r="B312" s="36"/>
      <c r="C312" s="36"/>
      <c r="D312" s="36"/>
      <c r="E312" s="36"/>
      <c r="F312" s="36"/>
      <c r="G312" s="10"/>
    </row>
    <row r="313" spans="1:12">
      <c r="A313" s="37"/>
      <c r="B313" s="38"/>
      <c r="C313" s="38"/>
      <c r="D313" s="38"/>
      <c r="E313" s="38"/>
      <c r="F313" s="38"/>
      <c r="G313" s="13"/>
    </row>
    <row r="314" spans="1:12">
      <c r="A314" s="1" t="s">
        <v>49</v>
      </c>
      <c r="B314" s="2"/>
      <c r="C314" s="2"/>
      <c r="D314" s="2"/>
      <c r="E314" s="2"/>
      <c r="F314" s="2"/>
      <c r="G314" s="3"/>
    </row>
    <row r="315" spans="1:12">
      <c r="A315" s="6" t="s">
        <v>2</v>
      </c>
      <c r="B315" s="6"/>
      <c r="C315" s="6"/>
      <c r="D315" s="6"/>
      <c r="E315" s="6"/>
      <c r="F315" s="6"/>
      <c r="G315" s="7"/>
    </row>
    <row r="316" spans="1:12">
      <c r="A316" s="8" t="s">
        <v>4</v>
      </c>
      <c r="B316" s="9"/>
      <c r="C316" s="9"/>
      <c r="D316" s="9"/>
      <c r="E316" s="9"/>
      <c r="F316" s="9"/>
      <c r="G316" s="10"/>
    </row>
    <row r="317" spans="1:12" ht="16" thickBot="1">
      <c r="A317" s="11"/>
      <c r="B317" s="12"/>
      <c r="C317" s="12"/>
      <c r="D317" s="12"/>
      <c r="E317" s="12"/>
      <c r="F317" s="12"/>
      <c r="G317" s="13"/>
    </row>
    <row r="318" spans="1:12">
      <c r="A318" s="14" t="s">
        <v>7</v>
      </c>
      <c r="B318" s="15" t="s">
        <v>8</v>
      </c>
      <c r="C318" s="15" t="s">
        <v>9</v>
      </c>
      <c r="D318" s="15" t="s">
        <v>10</v>
      </c>
      <c r="E318" s="15" t="s">
        <v>11</v>
      </c>
      <c r="F318" s="15" t="s">
        <v>12</v>
      </c>
      <c r="G318" s="16" t="s">
        <v>13</v>
      </c>
      <c r="H318" s="16" t="s">
        <v>14</v>
      </c>
      <c r="I318" s="16" t="s">
        <v>15</v>
      </c>
      <c r="J318" s="16" t="s">
        <v>279</v>
      </c>
      <c r="K318" s="16" t="s">
        <v>17</v>
      </c>
      <c r="L318" s="16" t="s">
        <v>18</v>
      </c>
    </row>
    <row r="319" spans="1:12">
      <c r="A319" s="13"/>
      <c r="B319" s="16"/>
      <c r="C319" s="16"/>
      <c r="D319" s="16"/>
      <c r="E319" s="16"/>
      <c r="F319" s="16"/>
      <c r="G319" s="18"/>
    </row>
    <row r="320" spans="1:12">
      <c r="A320" s="17" t="s">
        <v>21</v>
      </c>
      <c r="B320" s="19">
        <v>1942.7106602702604</v>
      </c>
      <c r="C320" s="19">
        <v>1355.2399620472797</v>
      </c>
      <c r="D320" s="19">
        <v>2823.4078763517409</v>
      </c>
      <c r="E320" s="19">
        <v>2474.6057231825735</v>
      </c>
      <c r="F320" s="19">
        <v>639.62975430878305</v>
      </c>
      <c r="G320" s="20">
        <f>AVERAGE(B320:F320)</f>
        <v>1847.1187952321277</v>
      </c>
      <c r="H320">
        <f>G320/G$483</f>
        <v>2.0032120185187224E-2</v>
      </c>
      <c r="I320">
        <f>VLOOKUP(A320,R$1:S$250,2,FALSE)</f>
        <v>0.19499014100000001</v>
      </c>
      <c r="J320">
        <f>H320*I320</f>
        <v>3.9060659394386031E-3</v>
      </c>
      <c r="K320">
        <f>SUM(J320:J481)</f>
        <v>0.20032634866024487</v>
      </c>
      <c r="L320">
        <f>COUNTA(J320:J481)</f>
        <v>160</v>
      </c>
    </row>
    <row r="321" spans="1:10">
      <c r="A321" s="17" t="s">
        <v>23</v>
      </c>
      <c r="B321" s="19">
        <v>1954.9273080162593</v>
      </c>
      <c r="C321" s="19">
        <v>7881.6491929490185</v>
      </c>
      <c r="D321" s="19">
        <v>670.62228079121098</v>
      </c>
      <c r="E321" s="19">
        <v>2604.7500886210564</v>
      </c>
      <c r="F321" s="19">
        <v>4639.8661688256598</v>
      </c>
      <c r="G321" s="20">
        <f t="shared" ref="G321:G384" si="31">AVERAGE(B321:F321)</f>
        <v>3550.3630078406409</v>
      </c>
      <c r="H321">
        <f t="shared" ref="H321:H384" si="32">G321/G$483</f>
        <v>3.8503911420147023E-2</v>
      </c>
      <c r="I321">
        <f t="shared" ref="I321:I384" si="33">VLOOKUP(A321,R$1:S$250,2,FALSE)</f>
        <v>0.205225833</v>
      </c>
      <c r="J321">
        <f t="shared" ref="J321:J384" si="34">H321*I321</f>
        <v>7.9019972949578854E-3</v>
      </c>
    </row>
    <row r="322" spans="1:10">
      <c r="A322" s="17" t="s">
        <v>25</v>
      </c>
      <c r="B322" s="19">
        <v>169.5828908338521</v>
      </c>
      <c r="C322" s="19">
        <v>402.01821786139476</v>
      </c>
      <c r="D322" s="19">
        <v>331.10609301432368</v>
      </c>
      <c r="E322" s="19">
        <v>222.83851505862896</v>
      </c>
      <c r="F322" s="19">
        <v>563.72013660647519</v>
      </c>
      <c r="G322" s="20">
        <f t="shared" si="31"/>
        <v>337.85317067493497</v>
      </c>
      <c r="H322">
        <f t="shared" si="32"/>
        <v>3.6640390089562941E-3</v>
      </c>
      <c r="I322">
        <f t="shared" si="33"/>
        <v>0.22307782900000001</v>
      </c>
      <c r="J322">
        <f t="shared" si="34"/>
        <v>8.173658674892816E-4</v>
      </c>
    </row>
    <row r="323" spans="1:10">
      <c r="A323" s="17" t="s">
        <v>27</v>
      </c>
      <c r="B323" s="19">
        <v>319.43457721463358</v>
      </c>
      <c r="C323" s="19">
        <v>229.56394658279652</v>
      </c>
      <c r="D323" s="19">
        <v>138.54803356091358</v>
      </c>
      <c r="E323" s="19">
        <v>178.42372681082401</v>
      </c>
      <c r="F323" s="19">
        <v>19.3628628770105</v>
      </c>
      <c r="G323" s="20">
        <f t="shared" si="31"/>
        <v>177.06662940923565</v>
      </c>
      <c r="H323">
        <f t="shared" si="32"/>
        <v>1.9202987973851787E-3</v>
      </c>
      <c r="I323">
        <f t="shared" si="33"/>
        <v>0.20740839999999999</v>
      </c>
      <c r="J323">
        <f t="shared" si="34"/>
        <v>3.9828610108758408E-4</v>
      </c>
    </row>
    <row r="324" spans="1:10">
      <c r="A324" s="17" t="s">
        <v>29</v>
      </c>
      <c r="B324" s="19">
        <v>22.64620793203208</v>
      </c>
      <c r="C324" s="19">
        <v>54.372967438733198</v>
      </c>
      <c r="D324" s="19">
        <v>9.6020766974153862</v>
      </c>
      <c r="E324" s="19">
        <v>2.5578469601239995</v>
      </c>
      <c r="F324" s="19">
        <v>141.05209599457299</v>
      </c>
      <c r="G324" s="20">
        <f t="shared" si="31"/>
        <v>46.046239004575533</v>
      </c>
      <c r="H324">
        <f t="shared" si="32"/>
        <v>4.9937437494354238E-4</v>
      </c>
      <c r="I324">
        <f t="shared" si="33"/>
        <v>0.226918286</v>
      </c>
      <c r="J324">
        <f t="shared" si="34"/>
        <v>1.1331717723450999E-4</v>
      </c>
    </row>
    <row r="325" spans="1:10">
      <c r="A325" s="17" t="s">
        <v>32</v>
      </c>
      <c r="B325" s="19">
        <v>427.90493280111326</v>
      </c>
      <c r="C325" s="19">
        <v>393.01625493336746</v>
      </c>
      <c r="D325" s="19">
        <v>49.189121178207898</v>
      </c>
      <c r="E325" s="19">
        <v>229.552863328954</v>
      </c>
      <c r="F325" s="19">
        <v>595.7774311506962</v>
      </c>
      <c r="G325" s="20">
        <f t="shared" si="31"/>
        <v>339.08812067846782</v>
      </c>
      <c r="H325">
        <f t="shared" si="32"/>
        <v>3.6774321198689889E-3</v>
      </c>
      <c r="I325">
        <f t="shared" si="33"/>
        <v>0.167790564</v>
      </c>
      <c r="J325">
        <f t="shared" si="34"/>
        <v>6.1703840946453323E-4</v>
      </c>
    </row>
    <row r="326" spans="1:10">
      <c r="A326" s="17" t="s">
        <v>34</v>
      </c>
      <c r="B326" s="19">
        <v>2975.0466913245687</v>
      </c>
      <c r="C326" s="19">
        <v>1141.2905314075399</v>
      </c>
      <c r="D326" s="19">
        <v>77.703977908601502</v>
      </c>
      <c r="E326" s="19">
        <v>132.03494797422695</v>
      </c>
      <c r="F326" s="19">
        <v>36.361580585228701</v>
      </c>
      <c r="G326" s="20">
        <f t="shared" si="31"/>
        <v>872.48754584003325</v>
      </c>
      <c r="H326">
        <f t="shared" si="32"/>
        <v>9.4621826292174988E-3</v>
      </c>
      <c r="I326">
        <f t="shared" si="33"/>
        <v>0.14496762399999999</v>
      </c>
      <c r="J326">
        <f t="shared" si="34"/>
        <v>1.3717101336117336E-3</v>
      </c>
    </row>
    <row r="327" spans="1:10">
      <c r="A327" s="17" t="s">
        <v>36</v>
      </c>
      <c r="B327" s="19">
        <v>5.3319661625224297</v>
      </c>
      <c r="C327" s="19">
        <v>5.3344965499421395</v>
      </c>
      <c r="D327" s="19">
        <v>1.3244243720572899</v>
      </c>
      <c r="E327" s="19">
        <v>2.8775778301395003</v>
      </c>
      <c r="F327" s="19">
        <v>25.388863334421199</v>
      </c>
      <c r="G327" s="20">
        <f t="shared" si="31"/>
        <v>8.051465649816512</v>
      </c>
      <c r="H327">
        <f t="shared" si="32"/>
        <v>8.7318654317391562E-5</v>
      </c>
      <c r="I327">
        <f t="shared" si="33"/>
        <v>0.252987409</v>
      </c>
      <c r="J327">
        <f t="shared" si="34"/>
        <v>2.2090520113123553E-5</v>
      </c>
    </row>
    <row r="328" spans="1:10">
      <c r="A328" s="17" t="s">
        <v>38</v>
      </c>
      <c r="B328" s="19">
        <v>161.21873512286226</v>
      </c>
      <c r="C328" s="19">
        <v>62.735902134215401</v>
      </c>
      <c r="D328" s="19">
        <v>90.643604023601199</v>
      </c>
      <c r="E328" s="19">
        <v>128.1147694809934</v>
      </c>
      <c r="F328" s="19">
        <v>307.99415131043025</v>
      </c>
      <c r="G328" s="20">
        <f t="shared" si="31"/>
        <v>150.14143241442051</v>
      </c>
      <c r="H328">
        <f t="shared" si="32"/>
        <v>1.6282933326569634E-3</v>
      </c>
      <c r="I328">
        <f t="shared" si="33"/>
        <v>0.189396599</v>
      </c>
      <c r="J328">
        <f t="shared" si="34"/>
        <v>3.083932193796045E-4</v>
      </c>
    </row>
    <row r="329" spans="1:10">
      <c r="A329" s="17" t="s">
        <v>39</v>
      </c>
      <c r="B329" s="19">
        <v>56904.134471014753</v>
      </c>
      <c r="C329" s="19">
        <v>5202.9817613007281</v>
      </c>
      <c r="D329" s="19">
        <v>780.68194610917237</v>
      </c>
      <c r="E329" s="19">
        <v>547.97700718004296</v>
      </c>
      <c r="F329" s="19">
        <v>2138.4849427080298</v>
      </c>
      <c r="G329" s="20">
        <f t="shared" si="31"/>
        <v>13114.852025662545</v>
      </c>
      <c r="H329">
        <f t="shared" si="32"/>
        <v>0.14223139987918448</v>
      </c>
      <c r="I329">
        <f t="shared" si="33"/>
        <v>0.150847644</v>
      </c>
      <c r="J329">
        <f t="shared" si="34"/>
        <v>2.1455271574596865E-2</v>
      </c>
    </row>
    <row r="330" spans="1:10">
      <c r="A330" s="17" t="s">
        <v>41</v>
      </c>
      <c r="B330" s="19">
        <v>5181.1037462921595</v>
      </c>
      <c r="C330" s="19">
        <v>1378.0365996474231</v>
      </c>
      <c r="D330" s="19">
        <v>2240.5816871842098</v>
      </c>
      <c r="E330" s="19">
        <v>2098.143475752584</v>
      </c>
      <c r="F330" s="19">
        <v>612.85324054920102</v>
      </c>
      <c r="G330" s="20">
        <f t="shared" si="31"/>
        <v>2302.1437498851151</v>
      </c>
      <c r="H330">
        <f t="shared" si="32"/>
        <v>2.4966894603809558E-2</v>
      </c>
      <c r="I330">
        <f t="shared" si="33"/>
        <v>0.15008984</v>
      </c>
      <c r="J330">
        <f t="shared" si="34"/>
        <v>3.7472772163826399E-3</v>
      </c>
    </row>
    <row r="331" spans="1:10">
      <c r="A331" s="17" t="s">
        <v>43</v>
      </c>
      <c r="B331" s="19">
        <v>1937.8913831618265</v>
      </c>
      <c r="C331" s="19">
        <v>267.65558600972702</v>
      </c>
      <c r="D331" s="19">
        <v>151.10357660801677</v>
      </c>
      <c r="E331" s="19">
        <v>78.361865838146684</v>
      </c>
      <c r="F331" s="19">
        <v>17.743937380989706</v>
      </c>
      <c r="G331" s="20">
        <f t="shared" si="31"/>
        <v>490.55126979974131</v>
      </c>
      <c r="H331">
        <f t="shared" si="32"/>
        <v>5.3200595538251171E-3</v>
      </c>
      <c r="I331">
        <f t="shared" si="33"/>
        <v>0.24644919700000001</v>
      </c>
      <c r="J331">
        <f t="shared" si="34"/>
        <v>1.3111244050323784E-3</v>
      </c>
    </row>
    <row r="332" spans="1:10">
      <c r="A332" s="17" t="s">
        <v>45</v>
      </c>
      <c r="B332" s="19">
        <v>1390.8814589665653</v>
      </c>
      <c r="C332" s="19">
        <v>631.01259580214003</v>
      </c>
      <c r="D332" s="19">
        <v>692.197153812024</v>
      </c>
      <c r="E332" s="19">
        <v>1406.343182434264</v>
      </c>
      <c r="F332" s="19">
        <v>168.43249466140043</v>
      </c>
      <c r="G332" s="20">
        <f t="shared" si="31"/>
        <v>857.77337713527891</v>
      </c>
      <c r="H332">
        <f t="shared" si="32"/>
        <v>9.3026065387789205E-3</v>
      </c>
      <c r="I332">
        <f t="shared" si="33"/>
        <v>0.21118531600000001</v>
      </c>
      <c r="J332">
        <f t="shared" si="34"/>
        <v>1.9645739015156927E-3</v>
      </c>
    </row>
    <row r="333" spans="1:10">
      <c r="A333" s="17" t="s">
        <v>47</v>
      </c>
      <c r="B333" s="19">
        <v>3109.5177060826891</v>
      </c>
      <c r="C333" s="19">
        <v>403.42130158937431</v>
      </c>
      <c r="D333" s="19">
        <v>2993.384500261574</v>
      </c>
      <c r="E333" s="19">
        <v>2145.8945861222901</v>
      </c>
      <c r="F333" s="19">
        <v>2232.6138965480909</v>
      </c>
      <c r="G333" s="20">
        <f t="shared" si="31"/>
        <v>2176.9663981208037</v>
      </c>
      <c r="H333">
        <f t="shared" si="32"/>
        <v>2.360933830505996E-2</v>
      </c>
      <c r="I333">
        <f t="shared" si="33"/>
        <v>0.193795309</v>
      </c>
      <c r="J333">
        <f t="shared" si="34"/>
        <v>4.5753790121146314E-3</v>
      </c>
    </row>
    <row r="334" spans="1:10">
      <c r="A334" s="17" t="s">
        <v>51</v>
      </c>
      <c r="B334" s="19">
        <v>9.2576994909730104</v>
      </c>
      <c r="C334" s="19">
        <v>1.7920574347461899</v>
      </c>
      <c r="D334" s="19">
        <v>11.390049599692734</v>
      </c>
      <c r="E334" s="19">
        <v>7.9932717503874997</v>
      </c>
      <c r="F334" s="19">
        <v>4.3299832711032096</v>
      </c>
      <c r="G334" s="20">
        <f t="shared" si="31"/>
        <v>6.9526123093805294</v>
      </c>
      <c r="H334">
        <f t="shared" si="32"/>
        <v>7.5401520325616136E-5</v>
      </c>
      <c r="I334">
        <f t="shared" si="33"/>
        <v>0.26294708900000002</v>
      </c>
      <c r="J334">
        <f t="shared" si="34"/>
        <v>1.9826610275795098E-5</v>
      </c>
    </row>
    <row r="335" spans="1:10">
      <c r="A335" s="17" t="s">
        <v>52</v>
      </c>
      <c r="B335" s="19">
        <v>9.1551616801552704</v>
      </c>
      <c r="C335" s="19">
        <v>81.1149097789379</v>
      </c>
      <c r="D335" s="19">
        <v>58.023031739830103</v>
      </c>
      <c r="E335" s="19">
        <v>26.996406503047901</v>
      </c>
      <c r="F335" s="19">
        <v>30.309882897722499</v>
      </c>
      <c r="G335" s="20">
        <f t="shared" si="31"/>
        <v>41.119878519938737</v>
      </c>
      <c r="H335">
        <f t="shared" si="32"/>
        <v>4.4594768384033172E-4</v>
      </c>
      <c r="I335">
        <f t="shared" si="33"/>
        <v>0.25720264300000001</v>
      </c>
      <c r="J335">
        <f t="shared" si="34"/>
        <v>1.1469892292346171E-4</v>
      </c>
    </row>
    <row r="336" spans="1:10">
      <c r="A336" s="17" t="s">
        <v>54</v>
      </c>
      <c r="B336" s="19">
        <v>37129.981323470201</v>
      </c>
      <c r="C336" s="19">
        <v>20169.898158348398</v>
      </c>
      <c r="D336" s="19">
        <v>18842.042527266589</v>
      </c>
      <c r="E336" s="19">
        <v>19985.000451793618</v>
      </c>
      <c r="F336" s="19">
        <v>13728.269779800399</v>
      </c>
      <c r="G336" s="20">
        <f t="shared" si="31"/>
        <v>21971.038448135841</v>
      </c>
      <c r="H336">
        <f t="shared" si="32"/>
        <v>0.23827730188361587</v>
      </c>
      <c r="I336">
        <f t="shared" si="33"/>
        <v>0.12913191900000001</v>
      </c>
      <c r="J336">
        <f t="shared" si="34"/>
        <v>3.0769205246373634E-2</v>
      </c>
    </row>
    <row r="337" spans="1:10">
      <c r="A337" s="17" t="s">
        <v>56</v>
      </c>
      <c r="B337" s="19">
        <v>142.08810927600999</v>
      </c>
      <c r="C337" s="19">
        <v>180.3726645949186</v>
      </c>
      <c r="D337" s="19">
        <v>49.136144203325635</v>
      </c>
      <c r="E337" s="19">
        <v>50.169943908084335</v>
      </c>
      <c r="F337" s="19">
        <v>234.96262337882598</v>
      </c>
      <c r="G337" s="20">
        <f t="shared" si="31"/>
        <v>131.3458970722329</v>
      </c>
      <c r="H337">
        <f t="shared" si="32"/>
        <v>1.4244545628433957E-3</v>
      </c>
      <c r="I337">
        <f t="shared" si="33"/>
        <v>0.255508018</v>
      </c>
      <c r="J337">
        <f t="shared" si="34"/>
        <v>3.639595620831725E-4</v>
      </c>
    </row>
    <row r="338" spans="1:10">
      <c r="A338" s="17" t="s">
        <v>58</v>
      </c>
      <c r="B338" s="19">
        <v>2130.0179441168898</v>
      </c>
      <c r="C338" s="19">
        <v>5222.6943930829357</v>
      </c>
      <c r="D338" s="19">
        <v>1001.7283738055348</v>
      </c>
      <c r="E338" s="19">
        <v>1567.223415420759</v>
      </c>
      <c r="F338" s="19">
        <v>4750.3128637764103</v>
      </c>
      <c r="G338" s="20">
        <f t="shared" si="31"/>
        <v>2934.3953980405058</v>
      </c>
      <c r="H338">
        <f t="shared" si="32"/>
        <v>3.182370372503332E-2</v>
      </c>
      <c r="I338">
        <f t="shared" si="33"/>
        <v>0.19057085000000001</v>
      </c>
      <c r="J338">
        <f t="shared" si="34"/>
        <v>6.0646702690277665E-3</v>
      </c>
    </row>
    <row r="339" spans="1:10">
      <c r="A339" s="17" t="s">
        <v>60</v>
      </c>
      <c r="B339" s="19">
        <v>211.72593107994285</v>
      </c>
      <c r="C339" s="19">
        <v>794.03425469164813</v>
      </c>
      <c r="D339" s="19">
        <v>1087.3391652153184</v>
      </c>
      <c r="E339" s="19">
        <v>80.905811456096103</v>
      </c>
      <c r="F339" s="19">
        <v>150.68855728041075</v>
      </c>
      <c r="G339" s="20">
        <f t="shared" si="31"/>
        <v>464.93874394468332</v>
      </c>
      <c r="H339">
        <f t="shared" si="32"/>
        <v>5.0422900906486792E-3</v>
      </c>
      <c r="I339">
        <f t="shared" si="33"/>
        <v>0.14993991800000001</v>
      </c>
      <c r="J339">
        <f t="shared" si="34"/>
        <v>7.5604056272407559E-4</v>
      </c>
    </row>
    <row r="340" spans="1:10">
      <c r="A340" s="17" t="s">
        <v>62</v>
      </c>
      <c r="B340" s="19">
        <v>707.49624638371108</v>
      </c>
      <c r="C340" s="19">
        <v>75.738737474699349</v>
      </c>
      <c r="D340" s="19">
        <v>399.56558880596498</v>
      </c>
      <c r="E340" s="19">
        <v>187.19547372298797</v>
      </c>
      <c r="F340" s="19">
        <v>2329.8008207695302</v>
      </c>
      <c r="G340" s="20">
        <f t="shared" si="31"/>
        <v>739.95937343137871</v>
      </c>
      <c r="H340">
        <f t="shared" si="32"/>
        <v>8.0249062155584912E-3</v>
      </c>
      <c r="I340">
        <f t="shared" si="33"/>
        <v>0.25460756899999998</v>
      </c>
      <c r="J340">
        <f t="shared" si="34"/>
        <v>2.0432018629963373E-3</v>
      </c>
    </row>
    <row r="341" spans="1:10">
      <c r="A341" s="17" t="s">
        <v>64</v>
      </c>
      <c r="B341" s="19">
        <v>2800.0585930347529</v>
      </c>
      <c r="C341" s="19">
        <v>435.73390308720099</v>
      </c>
      <c r="D341" s="19">
        <v>542.51071128210901</v>
      </c>
      <c r="E341" s="19">
        <v>114.03270985813683</v>
      </c>
      <c r="F341" s="19">
        <v>131.91673069559801</v>
      </c>
      <c r="G341" s="20">
        <f t="shared" si="31"/>
        <v>804.85052959155951</v>
      </c>
      <c r="H341">
        <f t="shared" si="32"/>
        <v>8.728654909206067E-3</v>
      </c>
      <c r="I341">
        <f t="shared" si="33"/>
        <v>0.25070976</v>
      </c>
      <c r="J341">
        <f t="shared" si="34"/>
        <v>2.1883589774098749E-3</v>
      </c>
    </row>
    <row r="342" spans="1:10">
      <c r="A342" s="17" t="s">
        <v>66</v>
      </c>
      <c r="B342" s="19">
        <v>381.79221445050717</v>
      </c>
      <c r="C342" s="19">
        <v>242.24726780700792</v>
      </c>
      <c r="D342" s="19">
        <v>301.04165976862311</v>
      </c>
      <c r="E342" s="19">
        <v>851.97155785391078</v>
      </c>
      <c r="F342" s="19">
        <v>516.88693475730201</v>
      </c>
      <c r="G342" s="20">
        <f t="shared" si="31"/>
        <v>458.78792692747021</v>
      </c>
      <c r="H342">
        <f t="shared" si="32"/>
        <v>4.9755840909891267E-3</v>
      </c>
      <c r="I342">
        <f t="shared" si="33"/>
        <v>0.187754477</v>
      </c>
      <c r="J342">
        <f t="shared" si="34"/>
        <v>9.341881887731839E-4</v>
      </c>
    </row>
    <row r="343" spans="1:10">
      <c r="A343" s="17" t="s">
        <v>68</v>
      </c>
      <c r="B343" s="19">
        <v>157.26370527703517</v>
      </c>
      <c r="C343" s="19">
        <v>172.74600155867321</v>
      </c>
      <c r="D343" s="19">
        <v>130.17767152951151</v>
      </c>
      <c r="E343" s="19">
        <v>128.76813256319898</v>
      </c>
      <c r="F343" s="19">
        <v>230.40136503686267</v>
      </c>
      <c r="G343" s="20">
        <f t="shared" si="31"/>
        <v>163.87137519305628</v>
      </c>
      <c r="H343">
        <f t="shared" si="32"/>
        <v>1.7771954306635028E-3</v>
      </c>
      <c r="I343">
        <f t="shared" si="33"/>
        <v>0.17079533599999999</v>
      </c>
      <c r="J343">
        <f t="shared" si="34"/>
        <v>3.0353669071783766E-4</v>
      </c>
    </row>
    <row r="344" spans="1:10">
      <c r="A344" s="17" t="s">
        <v>70</v>
      </c>
      <c r="B344" s="19">
        <v>2525.3451495953418</v>
      </c>
      <c r="C344" s="19">
        <v>9665.6493151978975</v>
      </c>
      <c r="D344" s="19">
        <v>14669.774649193099</v>
      </c>
      <c r="E344" s="19">
        <v>792.50161603102799</v>
      </c>
      <c r="F344" s="19">
        <v>4837.7733864066795</v>
      </c>
      <c r="G344" s="20">
        <f t="shared" si="31"/>
        <v>6498.2088232848091</v>
      </c>
      <c r="H344">
        <f t="shared" si="32"/>
        <v>7.0473485772812192E-2</v>
      </c>
      <c r="I344">
        <f t="shared" si="33"/>
        <v>0.21351756199999999</v>
      </c>
      <c r="J344">
        <f t="shared" si="34"/>
        <v>1.5047326867852545E-2</v>
      </c>
    </row>
    <row r="345" spans="1:10">
      <c r="A345" s="17" t="s">
        <v>72</v>
      </c>
      <c r="B345" s="19">
        <v>1563.04244332955</v>
      </c>
      <c r="C345" s="19">
        <v>113.28859209577644</v>
      </c>
      <c r="D345" s="19">
        <v>259.46797872974457</v>
      </c>
      <c r="E345" s="19">
        <v>233.11160692564869</v>
      </c>
      <c r="F345" s="19">
        <v>363.68004892752606</v>
      </c>
      <c r="G345" s="20">
        <f t="shared" si="31"/>
        <v>506.51813400164917</v>
      </c>
      <c r="H345">
        <f t="shared" si="32"/>
        <v>5.4932212061773074E-3</v>
      </c>
      <c r="I345">
        <f t="shared" si="33"/>
        <v>0.20526576499999999</v>
      </c>
      <c r="J345">
        <f t="shared" si="34"/>
        <v>1.1275702532002076E-3</v>
      </c>
    </row>
    <row r="346" spans="1:10">
      <c r="A346" s="17" t="s">
        <v>74</v>
      </c>
      <c r="B346" s="19">
        <v>3188.20815175596</v>
      </c>
      <c r="C346" s="19">
        <v>4297.7010264738283</v>
      </c>
      <c r="D346" s="19">
        <v>282.44674158493899</v>
      </c>
      <c r="E346" s="19">
        <v>2733.6989386325249</v>
      </c>
      <c r="F346" s="19">
        <v>2963.22469401023</v>
      </c>
      <c r="G346" s="20">
        <f t="shared" si="31"/>
        <v>2693.0559104914964</v>
      </c>
      <c r="H346">
        <f t="shared" si="32"/>
        <v>2.9206361715146133E-2</v>
      </c>
      <c r="I346">
        <f t="shared" si="33"/>
        <v>0.164744418</v>
      </c>
      <c r="J346">
        <f t="shared" si="34"/>
        <v>4.8115850626592313E-3</v>
      </c>
    </row>
    <row r="347" spans="1:10">
      <c r="A347" s="17" t="s">
        <v>132</v>
      </c>
      <c r="B347" s="19">
        <v>2.8417621855201962</v>
      </c>
      <c r="C347" s="19">
        <v>2.6950321111686901</v>
      </c>
      <c r="D347" s="19">
        <v>0</v>
      </c>
      <c r="E347" s="19">
        <v>0</v>
      </c>
      <c r="F347" s="19">
        <v>0</v>
      </c>
      <c r="G347" s="20">
        <f t="shared" si="31"/>
        <v>1.1073588593377772</v>
      </c>
      <c r="H347">
        <f t="shared" si="32"/>
        <v>1.2009376882334456E-5</v>
      </c>
      <c r="I347">
        <f t="shared" si="33"/>
        <v>0.235824899</v>
      </c>
      <c r="J347">
        <f t="shared" si="34"/>
        <v>2.832110090329458E-6</v>
      </c>
    </row>
    <row r="348" spans="1:10">
      <c r="A348" s="17" t="s">
        <v>76</v>
      </c>
      <c r="B348" s="19">
        <v>0</v>
      </c>
      <c r="C348" s="19">
        <v>0</v>
      </c>
      <c r="D348" s="19">
        <v>0</v>
      </c>
      <c r="E348" s="19">
        <v>0</v>
      </c>
      <c r="F348" s="19">
        <v>0.91225166839266381</v>
      </c>
      <c r="G348" s="20">
        <f t="shared" si="31"/>
        <v>0.18245033367853275</v>
      </c>
      <c r="H348">
        <f t="shared" si="32"/>
        <v>1.9786854107651329E-6</v>
      </c>
      <c r="I348">
        <f t="shared" si="33"/>
        <v>0.21351756199999999</v>
      </c>
      <c r="J348">
        <f t="shared" si="34"/>
        <v>4.2248408487153973E-7</v>
      </c>
    </row>
    <row r="349" spans="1:10">
      <c r="A349" s="17" t="s">
        <v>160</v>
      </c>
      <c r="B349" s="19">
        <v>1.88962537078405</v>
      </c>
      <c r="C349" s="19">
        <v>3.7647098047768699</v>
      </c>
      <c r="D349" s="19">
        <v>2.1455674827328175</v>
      </c>
      <c r="E349" s="19">
        <v>107.99952735436607</v>
      </c>
      <c r="F349" s="19">
        <v>52.537986930388797</v>
      </c>
      <c r="G349" s="20">
        <f t="shared" si="31"/>
        <v>33.667483388609718</v>
      </c>
      <c r="H349">
        <f t="shared" si="32"/>
        <v>3.651259871938385E-4</v>
      </c>
      <c r="I349">
        <f t="shared" si="33"/>
        <v>0.150847644</v>
      </c>
      <c r="J349">
        <f t="shared" si="34"/>
        <v>5.5078394931364708E-5</v>
      </c>
    </row>
    <row r="350" spans="1:10">
      <c r="A350" s="17" t="s">
        <v>77</v>
      </c>
      <c r="B350" s="19">
        <v>22.016332808437401</v>
      </c>
      <c r="C350" s="19">
        <v>11.599751612504393</v>
      </c>
      <c r="D350" s="19">
        <v>107.9008535915078</v>
      </c>
      <c r="E350" s="19">
        <v>84.714779211932907</v>
      </c>
      <c r="F350" s="19">
        <v>3.88028174443077</v>
      </c>
      <c r="G350" s="20">
        <f t="shared" si="31"/>
        <v>46.022399793762659</v>
      </c>
      <c r="H350">
        <f t="shared" si="32"/>
        <v>4.9911583719418036E-4</v>
      </c>
      <c r="I350">
        <f t="shared" si="33"/>
        <v>0.235824899</v>
      </c>
      <c r="J350">
        <f t="shared" si="34"/>
        <v>1.1770394189561803E-4</v>
      </c>
    </row>
    <row r="351" spans="1:10">
      <c r="A351" s="17" t="s">
        <v>181</v>
      </c>
      <c r="B351" s="19">
        <v>0.86424726260665752</v>
      </c>
      <c r="C351" s="19">
        <v>0</v>
      </c>
      <c r="D351" s="19">
        <v>0</v>
      </c>
      <c r="E351" s="19">
        <v>0.83408053047521735</v>
      </c>
      <c r="F351" s="19">
        <v>2.3641451687922599</v>
      </c>
      <c r="G351" s="20">
        <f t="shared" si="31"/>
        <v>0.81249459237482691</v>
      </c>
      <c r="H351">
        <f t="shared" si="32"/>
        <v>8.8115552536629513E-6</v>
      </c>
      <c r="I351">
        <f t="shared" si="33"/>
        <v>0.164744418</v>
      </c>
      <c r="J351">
        <f t="shared" si="34"/>
        <v>1.4516545419395454E-6</v>
      </c>
    </row>
    <row r="352" spans="1:10">
      <c r="A352" s="17" t="s">
        <v>188</v>
      </c>
      <c r="B352" s="19">
        <v>1448.4637638700699</v>
      </c>
      <c r="C352" s="19">
        <v>1469.5982318366646</v>
      </c>
      <c r="D352" s="19">
        <v>4.8209047142885524</v>
      </c>
      <c r="E352" s="19">
        <v>99.519708627867999</v>
      </c>
      <c r="F352" s="19">
        <v>44.314873299806997</v>
      </c>
      <c r="G352" s="20">
        <f t="shared" si="31"/>
        <v>613.34349646973965</v>
      </c>
      <c r="H352">
        <f t="shared" si="32"/>
        <v>6.6517490200410879E-3</v>
      </c>
      <c r="I352">
        <f t="shared" si="33"/>
        <v>0.150847644</v>
      </c>
      <c r="J352">
        <f t="shared" si="34"/>
        <v>1.0034006681525068E-3</v>
      </c>
    </row>
    <row r="353" spans="1:10">
      <c r="A353" s="17" t="s">
        <v>79</v>
      </c>
      <c r="B353" s="19">
        <v>6.2548064598820803</v>
      </c>
      <c r="C353" s="19">
        <v>22.254852794289899</v>
      </c>
      <c r="D353" s="19">
        <v>0.56950247998463666</v>
      </c>
      <c r="E353" s="19">
        <v>21.477573659736848</v>
      </c>
      <c r="F353" s="19">
        <v>0</v>
      </c>
      <c r="G353" s="20">
        <f t="shared" si="31"/>
        <v>10.111347078778692</v>
      </c>
      <c r="H353">
        <f t="shared" si="32"/>
        <v>1.096581987249942E-4</v>
      </c>
      <c r="I353">
        <f t="shared" si="33"/>
        <v>0.17537725199999998</v>
      </c>
      <c r="J353">
        <f t="shared" si="34"/>
        <v>1.9231553551659384E-5</v>
      </c>
    </row>
    <row r="354" spans="1:10">
      <c r="A354" s="17" t="s">
        <v>83</v>
      </c>
      <c r="B354" s="19">
        <v>104.54462225802908</v>
      </c>
      <c r="C354" s="19">
        <v>2.8061674559591467</v>
      </c>
      <c r="D354" s="19">
        <v>410.73048626240825</v>
      </c>
      <c r="E354" s="19">
        <v>600.06533630822105</v>
      </c>
      <c r="F354" s="19">
        <v>510.16710908731147</v>
      </c>
      <c r="G354" s="20">
        <f t="shared" si="31"/>
        <v>325.66274427438577</v>
      </c>
      <c r="H354">
        <f t="shared" si="32"/>
        <v>3.5318330634617097E-3</v>
      </c>
      <c r="I354">
        <f t="shared" si="33"/>
        <v>0.16181582799999999</v>
      </c>
      <c r="J354">
        <f t="shared" si="34"/>
        <v>5.7150649152183305E-4</v>
      </c>
    </row>
    <row r="355" spans="1:10">
      <c r="A355" s="17" t="s">
        <v>85</v>
      </c>
      <c r="B355" s="19">
        <v>3924.3710403925702</v>
      </c>
      <c r="C355" s="19">
        <v>982.46423178387511</v>
      </c>
      <c r="D355" s="19">
        <v>1743.9093034190016</v>
      </c>
      <c r="E355" s="19">
        <v>429.17613695602302</v>
      </c>
      <c r="F355" s="19">
        <v>1140.2503424155909</v>
      </c>
      <c r="G355" s="20">
        <f t="shared" si="31"/>
        <v>1644.0342109934122</v>
      </c>
      <c r="H355">
        <f t="shared" si="32"/>
        <v>1.7829655021750091E-2</v>
      </c>
      <c r="I355">
        <f t="shared" si="33"/>
        <v>0.15576436299999999</v>
      </c>
      <c r="J355">
        <f t="shared" si="34"/>
        <v>2.7772248569726539E-3</v>
      </c>
    </row>
    <row r="356" spans="1:10">
      <c r="A356" s="17" t="s">
        <v>87</v>
      </c>
      <c r="B356" s="19">
        <v>691.93979565679126</v>
      </c>
      <c r="C356" s="19">
        <v>157.992784537739</v>
      </c>
      <c r="D356" s="19">
        <v>323.17279102570046</v>
      </c>
      <c r="E356" s="19">
        <v>89.830473132180913</v>
      </c>
      <c r="F356" s="19">
        <v>241.66960043376923</v>
      </c>
      <c r="G356" s="20">
        <f t="shared" si="31"/>
        <v>300.92108895723612</v>
      </c>
      <c r="H356">
        <f t="shared" si="32"/>
        <v>3.2635082463611763E-3</v>
      </c>
      <c r="I356">
        <f t="shared" si="33"/>
        <v>0.23357465599999999</v>
      </c>
      <c r="J356">
        <f t="shared" si="34"/>
        <v>7.62272815996975E-4</v>
      </c>
    </row>
    <row r="357" spans="1:10">
      <c r="A357" s="17" t="s">
        <v>0</v>
      </c>
      <c r="B357" s="19">
        <v>2331.2264254586735</v>
      </c>
      <c r="C357" s="19">
        <v>7225.6311445690235</v>
      </c>
      <c r="D357" s="19">
        <v>1639.7565708004158</v>
      </c>
      <c r="E357" s="19">
        <v>2744.5697882130521</v>
      </c>
      <c r="F357" s="19">
        <v>1186.1455953662753</v>
      </c>
      <c r="G357" s="20">
        <f t="shared" si="31"/>
        <v>3025.4659048814874</v>
      </c>
      <c r="H357">
        <f t="shared" si="32"/>
        <v>3.2811369132950512E-2</v>
      </c>
      <c r="I357">
        <f t="shared" si="33"/>
        <v>0.199021375</v>
      </c>
      <c r="J357">
        <f t="shared" si="34"/>
        <v>6.5301638004723684E-3</v>
      </c>
    </row>
    <row r="358" spans="1:10">
      <c r="A358" s="17" t="s">
        <v>37</v>
      </c>
      <c r="B358" s="19">
        <v>8318.5410334346489</v>
      </c>
      <c r="C358" s="19">
        <v>7598.1151445523501</v>
      </c>
      <c r="D358" s="19">
        <v>5.9599096742578261</v>
      </c>
      <c r="E358" s="19">
        <v>628.98012803136146</v>
      </c>
      <c r="F358" s="19">
        <v>237.96919930000746</v>
      </c>
      <c r="G358" s="20">
        <f t="shared" si="31"/>
        <v>3357.9130829985252</v>
      </c>
      <c r="H358">
        <f t="shared" si="32"/>
        <v>3.6416779810626999E-2</v>
      </c>
      <c r="I358">
        <f t="shared" si="33"/>
        <v>0.23886655300000001</v>
      </c>
      <c r="J358">
        <f t="shared" si="34"/>
        <v>8.6987506647244646E-3</v>
      </c>
    </row>
    <row r="359" spans="1:10">
      <c r="A359" s="17" t="s">
        <v>57</v>
      </c>
      <c r="B359" s="19">
        <v>96.370893909986407</v>
      </c>
      <c r="C359" s="19">
        <v>73.946680039953151</v>
      </c>
      <c r="D359" s="19">
        <v>32.925189889344303</v>
      </c>
      <c r="E359" s="19">
        <v>327.50172029109399</v>
      </c>
      <c r="F359" s="19">
        <v>9.3923375999301033</v>
      </c>
      <c r="G359" s="20">
        <f t="shared" si="31"/>
        <v>108.02736434606159</v>
      </c>
      <c r="H359">
        <f t="shared" si="32"/>
        <v>1.1715636002704215E-3</v>
      </c>
      <c r="I359">
        <f t="shared" si="33"/>
        <v>0.39864959599999999</v>
      </c>
      <c r="J359">
        <f t="shared" si="34"/>
        <v>4.6704335593610903E-4</v>
      </c>
    </row>
    <row r="360" spans="1:10">
      <c r="A360" s="17" t="s">
        <v>90</v>
      </c>
      <c r="B360" s="19">
        <v>115.1646098070092</v>
      </c>
      <c r="C360" s="19">
        <v>105.95365933960601</v>
      </c>
      <c r="D360" s="19">
        <v>238.09176936473986</v>
      </c>
      <c r="E360" s="19">
        <v>161.47799070000207</v>
      </c>
      <c r="F360" s="19">
        <v>23.847029528687102</v>
      </c>
      <c r="G360" s="20">
        <f t="shared" si="31"/>
        <v>128.90701174800887</v>
      </c>
      <c r="H360">
        <f t="shared" si="32"/>
        <v>1.3980046972154488E-3</v>
      </c>
      <c r="I360">
        <f t="shared" si="33"/>
        <v>0.25567135899999999</v>
      </c>
      <c r="J360">
        <f t="shared" si="34"/>
        <v>3.5742976082545731E-4</v>
      </c>
    </row>
    <row r="361" spans="1:10">
      <c r="A361" s="17" t="s">
        <v>92</v>
      </c>
      <c r="B361" s="19">
        <v>226.54996887245028</v>
      </c>
      <c r="C361" s="19">
        <v>144.42038055520399</v>
      </c>
      <c r="D361" s="19">
        <v>451.21813931619971</v>
      </c>
      <c r="E361" s="19">
        <v>401.40125529119837</v>
      </c>
      <c r="F361" s="19">
        <v>628.37436752692429</v>
      </c>
      <c r="G361" s="20">
        <f t="shared" si="31"/>
        <v>370.39282231239531</v>
      </c>
      <c r="H361">
        <f t="shared" si="32"/>
        <v>4.0169335894609621E-3</v>
      </c>
      <c r="I361">
        <f t="shared" si="33"/>
        <v>0.28963038000000002</v>
      </c>
      <c r="J361">
        <f t="shared" si="34"/>
        <v>1.1634260019503426E-3</v>
      </c>
    </row>
    <row r="362" spans="1:10">
      <c r="A362" s="17" t="s">
        <v>94</v>
      </c>
      <c r="B362" s="19">
        <v>17.446076097703884</v>
      </c>
      <c r="C362" s="19">
        <v>49.871985974719486</v>
      </c>
      <c r="D362" s="19">
        <v>44.712566800654301</v>
      </c>
      <c r="E362" s="19">
        <v>1.4596409283316301</v>
      </c>
      <c r="F362" s="19">
        <v>14.4932377739004</v>
      </c>
      <c r="G362" s="20">
        <f t="shared" si="31"/>
        <v>25.596701515061941</v>
      </c>
      <c r="H362">
        <f t="shared" si="32"/>
        <v>2.7759784720811451E-4</v>
      </c>
      <c r="I362">
        <f t="shared" si="33"/>
        <v>0.25937051</v>
      </c>
      <c r="J362">
        <f t="shared" si="34"/>
        <v>7.200069520527074E-5</v>
      </c>
    </row>
    <row r="363" spans="1:10">
      <c r="A363" s="17" t="s">
        <v>6</v>
      </c>
      <c r="B363" s="19">
        <v>110.31603618119895</v>
      </c>
      <c r="C363" s="19">
        <v>308.80344741839536</v>
      </c>
      <c r="D363" s="19">
        <v>1475.9252759769288</v>
      </c>
      <c r="E363" s="19">
        <v>1642.679900744417</v>
      </c>
      <c r="F363" s="19">
        <v>1684.1836118484787</v>
      </c>
      <c r="G363" s="20">
        <f t="shared" si="31"/>
        <v>1044.3816544338838</v>
      </c>
      <c r="H363">
        <f t="shared" si="32"/>
        <v>1.1326385111140111E-2</v>
      </c>
      <c r="I363">
        <f t="shared" si="33"/>
        <v>0.33249730300000002</v>
      </c>
      <c r="J363">
        <f t="shared" si="34"/>
        <v>3.7659925021934423E-3</v>
      </c>
    </row>
    <row r="364" spans="1:10">
      <c r="A364" s="17" t="s">
        <v>97</v>
      </c>
      <c r="B364" s="19">
        <v>792.690518914564</v>
      </c>
      <c r="C364" s="19">
        <v>533.64414184759733</v>
      </c>
      <c r="D364" s="19">
        <v>615.40702872014253</v>
      </c>
      <c r="E364" s="19">
        <v>1538.9619867798235</v>
      </c>
      <c r="F364" s="19">
        <v>1372.5019080193347</v>
      </c>
      <c r="G364" s="20">
        <f t="shared" si="31"/>
        <v>970.64111685629246</v>
      </c>
      <c r="H364">
        <f t="shared" si="32"/>
        <v>1.0526664316198503E-2</v>
      </c>
      <c r="I364">
        <f t="shared" si="33"/>
        <v>0.28376774599999999</v>
      </c>
      <c r="J364">
        <f t="shared" si="34"/>
        <v>2.9871278059062805E-3</v>
      </c>
    </row>
    <row r="365" spans="1:10">
      <c r="A365" s="17" t="s">
        <v>99</v>
      </c>
      <c r="B365" s="19">
        <v>16.435346248214699</v>
      </c>
      <c r="C365" s="19">
        <v>102.73073434068263</v>
      </c>
      <c r="D365" s="19">
        <v>68.459495791641558</v>
      </c>
      <c r="E365" s="19">
        <v>27.343940057412546</v>
      </c>
      <c r="F365" s="19">
        <v>5.6276933909293909</v>
      </c>
      <c r="G365" s="20">
        <f t="shared" si="31"/>
        <v>44.119441965776161</v>
      </c>
      <c r="H365">
        <f t="shared" si="32"/>
        <v>4.7847813916632951E-4</v>
      </c>
      <c r="I365">
        <f t="shared" si="33"/>
        <v>0.36547341700000002</v>
      </c>
      <c r="J365">
        <f t="shared" si="34"/>
        <v>1.7487104048091999E-4</v>
      </c>
    </row>
    <row r="366" spans="1:10">
      <c r="A366" s="17" t="s">
        <v>101</v>
      </c>
      <c r="B366" s="19">
        <v>82.821254623356594</v>
      </c>
      <c r="C366" s="19">
        <v>11.696995039196047</v>
      </c>
      <c r="D366" s="19">
        <v>0</v>
      </c>
      <c r="E366" s="19">
        <v>88.968589917356496</v>
      </c>
      <c r="F366" s="19">
        <v>43.736685622656729</v>
      </c>
      <c r="G366" s="20">
        <f t="shared" si="31"/>
        <v>45.444705040513171</v>
      </c>
      <c r="H366">
        <f t="shared" si="32"/>
        <v>4.9285070104954413E-4</v>
      </c>
      <c r="I366">
        <f t="shared" si="33"/>
        <v>0.36470802699999999</v>
      </c>
      <c r="J366">
        <f t="shared" si="34"/>
        <v>1.7974660678534606E-4</v>
      </c>
    </row>
    <row r="367" spans="1:10">
      <c r="A367" s="17" t="s">
        <v>103</v>
      </c>
      <c r="B367" s="19">
        <v>23.290731314315011</v>
      </c>
      <c r="C367" s="19">
        <v>0</v>
      </c>
      <c r="D367" s="19">
        <v>0.78141037951380377</v>
      </c>
      <c r="E367" s="19">
        <v>1.6403583766012608</v>
      </c>
      <c r="F367" s="19">
        <v>2.6211174697479356</v>
      </c>
      <c r="G367" s="20">
        <f t="shared" si="31"/>
        <v>5.6667235080356022</v>
      </c>
      <c r="H367">
        <f t="shared" si="32"/>
        <v>6.1455974928201253E-5</v>
      </c>
      <c r="I367">
        <f t="shared" si="33"/>
        <v>0.526867847</v>
      </c>
      <c r="J367">
        <f t="shared" si="34"/>
        <v>3.2379177195707376E-5</v>
      </c>
    </row>
    <row r="368" spans="1:10">
      <c r="A368" s="17" t="s">
        <v>105</v>
      </c>
      <c r="B368" s="19">
        <v>115.19390632438568</v>
      </c>
      <c r="C368" s="19">
        <v>426.55134522388909</v>
      </c>
      <c r="D368" s="19">
        <v>407.16778470157402</v>
      </c>
      <c r="E368" s="19">
        <v>162.07574841350933</v>
      </c>
      <c r="F368" s="19">
        <v>256.04720067223951</v>
      </c>
      <c r="G368" s="20">
        <f t="shared" si="31"/>
        <v>273.40719706711951</v>
      </c>
      <c r="H368">
        <f t="shared" si="32"/>
        <v>2.9651183482518892E-3</v>
      </c>
      <c r="I368">
        <f t="shared" si="33"/>
        <v>0.31737988700000003</v>
      </c>
      <c r="J368">
        <f t="shared" si="34"/>
        <v>9.4106892630981128E-4</v>
      </c>
    </row>
    <row r="369" spans="1:10">
      <c r="A369" s="24" t="s">
        <v>22</v>
      </c>
      <c r="B369" s="19">
        <v>149.11927344636905</v>
      </c>
      <c r="C369" s="19">
        <v>110.440748885521</v>
      </c>
      <c r="D369" s="19">
        <v>100.32514618334007</v>
      </c>
      <c r="E369" s="19">
        <v>69.854244427299506</v>
      </c>
      <c r="F369" s="19">
        <v>92.11172127756349</v>
      </c>
      <c r="G369" s="20">
        <f t="shared" si="31"/>
        <v>104.37022684401862</v>
      </c>
      <c r="H369">
        <f t="shared" si="32"/>
        <v>1.1319017127059709E-3</v>
      </c>
      <c r="I369">
        <f t="shared" si="33"/>
        <v>0.51563940399999997</v>
      </c>
      <c r="J369">
        <f t="shared" si="34"/>
        <v>5.8365312452628604E-4</v>
      </c>
    </row>
    <row r="370" spans="1:10">
      <c r="A370" s="24" t="s">
        <v>65</v>
      </c>
      <c r="B370" s="19">
        <v>4.9364631779397223</v>
      </c>
      <c r="C370" s="19">
        <v>0</v>
      </c>
      <c r="D370" s="19">
        <v>1.7747286585567701</v>
      </c>
      <c r="E370" s="19">
        <v>0</v>
      </c>
      <c r="F370" s="19">
        <v>1.9272922571675999</v>
      </c>
      <c r="G370" s="20">
        <f t="shared" si="31"/>
        <v>1.7276968187328188</v>
      </c>
      <c r="H370">
        <f t="shared" si="32"/>
        <v>1.8736981295278347E-5</v>
      </c>
      <c r="I370">
        <f t="shared" si="33"/>
        <v>0.42144716700000001</v>
      </c>
      <c r="J370">
        <f t="shared" si="34"/>
        <v>7.8966476850270491E-6</v>
      </c>
    </row>
    <row r="371" spans="1:10" ht="16" thickBot="1">
      <c r="A371" s="26" t="s">
        <v>86</v>
      </c>
      <c r="B371" s="28">
        <v>2.8564104442084446</v>
      </c>
      <c r="C371" s="28">
        <v>1.1947049564974583</v>
      </c>
      <c r="D371" s="28">
        <v>21.137812978034425</v>
      </c>
      <c r="E371" s="28">
        <v>3.9201784932335215</v>
      </c>
      <c r="F371" s="28">
        <v>3.9830706648130398</v>
      </c>
      <c r="G371" s="20">
        <f t="shared" si="31"/>
        <v>6.6184355073573782</v>
      </c>
      <c r="H371">
        <f t="shared" si="32"/>
        <v>7.1777351767259812E-5</v>
      </c>
      <c r="I371">
        <f t="shared" si="33"/>
        <v>0.47433267899999998</v>
      </c>
      <c r="J371">
        <f t="shared" si="34"/>
        <v>3.4046343555289732E-5</v>
      </c>
    </row>
    <row r="372" spans="1:10">
      <c r="A372" s="24" t="s">
        <v>88</v>
      </c>
      <c r="B372" s="19">
        <v>49.760134763979927</v>
      </c>
      <c r="C372" s="19">
        <v>36.202338565492802</v>
      </c>
      <c r="D372" s="19">
        <v>8.4365832500049667</v>
      </c>
      <c r="E372" s="19">
        <v>0</v>
      </c>
      <c r="F372" s="19">
        <v>4.76683618272786</v>
      </c>
      <c r="G372" s="20">
        <f t="shared" si="31"/>
        <v>19.833178552441112</v>
      </c>
      <c r="H372">
        <f t="shared" si="32"/>
        <v>2.1509207607128976E-4</v>
      </c>
      <c r="I372">
        <f t="shared" si="33"/>
        <v>0.34930835100000002</v>
      </c>
      <c r="J372">
        <f t="shared" si="34"/>
        <v>7.5133458405628791E-5</v>
      </c>
    </row>
    <row r="373" spans="1:10">
      <c r="A373" s="24" t="s">
        <v>106</v>
      </c>
      <c r="B373" s="19">
        <v>9.5799611821144754</v>
      </c>
      <c r="C373" s="19">
        <v>110.37128929502684</v>
      </c>
      <c r="D373" s="19">
        <v>188.09474931957701</v>
      </c>
      <c r="E373" s="19">
        <v>30.360531309297901</v>
      </c>
      <c r="F373" s="19">
        <v>0</v>
      </c>
      <c r="G373" s="20">
        <f t="shared" si="31"/>
        <v>67.681306221203243</v>
      </c>
      <c r="H373">
        <f t="shared" si="32"/>
        <v>7.3400804756751966E-4</v>
      </c>
      <c r="I373">
        <f t="shared" si="33"/>
        <v>0.48877002400000003</v>
      </c>
      <c r="J373">
        <f t="shared" si="34"/>
        <v>3.5876113102576975E-4</v>
      </c>
    </row>
    <row r="374" spans="1:10">
      <c r="A374" s="24" t="s">
        <v>111</v>
      </c>
      <c r="B374" s="19">
        <v>35.097227817043247</v>
      </c>
      <c r="C374" s="19">
        <v>28.8674058093223</v>
      </c>
      <c r="D374" s="19">
        <v>2.7945354250408898</v>
      </c>
      <c r="E374" s="19">
        <v>2.5995509866477611</v>
      </c>
      <c r="F374" s="19">
        <v>3.0836676114681594</v>
      </c>
      <c r="G374" s="20">
        <f t="shared" si="31"/>
        <v>14.488477529904468</v>
      </c>
      <c r="H374">
        <f t="shared" si="32"/>
        <v>1.571284553698437E-4</v>
      </c>
      <c r="I374">
        <f t="shared" si="33"/>
        <v>0.57165877300000001</v>
      </c>
      <c r="J374">
        <f t="shared" si="34"/>
        <v>8.9823860000110117E-5</v>
      </c>
    </row>
    <row r="375" spans="1:10">
      <c r="A375" s="24" t="s">
        <v>109</v>
      </c>
      <c r="B375" s="19">
        <v>3.51558208517962</v>
      </c>
      <c r="C375" s="19">
        <v>12.197104090753101</v>
      </c>
      <c r="D375" s="19">
        <v>4.4235774026713637</v>
      </c>
      <c r="E375" s="19">
        <v>1.9044838779184099</v>
      </c>
      <c r="F375" s="19">
        <v>26.596633148912876</v>
      </c>
      <c r="G375" s="20">
        <f t="shared" si="31"/>
        <v>9.7274761210870739</v>
      </c>
      <c r="H375">
        <f t="shared" si="32"/>
        <v>1.0549509390470295E-4</v>
      </c>
      <c r="I375">
        <f t="shared" si="33"/>
        <v>0.50274215499999997</v>
      </c>
      <c r="J375">
        <f t="shared" si="34"/>
        <v>5.3036830851577722E-5</v>
      </c>
    </row>
    <row r="376" spans="1:10">
      <c r="A376" s="24" t="s">
        <v>112</v>
      </c>
      <c r="B376" s="19">
        <v>5.2147800930164427</v>
      </c>
      <c r="C376" s="19">
        <v>10.557857755093819</v>
      </c>
      <c r="D376" s="19">
        <v>1.9204153394830772</v>
      </c>
      <c r="E376" s="19">
        <v>37.394610449638897</v>
      </c>
      <c r="F376" s="19">
        <v>7.8633524092438076</v>
      </c>
      <c r="G376" s="20">
        <f t="shared" si="31"/>
        <v>12.590203209295209</v>
      </c>
      <c r="H376">
        <f t="shared" si="32"/>
        <v>1.3654155027578312E-4</v>
      </c>
      <c r="I376">
        <f t="shared" si="33"/>
        <v>0.42592862599999998</v>
      </c>
      <c r="J376">
        <f t="shared" si="34"/>
        <v>5.8156954900874224E-5</v>
      </c>
    </row>
    <row r="377" spans="1:10">
      <c r="A377" s="24" t="s">
        <v>113</v>
      </c>
      <c r="B377" s="19">
        <v>20.624748233053793</v>
      </c>
      <c r="C377" s="19">
        <v>15.4478129258741</v>
      </c>
      <c r="D377" s="19">
        <v>0.75492189207265803</v>
      </c>
      <c r="E377" s="19">
        <v>0.58385637133265222</v>
      </c>
      <c r="F377" s="19">
        <v>1.74741164649862</v>
      </c>
      <c r="G377" s="20">
        <f t="shared" si="31"/>
        <v>7.831750213766365</v>
      </c>
      <c r="H377">
        <f t="shared" si="32"/>
        <v>8.493582651397232E-5</v>
      </c>
      <c r="I377">
        <f t="shared" si="33"/>
        <v>0.49646305299999999</v>
      </c>
      <c r="J377">
        <f t="shared" si="34"/>
        <v>4.2167499740205047E-5</v>
      </c>
    </row>
    <row r="378" spans="1:10">
      <c r="A378" s="24" t="s">
        <v>114</v>
      </c>
      <c r="B378" s="19">
        <v>40.941883033654371</v>
      </c>
      <c r="C378" s="19">
        <v>32.243141907332571</v>
      </c>
      <c r="D378" s="19">
        <v>9.6815421597388234</v>
      </c>
      <c r="E378" s="19">
        <v>7.9793704082129135</v>
      </c>
      <c r="F378" s="19">
        <v>38.751422984116502</v>
      </c>
      <c r="G378" s="20">
        <f t="shared" si="31"/>
        <v>25.919472098611038</v>
      </c>
      <c r="H378">
        <f t="shared" si="32"/>
        <v>2.8109831460554899E-4</v>
      </c>
      <c r="I378">
        <f t="shared" si="33"/>
        <v>0.547400573</v>
      </c>
      <c r="J378">
        <f t="shared" si="34"/>
        <v>1.5387337848441179E-4</v>
      </c>
    </row>
    <row r="379" spans="1:10">
      <c r="A379" s="24" t="s">
        <v>116</v>
      </c>
      <c r="B379" s="19">
        <v>1.4648258688248434</v>
      </c>
      <c r="C379" s="19">
        <v>41.064509900075429</v>
      </c>
      <c r="D379" s="19">
        <v>9.6020766974153897</v>
      </c>
      <c r="E379" s="19">
        <v>5.6439449228823042</v>
      </c>
      <c r="F379" s="19">
        <v>10.715744949851855</v>
      </c>
      <c r="G379" s="20">
        <f t="shared" si="31"/>
        <v>13.698220467809966</v>
      </c>
      <c r="H379">
        <f t="shared" si="32"/>
        <v>1.4855806753884303E-4</v>
      </c>
      <c r="I379">
        <f t="shared" si="33"/>
        <v>0.35482106800000002</v>
      </c>
      <c r="J379">
        <f t="shared" si="34"/>
        <v>5.2711532184148418E-5</v>
      </c>
    </row>
    <row r="380" spans="1:10">
      <c r="A380" s="24" t="s">
        <v>118</v>
      </c>
      <c r="B380" s="19">
        <v>0</v>
      </c>
      <c r="C380" s="19">
        <v>0</v>
      </c>
      <c r="D380" s="19">
        <v>3.2580839552609446</v>
      </c>
      <c r="E380" s="19">
        <v>2.8080711192665655</v>
      </c>
      <c r="F380" s="19">
        <v>5.5506017006426882</v>
      </c>
      <c r="G380" s="20">
        <f t="shared" si="31"/>
        <v>2.3233513550340397</v>
      </c>
      <c r="H380">
        <f t="shared" si="32"/>
        <v>2.5196892423267545E-5</v>
      </c>
      <c r="I380">
        <f t="shared" si="33"/>
        <v>0.47299710099999998</v>
      </c>
      <c r="J380">
        <f t="shared" si="34"/>
        <v>1.1918057070414412E-5</v>
      </c>
    </row>
    <row r="381" spans="1:10">
      <c r="A381" s="24" t="s">
        <v>162</v>
      </c>
      <c r="B381" s="19">
        <v>1.6991980078368183</v>
      </c>
      <c r="C381" s="19">
        <v>0</v>
      </c>
      <c r="D381" s="19">
        <v>0</v>
      </c>
      <c r="E381" s="19">
        <v>0</v>
      </c>
      <c r="F381" s="19">
        <v>0</v>
      </c>
      <c r="G381" s="20">
        <f t="shared" si="31"/>
        <v>0.33983960156736365</v>
      </c>
      <c r="H381">
        <f t="shared" si="32"/>
        <v>3.685581977648624E-6</v>
      </c>
      <c r="I381">
        <f t="shared" si="33"/>
        <v>0.54537309199999995</v>
      </c>
      <c r="J381">
        <f t="shared" si="34"/>
        <v>2.0100172389697048E-6</v>
      </c>
    </row>
    <row r="382" spans="1:10">
      <c r="A382" s="24" t="s">
        <v>120</v>
      </c>
      <c r="B382" s="19">
        <v>4.4091258651627783</v>
      </c>
      <c r="C382" s="19">
        <v>5.1677935327564501</v>
      </c>
      <c r="D382" s="19">
        <v>1.3509128594984405</v>
      </c>
      <c r="E382" s="19">
        <v>2.3493268275051999</v>
      </c>
      <c r="F382" s="19">
        <v>1.3105587348739678</v>
      </c>
      <c r="G382" s="20">
        <f t="shared" si="31"/>
        <v>2.9175435639593674</v>
      </c>
      <c r="H382">
        <f t="shared" si="32"/>
        <v>3.1640944518356643E-5</v>
      </c>
      <c r="I382">
        <f t="shared" si="33"/>
        <v>0.530444735</v>
      </c>
      <c r="J382">
        <f t="shared" si="34"/>
        <v>1.6783772430189393E-5</v>
      </c>
    </row>
    <row r="383" spans="1:10">
      <c r="A383" s="24" t="s">
        <v>122</v>
      </c>
      <c r="B383" s="19">
        <v>0</v>
      </c>
      <c r="C383" s="19">
        <v>0</v>
      </c>
      <c r="D383" s="19">
        <v>0</v>
      </c>
      <c r="E383" s="19">
        <v>0</v>
      </c>
      <c r="F383" s="19">
        <v>0.82231136305817598</v>
      </c>
      <c r="G383" s="20">
        <f t="shared" si="31"/>
        <v>0.16446227261163521</v>
      </c>
      <c r="H383">
        <f t="shared" si="32"/>
        <v>1.7836037505488528E-6</v>
      </c>
      <c r="I383">
        <f t="shared" si="33"/>
        <v>0.57400911600000004</v>
      </c>
      <c r="J383">
        <f t="shared" si="34"/>
        <v>1.0238048121468316E-6</v>
      </c>
    </row>
    <row r="384" spans="1:10">
      <c r="A384" s="24" t="s">
        <v>123</v>
      </c>
      <c r="B384" s="19">
        <v>44.457465118834001</v>
      </c>
      <c r="C384" s="19">
        <v>31.0762207870327</v>
      </c>
      <c r="D384" s="19">
        <v>0</v>
      </c>
      <c r="E384" s="19">
        <v>0</v>
      </c>
      <c r="F384" s="19">
        <v>30.592552428773701</v>
      </c>
      <c r="G384" s="20">
        <f t="shared" si="31"/>
        <v>21.22524766692808</v>
      </c>
      <c r="H384">
        <f t="shared" si="32"/>
        <v>2.3018915368182085E-4</v>
      </c>
      <c r="I384">
        <f t="shared" si="33"/>
        <v>0.53886033200000005</v>
      </c>
      <c r="J384">
        <f t="shared" si="34"/>
        <v>1.2403980377578502E-4</v>
      </c>
    </row>
    <row r="385" spans="1:10">
      <c r="A385" s="24" t="s">
        <v>126</v>
      </c>
      <c r="B385" s="19">
        <v>0</v>
      </c>
      <c r="C385" s="19">
        <v>0</v>
      </c>
      <c r="D385" s="19">
        <v>1.0198067664841168</v>
      </c>
      <c r="E385" s="19">
        <v>0</v>
      </c>
      <c r="F385" s="19">
        <v>1.0150405887749359</v>
      </c>
      <c r="G385" s="20">
        <f t="shared" ref="G385:G448" si="35">AVERAGE(B385:F385)</f>
        <v>0.40696947105181047</v>
      </c>
      <c r="H385">
        <f t="shared" ref="H385:H448" si="36">G385/G$483</f>
        <v>4.4136096589214876E-6</v>
      </c>
      <c r="I385">
        <f t="shared" ref="I385:I448" si="37">VLOOKUP(A385,R$1:S$250,2,FALSE)</f>
        <v>0.54441631300000004</v>
      </c>
      <c r="J385">
        <f t="shared" ref="J385:J448" si="38">H385*I385</f>
        <v>2.4028410975312239E-6</v>
      </c>
    </row>
    <row r="386" spans="1:10">
      <c r="A386" s="24" t="s">
        <v>128</v>
      </c>
      <c r="B386" s="19">
        <v>0.878895521294906</v>
      </c>
      <c r="C386" s="19">
        <v>160.0210045801654</v>
      </c>
      <c r="D386" s="19">
        <v>0</v>
      </c>
      <c r="E386" s="19">
        <v>12.386095877556979</v>
      </c>
      <c r="F386" s="19">
        <v>17.718240150894133</v>
      </c>
      <c r="G386" s="20">
        <f t="shared" si="35"/>
        <v>38.200847225982287</v>
      </c>
      <c r="H386">
        <f t="shared" si="36"/>
        <v>4.142906047960412E-4</v>
      </c>
      <c r="I386">
        <f t="shared" si="37"/>
        <v>0.33922593699999998</v>
      </c>
      <c r="J386">
        <f t="shared" si="38"/>
        <v>1.4053811860223375E-4</v>
      </c>
    </row>
    <row r="387" spans="1:10">
      <c r="A387" s="24" t="s">
        <v>129</v>
      </c>
      <c r="B387" s="19">
        <v>99.578862562712857</v>
      </c>
      <c r="C387" s="19">
        <v>48.385550738147067</v>
      </c>
      <c r="D387" s="19">
        <v>130.124694554629</v>
      </c>
      <c r="E387" s="19">
        <v>6.8672630342459602</v>
      </c>
      <c r="F387" s="19">
        <v>1.74741164649862</v>
      </c>
      <c r="G387" s="20">
        <f t="shared" si="35"/>
        <v>57.340756507246702</v>
      </c>
      <c r="H387">
        <f t="shared" si="36"/>
        <v>6.2186413176439494E-4</v>
      </c>
      <c r="I387">
        <f t="shared" si="37"/>
        <v>0.51318692300000002</v>
      </c>
      <c r="J387">
        <f t="shared" si="38"/>
        <v>3.1913254030423643E-4</v>
      </c>
    </row>
    <row r="388" spans="1:10">
      <c r="A388" s="24" t="s">
        <v>217</v>
      </c>
      <c r="B388" s="19">
        <v>0</v>
      </c>
      <c r="C388" s="19">
        <v>3.5146552789983367</v>
      </c>
      <c r="D388" s="19">
        <v>0</v>
      </c>
      <c r="E388" s="19">
        <v>1.292824822236587</v>
      </c>
      <c r="F388" s="19">
        <v>0</v>
      </c>
      <c r="G388" s="20">
        <f t="shared" si="35"/>
        <v>0.96149602024698466</v>
      </c>
      <c r="H388">
        <f t="shared" si="36"/>
        <v>1.0427485164941054E-5</v>
      </c>
      <c r="I388">
        <f t="shared" si="37"/>
        <v>0.42702807500000001</v>
      </c>
      <c r="J388">
        <f t="shared" si="38"/>
        <v>4.4528289170758363E-6</v>
      </c>
    </row>
    <row r="389" spans="1:10">
      <c r="A389" s="24" t="s">
        <v>131</v>
      </c>
      <c r="B389" s="19">
        <v>3.2665616874794008</v>
      </c>
      <c r="C389" s="19">
        <v>1.4447594822759964</v>
      </c>
      <c r="D389" s="19">
        <v>0</v>
      </c>
      <c r="E389" s="19">
        <v>0</v>
      </c>
      <c r="F389" s="19">
        <v>5.3193266297825703</v>
      </c>
      <c r="G389" s="20">
        <f t="shared" si="35"/>
        <v>2.0061295599075932</v>
      </c>
      <c r="H389">
        <f t="shared" si="36"/>
        <v>2.1756601987299551E-5</v>
      </c>
      <c r="I389">
        <f t="shared" si="37"/>
        <v>0.52911444100000005</v>
      </c>
      <c r="J389">
        <f t="shared" si="38"/>
        <v>1.1511732298569491E-5</v>
      </c>
    </row>
    <row r="390" spans="1:10">
      <c r="A390" s="24" t="s">
        <v>133</v>
      </c>
      <c r="B390" s="19">
        <v>234.28424945984546</v>
      </c>
      <c r="C390" s="19">
        <v>21.574148807448289</v>
      </c>
      <c r="D390" s="19">
        <v>97.702785926666621</v>
      </c>
      <c r="E390" s="19">
        <v>463.20662259941201</v>
      </c>
      <c r="F390" s="19">
        <v>82.963507363541297</v>
      </c>
      <c r="G390" s="20">
        <f t="shared" si="35"/>
        <v>179.94626283138274</v>
      </c>
      <c r="H390">
        <f t="shared" si="36"/>
        <v>1.9515286040173415E-3</v>
      </c>
      <c r="I390">
        <f t="shared" si="37"/>
        <v>0.50267819899999999</v>
      </c>
      <c r="J390">
        <f t="shared" si="38"/>
        <v>9.8099088396442135E-4</v>
      </c>
    </row>
    <row r="391" spans="1:10">
      <c r="A391" s="24" t="s">
        <v>136</v>
      </c>
      <c r="B391" s="19">
        <v>28.315084044384221</v>
      </c>
      <c r="C391" s="19">
        <v>22.088149777104199</v>
      </c>
      <c r="D391" s="19">
        <v>2.09259050785053</v>
      </c>
      <c r="E391" s="19">
        <v>4.4345281536932388</v>
      </c>
      <c r="F391" s="19">
        <v>2.3384479386966901</v>
      </c>
      <c r="G391" s="20">
        <f t="shared" si="35"/>
        <v>11.853760084345776</v>
      </c>
      <c r="H391">
        <f t="shared" si="36"/>
        <v>1.2855477799745332E-4</v>
      </c>
      <c r="I391">
        <f t="shared" si="37"/>
        <v>0.472086175</v>
      </c>
      <c r="J391">
        <f t="shared" si="38"/>
        <v>6.0688933422791892E-5</v>
      </c>
    </row>
    <row r="392" spans="1:10">
      <c r="A392" s="24" t="s">
        <v>137</v>
      </c>
      <c r="B392" s="19">
        <v>0</v>
      </c>
      <c r="C392" s="19">
        <v>1.5697867451652601</v>
      </c>
      <c r="D392" s="19">
        <v>1.1257607162487004</v>
      </c>
      <c r="E392" s="19">
        <v>0</v>
      </c>
      <c r="F392" s="19">
        <v>4.3299832711032096</v>
      </c>
      <c r="G392" s="20">
        <f t="shared" si="35"/>
        <v>1.405106146503434</v>
      </c>
      <c r="H392">
        <f t="shared" si="36"/>
        <v>1.5238465047487543E-5</v>
      </c>
      <c r="I392">
        <f t="shared" si="37"/>
        <v>0.37213973700000003</v>
      </c>
      <c r="J392">
        <f t="shared" si="38"/>
        <v>5.6708383750557068E-6</v>
      </c>
    </row>
    <row r="393" spans="1:10">
      <c r="A393" s="24" t="s">
        <v>139</v>
      </c>
      <c r="B393" s="19">
        <v>6.0350825795583551</v>
      </c>
      <c r="C393" s="19">
        <v>0</v>
      </c>
      <c r="D393" s="19">
        <v>0</v>
      </c>
      <c r="E393" s="19">
        <v>0</v>
      </c>
      <c r="F393" s="19">
        <v>0</v>
      </c>
      <c r="G393" s="20">
        <f t="shared" si="35"/>
        <v>1.207016515911671</v>
      </c>
      <c r="H393">
        <f t="shared" si="36"/>
        <v>1.3090170472338218E-5</v>
      </c>
      <c r="I393">
        <f t="shared" si="37"/>
        <v>0.58945392100000005</v>
      </c>
      <c r="J393">
        <f t="shared" si="38"/>
        <v>7.7160523114781849E-6</v>
      </c>
    </row>
    <row r="394" spans="1:10">
      <c r="A394" s="24" t="s">
        <v>141</v>
      </c>
      <c r="B394" s="19">
        <v>23.700882557585967</v>
      </c>
      <c r="C394" s="19">
        <v>268.60023644044605</v>
      </c>
      <c r="D394" s="19">
        <v>202.23960161314901</v>
      </c>
      <c r="E394" s="19">
        <v>285.72818705646034</v>
      </c>
      <c r="F394" s="19">
        <v>194.97773335012218</v>
      </c>
      <c r="G394" s="20">
        <f t="shared" si="35"/>
        <v>195.0493282035527</v>
      </c>
      <c r="H394">
        <f t="shared" si="36"/>
        <v>2.1153223034160997E-3</v>
      </c>
      <c r="I394">
        <f t="shared" si="37"/>
        <v>0.36556084300000002</v>
      </c>
      <c r="J394">
        <f t="shared" si="38"/>
        <v>7.7327900445349127E-4</v>
      </c>
    </row>
    <row r="395" spans="1:10">
      <c r="A395" s="24" t="s">
        <v>143</v>
      </c>
      <c r="B395" s="19">
        <v>6.7821437726590199</v>
      </c>
      <c r="C395" s="19">
        <v>67.070180581043402</v>
      </c>
      <c r="D395" s="19">
        <v>19.124687932507335</v>
      </c>
      <c r="E395" s="19">
        <v>0.97309395222108697</v>
      </c>
      <c r="F395" s="19">
        <v>22.767745864673198</v>
      </c>
      <c r="G395" s="20">
        <f t="shared" si="35"/>
        <v>23.343570420620814</v>
      </c>
      <c r="H395">
        <f t="shared" si="36"/>
        <v>2.5316249795319287E-4</v>
      </c>
      <c r="I395">
        <f t="shared" si="37"/>
        <v>0.41105823699999999</v>
      </c>
      <c r="J395">
        <f t="shared" si="38"/>
        <v>1.0406453008315556E-4</v>
      </c>
    </row>
    <row r="396" spans="1:10">
      <c r="A396" s="24" t="s">
        <v>253</v>
      </c>
      <c r="B396" s="19">
        <v>1.3183432819423591</v>
      </c>
      <c r="C396" s="19">
        <v>1.25027262889269</v>
      </c>
      <c r="D396" s="19">
        <v>0</v>
      </c>
      <c r="E396" s="19">
        <v>0</v>
      </c>
      <c r="F396" s="19">
        <v>0</v>
      </c>
      <c r="G396" s="20">
        <f t="shared" si="35"/>
        <v>0.51372318216700985</v>
      </c>
      <c r="H396">
        <f t="shared" si="36"/>
        <v>5.5713604093304153E-6</v>
      </c>
      <c r="I396">
        <f t="shared" si="37"/>
        <v>0.57529444600000001</v>
      </c>
      <c r="J396">
        <f t="shared" si="38"/>
        <v>3.2051727001520745E-6</v>
      </c>
    </row>
    <row r="397" spans="1:10">
      <c r="A397" s="24" t="s">
        <v>146</v>
      </c>
      <c r="B397" s="19">
        <v>79.686527264071472</v>
      </c>
      <c r="C397" s="19">
        <v>35.146552789983403</v>
      </c>
      <c r="D397" s="19">
        <v>11.880086617353934</v>
      </c>
      <c r="E397" s="19">
        <v>17.209861612138699</v>
      </c>
      <c r="F397" s="19">
        <v>0.91225166839266381</v>
      </c>
      <c r="G397" s="20">
        <f t="shared" si="35"/>
        <v>28.967055990388037</v>
      </c>
      <c r="H397">
        <f t="shared" si="36"/>
        <v>3.1414955470559103E-4</v>
      </c>
      <c r="I397">
        <f t="shared" si="37"/>
        <v>0.53553453900000003</v>
      </c>
      <c r="J397">
        <f t="shared" si="38"/>
        <v>1.6823793695631398E-4</v>
      </c>
    </row>
    <row r="398" spans="1:10">
      <c r="A398" s="24" t="s">
        <v>149</v>
      </c>
      <c r="B398" s="19">
        <v>0</v>
      </c>
      <c r="C398" s="19">
        <v>10.141100212129588</v>
      </c>
      <c r="D398" s="19">
        <v>8.2908965690786651</v>
      </c>
      <c r="E398" s="19">
        <v>13.581611304571457</v>
      </c>
      <c r="F398" s="19">
        <v>22.395136028287499</v>
      </c>
      <c r="G398" s="20">
        <f t="shared" si="35"/>
        <v>10.88174882281344</v>
      </c>
      <c r="H398">
        <f t="shared" si="36"/>
        <v>1.1801325437556618E-4</v>
      </c>
      <c r="I398">
        <f t="shared" si="37"/>
        <v>0.47228700699999998</v>
      </c>
      <c r="J398">
        <f t="shared" si="38"/>
        <v>5.5736126695365804E-5</v>
      </c>
    </row>
    <row r="399" spans="1:10">
      <c r="A399" s="17" t="s">
        <v>96</v>
      </c>
      <c r="B399" s="19">
        <v>1080.4995056212692</v>
      </c>
      <c r="C399" s="19">
        <v>50.28874351768372</v>
      </c>
      <c r="D399" s="19">
        <v>1442.3378739015557</v>
      </c>
      <c r="E399" s="19">
        <v>1590.4386568523191</v>
      </c>
      <c r="F399" s="19">
        <v>4370.0195555921018</v>
      </c>
      <c r="G399" s="20">
        <f t="shared" si="35"/>
        <v>1706.7168670969859</v>
      </c>
      <c r="H399">
        <f t="shared" si="36"/>
        <v>1.8509452392571468E-2</v>
      </c>
      <c r="I399">
        <f t="shared" si="37"/>
        <v>0.30302319799999999</v>
      </c>
      <c r="J399">
        <f t="shared" si="38"/>
        <v>5.6087934572257572E-3</v>
      </c>
    </row>
    <row r="400" spans="1:10">
      <c r="A400" s="17" t="s">
        <v>150</v>
      </c>
      <c r="B400" s="19">
        <v>237.59475592338958</v>
      </c>
      <c r="C400" s="19">
        <v>307.942148496269</v>
      </c>
      <c r="D400" s="19">
        <v>188.94238091769364</v>
      </c>
      <c r="E400" s="19">
        <v>245.88694038409409</v>
      </c>
      <c r="F400" s="19">
        <v>1183.1390194450939</v>
      </c>
      <c r="G400" s="20">
        <f t="shared" si="35"/>
        <v>432.7010490333081</v>
      </c>
      <c r="H400">
        <f t="shared" si="36"/>
        <v>4.69267024994054E-3</v>
      </c>
      <c r="I400">
        <f t="shared" si="37"/>
        <v>0.30302319799999999</v>
      </c>
      <c r="J400">
        <f t="shared" si="38"/>
        <v>1.4219879462964418E-3</v>
      </c>
    </row>
    <row r="401" spans="1:10">
      <c r="A401" s="17" t="s">
        <v>151</v>
      </c>
      <c r="B401" s="19">
        <v>233.46394697330354</v>
      </c>
      <c r="C401" s="19">
        <v>239.01045088998575</v>
      </c>
      <c r="D401" s="19">
        <v>47.281950082445398</v>
      </c>
      <c r="E401" s="19">
        <v>6.0470838459453304</v>
      </c>
      <c r="F401" s="19">
        <v>488.86410533808555</v>
      </c>
      <c r="G401" s="20">
        <f t="shared" si="35"/>
        <v>202.93350742595311</v>
      </c>
      <c r="H401">
        <f t="shared" si="36"/>
        <v>2.2008267258454288E-3</v>
      </c>
      <c r="I401">
        <f t="shared" si="37"/>
        <v>0.34739118899999999</v>
      </c>
      <c r="J401">
        <f t="shared" si="38"/>
        <v>7.6454781307442048E-4</v>
      </c>
    </row>
    <row r="402" spans="1:10">
      <c r="A402" s="17" t="s">
        <v>153</v>
      </c>
      <c r="B402" s="19">
        <v>2.9882447724026804</v>
      </c>
      <c r="C402" s="19">
        <v>3.8063855590732998</v>
      </c>
      <c r="D402" s="19">
        <v>15.429543934467484</v>
      </c>
      <c r="E402" s="19">
        <v>3.4197301749483899</v>
      </c>
      <c r="F402" s="19">
        <v>0.95079751353601594</v>
      </c>
      <c r="G402" s="20">
        <f t="shared" si="35"/>
        <v>5.3189403908855741</v>
      </c>
      <c r="H402">
        <f t="shared" si="36"/>
        <v>5.768424502154255E-5</v>
      </c>
      <c r="I402">
        <f t="shared" si="37"/>
        <v>0.30302319799999999</v>
      </c>
      <c r="J402">
        <f t="shared" si="38"/>
        <v>1.7479664400643402E-5</v>
      </c>
    </row>
    <row r="403" spans="1:10">
      <c r="A403" s="17" t="s">
        <v>155</v>
      </c>
      <c r="B403" s="19">
        <v>0</v>
      </c>
      <c r="C403" s="19">
        <v>0</v>
      </c>
      <c r="D403" s="19">
        <v>4.3043792091862079</v>
      </c>
      <c r="E403" s="19">
        <v>3.266815411027935</v>
      </c>
      <c r="F403" s="19">
        <v>0.79661413296260786</v>
      </c>
      <c r="G403" s="20">
        <f t="shared" si="35"/>
        <v>1.6735617506353502</v>
      </c>
      <c r="H403">
        <f t="shared" si="36"/>
        <v>1.8149883057113593E-5</v>
      </c>
      <c r="I403">
        <f t="shared" si="37"/>
        <v>0.39930692499999998</v>
      </c>
      <c r="J403">
        <f t="shared" si="38"/>
        <v>7.2473739926456279E-6</v>
      </c>
    </row>
    <row r="404" spans="1:10">
      <c r="A404" s="17" t="s">
        <v>157</v>
      </c>
      <c r="B404" s="19">
        <v>62.196506390302901</v>
      </c>
      <c r="C404" s="19">
        <v>9.0436386823237793</v>
      </c>
      <c r="D404" s="19">
        <v>25.415703699779485</v>
      </c>
      <c r="E404" s="19">
        <v>27.621966900904287</v>
      </c>
      <c r="F404" s="19">
        <v>22.356590183144156</v>
      </c>
      <c r="G404" s="20">
        <f t="shared" si="35"/>
        <v>29.326881171290921</v>
      </c>
      <c r="H404">
        <f t="shared" si="36"/>
        <v>3.180518815554445E-4</v>
      </c>
      <c r="I404">
        <f t="shared" si="37"/>
        <v>0.30302319799999999</v>
      </c>
      <c r="J404">
        <f t="shared" si="38"/>
        <v>9.6377098278848007E-5</v>
      </c>
    </row>
    <row r="405" spans="1:10">
      <c r="A405" s="17" t="s">
        <v>75</v>
      </c>
      <c r="B405" s="19">
        <v>5.3759109385871753</v>
      </c>
      <c r="C405" s="19">
        <v>6.0013086186849076</v>
      </c>
      <c r="D405" s="19">
        <v>4.6487295459211042</v>
      </c>
      <c r="E405" s="19">
        <v>8.7856482543389607</v>
      </c>
      <c r="F405" s="19">
        <v>3.2506996070893512</v>
      </c>
      <c r="G405" s="20">
        <f t="shared" si="35"/>
        <v>5.6124593929243005</v>
      </c>
      <c r="H405">
        <f t="shared" si="36"/>
        <v>6.0867477167007816E-5</v>
      </c>
      <c r="I405">
        <f t="shared" si="37"/>
        <v>0.30243793699999999</v>
      </c>
      <c r="J405">
        <f t="shared" si="38"/>
        <v>1.8408634224784446E-5</v>
      </c>
    </row>
    <row r="406" spans="1:10">
      <c r="A406" s="17" t="s">
        <v>161</v>
      </c>
      <c r="B406" s="19">
        <v>33.80818105247738</v>
      </c>
      <c r="C406" s="19">
        <v>37.994396000238943</v>
      </c>
      <c r="D406" s="19">
        <v>15.641451833996651</v>
      </c>
      <c r="E406" s="19">
        <v>83.964106734505222</v>
      </c>
      <c r="F406" s="19">
        <v>119.85188116572914</v>
      </c>
      <c r="G406" s="20">
        <f t="shared" si="35"/>
        <v>58.252003357389469</v>
      </c>
      <c r="H406">
        <f t="shared" si="36"/>
        <v>6.3174666150073448E-4</v>
      </c>
      <c r="I406">
        <f t="shared" si="37"/>
        <v>0.33501194099999998</v>
      </c>
      <c r="J406">
        <f t="shared" si="38"/>
        <v>2.1164267528963102E-4</v>
      </c>
    </row>
    <row r="407" spans="1:10">
      <c r="A407" s="17" t="s">
        <v>163</v>
      </c>
      <c r="B407" s="19">
        <v>167.41494854799137</v>
      </c>
      <c r="C407" s="19">
        <v>15.892354305035999</v>
      </c>
      <c r="D407" s="19">
        <v>245.49530160454</v>
      </c>
      <c r="E407" s="19">
        <v>190.40668376531755</v>
      </c>
      <c r="F407" s="19">
        <v>154.08059165302569</v>
      </c>
      <c r="G407" s="20">
        <f t="shared" si="35"/>
        <v>154.65797597518213</v>
      </c>
      <c r="H407">
        <f t="shared" si="36"/>
        <v>1.67727553329525E-3</v>
      </c>
      <c r="I407">
        <f t="shared" si="37"/>
        <v>0.309853932</v>
      </c>
      <c r="J407">
        <f t="shared" si="38"/>
        <v>5.1971041903893012E-4</v>
      </c>
    </row>
    <row r="408" spans="1:10">
      <c r="A408" s="17" t="s">
        <v>80</v>
      </c>
      <c r="B408" s="19">
        <v>49.013073570879264</v>
      </c>
      <c r="C408" s="19">
        <v>207.197958443716</v>
      </c>
      <c r="D408" s="19">
        <v>22.952274367752914</v>
      </c>
      <c r="E408" s="19">
        <v>16.806722689075631</v>
      </c>
      <c r="F408" s="19">
        <v>13.028495658452975</v>
      </c>
      <c r="G408" s="20">
        <f t="shared" si="35"/>
        <v>61.799704945975364</v>
      </c>
      <c r="H408">
        <f t="shared" si="36"/>
        <v>6.7022170966069927E-4</v>
      </c>
      <c r="I408">
        <f t="shared" si="37"/>
        <v>0.45051817900000002</v>
      </c>
      <c r="J408">
        <f t="shared" si="38"/>
        <v>3.0194706416260497E-4</v>
      </c>
    </row>
    <row r="409" spans="1:10">
      <c r="A409" s="17" t="s">
        <v>166</v>
      </c>
      <c r="B409" s="19">
        <v>4.90716666056323</v>
      </c>
      <c r="C409" s="19">
        <v>1.1113534479046125</v>
      </c>
      <c r="D409" s="19">
        <v>8.2511638379169501</v>
      </c>
      <c r="E409" s="19">
        <v>0</v>
      </c>
      <c r="F409" s="19">
        <v>8.775604077636471</v>
      </c>
      <c r="G409" s="20">
        <f t="shared" si="35"/>
        <v>4.609057604804252</v>
      </c>
      <c r="H409">
        <f t="shared" si="36"/>
        <v>4.9985521298475507E-5</v>
      </c>
      <c r="I409">
        <f t="shared" si="37"/>
        <v>0.38176551399999997</v>
      </c>
      <c r="J409">
        <f t="shared" si="38"/>
        <v>1.9082748231070446E-5</v>
      </c>
    </row>
    <row r="410" spans="1:10">
      <c r="A410" s="17" t="s">
        <v>168</v>
      </c>
      <c r="B410" s="19">
        <v>620.5148862928919</v>
      </c>
      <c r="C410" s="19">
        <v>412.43715643550001</v>
      </c>
      <c r="D410" s="19">
        <v>89.862193644087441</v>
      </c>
      <c r="E410" s="19">
        <v>942.26077527785321</v>
      </c>
      <c r="F410" s="19">
        <v>274.04811035418498</v>
      </c>
      <c r="G410" s="20">
        <f t="shared" si="35"/>
        <v>467.82462440090359</v>
      </c>
      <c r="H410">
        <f t="shared" si="36"/>
        <v>5.0735876467605601E-3</v>
      </c>
      <c r="I410">
        <f t="shared" si="37"/>
        <v>0.35233554700000003</v>
      </c>
      <c r="J410">
        <f t="shared" si="38"/>
        <v>1.7876052787738248E-3</v>
      </c>
    </row>
    <row r="411" spans="1:10">
      <c r="A411" s="17" t="s">
        <v>170</v>
      </c>
      <c r="B411" s="19">
        <v>32.270113890211299</v>
      </c>
      <c r="C411" s="19">
        <v>61.860711293990498</v>
      </c>
      <c r="D411" s="19">
        <v>39.997616036130296</v>
      </c>
      <c r="E411" s="19">
        <v>61.4022283851506</v>
      </c>
      <c r="F411" s="19">
        <v>242.4019714914929</v>
      </c>
      <c r="G411" s="20">
        <f t="shared" si="35"/>
        <v>87.58652821939512</v>
      </c>
      <c r="H411">
        <f t="shared" si="36"/>
        <v>9.4988143936552906E-4</v>
      </c>
      <c r="I411">
        <f t="shared" si="37"/>
        <v>0.30810618099999998</v>
      </c>
      <c r="J411">
        <f t="shared" si="38"/>
        <v>2.9266434268569621E-4</v>
      </c>
    </row>
    <row r="412" spans="1:10">
      <c r="A412" s="17" t="s">
        <v>172</v>
      </c>
      <c r="B412" s="19">
        <v>64.789248178122818</v>
      </c>
      <c r="C412" s="19">
        <v>28.9924330722116</v>
      </c>
      <c r="D412" s="19">
        <v>14.158096537292479</v>
      </c>
      <c r="E412" s="19">
        <v>49.252455324561588</v>
      </c>
      <c r="F412" s="19">
        <v>40.537380475758518</v>
      </c>
      <c r="G412" s="20">
        <f t="shared" si="35"/>
        <v>39.545922717589399</v>
      </c>
      <c r="H412">
        <f t="shared" si="36"/>
        <v>4.2887803359356868E-4</v>
      </c>
      <c r="I412">
        <f t="shared" si="37"/>
        <v>0.38138826799999997</v>
      </c>
      <c r="J412">
        <f t="shared" si="38"/>
        <v>1.6356905041549696E-4</v>
      </c>
    </row>
    <row r="413" spans="1:10">
      <c r="A413" s="17" t="s">
        <v>46</v>
      </c>
      <c r="B413" s="19">
        <v>12.128758193869702</v>
      </c>
      <c r="C413" s="19">
        <v>21.949230596116099</v>
      </c>
      <c r="D413" s="19">
        <v>15.9593136832904</v>
      </c>
      <c r="E413" s="19">
        <v>2.3076228009814348</v>
      </c>
      <c r="F413" s="19">
        <v>4.4713180366288316</v>
      </c>
      <c r="G413" s="20">
        <f t="shared" si="35"/>
        <v>11.363248662177293</v>
      </c>
      <c r="H413">
        <f t="shared" si="36"/>
        <v>1.2323515059371002E-4</v>
      </c>
      <c r="I413">
        <f t="shared" si="37"/>
        <v>0.49513526800000002</v>
      </c>
      <c r="J413">
        <f t="shared" si="38"/>
        <v>6.1018069316236972E-5</v>
      </c>
    </row>
    <row r="414" spans="1:10">
      <c r="A414" s="17" t="s">
        <v>174</v>
      </c>
      <c r="B414" s="19">
        <v>711.29014538396746</v>
      </c>
      <c r="C414" s="19">
        <v>541.50696749152246</v>
      </c>
      <c r="D414" s="19">
        <v>311.53110079531683</v>
      </c>
      <c r="E414" s="19">
        <v>964.15538920282756</v>
      </c>
      <c r="F414" s="19">
        <v>1420.4015449174733</v>
      </c>
      <c r="G414" s="20">
        <f t="shared" si="35"/>
        <v>789.77702955822156</v>
      </c>
      <c r="H414">
        <f t="shared" si="36"/>
        <v>8.5651818477772788E-3</v>
      </c>
      <c r="I414">
        <f t="shared" si="37"/>
        <v>0.427243396</v>
      </c>
      <c r="J414">
        <f t="shared" si="38"/>
        <v>3.6594173800019196E-3</v>
      </c>
    </row>
    <row r="415" spans="1:10">
      <c r="A415" s="17" t="s">
        <v>175</v>
      </c>
      <c r="B415" s="19">
        <v>289.37635038634784</v>
      </c>
      <c r="C415" s="19">
        <v>234.96790272323267</v>
      </c>
      <c r="D415" s="19">
        <v>443.19212762153251</v>
      </c>
      <c r="E415" s="19">
        <v>678.41330080419266</v>
      </c>
      <c r="F415" s="19">
        <v>546.72141889825696</v>
      </c>
      <c r="G415" s="20">
        <f t="shared" si="35"/>
        <v>438.53422008671248</v>
      </c>
      <c r="H415">
        <f t="shared" si="36"/>
        <v>4.7559313590279321E-3</v>
      </c>
      <c r="I415">
        <f t="shared" si="37"/>
        <v>0.28742747600000002</v>
      </c>
      <c r="J415">
        <f t="shared" si="38"/>
        <v>1.3669853465546485E-3</v>
      </c>
    </row>
    <row r="416" spans="1:10">
      <c r="A416" s="17" t="s">
        <v>176</v>
      </c>
      <c r="B416" s="19">
        <v>0</v>
      </c>
      <c r="C416" s="19">
        <v>5.0149824336695596</v>
      </c>
      <c r="D416" s="19">
        <v>7.3240667774768395</v>
      </c>
      <c r="E416" s="19">
        <v>1.292824822236587</v>
      </c>
      <c r="F416" s="19">
        <v>28.5881684813194</v>
      </c>
      <c r="G416" s="20">
        <f t="shared" si="35"/>
        <v>8.444008502940477</v>
      </c>
      <c r="H416">
        <f t="shared" si="36"/>
        <v>9.1575806392240841E-5</v>
      </c>
      <c r="I416">
        <f t="shared" si="37"/>
        <v>0.39787066100000001</v>
      </c>
      <c r="J416">
        <f t="shared" si="38"/>
        <v>3.643532662088889E-5</v>
      </c>
    </row>
    <row r="417" spans="1:10">
      <c r="A417" s="17" t="s">
        <v>177</v>
      </c>
      <c r="B417" s="19">
        <v>19.233163657670193</v>
      </c>
      <c r="C417" s="19">
        <v>6.9042832951074047</v>
      </c>
      <c r="D417" s="19">
        <v>1.1787376911309899</v>
      </c>
      <c r="E417" s="19">
        <v>0.69506710872934796</v>
      </c>
      <c r="F417" s="19">
        <v>0</v>
      </c>
      <c r="G417" s="20">
        <f t="shared" si="35"/>
        <v>5.6022503505275871</v>
      </c>
      <c r="H417">
        <f t="shared" si="36"/>
        <v>6.0756759456379497E-5</v>
      </c>
      <c r="I417">
        <f t="shared" si="37"/>
        <v>0.47759416300000002</v>
      </c>
      <c r="J417">
        <f t="shared" si="38"/>
        <v>2.9017073679161903E-5</v>
      </c>
    </row>
    <row r="418" spans="1:10">
      <c r="A418" s="17" t="s">
        <v>178</v>
      </c>
      <c r="B418" s="19">
        <v>22.851283553667557</v>
      </c>
      <c r="C418" s="19">
        <v>7.6683387905418261</v>
      </c>
      <c r="D418" s="19">
        <v>15.853359733525817</v>
      </c>
      <c r="E418" s="19">
        <v>6.19999860986578</v>
      </c>
      <c r="F418" s="19">
        <v>6.3343672185575102</v>
      </c>
      <c r="G418" s="20">
        <f t="shared" si="35"/>
        <v>11.781469581231699</v>
      </c>
      <c r="H418">
        <f t="shared" si="36"/>
        <v>1.277707829179994E-4</v>
      </c>
      <c r="I418">
        <f t="shared" si="37"/>
        <v>0.430075243</v>
      </c>
      <c r="J418">
        <f t="shared" si="38"/>
        <v>5.4951050511758841E-5</v>
      </c>
    </row>
    <row r="419" spans="1:10">
      <c r="A419" s="17" t="s">
        <v>179</v>
      </c>
      <c r="B419" s="19">
        <v>4.5849049694217596</v>
      </c>
      <c r="C419" s="19">
        <v>11.877589974480546</v>
      </c>
      <c r="D419" s="19">
        <v>13.879967419160449</v>
      </c>
      <c r="E419" s="19">
        <v>36.838556762655436</v>
      </c>
      <c r="F419" s="19">
        <v>43.389773016366597</v>
      </c>
      <c r="G419" s="20">
        <f t="shared" si="35"/>
        <v>22.11415842841696</v>
      </c>
      <c r="H419">
        <f t="shared" si="36"/>
        <v>2.3982944712370191E-4</v>
      </c>
      <c r="I419">
        <f t="shared" si="37"/>
        <v>0.33193937699999998</v>
      </c>
      <c r="J419">
        <f t="shared" si="38"/>
        <v>7.9608837264496043E-5</v>
      </c>
    </row>
    <row r="420" spans="1:10">
      <c r="A420" s="17" t="s">
        <v>44</v>
      </c>
      <c r="B420" s="19">
        <v>93.792800380854729</v>
      </c>
      <c r="C420" s="19">
        <v>24.199721328122941</v>
      </c>
      <c r="D420" s="19">
        <v>22.806587686826614</v>
      </c>
      <c r="E420" s="19">
        <v>30.221517887552043</v>
      </c>
      <c r="F420" s="19">
        <v>22.754897249625461</v>
      </c>
      <c r="G420" s="20">
        <f t="shared" si="35"/>
        <v>38.755104906596358</v>
      </c>
      <c r="H420">
        <f t="shared" si="36"/>
        <v>4.2030156440528974E-4</v>
      </c>
      <c r="I420">
        <f t="shared" si="37"/>
        <v>0.338698428</v>
      </c>
      <c r="J420">
        <f t="shared" si="38"/>
        <v>1.4235547915001238E-4</v>
      </c>
    </row>
    <row r="421" spans="1:10">
      <c r="A421" s="17" t="s">
        <v>180</v>
      </c>
      <c r="B421" s="19">
        <v>0</v>
      </c>
      <c r="C421" s="19">
        <v>29.687028977151964</v>
      </c>
      <c r="D421" s="19">
        <v>5.5625823626406401</v>
      </c>
      <c r="E421" s="19">
        <v>1.6542597187758479</v>
      </c>
      <c r="F421" s="19">
        <v>1.708865801355272</v>
      </c>
      <c r="G421" s="20">
        <f t="shared" si="35"/>
        <v>7.7225473719847457</v>
      </c>
      <c r="H421">
        <f t="shared" si="36"/>
        <v>8.3751514786551201E-5</v>
      </c>
      <c r="I421">
        <f t="shared" si="37"/>
        <v>0.45023135800000003</v>
      </c>
      <c r="J421">
        <f t="shared" si="38"/>
        <v>3.7707558236906031E-5</v>
      </c>
    </row>
    <row r="422" spans="1:10">
      <c r="A422" s="17" t="s">
        <v>182</v>
      </c>
      <c r="B422" s="19">
        <v>257.69216684366643</v>
      </c>
      <c r="C422" s="19">
        <v>12.8083484871007</v>
      </c>
      <c r="D422" s="19">
        <v>308.48492473958504</v>
      </c>
      <c r="E422" s="19">
        <v>133.53629292908232</v>
      </c>
      <c r="F422" s="19">
        <v>0.6681279824847679</v>
      </c>
      <c r="G422" s="20">
        <f t="shared" si="35"/>
        <v>142.63797219638386</v>
      </c>
      <c r="H422">
        <f t="shared" si="36"/>
        <v>1.5469178319146889E-3</v>
      </c>
      <c r="I422">
        <f t="shared" si="37"/>
        <v>0.304453064</v>
      </c>
      <c r="J422">
        <f t="shared" si="38"/>
        <v>4.70963873682664E-4</v>
      </c>
    </row>
    <row r="423" spans="1:10">
      <c r="A423" s="17" t="s">
        <v>183</v>
      </c>
      <c r="B423" s="19">
        <v>14.033031823342</v>
      </c>
      <c r="C423" s="19">
        <v>127.24996978507812</v>
      </c>
      <c r="D423" s="19">
        <v>457.33697991510439</v>
      </c>
      <c r="E423" s="19">
        <v>653.72451710212624</v>
      </c>
      <c r="F423" s="19">
        <v>993.46776410970665</v>
      </c>
      <c r="G423" s="20">
        <f t="shared" si="35"/>
        <v>449.16245254707155</v>
      </c>
      <c r="H423">
        <f t="shared" si="36"/>
        <v>4.871195212414939E-3</v>
      </c>
      <c r="I423">
        <f t="shared" si="37"/>
        <v>0.32123402699999998</v>
      </c>
      <c r="J423">
        <f t="shared" si="38"/>
        <v>1.5647936543871711E-3</v>
      </c>
    </row>
    <row r="424" spans="1:10">
      <c r="A424" s="17" t="s">
        <v>184</v>
      </c>
      <c r="B424" s="19">
        <v>24.491888526751378</v>
      </c>
      <c r="C424" s="19">
        <v>1.5697867451652601</v>
      </c>
      <c r="D424" s="19">
        <v>0</v>
      </c>
      <c r="E424" s="19">
        <v>3.0026899097107829</v>
      </c>
      <c r="F424" s="19">
        <v>3.4048829876627602</v>
      </c>
      <c r="G424" s="20">
        <f t="shared" si="35"/>
        <v>6.4938496338580363</v>
      </c>
      <c r="H424">
        <f t="shared" si="36"/>
        <v>7.0426210087711421E-5</v>
      </c>
      <c r="I424">
        <f t="shared" si="37"/>
        <v>0.35035347300000003</v>
      </c>
      <c r="J424">
        <f t="shared" si="38"/>
        <v>2.4674067294457334E-5</v>
      </c>
    </row>
    <row r="425" spans="1:10">
      <c r="A425" s="17" t="s">
        <v>186</v>
      </c>
      <c r="B425" s="19">
        <v>0.65917164097117953</v>
      </c>
      <c r="C425" s="19">
        <v>8.5018538764702853</v>
      </c>
      <c r="D425" s="19">
        <v>23.654219284943281</v>
      </c>
      <c r="E425" s="19">
        <v>87.008500670739764</v>
      </c>
      <c r="F425" s="19">
        <v>199.07644155036527</v>
      </c>
      <c r="G425" s="20">
        <f t="shared" si="35"/>
        <v>63.780037404697964</v>
      </c>
      <c r="H425">
        <f t="shared" si="36"/>
        <v>6.9169854045369279E-4</v>
      </c>
      <c r="I425">
        <f t="shared" si="37"/>
        <v>0.320837551</v>
      </c>
      <c r="J425">
        <f t="shared" si="38"/>
        <v>2.2192286574943722E-4</v>
      </c>
    </row>
    <row r="426" spans="1:10">
      <c r="A426" s="17" t="s">
        <v>187</v>
      </c>
      <c r="B426" s="19">
        <v>241.19822756069871</v>
      </c>
      <c r="C426" s="19">
        <v>41.356240180150394</v>
      </c>
      <c r="D426" s="19">
        <v>671.61559907025412</v>
      </c>
      <c r="E426" s="19">
        <v>505.61961757407681</v>
      </c>
      <c r="F426" s="19">
        <v>457.47493877634929</v>
      </c>
      <c r="G426" s="20">
        <f t="shared" si="35"/>
        <v>383.45292463230584</v>
      </c>
      <c r="H426">
        <f t="shared" si="36"/>
        <v>4.1585712253177356E-3</v>
      </c>
      <c r="I426">
        <f t="shared" si="37"/>
        <v>0.29396187099999999</v>
      </c>
      <c r="J426">
        <f t="shared" si="38"/>
        <v>1.222461378081164E-3</v>
      </c>
    </row>
    <row r="427" spans="1:10">
      <c r="A427" s="17" t="s">
        <v>189</v>
      </c>
      <c r="B427" s="19">
        <v>365.53264730655138</v>
      </c>
      <c r="C427" s="19">
        <v>346.3255182032749</v>
      </c>
      <c r="D427" s="19">
        <v>1474.1902800495334</v>
      </c>
      <c r="E427" s="19">
        <v>2950.9491141369704</v>
      </c>
      <c r="F427" s="19">
        <v>2530.5475822761064</v>
      </c>
      <c r="G427" s="20">
        <f t="shared" si="35"/>
        <v>1533.5090283944874</v>
      </c>
      <c r="H427">
        <f t="shared" si="36"/>
        <v>1.6631002424512466E-2</v>
      </c>
      <c r="I427">
        <f t="shared" si="37"/>
        <v>0.34145803200000002</v>
      </c>
      <c r="J427">
        <f t="shared" si="38"/>
        <v>5.6787893580612552E-3</v>
      </c>
    </row>
    <row r="428" spans="1:10">
      <c r="A428" s="17" t="s">
        <v>190</v>
      </c>
      <c r="B428" s="19">
        <v>43.915479547368804</v>
      </c>
      <c r="C428" s="19">
        <v>27.672700852824853</v>
      </c>
      <c r="D428" s="19">
        <v>104.9606314855406</v>
      </c>
      <c r="E428" s="19">
        <v>183.81744757456332</v>
      </c>
      <c r="F428" s="19">
        <v>52.191074324098601</v>
      </c>
      <c r="G428" s="20">
        <f t="shared" si="35"/>
        <v>82.51146675687923</v>
      </c>
      <c r="H428">
        <f t="shared" si="36"/>
        <v>8.9484207675022192E-4</v>
      </c>
      <c r="I428">
        <f t="shared" si="37"/>
        <v>0.349158994</v>
      </c>
      <c r="J428">
        <f t="shared" si="38"/>
        <v>3.1244215930697827E-4</v>
      </c>
    </row>
    <row r="429" spans="1:10">
      <c r="A429" s="17" t="s">
        <v>192</v>
      </c>
      <c r="B429" s="19">
        <v>252.19906983557325</v>
      </c>
      <c r="C429" s="19">
        <v>18.0039258560547</v>
      </c>
      <c r="D429" s="19">
        <v>622.06888331159075</v>
      </c>
      <c r="E429" s="19">
        <v>902.91997692377197</v>
      </c>
      <c r="F429" s="19">
        <v>1271.2034269826054</v>
      </c>
      <c r="G429" s="20">
        <f t="shared" si="35"/>
        <v>613.27905658191924</v>
      </c>
      <c r="H429">
        <f t="shared" si="36"/>
        <v>6.6510501653811328E-3</v>
      </c>
      <c r="I429">
        <f t="shared" si="37"/>
        <v>0.27743080799999997</v>
      </c>
      <c r="J429">
        <f t="shared" si="38"/>
        <v>1.845206221430221E-3</v>
      </c>
    </row>
    <row r="430" spans="1:10" ht="16" thickBot="1">
      <c r="A430" s="30" t="s">
        <v>193</v>
      </c>
      <c r="B430" s="28">
        <v>660.28490863148636</v>
      </c>
      <c r="C430" s="28">
        <v>589.11457081613628</v>
      </c>
      <c r="D430" s="28">
        <v>1618.6982232847051</v>
      </c>
      <c r="E430" s="28">
        <v>798.4513904817511</v>
      </c>
      <c r="F430" s="28">
        <v>1710.2663003954801</v>
      </c>
      <c r="G430" s="20">
        <f t="shared" si="35"/>
        <v>1075.363078721912</v>
      </c>
      <c r="H430">
        <f t="shared" si="36"/>
        <v>1.1662380617464904E-2</v>
      </c>
      <c r="I430">
        <f t="shared" si="37"/>
        <v>0.29781603099999998</v>
      </c>
      <c r="J430">
        <f t="shared" si="38"/>
        <v>3.4732439075047267E-3</v>
      </c>
    </row>
    <row r="431" spans="1:10">
      <c r="A431" s="17" t="s">
        <v>195</v>
      </c>
      <c r="B431" s="19">
        <v>0.62987512359468267</v>
      </c>
      <c r="C431" s="19">
        <v>8.4185023678774389</v>
      </c>
      <c r="D431" s="19">
        <v>7.9465462323437679</v>
      </c>
      <c r="E431" s="19">
        <v>26.885195765651201</v>
      </c>
      <c r="F431" s="19">
        <v>1.9401408722153839</v>
      </c>
      <c r="G431" s="20">
        <f t="shared" si="35"/>
        <v>9.164052072336494</v>
      </c>
      <c r="H431">
        <f t="shared" si="36"/>
        <v>9.9384724453138777E-5</v>
      </c>
      <c r="I431">
        <f t="shared" si="37"/>
        <v>0.52748621900000003</v>
      </c>
      <c r="J431">
        <f t="shared" si="38"/>
        <v>5.2424072528143022E-5</v>
      </c>
    </row>
    <row r="432" spans="1:10">
      <c r="A432" s="17" t="s">
        <v>31</v>
      </c>
      <c r="B432" s="19">
        <v>155.71098985608086</v>
      </c>
      <c r="C432" s="19">
        <v>94.478934989990876</v>
      </c>
      <c r="D432" s="19">
        <v>33.997973630710753</v>
      </c>
      <c r="E432" s="19">
        <v>359.64162339873917</v>
      </c>
      <c r="F432" s="19">
        <v>85.880142979388239</v>
      </c>
      <c r="G432" s="20">
        <f t="shared" si="35"/>
        <v>145.94193297098198</v>
      </c>
      <c r="H432">
        <f t="shared" si="36"/>
        <v>1.5827494955276274E-3</v>
      </c>
      <c r="I432">
        <f t="shared" si="37"/>
        <v>0.26223906699999999</v>
      </c>
      <c r="J432">
        <f t="shared" si="38"/>
        <v>4.1505875100188568E-4</v>
      </c>
    </row>
    <row r="433" spans="1:10">
      <c r="A433" s="17" t="s">
        <v>61</v>
      </c>
      <c r="B433" s="19">
        <v>0</v>
      </c>
      <c r="C433" s="19">
        <v>0</v>
      </c>
      <c r="D433" s="19">
        <v>2.3574753822619847</v>
      </c>
      <c r="E433" s="19">
        <v>1.8210758248708914</v>
      </c>
      <c r="F433" s="19">
        <v>4.9595654084446235</v>
      </c>
      <c r="G433" s="20">
        <f t="shared" si="35"/>
        <v>1.8276233231154997</v>
      </c>
      <c r="H433">
        <f t="shared" si="36"/>
        <v>1.9820690556776031E-5</v>
      </c>
      <c r="I433">
        <f t="shared" si="37"/>
        <v>0.37816792100000002</v>
      </c>
      <c r="J433">
        <f t="shared" si="38"/>
        <v>7.4955493406403242E-6</v>
      </c>
    </row>
    <row r="434" spans="1:10">
      <c r="A434" s="17" t="s">
        <v>69</v>
      </c>
      <c r="B434" s="19">
        <v>1309.979126231369</v>
      </c>
      <c r="C434" s="19">
        <v>487.43962225096305</v>
      </c>
      <c r="D434" s="19">
        <v>94.060618903509095</v>
      </c>
      <c r="E434" s="19">
        <v>196.41206358473912</v>
      </c>
      <c r="F434" s="19">
        <v>1004.671756431374</v>
      </c>
      <c r="G434" s="20">
        <f t="shared" si="35"/>
        <v>618.51263748039082</v>
      </c>
      <c r="H434">
        <f t="shared" si="36"/>
        <v>6.7078086813075043E-3</v>
      </c>
      <c r="I434">
        <f t="shared" si="37"/>
        <v>0.29559615700000003</v>
      </c>
      <c r="J434">
        <f t="shared" si="38"/>
        <v>1.9828024680857361E-3</v>
      </c>
    </row>
    <row r="435" spans="1:10">
      <c r="A435" s="17" t="s">
        <v>95</v>
      </c>
      <c r="B435" s="19">
        <v>76.185593437580096</v>
      </c>
      <c r="C435" s="19">
        <v>320.62546972048074</v>
      </c>
      <c r="D435" s="19">
        <v>500.2218410823196</v>
      </c>
      <c r="E435" s="19">
        <v>368.26045554698311</v>
      </c>
      <c r="F435" s="19">
        <v>519.84211621829274</v>
      </c>
      <c r="G435" s="20">
        <f t="shared" si="35"/>
        <v>357.02709520113132</v>
      </c>
      <c r="H435">
        <f t="shared" si="36"/>
        <v>3.8719814334077789E-3</v>
      </c>
      <c r="I435">
        <f t="shared" si="37"/>
        <v>0.28245747300000001</v>
      </c>
      <c r="J435">
        <f t="shared" si="38"/>
        <v>1.093670091183279E-3</v>
      </c>
    </row>
    <row r="436" spans="1:10">
      <c r="A436" s="17" t="s">
        <v>102</v>
      </c>
      <c r="B436" s="19">
        <v>23.217490020873768</v>
      </c>
      <c r="C436" s="19">
        <v>33.632333717213335</v>
      </c>
      <c r="D436" s="19">
        <v>90.6171155361601</v>
      </c>
      <c r="E436" s="19">
        <v>5.4632274746126743</v>
      </c>
      <c r="F436" s="19">
        <v>3.6747039036662201</v>
      </c>
      <c r="G436" s="20">
        <f t="shared" si="35"/>
        <v>31.320974130505221</v>
      </c>
      <c r="H436">
        <f t="shared" si="36"/>
        <v>3.3967794584677583E-4</v>
      </c>
      <c r="I436">
        <f t="shared" si="37"/>
        <v>0.29815216</v>
      </c>
      <c r="J436">
        <f t="shared" si="38"/>
        <v>1.0127571325857924E-4</v>
      </c>
    </row>
    <row r="437" spans="1:10">
      <c r="A437" s="17" t="s">
        <v>121</v>
      </c>
      <c r="B437" s="19">
        <v>9.3016442670377604</v>
      </c>
      <c r="C437" s="19">
        <v>20.129389325172301</v>
      </c>
      <c r="D437" s="19">
        <v>17.389692005112298</v>
      </c>
      <c r="E437" s="19">
        <v>27.05201187174622</v>
      </c>
      <c r="F437" s="19">
        <v>59.219266755236454</v>
      </c>
      <c r="G437" s="20">
        <f t="shared" si="35"/>
        <v>26.618400844861007</v>
      </c>
      <c r="H437">
        <f t="shared" si="36"/>
        <v>2.8867824107367963E-4</v>
      </c>
      <c r="I437">
        <f t="shared" si="37"/>
        <v>0.31631986200000001</v>
      </c>
      <c r="J437">
        <f t="shared" si="38"/>
        <v>9.1314661378829077E-5</v>
      </c>
    </row>
    <row r="438" spans="1:10">
      <c r="A438" s="17" t="s">
        <v>165</v>
      </c>
      <c r="B438" s="19">
        <v>0</v>
      </c>
      <c r="C438" s="19">
        <v>19.615388355516401</v>
      </c>
      <c r="D438" s="19">
        <v>3.1918627366580803</v>
      </c>
      <c r="E438" s="19">
        <v>1.2511207957128261</v>
      </c>
      <c r="F438" s="19">
        <v>13.760866716176663</v>
      </c>
      <c r="G438" s="20">
        <f t="shared" si="35"/>
        <v>7.5638477208127934</v>
      </c>
      <c r="H438">
        <f t="shared" si="36"/>
        <v>8.2030407030065874E-5</v>
      </c>
      <c r="I438">
        <f t="shared" si="37"/>
        <v>0.40111301500000002</v>
      </c>
      <c r="J438">
        <f t="shared" si="38"/>
        <v>3.2903463885506918E-5</v>
      </c>
    </row>
    <row r="439" spans="1:10">
      <c r="A439" s="17" t="s">
        <v>200</v>
      </c>
      <c r="B439" s="19">
        <v>3.5741751199326179</v>
      </c>
      <c r="C439" s="19">
        <v>2.1254634691175713</v>
      </c>
      <c r="D439" s="19">
        <v>1.2052261785721381</v>
      </c>
      <c r="E439" s="19">
        <v>1.4040355596332801</v>
      </c>
      <c r="F439" s="19">
        <v>2.5825716246045833</v>
      </c>
      <c r="G439" s="20">
        <f t="shared" si="35"/>
        <v>2.178294390372038</v>
      </c>
      <c r="H439">
        <f t="shared" si="36"/>
        <v>2.362374046503494E-5</v>
      </c>
      <c r="I439">
        <f t="shared" si="37"/>
        <v>0.34476546800000002</v>
      </c>
      <c r="J439">
        <f t="shared" si="38"/>
        <v>8.1446499373383085E-6</v>
      </c>
    </row>
    <row r="440" spans="1:10">
      <c r="A440" s="17" t="s">
        <v>201</v>
      </c>
      <c r="B440" s="19">
        <v>4.1015124327095602</v>
      </c>
      <c r="C440" s="19">
        <v>29.325839106582961</v>
      </c>
      <c r="D440" s="19">
        <v>22.343039156606562</v>
      </c>
      <c r="E440" s="19">
        <v>13.3035844610797</v>
      </c>
      <c r="F440" s="19">
        <v>50.790575283890149</v>
      </c>
      <c r="G440" s="20">
        <f t="shared" si="35"/>
        <v>23.972910088173784</v>
      </c>
      <c r="H440">
        <f t="shared" si="36"/>
        <v>2.5998772646056807E-4</v>
      </c>
      <c r="I440">
        <f t="shared" si="37"/>
        <v>0.36989438499999999</v>
      </c>
      <c r="J440">
        <f t="shared" si="38"/>
        <v>9.6168000186680049E-5</v>
      </c>
    </row>
    <row r="441" spans="1:10">
      <c r="A441" s="17" t="s">
        <v>203</v>
      </c>
      <c r="B441" s="19">
        <v>91.829933716629426</v>
      </c>
      <c r="C441" s="19">
        <v>133.612468274332</v>
      </c>
      <c r="D441" s="19">
        <v>69.148196465111397</v>
      </c>
      <c r="E441" s="19">
        <v>863.52357320099304</v>
      </c>
      <c r="F441" s="19">
        <v>861.51248756896496</v>
      </c>
      <c r="G441" s="20">
        <f t="shared" si="35"/>
        <v>403.92533184520619</v>
      </c>
      <c r="H441">
        <f t="shared" si="36"/>
        <v>4.3805957766500586E-3</v>
      </c>
      <c r="I441">
        <f t="shared" si="37"/>
        <v>0.273960494</v>
      </c>
      <c r="J441">
        <f t="shared" si="38"/>
        <v>1.2001101829853637E-3</v>
      </c>
    </row>
    <row r="442" spans="1:10">
      <c r="A442" s="17" t="s">
        <v>204</v>
      </c>
      <c r="B442" s="19">
        <v>174.73907789211557</v>
      </c>
      <c r="C442" s="19">
        <v>341.97734783834807</v>
      </c>
      <c r="D442" s="19">
        <v>211.00729095616816</v>
      </c>
      <c r="E442" s="19">
        <v>399.41336336023244</v>
      </c>
      <c r="F442" s="19">
        <v>509.51182971987453</v>
      </c>
      <c r="G442" s="20">
        <f t="shared" si="35"/>
        <v>327.32978195334783</v>
      </c>
      <c r="H442">
        <f t="shared" si="36"/>
        <v>3.549912192548806E-3</v>
      </c>
      <c r="I442">
        <f t="shared" si="37"/>
        <v>0.284910779</v>
      </c>
      <c r="J442">
        <f t="shared" si="38"/>
        <v>1.0114082481606783E-3</v>
      </c>
    </row>
    <row r="443" spans="1:10">
      <c r="A443" s="17" t="s">
        <v>108</v>
      </c>
      <c r="B443" s="19">
        <v>38.36378950452265</v>
      </c>
      <c r="C443" s="19">
        <v>5.9318490281908698</v>
      </c>
      <c r="D443" s="19">
        <v>35.825679264149798</v>
      </c>
      <c r="E443" s="19">
        <v>7.854258328641631</v>
      </c>
      <c r="F443" s="19">
        <v>41.526723834437881</v>
      </c>
      <c r="G443" s="20">
        <f t="shared" si="35"/>
        <v>25.900459991988566</v>
      </c>
      <c r="H443">
        <f t="shared" si="36"/>
        <v>2.8089212710650016E-4</v>
      </c>
      <c r="I443">
        <f t="shared" si="37"/>
        <v>0.342986709</v>
      </c>
      <c r="J443">
        <f t="shared" si="38"/>
        <v>9.6342266260268181E-5</v>
      </c>
    </row>
    <row r="444" spans="1:10">
      <c r="A444" s="17" t="s">
        <v>124</v>
      </c>
      <c r="B444" s="19">
        <v>0</v>
      </c>
      <c r="C444" s="19">
        <v>0</v>
      </c>
      <c r="D444" s="19">
        <v>0</v>
      </c>
      <c r="E444" s="19">
        <v>17.891027378693412</v>
      </c>
      <c r="F444" s="19">
        <v>83.104842129066895</v>
      </c>
      <c r="G444" s="20">
        <f t="shared" si="35"/>
        <v>20.199173901552061</v>
      </c>
      <c r="H444">
        <f t="shared" si="36"/>
        <v>2.1906131878569177E-4</v>
      </c>
      <c r="I444">
        <f t="shared" si="37"/>
        <v>0.38353377399999999</v>
      </c>
      <c r="J444">
        <f t="shared" si="38"/>
        <v>8.4017414331293455E-5</v>
      </c>
    </row>
    <row r="445" spans="1:10">
      <c r="A445" s="17" t="s">
        <v>159</v>
      </c>
      <c r="B445" s="19">
        <v>0</v>
      </c>
      <c r="C445" s="19">
        <v>2.0004362062283025</v>
      </c>
      <c r="D445" s="19">
        <v>0.60923521114635559</v>
      </c>
      <c r="E445" s="19">
        <v>1.2094167691890652</v>
      </c>
      <c r="F445" s="19">
        <v>104.639120949153</v>
      </c>
      <c r="G445" s="20">
        <f t="shared" si="35"/>
        <v>21.691641827143343</v>
      </c>
      <c r="H445">
        <f t="shared" si="36"/>
        <v>2.3524722785399531E-4</v>
      </c>
      <c r="I445">
        <f t="shared" si="37"/>
        <v>0.34895254799999997</v>
      </c>
      <c r="J445">
        <f t="shared" si="38"/>
        <v>8.2090119569588234E-5</v>
      </c>
    </row>
    <row r="446" spans="1:10">
      <c r="A446" s="17" t="s">
        <v>173</v>
      </c>
      <c r="B446" s="19">
        <v>0.80565422785366392</v>
      </c>
      <c r="C446" s="19">
        <v>0</v>
      </c>
      <c r="D446" s="19">
        <v>0</v>
      </c>
      <c r="E446" s="19">
        <v>1.8627798513946523</v>
      </c>
      <c r="F446" s="19">
        <v>19.889656093969631</v>
      </c>
      <c r="G446" s="20">
        <f t="shared" si="35"/>
        <v>4.5116180346435897</v>
      </c>
      <c r="H446">
        <f t="shared" si="36"/>
        <v>4.8928782995941979E-5</v>
      </c>
      <c r="I446">
        <f t="shared" si="37"/>
        <v>0.40242429099999999</v>
      </c>
      <c r="J446">
        <f t="shared" si="38"/>
        <v>1.9690130806634807E-5</v>
      </c>
    </row>
    <row r="447" spans="1:10">
      <c r="A447" s="17" t="s">
        <v>205</v>
      </c>
      <c r="B447" s="19">
        <v>365.7963159629399</v>
      </c>
      <c r="C447" s="19">
        <v>230.16129906104527</v>
      </c>
      <c r="D447" s="19">
        <v>287.82390453549124</v>
      </c>
      <c r="E447" s="19">
        <v>288.60576488659979</v>
      </c>
      <c r="F447" s="19">
        <v>115.393411744148</v>
      </c>
      <c r="G447" s="20">
        <f t="shared" si="35"/>
        <v>257.55613923804481</v>
      </c>
      <c r="H447">
        <f t="shared" si="36"/>
        <v>2.7932126233391214E-3</v>
      </c>
      <c r="I447">
        <f t="shared" si="37"/>
        <v>0.28954676299999998</v>
      </c>
      <c r="J447">
        <f t="shared" si="38"/>
        <v>8.0876567345858081E-4</v>
      </c>
    </row>
    <row r="448" spans="1:10">
      <c r="A448" s="17" t="s">
        <v>206</v>
      </c>
      <c r="B448" s="19">
        <v>1.8456805947193027</v>
      </c>
      <c r="C448" s="19">
        <v>1.1252453660034203</v>
      </c>
      <c r="D448" s="19">
        <v>0.635723698587501</v>
      </c>
      <c r="E448" s="19">
        <v>0.6116590556818261</v>
      </c>
      <c r="F448" s="19">
        <v>13.593834720555501</v>
      </c>
      <c r="G448" s="20">
        <f t="shared" si="35"/>
        <v>3.5624286871095103</v>
      </c>
      <c r="H448">
        <f t="shared" si="36"/>
        <v>3.8634764475106885E-5</v>
      </c>
      <c r="I448">
        <f t="shared" si="37"/>
        <v>0.37561155200000002</v>
      </c>
      <c r="J448">
        <f t="shared" si="38"/>
        <v>1.4511663845649364E-5</v>
      </c>
    </row>
    <row r="449" spans="1:10">
      <c r="A449" s="17" t="s">
        <v>207</v>
      </c>
      <c r="B449" s="19">
        <v>31.68418354268136</v>
      </c>
      <c r="C449" s="19">
        <v>21.032364001594793</v>
      </c>
      <c r="D449" s="19">
        <v>5.6817805561257941</v>
      </c>
      <c r="E449" s="19">
        <v>23.534972301575717</v>
      </c>
      <c r="F449" s="19">
        <v>110.36960326046456</v>
      </c>
      <c r="G449" s="20">
        <f t="shared" ref="G449:G483" si="39">AVERAGE(B449:F449)</f>
        <v>38.460580732488445</v>
      </c>
      <c r="H449">
        <f t="shared" ref="H449:H481" si="40">G449/G$483</f>
        <v>4.1710743110514578E-4</v>
      </c>
      <c r="I449">
        <f t="shared" ref="I449:I481" si="41">VLOOKUP(A449,R$1:S$250,2,FALSE)</f>
        <v>0.33910511100000001</v>
      </c>
      <c r="J449">
        <f t="shared" ref="J449:J481" si="42">H449*I449</f>
        <v>1.4144326172383531E-4</v>
      </c>
    </row>
    <row r="450" spans="1:10">
      <c r="A450" s="17" t="s">
        <v>24</v>
      </c>
      <c r="B450" s="19">
        <v>94.583806350020126</v>
      </c>
      <c r="C450" s="19">
        <v>9.2936932081023222</v>
      </c>
      <c r="D450" s="19">
        <v>7.6684171142117403</v>
      </c>
      <c r="E450" s="19">
        <v>4.0313892306302197</v>
      </c>
      <c r="F450" s="19">
        <v>1.67031995621192</v>
      </c>
      <c r="G450" s="20">
        <f t="shared" si="39"/>
        <v>23.449525171835269</v>
      </c>
      <c r="H450">
        <f t="shared" si="40"/>
        <v>2.5431158393293511E-4</v>
      </c>
      <c r="I450">
        <f t="shared" si="41"/>
        <v>0.39864959599999999</v>
      </c>
      <c r="J450">
        <f t="shared" si="42"/>
        <v>1.0138121019298468E-4</v>
      </c>
    </row>
    <row r="451" spans="1:10">
      <c r="A451" s="17" t="s">
        <v>28</v>
      </c>
      <c r="B451" s="19">
        <v>0</v>
      </c>
      <c r="C451" s="19">
        <v>0.56956864205111402</v>
      </c>
      <c r="D451" s="19">
        <v>0</v>
      </c>
      <c r="E451" s="19">
        <v>3.5309409123450872</v>
      </c>
      <c r="F451" s="19">
        <v>0</v>
      </c>
      <c r="G451" s="20">
        <f t="shared" si="39"/>
        <v>0.82010191087924034</v>
      </c>
      <c r="H451">
        <f t="shared" si="40"/>
        <v>8.8940571040911784E-6</v>
      </c>
      <c r="I451">
        <f t="shared" si="41"/>
        <v>0.41010332799999999</v>
      </c>
      <c r="J451">
        <f t="shared" si="42"/>
        <v>3.6474824178098345E-6</v>
      </c>
    </row>
    <row r="452" spans="1:10">
      <c r="A452" s="17" t="s">
        <v>42</v>
      </c>
      <c r="B452" s="19">
        <v>6.8553850661002667</v>
      </c>
      <c r="C452" s="19">
        <v>66.069962477929195</v>
      </c>
      <c r="D452" s="19">
        <v>0.913852816719533</v>
      </c>
      <c r="E452" s="19">
        <v>0</v>
      </c>
      <c r="F452" s="19">
        <v>0.83515997810595999</v>
      </c>
      <c r="G452" s="20">
        <f t="shared" si="39"/>
        <v>14.934872067770991</v>
      </c>
      <c r="H452">
        <f t="shared" si="40"/>
        <v>1.6196963237244657E-4</v>
      </c>
      <c r="I452">
        <f t="shared" si="41"/>
        <v>0.34843180000000001</v>
      </c>
      <c r="J452">
        <f t="shared" si="42"/>
        <v>5.6435370552869833E-5</v>
      </c>
    </row>
    <row r="453" spans="1:10">
      <c r="A453" s="17" t="s">
        <v>73</v>
      </c>
      <c r="B453" s="19">
        <v>6.8553850661002667</v>
      </c>
      <c r="C453" s="19">
        <v>0.91686659452130503</v>
      </c>
      <c r="D453" s="19">
        <v>0</v>
      </c>
      <c r="E453" s="19">
        <v>2.0434972996642826</v>
      </c>
      <c r="F453" s="19">
        <v>129.66822306223611</v>
      </c>
      <c r="G453" s="20">
        <f t="shared" si="39"/>
        <v>27.896794404504391</v>
      </c>
      <c r="H453">
        <f t="shared" si="40"/>
        <v>3.0254250010068351E-4</v>
      </c>
      <c r="I453">
        <f t="shared" si="41"/>
        <v>0.39864959599999999</v>
      </c>
      <c r="J453">
        <f t="shared" si="42"/>
        <v>1.2060844543796744E-4</v>
      </c>
    </row>
    <row r="454" spans="1:10">
      <c r="A454" s="17" t="s">
        <v>89</v>
      </c>
      <c r="B454" s="19">
        <v>178.9870729117076</v>
      </c>
      <c r="C454" s="19">
        <v>15.114406891502732</v>
      </c>
      <c r="D454" s="19">
        <v>77.465581521631165</v>
      </c>
      <c r="E454" s="19">
        <v>341.31965441263401</v>
      </c>
      <c r="F454" s="19">
        <v>0</v>
      </c>
      <c r="G454" s="20">
        <f t="shared" si="39"/>
        <v>122.5773431474951</v>
      </c>
      <c r="H454">
        <f t="shared" si="40"/>
        <v>1.3293590408206401E-3</v>
      </c>
      <c r="I454">
        <f t="shared" si="41"/>
        <v>0.39864959599999999</v>
      </c>
      <c r="J454">
        <f t="shared" si="42"/>
        <v>5.2994844456209572E-4</v>
      </c>
    </row>
    <row r="455" spans="1:10">
      <c r="A455" s="17" t="s">
        <v>119</v>
      </c>
      <c r="B455" s="19">
        <v>34.862855678031273</v>
      </c>
      <c r="C455" s="19">
        <v>76.738955577813499</v>
      </c>
      <c r="D455" s="19">
        <v>12.3568793912946</v>
      </c>
      <c r="E455" s="19">
        <v>31.917481632851654</v>
      </c>
      <c r="F455" s="19">
        <v>63.690584791865284</v>
      </c>
      <c r="G455" s="20">
        <f t="shared" si="39"/>
        <v>43.913351414371263</v>
      </c>
      <c r="H455">
        <f t="shared" si="40"/>
        <v>4.7624307409881416E-4</v>
      </c>
      <c r="I455">
        <f t="shared" si="41"/>
        <v>0.39864959599999999</v>
      </c>
      <c r="J455">
        <f t="shared" si="42"/>
        <v>1.8985410908729032E-4</v>
      </c>
    </row>
    <row r="456" spans="1:10">
      <c r="A456" s="17" t="s">
        <v>167</v>
      </c>
      <c r="B456" s="19">
        <v>8.6717691434430701</v>
      </c>
      <c r="C456" s="19">
        <v>27.742160443318888</v>
      </c>
      <c r="D456" s="19">
        <v>8.8339105616221492</v>
      </c>
      <c r="E456" s="19">
        <v>1.1538114004907201</v>
      </c>
      <c r="F456" s="19">
        <v>10.921322790616401</v>
      </c>
      <c r="G456" s="20">
        <f t="shared" si="39"/>
        <v>11.464594867898246</v>
      </c>
      <c r="H456">
        <f t="shared" si="40"/>
        <v>1.2433425660603322E-4</v>
      </c>
      <c r="I456">
        <f t="shared" si="41"/>
        <v>0.53611852299999996</v>
      </c>
      <c r="J456">
        <f t="shared" si="42"/>
        <v>6.6657898009929515E-5</v>
      </c>
    </row>
    <row r="457" spans="1:10">
      <c r="A457" s="17" t="s">
        <v>213</v>
      </c>
      <c r="B457" s="19">
        <v>80.360347163730907</v>
      </c>
      <c r="C457" s="19">
        <v>85.490863980062301</v>
      </c>
      <c r="D457" s="19">
        <v>82.101066823831701</v>
      </c>
      <c r="E457" s="19">
        <v>0</v>
      </c>
      <c r="F457" s="19">
        <v>73.134316851986526</v>
      </c>
      <c r="G457" s="20">
        <f t="shared" si="39"/>
        <v>64.217318963922281</v>
      </c>
      <c r="H457">
        <f t="shared" si="40"/>
        <v>6.9644088662642331E-4</v>
      </c>
      <c r="I457">
        <f t="shared" si="41"/>
        <v>0.39864959599999999</v>
      </c>
      <c r="J457">
        <f t="shared" si="42"/>
        <v>2.7763587809150547E-4</v>
      </c>
    </row>
    <row r="458" spans="1:10">
      <c r="A458" s="17" t="s">
        <v>216</v>
      </c>
      <c r="B458" s="19">
        <v>549.44153513751041</v>
      </c>
      <c r="C458" s="19">
        <v>47.982685113281647</v>
      </c>
      <c r="D458" s="19">
        <v>47.771987100106621</v>
      </c>
      <c r="E458" s="19">
        <v>44.720617775646247</v>
      </c>
      <c r="F458" s="19">
        <v>37.53080455457706</v>
      </c>
      <c r="G458" s="20">
        <f t="shared" si="39"/>
        <v>145.4895259362244</v>
      </c>
      <c r="H458">
        <f t="shared" si="40"/>
        <v>1.5778431126158834E-3</v>
      </c>
      <c r="I458">
        <f t="shared" si="41"/>
        <v>0.302344053</v>
      </c>
      <c r="J458">
        <f t="shared" si="42"/>
        <v>4.7705148166642163E-4</v>
      </c>
    </row>
    <row r="459" spans="1:10">
      <c r="A459" s="17" t="s">
        <v>257</v>
      </c>
      <c r="B459" s="19">
        <v>80.9609257699491</v>
      </c>
      <c r="C459" s="19">
        <v>7.2932570018740197</v>
      </c>
      <c r="D459" s="19">
        <v>1.1654934474104193</v>
      </c>
      <c r="E459" s="19">
        <v>0</v>
      </c>
      <c r="F459" s="19">
        <v>0.56533906210249596</v>
      </c>
      <c r="G459" s="20">
        <f t="shared" si="39"/>
        <v>17.997003056267207</v>
      </c>
      <c r="H459">
        <f t="shared" si="40"/>
        <v>1.9517863665667487E-4</v>
      </c>
      <c r="I459">
        <f t="shared" si="41"/>
        <v>0.39864959599999999</v>
      </c>
      <c r="J459">
        <f t="shared" si="42"/>
        <v>7.7807884651014223E-5</v>
      </c>
    </row>
    <row r="460" spans="1:10">
      <c r="A460" s="17" t="s">
        <v>260</v>
      </c>
      <c r="B460" s="19">
        <v>0</v>
      </c>
      <c r="C460" s="19">
        <v>2.0143281243271103</v>
      </c>
      <c r="D460" s="19">
        <v>5.2579647570674597</v>
      </c>
      <c r="E460" s="19">
        <v>0</v>
      </c>
      <c r="F460" s="19">
        <v>0</v>
      </c>
      <c r="G460" s="20">
        <f t="shared" si="39"/>
        <v>1.454458576278914</v>
      </c>
      <c r="H460">
        <f t="shared" si="40"/>
        <v>1.5773695270495036E-5</v>
      </c>
      <c r="I460">
        <f t="shared" si="41"/>
        <v>0.39864959599999999</v>
      </c>
      <c r="J460">
        <f t="shared" si="42"/>
        <v>6.2881772470099564E-6</v>
      </c>
    </row>
    <row r="461" spans="1:10">
      <c r="A461" s="17" t="s">
        <v>140</v>
      </c>
      <c r="B461" s="19">
        <v>19.994873109459114</v>
      </c>
      <c r="C461" s="19">
        <v>0</v>
      </c>
      <c r="D461" s="19">
        <v>0.58274672370520963</v>
      </c>
      <c r="E461" s="19">
        <v>0.55605368698347801</v>
      </c>
      <c r="F461" s="19">
        <v>0</v>
      </c>
      <c r="G461" s="20">
        <f t="shared" si="39"/>
        <v>4.2267347040295604</v>
      </c>
      <c r="H461">
        <f t="shared" si="40"/>
        <v>4.583920525338023E-5</v>
      </c>
      <c r="I461">
        <f t="shared" si="41"/>
        <v>0.54393411999999997</v>
      </c>
      <c r="J461">
        <f t="shared" si="42"/>
        <v>2.4933507770996751E-5</v>
      </c>
    </row>
    <row r="462" spans="1:10">
      <c r="A462" s="17" t="s">
        <v>158</v>
      </c>
      <c r="B462" s="19">
        <v>0.68846815834767638</v>
      </c>
      <c r="C462" s="19">
        <v>1.1808130383986499</v>
      </c>
      <c r="D462" s="19">
        <v>0</v>
      </c>
      <c r="E462" s="19">
        <v>0</v>
      </c>
      <c r="F462" s="19">
        <v>0</v>
      </c>
      <c r="G462" s="20">
        <f t="shared" si="39"/>
        <v>0.37385623934926526</v>
      </c>
      <c r="H462">
        <f t="shared" si="40"/>
        <v>4.0544945663256281E-6</v>
      </c>
      <c r="I462">
        <f t="shared" si="41"/>
        <v>0.54393411999999997</v>
      </c>
      <c r="J462">
        <f t="shared" si="42"/>
        <v>2.2053779339791121E-6</v>
      </c>
    </row>
    <row r="463" spans="1:10">
      <c r="A463" s="17" t="s">
        <v>222</v>
      </c>
      <c r="B463" s="19">
        <v>0</v>
      </c>
      <c r="C463" s="19">
        <v>0</v>
      </c>
      <c r="D463" s="19">
        <v>0</v>
      </c>
      <c r="E463" s="19">
        <v>0</v>
      </c>
      <c r="F463" s="19">
        <v>0.62958213734141588</v>
      </c>
      <c r="G463" s="20">
        <f t="shared" si="39"/>
        <v>0.12591642746828319</v>
      </c>
      <c r="H463">
        <f t="shared" si="40"/>
        <v>1.3655716215139654E-6</v>
      </c>
      <c r="I463">
        <f t="shared" si="41"/>
        <v>0.54393411999999997</v>
      </c>
      <c r="J463">
        <f t="shared" si="42"/>
        <v>7.4278099824517179E-7</v>
      </c>
    </row>
    <row r="464" spans="1:10">
      <c r="A464" s="17" t="s">
        <v>219</v>
      </c>
      <c r="B464" s="19">
        <v>0</v>
      </c>
      <c r="C464" s="19">
        <v>1.4308675641771886</v>
      </c>
      <c r="D464" s="19">
        <v>0</v>
      </c>
      <c r="E464" s="19">
        <v>62.764559918260098</v>
      </c>
      <c r="F464" s="19">
        <v>16.536167566498005</v>
      </c>
      <c r="G464" s="20">
        <f t="shared" si="39"/>
        <v>16.146319009787057</v>
      </c>
      <c r="H464">
        <f t="shared" si="40"/>
        <v>1.7510785109616086E-4</v>
      </c>
      <c r="I464">
        <f t="shared" si="41"/>
        <v>0.50184070000000003</v>
      </c>
      <c r="J464">
        <f t="shared" si="42"/>
        <v>8.7876246569593136E-5</v>
      </c>
    </row>
    <row r="465" spans="1:10">
      <c r="A465" s="17" t="s">
        <v>5</v>
      </c>
      <c r="B465" s="19">
        <v>98.729263558794457</v>
      </c>
      <c r="C465" s="19">
        <v>131.1952745251395</v>
      </c>
      <c r="D465" s="19">
        <v>2771.4904409670949</v>
      </c>
      <c r="E465" s="19">
        <v>265.72415566722998</v>
      </c>
      <c r="F465" s="19">
        <v>433.39663417680208</v>
      </c>
      <c r="G465" s="20">
        <f t="shared" si="39"/>
        <v>740.10715377901215</v>
      </c>
      <c r="H465">
        <f t="shared" si="40"/>
        <v>8.026508902777332E-3</v>
      </c>
      <c r="I465">
        <f t="shared" si="41"/>
        <v>0.33270861600000001</v>
      </c>
      <c r="J465">
        <f t="shared" si="42"/>
        <v>2.6704886683547248E-3</v>
      </c>
    </row>
    <row r="466" spans="1:10">
      <c r="A466" s="17" t="s">
        <v>63</v>
      </c>
      <c r="B466" s="19">
        <v>28.4029735965137</v>
      </c>
      <c r="C466" s="19">
        <v>77.002902021690844</v>
      </c>
      <c r="D466" s="19">
        <v>3.2845724427020899</v>
      </c>
      <c r="E466" s="19">
        <v>103.12015625108606</v>
      </c>
      <c r="F466" s="19">
        <v>143.36484670317401</v>
      </c>
      <c r="G466" s="20">
        <f t="shared" si="39"/>
        <v>71.035090203033334</v>
      </c>
      <c r="H466">
        <f t="shared" si="40"/>
        <v>7.7038004701476316E-4</v>
      </c>
      <c r="I466">
        <f t="shared" si="41"/>
        <v>0.27222679999999999</v>
      </c>
      <c r="J466">
        <f t="shared" si="42"/>
        <v>2.0971809498267853E-4</v>
      </c>
    </row>
    <row r="467" spans="1:10">
      <c r="A467" s="17" t="s">
        <v>212</v>
      </c>
      <c r="B467" s="19">
        <v>0.60057860621818571</v>
      </c>
      <c r="C467" s="19">
        <v>0</v>
      </c>
      <c r="D467" s="19">
        <v>0</v>
      </c>
      <c r="E467" s="19">
        <v>21.171744131895935</v>
      </c>
      <c r="F467" s="19">
        <v>20.249417315307582</v>
      </c>
      <c r="G467" s="20">
        <f t="shared" si="39"/>
        <v>8.4043480106843411</v>
      </c>
      <c r="H467">
        <f t="shared" si="40"/>
        <v>9.1145685844753937E-5</v>
      </c>
      <c r="I467">
        <f t="shared" si="41"/>
        <v>0.2866231185</v>
      </c>
      <c r="J467">
        <f t="shared" si="42"/>
        <v>2.612446071464468E-5</v>
      </c>
    </row>
    <row r="468" spans="1:10">
      <c r="A468" s="17" t="s">
        <v>223</v>
      </c>
      <c r="B468" s="19">
        <v>777.91042589812128</v>
      </c>
      <c r="C468" s="19">
        <v>155.57559078854695</v>
      </c>
      <c r="D468" s="19">
        <v>71.002390585991563</v>
      </c>
      <c r="E468" s="19">
        <v>349.28512347867189</v>
      </c>
      <c r="F468" s="19">
        <v>136.91484194918601</v>
      </c>
      <c r="G468" s="20">
        <f t="shared" si="39"/>
        <v>298.13767454010355</v>
      </c>
      <c r="H468">
        <f t="shared" si="40"/>
        <v>3.2333219409253228E-3</v>
      </c>
      <c r="I468">
        <f t="shared" si="41"/>
        <v>0.33414865799999999</v>
      </c>
      <c r="J468">
        <f t="shared" si="42"/>
        <v>1.0804101874421518E-3</v>
      </c>
    </row>
    <row r="469" spans="1:10">
      <c r="A469" s="17" t="s">
        <v>247</v>
      </c>
      <c r="B469" s="19">
        <v>0</v>
      </c>
      <c r="C469" s="19">
        <v>0</v>
      </c>
      <c r="D469" s="19">
        <v>0</v>
      </c>
      <c r="E469" s="19">
        <v>0</v>
      </c>
      <c r="F469" s="19">
        <v>0</v>
      </c>
      <c r="G469" s="20">
        <f t="shared" si="39"/>
        <v>0</v>
      </c>
      <c r="H469">
        <f t="shared" si="40"/>
        <v>0</v>
      </c>
      <c r="I469">
        <f t="shared" si="41"/>
        <v>0.33414865799999999</v>
      </c>
    </row>
    <row r="470" spans="1:10">
      <c r="A470" s="17" t="s">
        <v>251</v>
      </c>
      <c r="B470" s="19">
        <v>8.012597502471893</v>
      </c>
      <c r="C470" s="19">
        <v>19.809875208899719</v>
      </c>
      <c r="D470" s="19">
        <v>2.3707196259825576</v>
      </c>
      <c r="E470" s="19">
        <v>28.6367648796491</v>
      </c>
      <c r="F470" s="19">
        <v>43.286984095984288</v>
      </c>
      <c r="G470" s="20">
        <f t="shared" si="39"/>
        <v>20.423388262597513</v>
      </c>
      <c r="H470">
        <f t="shared" si="40"/>
        <v>2.2149293771529232E-4</v>
      </c>
      <c r="I470">
        <f t="shared" si="41"/>
        <v>0.30281271399999998</v>
      </c>
      <c r="J470">
        <f t="shared" si="42"/>
        <v>6.7070877601400629E-5</v>
      </c>
    </row>
    <row r="471" spans="1:10">
      <c r="A471" s="17" t="s">
        <v>263</v>
      </c>
      <c r="B471" s="19">
        <v>0</v>
      </c>
      <c r="C471" s="19">
        <v>0</v>
      </c>
      <c r="D471" s="19">
        <v>0</v>
      </c>
      <c r="E471" s="19">
        <v>0</v>
      </c>
      <c r="F471" s="19">
        <v>0</v>
      </c>
      <c r="G471" s="20">
        <f t="shared" si="39"/>
        <v>0</v>
      </c>
      <c r="H471">
        <f t="shared" si="40"/>
        <v>0</v>
      </c>
      <c r="I471">
        <f t="shared" si="41"/>
        <v>0.25747838160000003</v>
      </c>
    </row>
    <row r="472" spans="1:10">
      <c r="A472" s="17" t="s">
        <v>33</v>
      </c>
      <c r="B472" s="19">
        <v>5.405207455963672</v>
      </c>
      <c r="C472" s="19">
        <v>3.55633103329476</v>
      </c>
      <c r="D472" s="19">
        <v>1.8541941208802124</v>
      </c>
      <c r="E472" s="19">
        <v>42.232277526395173</v>
      </c>
      <c r="F472" s="19">
        <v>97.161226991342602</v>
      </c>
      <c r="G472" s="20">
        <f t="shared" si="39"/>
        <v>30.041847425575281</v>
      </c>
      <c r="H472">
        <f t="shared" si="40"/>
        <v>3.258057358127596E-4</v>
      </c>
      <c r="I472">
        <f t="shared" si="41"/>
        <v>0.29721400999999997</v>
      </c>
      <c r="J472">
        <f t="shared" si="42"/>
        <v>9.6834029221910876E-5</v>
      </c>
    </row>
    <row r="473" spans="1:10">
      <c r="A473" s="17" t="s">
        <v>40</v>
      </c>
      <c r="B473" s="19">
        <v>0</v>
      </c>
      <c r="C473" s="19">
        <v>0.73627165923680582</v>
      </c>
      <c r="D473" s="19">
        <v>0.71518916091093898</v>
      </c>
      <c r="E473" s="19">
        <v>113.64347227724838</v>
      </c>
      <c r="F473" s="19">
        <v>65.437996438363911</v>
      </c>
      <c r="G473" s="20">
        <f t="shared" si="39"/>
        <v>36.106585907152009</v>
      </c>
      <c r="H473">
        <f t="shared" si="40"/>
        <v>3.9157820830790701E-4</v>
      </c>
      <c r="I473">
        <f t="shared" si="41"/>
        <v>0.292860758</v>
      </c>
      <c r="J473">
        <f t="shared" si="42"/>
        <v>1.1467789090133555E-4</v>
      </c>
    </row>
    <row r="474" spans="1:10">
      <c r="A474" s="17" t="s">
        <v>50</v>
      </c>
      <c r="B474" s="19">
        <v>33.778884535100886</v>
      </c>
      <c r="C474" s="19">
        <v>6.3208227349574804</v>
      </c>
      <c r="D474" s="19">
        <v>10.462952539252628</v>
      </c>
      <c r="E474" s="19">
        <v>8.6466348325930902</v>
      </c>
      <c r="F474" s="19">
        <v>30.386974588009199</v>
      </c>
      <c r="G474" s="20">
        <f t="shared" si="39"/>
        <v>17.919253845982656</v>
      </c>
      <c r="H474">
        <f t="shared" si="40"/>
        <v>1.9433544155263296E-4</v>
      </c>
      <c r="I474">
        <f t="shared" si="41"/>
        <v>0.230041615</v>
      </c>
      <c r="J474">
        <f t="shared" si="42"/>
        <v>4.4705238826505792E-5</v>
      </c>
    </row>
    <row r="475" spans="1:10">
      <c r="A475" s="17" t="s">
        <v>191</v>
      </c>
      <c r="B475" s="19">
        <v>117.36184861024645</v>
      </c>
      <c r="C475" s="19">
        <v>207.309093788507</v>
      </c>
      <c r="D475" s="19">
        <v>18.277056334390668</v>
      </c>
      <c r="E475" s="19">
        <v>105.87262200165426</v>
      </c>
      <c r="F475" s="19">
        <v>199.42335415665545</v>
      </c>
      <c r="G475" s="20">
        <f t="shared" si="39"/>
        <v>129.64879497829079</v>
      </c>
      <c r="H475">
        <f t="shared" si="40"/>
        <v>1.4060493832739307E-3</v>
      </c>
      <c r="I475">
        <f t="shared" si="41"/>
        <v>0.28386346000000001</v>
      </c>
      <c r="J475">
        <f t="shared" si="42"/>
        <v>3.9912604286700414E-4</v>
      </c>
    </row>
    <row r="476" spans="1:10">
      <c r="A476" s="17" t="s">
        <v>227</v>
      </c>
      <c r="B476" s="19">
        <v>25.634452704434761</v>
      </c>
      <c r="C476" s="19">
        <v>11.460832431516316</v>
      </c>
      <c r="D476" s="19">
        <v>11.337072624810443</v>
      </c>
      <c r="E476" s="19">
        <v>15.861431421203701</v>
      </c>
      <c r="F476" s="19">
        <v>14.300508548183592</v>
      </c>
      <c r="G476" s="20">
        <f t="shared" si="39"/>
        <v>15.718859546029762</v>
      </c>
      <c r="H476">
        <f t="shared" si="40"/>
        <v>1.7047202617012752E-4</v>
      </c>
      <c r="I476">
        <f t="shared" si="41"/>
        <v>0.32266445799999999</v>
      </c>
      <c r="J476">
        <f t="shared" si="42"/>
        <v>5.5005263928346008E-5</v>
      </c>
    </row>
    <row r="477" spans="1:10">
      <c r="A477" s="17" t="s">
        <v>228</v>
      </c>
      <c r="B477" s="19">
        <v>1733.489581426008</v>
      </c>
      <c r="C477" s="19">
        <v>1001.8434575317117</v>
      </c>
      <c r="D477" s="19">
        <v>1439.4506287704705</v>
      </c>
      <c r="E477" s="19">
        <v>1665.6171153324856</v>
      </c>
      <c r="F477" s="19">
        <v>2983.0501070289629</v>
      </c>
      <c r="G477" s="20">
        <f t="shared" si="39"/>
        <v>1764.690178017928</v>
      </c>
      <c r="H477">
        <f t="shared" si="40"/>
        <v>1.9138176616968521E-2</v>
      </c>
      <c r="I477">
        <f t="shared" si="41"/>
        <v>0.28943591299999999</v>
      </c>
      <c r="J477">
        <f t="shared" si="42"/>
        <v>5.5392756222875346E-3</v>
      </c>
    </row>
    <row r="478" spans="1:10">
      <c r="A478" s="17" t="s">
        <v>230</v>
      </c>
      <c r="B478" s="19">
        <v>22.016332808437394</v>
      </c>
      <c r="C478" s="19">
        <v>0</v>
      </c>
      <c r="D478" s="19">
        <v>0</v>
      </c>
      <c r="E478" s="19">
        <v>0</v>
      </c>
      <c r="F478" s="19">
        <v>0</v>
      </c>
      <c r="G478" s="20">
        <f t="shared" si="39"/>
        <v>4.4032665616874791</v>
      </c>
      <c r="H478">
        <f t="shared" si="40"/>
        <v>4.7753704417292083E-5</v>
      </c>
      <c r="I478">
        <f t="shared" si="41"/>
        <v>0.39837171399999999</v>
      </c>
      <c r="J478">
        <f t="shared" si="42"/>
        <v>1.9023725078566016E-5</v>
      </c>
    </row>
    <row r="479" spans="1:10">
      <c r="A479" s="17" t="s">
        <v>232</v>
      </c>
      <c r="B479" s="19">
        <v>1053.6931922217746</v>
      </c>
      <c r="C479" s="19">
        <v>313.17940161951998</v>
      </c>
      <c r="D479" s="19">
        <v>180.43957644908599</v>
      </c>
      <c r="E479" s="19">
        <v>109.19504278138055</v>
      </c>
      <c r="F479" s="19">
        <v>173.59763791060962</v>
      </c>
      <c r="G479" s="20">
        <f t="shared" si="39"/>
        <v>366.02097019647414</v>
      </c>
      <c r="H479">
        <f t="shared" si="40"/>
        <v>3.9695205766953207E-3</v>
      </c>
      <c r="I479">
        <f t="shared" si="41"/>
        <v>0.262116511</v>
      </c>
      <c r="J479">
        <f t="shared" si="42"/>
        <v>1.0404768839060853E-3</v>
      </c>
    </row>
    <row r="480" spans="1:10">
      <c r="A480" s="17" t="s">
        <v>233</v>
      </c>
      <c r="B480" s="19">
        <v>12.71468854139964</v>
      </c>
      <c r="C480" s="19">
        <v>12.058184909765</v>
      </c>
      <c r="D480" s="19">
        <v>0</v>
      </c>
      <c r="E480" s="19">
        <v>0</v>
      </c>
      <c r="F480" s="19">
        <v>0</v>
      </c>
      <c r="G480" s="20">
        <f t="shared" si="39"/>
        <v>4.9545746902329286</v>
      </c>
      <c r="H480">
        <f t="shared" si="40"/>
        <v>5.3732675947764334E-5</v>
      </c>
      <c r="I480">
        <f t="shared" si="41"/>
        <v>0.30434835599999999</v>
      </c>
      <c r="J480">
        <f t="shared" si="42"/>
        <v>1.6353451588182817E-5</v>
      </c>
    </row>
    <row r="481" spans="1:10">
      <c r="A481" s="17" t="s">
        <v>147</v>
      </c>
      <c r="B481" s="19">
        <v>22.558318379902587</v>
      </c>
      <c r="C481" s="19">
        <v>9.2659093719047103</v>
      </c>
      <c r="D481" s="19">
        <v>5.5228496314789188</v>
      </c>
      <c r="E481" s="19">
        <v>1.57085166572833</v>
      </c>
      <c r="F481" s="19">
        <v>11.730785538626792</v>
      </c>
      <c r="G481" s="20">
        <f t="shared" si="39"/>
        <v>10.129742917528267</v>
      </c>
      <c r="H481">
        <f t="shared" si="40"/>
        <v>1.0985770275997559E-4</v>
      </c>
      <c r="I481">
        <f t="shared" si="41"/>
        <v>0.304407025</v>
      </c>
      <c r="J481">
        <f t="shared" si="42"/>
        <v>3.3441456470498458E-5</v>
      </c>
    </row>
    <row r="482" spans="1:10" ht="16" thickBot="1">
      <c r="A482" s="31"/>
      <c r="B482" s="32"/>
      <c r="C482" s="32"/>
      <c r="D482" s="32"/>
      <c r="E482" s="32"/>
      <c r="F482" s="32"/>
      <c r="G482" s="20"/>
    </row>
    <row r="483" spans="1:10">
      <c r="A483" s="33"/>
      <c r="B483" s="34">
        <f>SUM(B320:B481)</f>
        <v>159662.95821584205</v>
      </c>
      <c r="C483" s="34">
        <f>SUM(C320:C481)</f>
        <v>88652.26167372601</v>
      </c>
      <c r="D483" s="34">
        <f>SUM(D320:D481)</f>
        <v>71512.956181419693</v>
      </c>
      <c r="E483" s="34">
        <f>SUM(E320:E481)</f>
        <v>66242.78694107919</v>
      </c>
      <c r="F483" s="34">
        <f>SUM(F320:F481)</f>
        <v>74968.30246667708</v>
      </c>
      <c r="G483" s="20">
        <f t="shared" si="39"/>
        <v>92207.853095748796</v>
      </c>
    </row>
    <row r="484" spans="1:10">
      <c r="A484" s="35" t="s">
        <v>309</v>
      </c>
      <c r="B484" s="36"/>
      <c r="C484" s="36"/>
      <c r="D484" s="36"/>
      <c r="E484" s="36"/>
      <c r="F484" s="36"/>
      <c r="G484" s="10"/>
    </row>
    <row r="485" spans="1:10">
      <c r="A485" s="37"/>
      <c r="B485" s="38"/>
      <c r="C485" s="38"/>
      <c r="D485" s="38"/>
      <c r="E485" s="38"/>
      <c r="F485" s="38"/>
      <c r="G485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0"/>
  <sheetViews>
    <sheetView topLeftCell="A173" workbookViewId="0">
      <selection activeCell="J170" sqref="J170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48" t="s">
        <v>185</v>
      </c>
      <c r="B1" s="649"/>
      <c r="C1" s="649"/>
      <c r="D1" s="649"/>
      <c r="E1" s="649"/>
      <c r="F1" s="649"/>
      <c r="Q1" s="190" t="s">
        <v>278</v>
      </c>
      <c r="R1" s="4" t="s">
        <v>1</v>
      </c>
      <c r="S1" s="5">
        <v>0.58265870500000005</v>
      </c>
    </row>
    <row r="2" spans="1:19">
      <c r="A2" s="650" t="s">
        <v>2</v>
      </c>
      <c r="B2" s="650"/>
      <c r="C2" s="650"/>
      <c r="D2" s="650"/>
      <c r="E2" s="650"/>
      <c r="F2" s="650"/>
      <c r="R2" s="4" t="s">
        <v>3</v>
      </c>
      <c r="S2" s="5">
        <v>0.189396599</v>
      </c>
    </row>
    <row r="3" spans="1:19">
      <c r="A3" s="651" t="s">
        <v>4</v>
      </c>
      <c r="B3" s="652"/>
      <c r="C3" s="652"/>
      <c r="D3" s="652"/>
      <c r="E3" s="652"/>
      <c r="F3" s="652"/>
      <c r="R3" s="4" t="s">
        <v>5</v>
      </c>
      <c r="S3" s="5">
        <v>0.33270861600000001</v>
      </c>
    </row>
    <row r="4" spans="1:19" ht="16" thickBot="1">
      <c r="A4" s="653"/>
      <c r="B4" s="654"/>
      <c r="C4" s="654"/>
      <c r="D4" s="654"/>
      <c r="E4" s="654"/>
      <c r="F4" s="654"/>
      <c r="R4" s="4" t="s">
        <v>6</v>
      </c>
      <c r="S4" s="5">
        <v>0.33249730300000002</v>
      </c>
    </row>
    <row r="5" spans="1:19">
      <c r="A5" s="655" t="s">
        <v>268</v>
      </c>
      <c r="B5" s="656" t="s">
        <v>8</v>
      </c>
      <c r="C5" s="656" t="s">
        <v>9</v>
      </c>
      <c r="D5" s="656" t="s">
        <v>10</v>
      </c>
      <c r="E5" s="656" t="s">
        <v>11</v>
      </c>
      <c r="F5" s="656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657"/>
      <c r="B6" s="658"/>
      <c r="C6" s="658"/>
      <c r="D6" s="658"/>
      <c r="E6" s="658"/>
      <c r="F6" s="658"/>
      <c r="G6" s="18"/>
      <c r="R6" s="4" t="s">
        <v>20</v>
      </c>
      <c r="S6" s="4">
        <v>0.21351756199999999</v>
      </c>
    </row>
    <row r="7" spans="1:19">
      <c r="A7" s="659" t="s">
        <v>23</v>
      </c>
      <c r="B7" s="660">
        <v>0</v>
      </c>
      <c r="C7" s="660">
        <v>1.3891918098807701</v>
      </c>
      <c r="D7" s="660">
        <v>1.3244243720572899</v>
      </c>
      <c r="E7" s="660">
        <v>1.3901342174586999</v>
      </c>
      <c r="F7" s="660">
        <v>0</v>
      </c>
      <c r="G7" s="20">
        <f>AVERAGE(B7:F7)</f>
        <v>0.820750079879352</v>
      </c>
      <c r="H7">
        <f>G7/G$14</f>
        <v>1.0553112551161531E-2</v>
      </c>
      <c r="I7">
        <f>VLOOKUP(A7,R$1:S$248,2,FALSE)</f>
        <v>0.205225833</v>
      </c>
      <c r="J7">
        <f>H7*I7</f>
        <v>2.1657713140548801E-3</v>
      </c>
      <c r="K7">
        <f>SUM(J7:J12)</f>
        <v>0.31334312286029897</v>
      </c>
      <c r="L7">
        <f>COUNTA(J7:J12)</f>
        <v>5</v>
      </c>
      <c r="R7" s="4" t="s">
        <v>22</v>
      </c>
      <c r="S7" s="5">
        <v>0.51563940399999997</v>
      </c>
    </row>
    <row r="8" spans="1:19">
      <c r="A8" s="659" t="s">
        <v>95</v>
      </c>
      <c r="B8" s="660">
        <v>4</v>
      </c>
      <c r="C8" s="660">
        <v>0</v>
      </c>
      <c r="D8" s="660">
        <v>0</v>
      </c>
      <c r="E8" s="660">
        <v>0</v>
      </c>
      <c r="F8" s="660">
        <v>0</v>
      </c>
      <c r="G8" s="20">
        <f t="shared" ref="G8:G14" si="0">AVERAGE(B8:F8)</f>
        <v>0.8</v>
      </c>
      <c r="H8">
        <f t="shared" ref="H8:H12" si="1">G8/G$14</f>
        <v>1.0286310349394359E-2</v>
      </c>
      <c r="I8">
        <f t="shared" ref="I8:I12" si="2">VLOOKUP(A8,R$1:S$248,2,FALSE)</f>
        <v>0.28245747300000001</v>
      </c>
      <c r="J8">
        <f t="shared" ref="J8:J12" si="3">H8*I8</f>
        <v>2.9054452277836778E-3</v>
      </c>
      <c r="R8" s="4" t="s">
        <v>24</v>
      </c>
      <c r="S8" s="4">
        <v>0.39864959599999999</v>
      </c>
    </row>
    <row r="9" spans="1:19">
      <c r="A9" s="659" t="s">
        <v>41</v>
      </c>
      <c r="B9" s="660">
        <v>0</v>
      </c>
      <c r="C9" s="660">
        <v>0</v>
      </c>
      <c r="D9" s="660">
        <v>0</v>
      </c>
      <c r="E9" s="660">
        <v>0</v>
      </c>
      <c r="F9" s="660">
        <v>0</v>
      </c>
      <c r="G9" s="20">
        <f t="shared" si="0"/>
        <v>0</v>
      </c>
      <c r="H9">
        <f t="shared" si="1"/>
        <v>0</v>
      </c>
      <c r="I9">
        <f t="shared" si="2"/>
        <v>0.15008984</v>
      </c>
      <c r="R9" s="4" t="s">
        <v>26</v>
      </c>
      <c r="S9" s="5">
        <v>0.61926907399999997</v>
      </c>
    </row>
    <row r="10" spans="1:19">
      <c r="A10" s="659" t="s">
        <v>54</v>
      </c>
      <c r="B10" s="660">
        <v>0</v>
      </c>
      <c r="C10" s="660">
        <v>33.340603437138398</v>
      </c>
      <c r="D10" s="660">
        <v>0</v>
      </c>
      <c r="E10" s="660">
        <v>0</v>
      </c>
      <c r="F10" s="660">
        <v>0</v>
      </c>
      <c r="G10" s="20">
        <f t="shared" si="0"/>
        <v>6.6681206874276793</v>
      </c>
      <c r="H10">
        <f t="shared" si="1"/>
        <v>8.5737948547622456E-2</v>
      </c>
      <c r="I10">
        <f t="shared" si="2"/>
        <v>0.12913191900000001</v>
      </c>
      <c r="J10">
        <f t="shared" si="3"/>
        <v>1.1071505827077752E-2</v>
      </c>
      <c r="R10" s="4" t="s">
        <v>28</v>
      </c>
      <c r="S10" s="5">
        <v>0.41010332799999999</v>
      </c>
    </row>
    <row r="11" spans="1:19">
      <c r="A11" s="659" t="s">
        <v>207</v>
      </c>
      <c r="B11" s="660">
        <v>26.83</v>
      </c>
      <c r="C11" s="660">
        <v>33.155000000000001</v>
      </c>
      <c r="D11" s="660">
        <v>208.92</v>
      </c>
      <c r="E11" s="660">
        <v>11.044</v>
      </c>
      <c r="F11" s="660">
        <v>51.472999999999999</v>
      </c>
      <c r="G11" s="20">
        <f t="shared" si="0"/>
        <v>66.284399999999991</v>
      </c>
      <c r="H11">
        <f t="shared" si="1"/>
        <v>0.85227738715424417</v>
      </c>
      <c r="I11">
        <f t="shared" si="2"/>
        <v>0.33910511100000001</v>
      </c>
      <c r="J11">
        <f t="shared" si="3"/>
        <v>0.28901161797372993</v>
      </c>
      <c r="R11" s="4" t="s">
        <v>31</v>
      </c>
      <c r="S11" s="5">
        <v>0.26223906699999999</v>
      </c>
    </row>
    <row r="12" spans="1:19">
      <c r="A12" s="659" t="s">
        <v>0</v>
      </c>
      <c r="B12" s="660">
        <v>2</v>
      </c>
      <c r="C12" s="660">
        <v>1</v>
      </c>
      <c r="D12" s="660">
        <v>4</v>
      </c>
      <c r="E12" s="660">
        <v>9</v>
      </c>
      <c r="F12" s="660">
        <v>0</v>
      </c>
      <c r="G12" s="20">
        <f t="shared" si="0"/>
        <v>3.2</v>
      </c>
      <c r="H12">
        <f t="shared" si="1"/>
        <v>4.1145241397577435E-2</v>
      </c>
      <c r="I12">
        <f t="shared" si="2"/>
        <v>0.199021375</v>
      </c>
      <c r="J12">
        <f t="shared" si="3"/>
        <v>8.1887825176527821E-3</v>
      </c>
      <c r="R12" s="4" t="s">
        <v>33</v>
      </c>
      <c r="S12" s="5">
        <v>0.29721400999999997</v>
      </c>
    </row>
    <row r="13" spans="1:19" ht="16" thickBot="1">
      <c r="A13" s="661"/>
      <c r="B13" s="662"/>
      <c r="C13" s="662"/>
      <c r="D13" s="662"/>
      <c r="E13" s="662"/>
      <c r="F13" s="662"/>
      <c r="G13" s="20"/>
      <c r="R13" s="4" t="s">
        <v>35</v>
      </c>
      <c r="S13" s="4">
        <v>0.39864959599999999</v>
      </c>
    </row>
    <row r="14" spans="1:19">
      <c r="A14" s="235"/>
      <c r="B14" s="663">
        <f>SUM(B7:B12)</f>
        <v>32.83</v>
      </c>
      <c r="C14" s="663">
        <f t="shared" ref="C14:F14" si="4">SUM(C7:C12)</f>
        <v>68.88479524701917</v>
      </c>
      <c r="D14" s="663">
        <f t="shared" si="4"/>
        <v>214.24442437205727</v>
      </c>
      <c r="E14" s="663">
        <f t="shared" si="4"/>
        <v>21.434134217458698</v>
      </c>
      <c r="F14" s="663">
        <f t="shared" si="4"/>
        <v>51.472999999999999</v>
      </c>
      <c r="G14" s="20">
        <f t="shared" si="0"/>
        <v>77.773270767307025</v>
      </c>
      <c r="R14" s="4" t="s">
        <v>37</v>
      </c>
      <c r="S14" s="5">
        <v>0.23886655300000001</v>
      </c>
    </row>
    <row r="15" spans="1:19">
      <c r="A15" s="664" t="s">
        <v>269</v>
      </c>
      <c r="B15" s="657"/>
      <c r="C15" s="657"/>
      <c r="D15" s="657"/>
      <c r="E15" s="657"/>
      <c r="F15" s="657"/>
      <c r="R15" s="4" t="s">
        <v>21</v>
      </c>
      <c r="S15" s="5">
        <v>0.19499014100000001</v>
      </c>
    </row>
    <row r="16" spans="1:19">
      <c r="A16" s="86"/>
      <c r="B16" s="665"/>
      <c r="C16" s="665"/>
      <c r="D16" s="665"/>
      <c r="E16" s="665"/>
      <c r="F16" s="665"/>
      <c r="R16" s="4" t="s">
        <v>40</v>
      </c>
      <c r="S16" s="5">
        <v>0.292860758</v>
      </c>
    </row>
    <row r="17" spans="1:19">
      <c r="A17" s="666" t="s">
        <v>271</v>
      </c>
      <c r="B17" s="665"/>
      <c r="C17" s="665"/>
      <c r="D17" s="665"/>
      <c r="E17" s="665"/>
      <c r="F17" s="665"/>
      <c r="R17" s="4" t="s">
        <v>42</v>
      </c>
      <c r="S17" s="5">
        <v>0.34843180000000001</v>
      </c>
    </row>
    <row r="18" spans="1:19">
      <c r="R18" s="4" t="s">
        <v>44</v>
      </c>
      <c r="S18" s="5">
        <v>0.338698428</v>
      </c>
    </row>
    <row r="19" spans="1:19">
      <c r="A19" s="1" t="s">
        <v>92</v>
      </c>
      <c r="B19" s="2"/>
      <c r="C19" s="2"/>
      <c r="D19" s="2"/>
      <c r="E19" s="2"/>
      <c r="F19" s="2"/>
      <c r="G19" s="3"/>
      <c r="R19" s="4" t="s">
        <v>46</v>
      </c>
      <c r="S19" s="5">
        <v>0.49513526800000002</v>
      </c>
    </row>
    <row r="20" spans="1:19">
      <c r="A20" s="6" t="s">
        <v>2</v>
      </c>
      <c r="B20" s="6"/>
      <c r="C20" s="6"/>
      <c r="D20" s="6"/>
      <c r="E20" s="6"/>
      <c r="F20" s="6"/>
      <c r="G20" s="7"/>
      <c r="R20" s="4" t="s">
        <v>48</v>
      </c>
      <c r="S20" s="5">
        <v>0.35195426499999999</v>
      </c>
    </row>
    <row r="21" spans="1:19">
      <c r="A21" s="8" t="s">
        <v>4</v>
      </c>
      <c r="B21" s="9"/>
      <c r="C21" s="9"/>
      <c r="D21" s="9"/>
      <c r="E21" s="9"/>
      <c r="F21" s="9"/>
      <c r="G21" s="10"/>
      <c r="R21" s="4" t="s">
        <v>50</v>
      </c>
      <c r="S21" s="5">
        <v>0.230041615</v>
      </c>
    </row>
    <row r="22" spans="1:19" ht="16" thickBot="1">
      <c r="A22" s="11"/>
      <c r="B22" s="12"/>
      <c r="C22" s="12"/>
      <c r="D22" s="12"/>
      <c r="E22" s="12"/>
      <c r="F22" s="12"/>
      <c r="G22" s="13"/>
      <c r="R22" s="4" t="s">
        <v>23</v>
      </c>
      <c r="S22" s="5">
        <v>0.205225833</v>
      </c>
    </row>
    <row r="23" spans="1:19">
      <c r="A23" s="14" t="s">
        <v>7</v>
      </c>
      <c r="B23" s="15" t="s">
        <v>8</v>
      </c>
      <c r="C23" s="15" t="s">
        <v>9</v>
      </c>
      <c r="D23" s="15" t="s">
        <v>10</v>
      </c>
      <c r="E23" s="15" t="s">
        <v>11</v>
      </c>
      <c r="F23" s="15" t="s">
        <v>12</v>
      </c>
      <c r="G23" s="16" t="s">
        <v>13</v>
      </c>
      <c r="H23" s="16" t="s">
        <v>14</v>
      </c>
      <c r="I23" s="16" t="s">
        <v>15</v>
      </c>
      <c r="J23" s="16" t="s">
        <v>279</v>
      </c>
      <c r="K23" s="16" t="s">
        <v>17</v>
      </c>
      <c r="L23" s="16" t="s">
        <v>18</v>
      </c>
      <c r="R23" s="4" t="s">
        <v>53</v>
      </c>
      <c r="S23" s="5">
        <v>0.29304951499999998</v>
      </c>
    </row>
    <row r="24" spans="1:19">
      <c r="A24" s="13"/>
      <c r="B24" s="16"/>
      <c r="C24" s="16"/>
      <c r="D24" s="16"/>
      <c r="E24" s="16"/>
      <c r="F24" s="16"/>
      <c r="G24" s="18"/>
      <c r="R24" s="4" t="s">
        <v>55</v>
      </c>
      <c r="S24" s="5">
        <v>0.51724363100000004</v>
      </c>
    </row>
    <row r="25" spans="1:19">
      <c r="A25" s="17" t="s">
        <v>21</v>
      </c>
      <c r="B25" s="19">
        <v>29.055041167193956</v>
      </c>
      <c r="C25" s="19">
        <v>20.169992428056599</v>
      </c>
      <c r="D25" s="19">
        <v>2.8756013620430201</v>
      </c>
      <c r="E25" s="19">
        <v>1.4120315260566101</v>
      </c>
      <c r="F25" s="19">
        <v>18.799230484832155</v>
      </c>
      <c r="G25" s="20">
        <f>AVERAGE(B25:F25)</f>
        <v>14.462379393636468</v>
      </c>
      <c r="H25">
        <f>G25/G$163</f>
        <v>1.4008620627322394E-4</v>
      </c>
      <c r="I25">
        <f>VLOOKUP(A25,R$1:S$250,2,FALSE)</f>
        <v>0.19499014100000001</v>
      </c>
      <c r="J25">
        <f>H25*I25</f>
        <v>2.7315429113371022E-5</v>
      </c>
      <c r="K25">
        <f>SUM(J25:J161)</f>
        <v>0.25959890716644907</v>
      </c>
      <c r="L25">
        <f>COUNTA(J25:J161)</f>
        <v>127</v>
      </c>
      <c r="R25" s="4" t="s">
        <v>57</v>
      </c>
      <c r="S25" s="4">
        <v>0.39864959599999999</v>
      </c>
    </row>
    <row r="26" spans="1:19">
      <c r="A26" s="17" t="s">
        <v>23</v>
      </c>
      <c r="B26" s="19">
        <v>2089.4358498050487</v>
      </c>
      <c r="C26" s="19">
        <v>423.56171230262237</v>
      </c>
      <c r="D26" s="19">
        <v>178.893459664456</v>
      </c>
      <c r="E26" s="19">
        <v>154.69044068816001</v>
      </c>
      <c r="F26" s="19">
        <v>491.28655667028033</v>
      </c>
      <c r="G26" s="20">
        <f t="shared" ref="G26:G89" si="5">AVERAGE(B26:F26)</f>
        <v>667.57360382611341</v>
      </c>
      <c r="H26">
        <f t="shared" ref="H26:H89" si="6">G26/G$163</f>
        <v>6.4662840755852951E-3</v>
      </c>
      <c r="I26">
        <f t="shared" ref="I26:I89" si="7">VLOOKUP(A26,R$1:S$250,2,FALSE)</f>
        <v>0.205225833</v>
      </c>
      <c r="J26">
        <f t="shared" ref="J26:J89" si="8">H26*I26</f>
        <v>1.3270485358266272E-3</v>
      </c>
      <c r="R26" s="4" t="s">
        <v>59</v>
      </c>
      <c r="S26" s="5">
        <v>0.42244188599999999</v>
      </c>
    </row>
    <row r="27" spans="1:19">
      <c r="A27" s="17" t="s">
        <v>25</v>
      </c>
      <c r="B27" s="19">
        <v>5.1055060517226369</v>
      </c>
      <c r="C27" s="19">
        <v>2.3539680054490302</v>
      </c>
      <c r="D27" s="19">
        <v>20.91811451140865</v>
      </c>
      <c r="E27" s="19">
        <v>14.8385479970429</v>
      </c>
      <c r="F27" s="19">
        <v>51.3845633252079</v>
      </c>
      <c r="G27" s="20">
        <f t="shared" si="5"/>
        <v>18.920139978166226</v>
      </c>
      <c r="H27">
        <f t="shared" si="6"/>
        <v>1.8326518476384867E-4</v>
      </c>
      <c r="I27">
        <f t="shared" si="7"/>
        <v>0.22307782900000001</v>
      </c>
      <c r="J27">
        <f t="shared" si="8"/>
        <v>4.0882399548403239E-5</v>
      </c>
      <c r="R27" s="22" t="s">
        <v>61</v>
      </c>
      <c r="S27" s="5">
        <v>0.37816792100000002</v>
      </c>
    </row>
    <row r="28" spans="1:19">
      <c r="A28" s="17" t="s">
        <v>29</v>
      </c>
      <c r="B28" s="19">
        <v>12.228252982323747</v>
      </c>
      <c r="C28" s="19">
        <v>97.657125513385154</v>
      </c>
      <c r="D28" s="19">
        <v>204.07792672354375</v>
      </c>
      <c r="E28" s="19">
        <v>3.4230080068164446</v>
      </c>
      <c r="F28" s="19">
        <v>5.0131281292885701</v>
      </c>
      <c r="G28" s="20">
        <f t="shared" si="5"/>
        <v>64.47988827107153</v>
      </c>
      <c r="H28">
        <f t="shared" si="6"/>
        <v>6.245682458579548E-4</v>
      </c>
      <c r="I28">
        <f t="shared" si="7"/>
        <v>0.226918286</v>
      </c>
      <c r="J28">
        <f t="shared" si="8"/>
        <v>1.417259558401137E-4</v>
      </c>
      <c r="R28" s="17" t="s">
        <v>63</v>
      </c>
      <c r="S28" s="5">
        <v>0.27222679999999999</v>
      </c>
    </row>
    <row r="29" spans="1:19">
      <c r="A29" s="17" t="s">
        <v>32</v>
      </c>
      <c r="B29" s="19">
        <v>103.97546415890247</v>
      </c>
      <c r="C29" s="19">
        <v>159.64898520716449</v>
      </c>
      <c r="D29" s="19">
        <v>117.49455171400287</v>
      </c>
      <c r="E29" s="19">
        <v>111.12646760309246</v>
      </c>
      <c r="F29" s="19">
        <v>104.02240868273793</v>
      </c>
      <c r="G29" s="20">
        <f t="shared" si="5"/>
        <v>119.25357547318004</v>
      </c>
      <c r="H29">
        <f t="shared" si="6"/>
        <v>1.1551198124359829E-3</v>
      </c>
      <c r="I29">
        <f t="shared" si="7"/>
        <v>0.167790564</v>
      </c>
      <c r="J29">
        <f t="shared" si="8"/>
        <v>1.9381820481620778E-4</v>
      </c>
      <c r="R29" s="4" t="s">
        <v>65</v>
      </c>
      <c r="S29" s="5">
        <v>0.42144716700000001</v>
      </c>
    </row>
    <row r="30" spans="1:19">
      <c r="A30" s="17" t="s">
        <v>34</v>
      </c>
      <c r="B30" s="19">
        <v>22.630830406640932</v>
      </c>
      <c r="C30" s="19">
        <v>54.428565644546069</v>
      </c>
      <c r="D30" s="19">
        <v>79.264957011798828</v>
      </c>
      <c r="E30" s="19">
        <v>12937.737541819639</v>
      </c>
      <c r="F30" s="19">
        <v>61.410819583785042</v>
      </c>
      <c r="G30" s="20">
        <f t="shared" si="5"/>
        <v>2631.0945428932819</v>
      </c>
      <c r="H30">
        <f t="shared" si="6"/>
        <v>2.5485436581914007E-2</v>
      </c>
      <c r="I30">
        <f t="shared" si="7"/>
        <v>0.14496762399999999</v>
      </c>
      <c r="J30">
        <f t="shared" si="8"/>
        <v>3.6945631878827546E-3</v>
      </c>
      <c r="R30" s="4" t="s">
        <v>67</v>
      </c>
      <c r="S30" s="4">
        <v>0.61926907399999997</v>
      </c>
    </row>
    <row r="31" spans="1:19">
      <c r="A31" s="17" t="s">
        <v>38</v>
      </c>
      <c r="B31" s="19">
        <v>131.79016824853184</v>
      </c>
      <c r="C31" s="19">
        <v>4.4000298402504647</v>
      </c>
      <c r="D31" s="19">
        <v>41.00745159199316</v>
      </c>
      <c r="E31" s="19">
        <v>42.218978285112797</v>
      </c>
      <c r="F31" s="19">
        <v>2.5065640646442899</v>
      </c>
      <c r="G31" s="20">
        <f t="shared" si="5"/>
        <v>44.384638406106504</v>
      </c>
      <c r="H31">
        <f t="shared" si="6"/>
        <v>4.2992065426357905E-4</v>
      </c>
      <c r="I31">
        <f t="shared" si="7"/>
        <v>0.189396599</v>
      </c>
      <c r="J31">
        <f t="shared" si="8"/>
        <v>8.1425509757376718E-5</v>
      </c>
      <c r="R31" s="4" t="s">
        <v>69</v>
      </c>
      <c r="S31" s="5">
        <v>0.29559615700000003</v>
      </c>
    </row>
    <row r="32" spans="1:19">
      <c r="A32" s="17" t="s">
        <v>39</v>
      </c>
      <c r="B32" s="19">
        <v>1728.1504271519655</v>
      </c>
      <c r="C32" s="19">
        <v>1167.7926620509759</v>
      </c>
      <c r="D32" s="19">
        <v>541.02704605496251</v>
      </c>
      <c r="E32" s="19">
        <v>111.1457641560264</v>
      </c>
      <c r="F32" s="19">
        <v>2322.3316058929322</v>
      </c>
      <c r="G32" s="20">
        <f t="shared" si="5"/>
        <v>1174.0895010613726</v>
      </c>
      <c r="H32">
        <f t="shared" si="6"/>
        <v>1.1372523120315834E-2</v>
      </c>
      <c r="I32">
        <f t="shared" si="7"/>
        <v>0.150847644</v>
      </c>
      <c r="J32">
        <f t="shared" si="8"/>
        <v>1.7155183190351723E-3</v>
      </c>
      <c r="R32" s="4" t="s">
        <v>71</v>
      </c>
      <c r="S32" s="4">
        <v>0.39787066100000001</v>
      </c>
    </row>
    <row r="33" spans="1:19">
      <c r="A33" s="17" t="s">
        <v>41</v>
      </c>
      <c r="B33" s="19">
        <v>3820.4113816890649</v>
      </c>
      <c r="C33" s="19">
        <v>2059.2072353067169</v>
      </c>
      <c r="D33" s="19">
        <v>353.420202119164</v>
      </c>
      <c r="E33" s="19">
        <v>2170.3655067851187</v>
      </c>
      <c r="F33" s="19">
        <v>1810.9925367054977</v>
      </c>
      <c r="G33" s="20">
        <f t="shared" si="5"/>
        <v>2042.8793725211126</v>
      </c>
      <c r="H33">
        <f t="shared" si="6"/>
        <v>1.9787838043871773E-2</v>
      </c>
      <c r="I33">
        <f t="shared" si="7"/>
        <v>0.15008984</v>
      </c>
      <c r="J33">
        <f t="shared" si="8"/>
        <v>2.9699534459506276E-3</v>
      </c>
      <c r="R33" s="22" t="s">
        <v>73</v>
      </c>
      <c r="S33" s="4">
        <v>0.39864959599999999</v>
      </c>
    </row>
    <row r="34" spans="1:19">
      <c r="A34" s="17" t="s">
        <v>43</v>
      </c>
      <c r="B34" s="19">
        <v>4.2753896612776803</v>
      </c>
      <c r="C34" s="19">
        <v>5.9769350271988593</v>
      </c>
      <c r="D34" s="19">
        <v>0.88254828269341845</v>
      </c>
      <c r="E34" s="19">
        <v>2.880950292580851</v>
      </c>
      <c r="F34" s="19">
        <v>1.2532820323221436</v>
      </c>
      <c r="G34" s="20">
        <f t="shared" si="5"/>
        <v>3.0538210592145907</v>
      </c>
      <c r="H34">
        <f t="shared" si="6"/>
        <v>2.9580070829208375E-5</v>
      </c>
      <c r="I34">
        <f t="shared" si="7"/>
        <v>0.24644919700000001</v>
      </c>
      <c r="J34">
        <f t="shared" si="8"/>
        <v>7.2899847030615282E-6</v>
      </c>
      <c r="R34" s="4" t="s">
        <v>75</v>
      </c>
      <c r="S34" s="5">
        <v>0.30243793699999999</v>
      </c>
    </row>
    <row r="35" spans="1:19">
      <c r="A35" s="17" t="s">
        <v>45</v>
      </c>
      <c r="B35" s="19">
        <v>105.12195357927224</v>
      </c>
      <c r="C35" s="19">
        <v>88.940920745928452</v>
      </c>
      <c r="D35" s="19">
        <v>35.094594548410299</v>
      </c>
      <c r="E35" s="19">
        <v>32.981442730587545</v>
      </c>
      <c r="F35" s="19">
        <v>61.410819583784999</v>
      </c>
      <c r="G35" s="20">
        <f t="shared" si="5"/>
        <v>64.709946237596711</v>
      </c>
      <c r="H35">
        <f t="shared" si="6"/>
        <v>6.2679664457964952E-4</v>
      </c>
      <c r="I35">
        <f t="shared" si="7"/>
        <v>0.21118531600000001</v>
      </c>
      <c r="J35">
        <f t="shared" si="8"/>
        <v>1.3237024745329297E-4</v>
      </c>
      <c r="R35" s="4" t="s">
        <v>25</v>
      </c>
      <c r="S35" s="5">
        <v>0.22307782900000001</v>
      </c>
    </row>
    <row r="36" spans="1:19">
      <c r="A36" s="17" t="s">
        <v>47</v>
      </c>
      <c r="B36" s="19">
        <v>149.907603595236</v>
      </c>
      <c r="C36" s="19">
        <v>303.53952501689429</v>
      </c>
      <c r="D36" s="19">
        <v>171.22997406012081</v>
      </c>
      <c r="E36" s="19">
        <v>396.07879008107102</v>
      </c>
      <c r="F36" s="19">
        <v>1032.7043946334463</v>
      </c>
      <c r="G36" s="20">
        <f t="shared" si="5"/>
        <v>410.69205747735367</v>
      </c>
      <c r="H36">
        <f t="shared" si="6"/>
        <v>3.9780654837378877E-3</v>
      </c>
      <c r="I36">
        <f t="shared" si="7"/>
        <v>0.193795309</v>
      </c>
      <c r="J36">
        <f t="shared" si="8"/>
        <v>7.7093042964321843E-4</v>
      </c>
      <c r="R36" s="4" t="s">
        <v>78</v>
      </c>
      <c r="S36" s="5">
        <v>0.53326135799999996</v>
      </c>
    </row>
    <row r="37" spans="1:19">
      <c r="A37" s="17" t="s">
        <v>49</v>
      </c>
      <c r="B37" s="19">
        <v>177.56266991747214</v>
      </c>
      <c r="C37" s="19">
        <v>110.9499632248432</v>
      </c>
      <c r="D37" s="19">
        <v>368.17118725357398</v>
      </c>
      <c r="E37" s="19">
        <v>981.9213853421378</v>
      </c>
      <c r="F37" s="19">
        <v>141.62086965240223</v>
      </c>
      <c r="G37" s="20">
        <f t="shared" si="5"/>
        <v>356.04521507808585</v>
      </c>
      <c r="H37">
        <f t="shared" si="6"/>
        <v>3.4487425674899182E-3</v>
      </c>
      <c r="I37">
        <f t="shared" si="7"/>
        <v>0.21171030399999999</v>
      </c>
      <c r="J37">
        <f t="shared" si="8"/>
        <v>7.3013433738103111E-4</v>
      </c>
      <c r="R37" s="23" t="s">
        <v>80</v>
      </c>
      <c r="S37" s="5">
        <v>0.45051817900000002</v>
      </c>
    </row>
    <row r="38" spans="1:19">
      <c r="A38" s="17" t="s">
        <v>54</v>
      </c>
      <c r="B38" s="19">
        <v>557.65245406786062</v>
      </c>
      <c r="C38" s="19">
        <v>3165.6341833618753</v>
      </c>
      <c r="D38" s="19">
        <v>118.646865626413</v>
      </c>
      <c r="E38" s="19">
        <v>304.43795657022565</v>
      </c>
      <c r="F38" s="19">
        <v>70.183793810040001</v>
      </c>
      <c r="G38" s="20">
        <f t="shared" si="5"/>
        <v>843.31105068728289</v>
      </c>
      <c r="H38">
        <f t="shared" si="6"/>
        <v>8.168520724262605E-3</v>
      </c>
      <c r="I38">
        <f t="shared" si="7"/>
        <v>0.12913191900000001</v>
      </c>
      <c r="J38">
        <f t="shared" si="8"/>
        <v>1.0548167565153001E-3</v>
      </c>
      <c r="R38" s="4" t="s">
        <v>82</v>
      </c>
      <c r="S38" s="5">
        <v>0.58993438499999995</v>
      </c>
    </row>
    <row r="39" spans="1:19">
      <c r="A39" s="17" t="s">
        <v>56</v>
      </c>
      <c r="B39" s="19">
        <v>0</v>
      </c>
      <c r="C39" s="19">
        <v>14.99645720160607</v>
      </c>
      <c r="D39" s="19">
        <v>0</v>
      </c>
      <c r="E39" s="19">
        <v>0</v>
      </c>
      <c r="F39" s="19">
        <v>0</v>
      </c>
      <c r="G39" s="20">
        <f t="shared" si="5"/>
        <v>2.9992914403212141</v>
      </c>
      <c r="H39">
        <f t="shared" si="6"/>
        <v>2.9051883369013619E-5</v>
      </c>
      <c r="I39">
        <f t="shared" si="7"/>
        <v>0.255508018</v>
      </c>
      <c r="J39">
        <f t="shared" si="8"/>
        <v>7.4229891387838325E-6</v>
      </c>
      <c r="R39" s="4" t="s">
        <v>84</v>
      </c>
      <c r="S39" s="5">
        <v>0.49951571</v>
      </c>
    </row>
    <row r="40" spans="1:19">
      <c r="A40" s="17" t="s">
        <v>58</v>
      </c>
      <c r="B40" s="19">
        <v>6569.4046962528664</v>
      </c>
      <c r="C40" s="19">
        <v>6748.2816952097628</v>
      </c>
      <c r="D40" s="19">
        <v>3359.8561857555092</v>
      </c>
      <c r="E40" s="19">
        <v>5332.3494179708541</v>
      </c>
      <c r="F40" s="19">
        <v>8549.8900245016648</v>
      </c>
      <c r="G40" s="20">
        <f t="shared" si="5"/>
        <v>6111.9564039381321</v>
      </c>
      <c r="H40">
        <f t="shared" si="6"/>
        <v>5.9201930901616552E-2</v>
      </c>
      <c r="I40">
        <f t="shared" si="7"/>
        <v>0.19057085000000001</v>
      </c>
      <c r="J40">
        <f t="shared" si="8"/>
        <v>1.1282162293562334E-2</v>
      </c>
      <c r="R40" s="4" t="s">
        <v>86</v>
      </c>
      <c r="S40" s="5">
        <v>0.47433267899999998</v>
      </c>
    </row>
    <row r="41" spans="1:19">
      <c r="A41" s="17" t="s">
        <v>60</v>
      </c>
      <c r="B41" s="19">
        <v>53.873392737932839</v>
      </c>
      <c r="C41" s="19">
        <v>3.8913611433484601</v>
      </c>
      <c r="D41" s="19">
        <v>75.498605033726406</v>
      </c>
      <c r="E41" s="19">
        <v>141.2183141829664</v>
      </c>
      <c r="F41" s="19">
        <v>557.71050438335396</v>
      </c>
      <c r="G41" s="20">
        <f t="shared" si="5"/>
        <v>166.43843549626561</v>
      </c>
      <c r="H41">
        <f t="shared" si="6"/>
        <v>1.6121641102142296E-3</v>
      </c>
      <c r="I41">
        <f t="shared" si="7"/>
        <v>0.14993991800000001</v>
      </c>
      <c r="J41">
        <f t="shared" si="8"/>
        <v>2.4172775448806457E-4</v>
      </c>
      <c r="R41" s="4" t="s">
        <v>87</v>
      </c>
      <c r="S41" s="5">
        <v>0.23357465599999999</v>
      </c>
    </row>
    <row r="42" spans="1:19">
      <c r="A42" s="17" t="s">
        <v>62</v>
      </c>
      <c r="B42" s="19">
        <v>29.054073665573391</v>
      </c>
      <c r="C42" s="19">
        <v>58.192912315151958</v>
      </c>
      <c r="D42" s="19">
        <v>0</v>
      </c>
      <c r="E42" s="19">
        <v>1.7072437254877399</v>
      </c>
      <c r="F42" s="19">
        <v>31.332050808053602</v>
      </c>
      <c r="G42" s="20">
        <f t="shared" si="5"/>
        <v>24.057256102853341</v>
      </c>
      <c r="H42">
        <f t="shared" si="6"/>
        <v>2.33024570097708E-4</v>
      </c>
      <c r="I42">
        <f t="shared" si="7"/>
        <v>0.25460756899999998</v>
      </c>
      <c r="J42">
        <f t="shared" si="8"/>
        <v>5.9329819309847519E-5</v>
      </c>
      <c r="R42" s="4" t="s">
        <v>88</v>
      </c>
      <c r="S42" s="5">
        <v>0.34930835100000002</v>
      </c>
    </row>
    <row r="43" spans="1:19">
      <c r="A43" s="17" t="s">
        <v>64</v>
      </c>
      <c r="B43" s="19">
        <v>39.569848779496709</v>
      </c>
      <c r="C43" s="19">
        <v>5.5971702300753901</v>
      </c>
      <c r="D43" s="19">
        <v>21.87904064597932</v>
      </c>
      <c r="E43" s="19">
        <v>9.0434423045597505</v>
      </c>
      <c r="F43" s="19">
        <v>30.078768775731447</v>
      </c>
      <c r="G43" s="20">
        <f t="shared" si="5"/>
        <v>21.233654147168522</v>
      </c>
      <c r="H43">
        <f t="shared" si="6"/>
        <v>2.0567445880332547E-4</v>
      </c>
      <c r="I43">
        <f t="shared" si="7"/>
        <v>0.25070976</v>
      </c>
      <c r="J43">
        <f t="shared" si="8"/>
        <v>5.1564594204711615E-5</v>
      </c>
      <c r="R43" s="4" t="s">
        <v>89</v>
      </c>
      <c r="S43" s="4">
        <v>0.39864959599999999</v>
      </c>
    </row>
    <row r="44" spans="1:19">
      <c r="A44" s="17" t="s">
        <v>66</v>
      </c>
      <c r="B44" s="19">
        <v>31.642140500585342</v>
      </c>
      <c r="C44" s="19">
        <v>75.097646932382247</v>
      </c>
      <c r="D44" s="19">
        <v>15.495574727243937</v>
      </c>
      <c r="E44" s="19">
        <v>5.6536394050647187</v>
      </c>
      <c r="F44" s="19">
        <v>7.51969219393286</v>
      </c>
      <c r="G44" s="20">
        <f t="shared" si="5"/>
        <v>27.081738751841822</v>
      </c>
      <c r="H44">
        <f t="shared" si="6"/>
        <v>2.6232046178358183E-4</v>
      </c>
      <c r="I44">
        <f t="shared" si="7"/>
        <v>0.187754477</v>
      </c>
      <c r="J44">
        <f t="shared" si="8"/>
        <v>4.9251841108574893E-5</v>
      </c>
      <c r="R44" s="4" t="s">
        <v>91</v>
      </c>
      <c r="S44" s="5">
        <v>0.578744904</v>
      </c>
    </row>
    <row r="45" spans="1:19">
      <c r="A45" s="17" t="s">
        <v>68</v>
      </c>
      <c r="B45" s="19">
        <v>0</v>
      </c>
      <c r="C45" s="19">
        <v>0</v>
      </c>
      <c r="D45" s="19">
        <v>10.56745336916538</v>
      </c>
      <c r="E45" s="19">
        <v>0</v>
      </c>
      <c r="F45" s="19">
        <v>2.5065640646442873</v>
      </c>
      <c r="G45" s="20">
        <f t="shared" si="5"/>
        <v>2.6148034867619332</v>
      </c>
      <c r="H45">
        <f t="shared" si="6"/>
        <v>2.5327637357629452E-5</v>
      </c>
      <c r="I45">
        <f t="shared" si="7"/>
        <v>0.17079533599999999</v>
      </c>
      <c r="J45">
        <f t="shared" si="8"/>
        <v>4.325842332582474E-6</v>
      </c>
      <c r="R45" s="4" t="s">
        <v>93</v>
      </c>
      <c r="S45" s="5">
        <v>0.544175509</v>
      </c>
    </row>
    <row r="46" spans="1:19">
      <c r="A46" s="17" t="s">
        <v>70</v>
      </c>
      <c r="B46" s="19">
        <v>210.09491190897745</v>
      </c>
      <c r="C46" s="19">
        <v>163.41471538403508</v>
      </c>
      <c r="D46" s="19">
        <v>38.338161697609593</v>
      </c>
      <c r="E46" s="19">
        <v>125.17059907025698</v>
      </c>
      <c r="F46" s="19">
        <v>6.26641016161072</v>
      </c>
      <c r="G46" s="20">
        <f t="shared" si="5"/>
        <v>108.65695964449796</v>
      </c>
      <c r="H46">
        <f t="shared" si="6"/>
        <v>1.0524783541827143E-3</v>
      </c>
      <c r="I46">
        <f t="shared" si="7"/>
        <v>0.21351756199999999</v>
      </c>
      <c r="J46">
        <f t="shared" si="8"/>
        <v>2.2472261224286565E-4</v>
      </c>
      <c r="R46" s="4" t="s">
        <v>95</v>
      </c>
      <c r="S46" s="5">
        <v>0.28245747300000001</v>
      </c>
    </row>
    <row r="47" spans="1:19">
      <c r="A47" s="17" t="s">
        <v>72</v>
      </c>
      <c r="B47" s="19">
        <v>568.15081415261375</v>
      </c>
      <c r="C47" s="19">
        <v>182.34669902576465</v>
      </c>
      <c r="D47" s="19">
        <v>628.07635916650599</v>
      </c>
      <c r="E47" s="19">
        <v>84.758981041763207</v>
      </c>
      <c r="F47" s="19">
        <v>2220.8157612748387</v>
      </c>
      <c r="G47" s="20">
        <f t="shared" si="5"/>
        <v>736.82972293229727</v>
      </c>
      <c r="H47">
        <f t="shared" si="6"/>
        <v>7.137116082043423E-3</v>
      </c>
      <c r="I47">
        <f t="shared" si="7"/>
        <v>0.20526576499999999</v>
      </c>
      <c r="J47">
        <f t="shared" si="8"/>
        <v>1.4650055924744459E-3</v>
      </c>
      <c r="R47" s="4" t="s">
        <v>96</v>
      </c>
      <c r="S47" s="5">
        <v>0.30302319799999999</v>
      </c>
    </row>
    <row r="48" spans="1:19">
      <c r="A48" s="17" t="s">
        <v>74</v>
      </c>
      <c r="B48" s="19">
        <v>6538.6342747124099</v>
      </c>
      <c r="C48" s="19">
        <v>2185.55893133066</v>
      </c>
      <c r="D48" s="19">
        <v>4391.4764086083487</v>
      </c>
      <c r="E48" s="19">
        <v>14055.350533161252</v>
      </c>
      <c r="F48" s="19">
        <v>11882.366948446244</v>
      </c>
      <c r="G48" s="20">
        <f t="shared" si="5"/>
        <v>7810.6774192517823</v>
      </c>
      <c r="H48">
        <f t="shared" si="6"/>
        <v>7.5656165441791559E-2</v>
      </c>
      <c r="I48">
        <f t="shared" si="7"/>
        <v>0.164744418</v>
      </c>
      <c r="J48">
        <f t="shared" si="8"/>
        <v>1.2463930943819663E-2</v>
      </c>
      <c r="R48" s="4" t="s">
        <v>98</v>
      </c>
      <c r="S48" s="4">
        <v>0.39787066100000001</v>
      </c>
    </row>
    <row r="49" spans="1:19">
      <c r="A49" s="17" t="s">
        <v>76</v>
      </c>
      <c r="B49" s="19">
        <v>0</v>
      </c>
      <c r="C49" s="19">
        <v>0</v>
      </c>
      <c r="D49" s="19">
        <v>0</v>
      </c>
      <c r="E49" s="19">
        <v>217.08622050697306</v>
      </c>
      <c r="F49" s="19">
        <v>0</v>
      </c>
      <c r="G49" s="20">
        <f t="shared" si="5"/>
        <v>43.417244101394616</v>
      </c>
      <c r="H49">
        <f t="shared" si="6"/>
        <v>4.2055023225839774E-4</v>
      </c>
      <c r="I49">
        <f t="shared" si="7"/>
        <v>0.21351756199999999</v>
      </c>
      <c r="J49">
        <f t="shared" si="8"/>
        <v>8.9794860290346842E-5</v>
      </c>
      <c r="R49" s="4" t="s">
        <v>100</v>
      </c>
      <c r="S49" s="4">
        <v>0.39787066100000001</v>
      </c>
    </row>
    <row r="50" spans="1:19">
      <c r="A50" s="17" t="s">
        <v>160</v>
      </c>
      <c r="B50" s="19">
        <v>431.73985816426199</v>
      </c>
      <c r="C50" s="19">
        <v>250.125172365032</v>
      </c>
      <c r="D50" s="19">
        <v>5515.7321892597283</v>
      </c>
      <c r="E50" s="19">
        <v>790.89941985038899</v>
      </c>
      <c r="F50" s="19">
        <v>669.25260526002501</v>
      </c>
      <c r="G50" s="20">
        <f t="shared" si="5"/>
        <v>1531.5498489798872</v>
      </c>
      <c r="H50">
        <f t="shared" si="6"/>
        <v>1.4834973016703206E-2</v>
      </c>
      <c r="I50">
        <f t="shared" si="7"/>
        <v>0.150847644</v>
      </c>
      <c r="J50">
        <f t="shared" si="8"/>
        <v>2.2378207283732512E-3</v>
      </c>
      <c r="R50" s="4" t="s">
        <v>102</v>
      </c>
      <c r="S50" s="5">
        <v>0.29815216</v>
      </c>
    </row>
    <row r="51" spans="1:19">
      <c r="A51" s="17" t="s">
        <v>77</v>
      </c>
      <c r="B51" s="19">
        <v>0</v>
      </c>
      <c r="C51" s="19">
        <v>0</v>
      </c>
      <c r="D51" s="19">
        <v>0</v>
      </c>
      <c r="E51" s="19">
        <v>0</v>
      </c>
      <c r="F51" s="19">
        <v>0</v>
      </c>
      <c r="G51" s="20">
        <f t="shared" si="5"/>
        <v>0</v>
      </c>
      <c r="H51">
        <f t="shared" si="6"/>
        <v>0</v>
      </c>
      <c r="I51">
        <f t="shared" si="7"/>
        <v>0.235824899</v>
      </c>
      <c r="R51" s="4" t="s">
        <v>104</v>
      </c>
      <c r="S51" s="5">
        <v>0.46037966699999999</v>
      </c>
    </row>
    <row r="52" spans="1:19">
      <c r="A52" s="17" t="s">
        <v>181</v>
      </c>
      <c r="B52" s="19">
        <v>13.123191981346571</v>
      </c>
      <c r="C52" s="19">
        <v>0.88537185846048405</v>
      </c>
      <c r="D52" s="19">
        <v>1.84848695430275</v>
      </c>
      <c r="E52" s="19">
        <v>14.5077499467465</v>
      </c>
      <c r="F52" s="19">
        <v>5.0131281292885745</v>
      </c>
      <c r="G52" s="20">
        <f t="shared" si="5"/>
        <v>7.0755857740289754</v>
      </c>
      <c r="H52">
        <f t="shared" si="6"/>
        <v>6.8535884813023394E-5</v>
      </c>
      <c r="I52">
        <f t="shared" si="7"/>
        <v>0.164744418</v>
      </c>
      <c r="J52">
        <f t="shared" si="8"/>
        <v>1.1290904455636578E-5</v>
      </c>
      <c r="R52" s="4" t="s">
        <v>106</v>
      </c>
      <c r="S52" s="5">
        <v>0.48877002400000003</v>
      </c>
    </row>
    <row r="53" spans="1:19">
      <c r="A53" s="17" t="s">
        <v>188</v>
      </c>
      <c r="B53" s="19">
        <v>0</v>
      </c>
      <c r="C53" s="19">
        <v>0</v>
      </c>
      <c r="D53" s="19">
        <v>2.9221951722433039</v>
      </c>
      <c r="E53" s="19">
        <v>4.9516959665192273</v>
      </c>
      <c r="F53" s="19">
        <v>3.7598460969664309</v>
      </c>
      <c r="G53" s="20">
        <f t="shared" si="5"/>
        <v>2.3267474471457925</v>
      </c>
      <c r="H53">
        <f t="shared" si="6"/>
        <v>2.2537454865136545E-5</v>
      </c>
      <c r="I53">
        <f t="shared" si="7"/>
        <v>0.150847644</v>
      </c>
      <c r="J53">
        <f t="shared" si="8"/>
        <v>3.3997219681621855E-6</v>
      </c>
      <c r="R53" s="17" t="s">
        <v>107</v>
      </c>
      <c r="S53" s="4">
        <v>0.54393411999999997</v>
      </c>
    </row>
    <row r="54" spans="1:19">
      <c r="A54" s="17" t="s">
        <v>79</v>
      </c>
      <c r="B54" s="19">
        <v>0.96750162056521449</v>
      </c>
      <c r="C54" s="19">
        <v>0</v>
      </c>
      <c r="D54" s="19">
        <v>0</v>
      </c>
      <c r="E54" s="19">
        <v>0</v>
      </c>
      <c r="F54" s="19">
        <v>0</v>
      </c>
      <c r="G54" s="20">
        <f t="shared" si="5"/>
        <v>0.19350032411304291</v>
      </c>
      <c r="H54">
        <f t="shared" si="6"/>
        <v>1.8742922986491794E-6</v>
      </c>
      <c r="I54">
        <f t="shared" si="7"/>
        <v>0.17537725199999998</v>
      </c>
      <c r="J54">
        <f t="shared" si="8"/>
        <v>3.2870823278185638E-7</v>
      </c>
      <c r="R54" s="22" t="s">
        <v>108</v>
      </c>
      <c r="S54" s="5">
        <v>0.342986709</v>
      </c>
    </row>
    <row r="55" spans="1:19">
      <c r="A55" s="17" t="s">
        <v>81</v>
      </c>
      <c r="B55" s="19">
        <v>0</v>
      </c>
      <c r="C55" s="19">
        <v>0</v>
      </c>
      <c r="D55" s="19">
        <v>0</v>
      </c>
      <c r="E55" s="19">
        <v>1.34261405641109</v>
      </c>
      <c r="F55" s="19">
        <v>3.75984609696643</v>
      </c>
      <c r="G55" s="20">
        <f t="shared" si="5"/>
        <v>1.0204920306755041</v>
      </c>
      <c r="H55">
        <f t="shared" si="6"/>
        <v>9.8847397940819959E-6</v>
      </c>
      <c r="I55">
        <f t="shared" si="7"/>
        <v>0.18817235299999999</v>
      </c>
      <c r="J55">
        <f t="shared" si="8"/>
        <v>1.8600347458451446E-6</v>
      </c>
      <c r="R55" s="25" t="s">
        <v>109</v>
      </c>
      <c r="S55" s="5">
        <v>0.50274215499999997</v>
      </c>
    </row>
    <row r="56" spans="1:19">
      <c r="A56" s="17" t="s">
        <v>83</v>
      </c>
      <c r="B56" s="19">
        <v>35.217058988573811</v>
      </c>
      <c r="C56" s="19">
        <v>273.8181948189187</v>
      </c>
      <c r="D56" s="19">
        <v>75.646588797663242</v>
      </c>
      <c r="E56" s="19">
        <v>94.305762652398911</v>
      </c>
      <c r="F56" s="19">
        <v>421.10276286024026</v>
      </c>
      <c r="G56" s="20">
        <f t="shared" si="5"/>
        <v>180.01807362355899</v>
      </c>
      <c r="H56">
        <f t="shared" si="6"/>
        <v>1.7436998648807673E-3</v>
      </c>
      <c r="I56">
        <f t="shared" si="7"/>
        <v>0.16181582799999999</v>
      </c>
      <c r="J56">
        <f t="shared" si="8"/>
        <v>2.8215823741916947E-4</v>
      </c>
      <c r="R56" s="4" t="s">
        <v>27</v>
      </c>
      <c r="S56" s="5">
        <v>0.20740839999999999</v>
      </c>
    </row>
    <row r="57" spans="1:19">
      <c r="A57" s="17" t="s">
        <v>85</v>
      </c>
      <c r="B57" s="19">
        <v>156.40631198057258</v>
      </c>
      <c r="C57" s="19">
        <v>223.77401245888055</v>
      </c>
      <c r="D57" s="19">
        <v>143.50175837520891</v>
      </c>
      <c r="E57" s="19">
        <v>2306.8054180710965</v>
      </c>
      <c r="F57" s="19">
        <v>1534.0172075623038</v>
      </c>
      <c r="G57" s="20">
        <f t="shared" si="5"/>
        <v>872.90094168961241</v>
      </c>
      <c r="H57">
        <f t="shared" si="6"/>
        <v>8.4551357729853917E-3</v>
      </c>
      <c r="I57">
        <f t="shared" si="7"/>
        <v>0.15576436299999999</v>
      </c>
      <c r="J57">
        <f t="shared" si="8"/>
        <v>1.317008837757582E-3</v>
      </c>
      <c r="R57" s="4" t="s">
        <v>110</v>
      </c>
      <c r="S57" s="5">
        <v>0.38689927499999999</v>
      </c>
    </row>
    <row r="58" spans="1:19">
      <c r="A58" s="17" t="s">
        <v>87</v>
      </c>
      <c r="B58" s="19">
        <v>1381.812904536615</v>
      </c>
      <c r="C58" s="19">
        <v>232.53676638353704</v>
      </c>
      <c r="D58" s="19">
        <v>179.384346530356</v>
      </c>
      <c r="E58" s="19">
        <v>437.43806934228832</v>
      </c>
      <c r="F58" s="19">
        <v>3783.6584555805516</v>
      </c>
      <c r="G58" s="20">
        <f t="shared" si="5"/>
        <v>1202.9661084746695</v>
      </c>
      <c r="H58">
        <f t="shared" si="6"/>
        <v>1.1652229126669805E-2</v>
      </c>
      <c r="I58">
        <f t="shared" si="7"/>
        <v>0.23357465599999999</v>
      </c>
      <c r="J58">
        <f t="shared" si="8"/>
        <v>2.72166540989508E-3</v>
      </c>
      <c r="R58" s="4" t="s">
        <v>29</v>
      </c>
      <c r="S58" s="5">
        <v>0.226918286</v>
      </c>
    </row>
    <row r="59" spans="1:19">
      <c r="A59" s="17" t="s">
        <v>0</v>
      </c>
      <c r="B59" s="19">
        <v>43166.6260315986</v>
      </c>
      <c r="C59" s="19">
        <v>10675.745369904234</v>
      </c>
      <c r="D59" s="19">
        <v>9076.8208895202661</v>
      </c>
      <c r="E59" s="19">
        <v>14447.687671507512</v>
      </c>
      <c r="F59" s="19">
        <v>32095.29956573778</v>
      </c>
      <c r="G59" s="20">
        <f t="shared" si="5"/>
        <v>21892.435905653681</v>
      </c>
      <c r="H59">
        <f t="shared" si="6"/>
        <v>0.21205558287678158</v>
      </c>
      <c r="I59">
        <f t="shared" si="7"/>
        <v>0.199021375</v>
      </c>
      <c r="J59">
        <f t="shared" si="8"/>
        <v>4.2203593680563527E-2</v>
      </c>
      <c r="R59" s="4" t="s">
        <v>32</v>
      </c>
      <c r="S59" s="5">
        <v>0.167790564</v>
      </c>
    </row>
    <row r="60" spans="1:19">
      <c r="A60" s="17" t="s">
        <v>37</v>
      </c>
      <c r="B60" s="19">
        <v>5194.5394208535308</v>
      </c>
      <c r="C60" s="19">
        <v>7006.5135664238151</v>
      </c>
      <c r="D60" s="19">
        <v>6404.7605431311722</v>
      </c>
      <c r="E60" s="19">
        <v>8136.0242835841455</v>
      </c>
      <c r="F60" s="19">
        <v>10889.767578847106</v>
      </c>
      <c r="G60" s="20">
        <f t="shared" si="5"/>
        <v>7526.3210785679548</v>
      </c>
      <c r="H60">
        <f t="shared" si="6"/>
        <v>7.2901819153955882E-2</v>
      </c>
      <c r="I60">
        <f t="shared" si="7"/>
        <v>0.23886655300000001</v>
      </c>
      <c r="J60">
        <f t="shared" si="8"/>
        <v>1.7413806248734818E-2</v>
      </c>
      <c r="R60" s="25" t="s">
        <v>111</v>
      </c>
      <c r="S60" s="5">
        <v>0.57165877300000001</v>
      </c>
    </row>
    <row r="61" spans="1:19">
      <c r="A61" s="17" t="s">
        <v>57</v>
      </c>
      <c r="B61" s="19">
        <v>181.39204133166925</v>
      </c>
      <c r="C61" s="19">
        <v>19.306339580129336</v>
      </c>
      <c r="D61" s="19">
        <v>574.74137017699945</v>
      </c>
      <c r="E61" s="19">
        <v>565.10719611061688</v>
      </c>
      <c r="F61" s="19">
        <v>7.51969219393286</v>
      </c>
      <c r="G61" s="20">
        <f t="shared" si="5"/>
        <v>269.61332787866957</v>
      </c>
      <c r="H61">
        <f t="shared" si="6"/>
        <v>2.6115417964930653E-3</v>
      </c>
      <c r="I61">
        <f t="shared" si="7"/>
        <v>0.39864959599999999</v>
      </c>
      <c r="J61">
        <f t="shared" si="8"/>
        <v>1.0410900821090747E-3</v>
      </c>
      <c r="R61" s="4" t="s">
        <v>34</v>
      </c>
      <c r="S61" s="5">
        <v>0.14496762399999999</v>
      </c>
    </row>
    <row r="62" spans="1:19">
      <c r="A62" s="17" t="s">
        <v>90</v>
      </c>
      <c r="B62" s="19">
        <v>0</v>
      </c>
      <c r="C62" s="19">
        <v>0</v>
      </c>
      <c r="D62" s="19">
        <v>2.6978841397632034</v>
      </c>
      <c r="E62" s="19">
        <v>3.5648502011101781</v>
      </c>
      <c r="F62" s="19">
        <v>2.5065640646442873</v>
      </c>
      <c r="G62" s="20">
        <f t="shared" si="5"/>
        <v>1.7538596811035336</v>
      </c>
      <c r="H62">
        <f t="shared" si="6"/>
        <v>1.6988321380191845E-5</v>
      </c>
      <c r="I62">
        <f t="shared" si="7"/>
        <v>0.25567135899999999</v>
      </c>
      <c r="J62">
        <f t="shared" si="8"/>
        <v>4.3434272144024046E-6</v>
      </c>
      <c r="R62" s="4" t="s">
        <v>115</v>
      </c>
      <c r="S62" s="5">
        <v>0.45267124600000003</v>
      </c>
    </row>
    <row r="63" spans="1:19">
      <c r="A63" s="17" t="s">
        <v>94</v>
      </c>
      <c r="B63" s="19">
        <v>597.9450265579195</v>
      </c>
      <c r="C63" s="19">
        <v>249.45657962667778</v>
      </c>
      <c r="D63" s="19">
        <v>63.329987844597703</v>
      </c>
      <c r="E63" s="19">
        <v>145.14240605460674</v>
      </c>
      <c r="F63" s="19">
        <v>127.83476729685866</v>
      </c>
      <c r="G63" s="20">
        <f t="shared" si="5"/>
        <v>236.74175347613209</v>
      </c>
      <c r="H63">
        <f t="shared" si="6"/>
        <v>2.2931395455947339E-3</v>
      </c>
      <c r="I63">
        <f t="shared" si="7"/>
        <v>0.25937051</v>
      </c>
      <c r="J63">
        <f t="shared" si="8"/>
        <v>5.9477277344207441E-4</v>
      </c>
      <c r="R63" s="4" t="s">
        <v>117</v>
      </c>
      <c r="S63" s="5">
        <v>0.40126814</v>
      </c>
    </row>
    <row r="64" spans="1:19">
      <c r="A64" s="17" t="s">
        <v>6</v>
      </c>
      <c r="B64" s="19">
        <v>1.9379057459921247</v>
      </c>
      <c r="C64" s="19">
        <v>12.638438988523044</v>
      </c>
      <c r="D64" s="19">
        <v>0</v>
      </c>
      <c r="E64" s="19">
        <v>0.54957585174232837</v>
      </c>
      <c r="F64" s="19">
        <v>6.2664101616107182</v>
      </c>
      <c r="G64" s="20">
        <f t="shared" si="5"/>
        <v>4.2784661495736431</v>
      </c>
      <c r="H64">
        <f t="shared" si="6"/>
        <v>4.1442287969979474E-5</v>
      </c>
      <c r="I64">
        <f t="shared" si="7"/>
        <v>0.33249730300000002</v>
      </c>
      <c r="J64">
        <f t="shared" si="8"/>
        <v>1.3779448980167521E-5</v>
      </c>
      <c r="R64" s="4" t="s">
        <v>119</v>
      </c>
      <c r="S64" s="5">
        <v>0.39864959599999999</v>
      </c>
    </row>
    <row r="65" spans="1:19">
      <c r="A65" s="17" t="s">
        <v>97</v>
      </c>
      <c r="B65" s="19">
        <v>64.074729825172454</v>
      </c>
      <c r="C65" s="19">
        <v>40.077864413952746</v>
      </c>
      <c r="D65" s="19">
        <v>46.197478010341776</v>
      </c>
      <c r="E65" s="19">
        <v>48.526069141804598</v>
      </c>
      <c r="F65" s="19">
        <v>58.904255519140754</v>
      </c>
      <c r="G65" s="20">
        <f t="shared" si="5"/>
        <v>51.556079382082466</v>
      </c>
      <c r="H65">
        <f t="shared" si="6"/>
        <v>4.9938501641956404E-4</v>
      </c>
      <c r="I65">
        <f t="shared" si="7"/>
        <v>0.28376774599999999</v>
      </c>
      <c r="J65">
        <f t="shared" si="8"/>
        <v>1.4170936049555266E-4</v>
      </c>
      <c r="R65" s="4" t="s">
        <v>121</v>
      </c>
      <c r="S65" s="5">
        <v>0.31631986200000001</v>
      </c>
    </row>
    <row r="66" spans="1:19">
      <c r="A66" s="17" t="s">
        <v>99</v>
      </c>
      <c r="B66" s="19">
        <v>5.7546996391218954</v>
      </c>
      <c r="C66" s="19">
        <v>6.3054330389729198</v>
      </c>
      <c r="D66" s="19">
        <v>0</v>
      </c>
      <c r="E66" s="19">
        <v>0</v>
      </c>
      <c r="F66" s="19">
        <v>0</v>
      </c>
      <c r="G66" s="20">
        <f t="shared" si="5"/>
        <v>2.412026535618963</v>
      </c>
      <c r="H66">
        <f t="shared" si="6"/>
        <v>2.3363489340756897E-5</v>
      </c>
      <c r="I66">
        <f t="shared" si="7"/>
        <v>0.36547341700000002</v>
      </c>
      <c r="J66">
        <f t="shared" si="8"/>
        <v>8.5387342824095003E-6</v>
      </c>
      <c r="R66" s="4" t="s">
        <v>97</v>
      </c>
      <c r="S66" s="5">
        <v>0.28376774599999999</v>
      </c>
    </row>
    <row r="67" spans="1:19">
      <c r="A67" s="17" t="s">
        <v>101</v>
      </c>
      <c r="B67" s="19">
        <v>5.5911918652463699</v>
      </c>
      <c r="C67" s="19">
        <v>9.0330036971423144</v>
      </c>
      <c r="D67" s="19">
        <v>14.018699041580133</v>
      </c>
      <c r="E67" s="19">
        <v>4.4839425113085323</v>
      </c>
      <c r="F67" s="19">
        <v>1.2532820323221401</v>
      </c>
      <c r="G67" s="20">
        <f t="shared" si="5"/>
        <v>6.876023829519899</v>
      </c>
      <c r="H67">
        <f t="shared" si="6"/>
        <v>6.6602878150573021E-5</v>
      </c>
      <c r="I67">
        <f t="shared" si="7"/>
        <v>0.36470802699999999</v>
      </c>
      <c r="J67">
        <f t="shared" si="8"/>
        <v>2.4290604282816893E-5</v>
      </c>
      <c r="R67" s="22" t="s">
        <v>124</v>
      </c>
      <c r="S67" s="5">
        <v>0.38353377399999999</v>
      </c>
    </row>
    <row r="68" spans="1:19">
      <c r="A68" s="17" t="s">
        <v>105</v>
      </c>
      <c r="B68" s="19">
        <v>0</v>
      </c>
      <c r="C68" s="19">
        <v>6.9829999112964503</v>
      </c>
      <c r="D68" s="19">
        <v>8.7440291000559345</v>
      </c>
      <c r="E68" s="19">
        <v>0.68565414061423202</v>
      </c>
      <c r="F68" s="19">
        <v>6.26641016161072</v>
      </c>
      <c r="G68" s="20">
        <f t="shared" si="5"/>
        <v>4.5358186627154682</v>
      </c>
      <c r="H68">
        <f t="shared" si="6"/>
        <v>4.393506846340099E-5</v>
      </c>
      <c r="I68">
        <f t="shared" si="7"/>
        <v>0.31737988700000003</v>
      </c>
      <c r="J68">
        <f t="shared" si="8"/>
        <v>1.3944107064251471E-5</v>
      </c>
      <c r="R68" s="25" t="s">
        <v>112</v>
      </c>
      <c r="S68" s="5">
        <v>0.42592862599999998</v>
      </c>
    </row>
    <row r="69" spans="1:19">
      <c r="A69" s="24" t="s">
        <v>86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20">
        <f t="shared" si="5"/>
        <v>0</v>
      </c>
      <c r="H69">
        <f t="shared" si="6"/>
        <v>0</v>
      </c>
      <c r="I69">
        <f t="shared" si="7"/>
        <v>0.47433267899999998</v>
      </c>
      <c r="R69" s="4" t="s">
        <v>113</v>
      </c>
      <c r="S69" s="5">
        <v>0.49646305299999999</v>
      </c>
    </row>
    <row r="70" spans="1:19">
      <c r="A70" s="24" t="s">
        <v>111</v>
      </c>
      <c r="B70" s="19">
        <v>0</v>
      </c>
      <c r="C70" s="19">
        <v>0</v>
      </c>
      <c r="D70" s="19">
        <v>0</v>
      </c>
      <c r="E70" s="19">
        <v>5.7192978059568711</v>
      </c>
      <c r="F70" s="19">
        <v>2.5065640646442873</v>
      </c>
      <c r="G70" s="20">
        <f t="shared" si="5"/>
        <v>1.6451723741202315</v>
      </c>
      <c r="H70">
        <f t="shared" si="6"/>
        <v>1.5935549074132484E-5</v>
      </c>
      <c r="I70">
        <f t="shared" si="7"/>
        <v>0.57165877300000001</v>
      </c>
      <c r="J70">
        <f t="shared" si="8"/>
        <v>9.1096964307998619E-6</v>
      </c>
      <c r="R70" s="4" t="s">
        <v>36</v>
      </c>
      <c r="S70" s="5">
        <v>0.252987409</v>
      </c>
    </row>
    <row r="71" spans="1:19">
      <c r="A71" s="24" t="s">
        <v>109</v>
      </c>
      <c r="B71" s="19">
        <v>0</v>
      </c>
      <c r="C71" s="19">
        <v>0</v>
      </c>
      <c r="D71" s="19">
        <v>0</v>
      </c>
      <c r="E71" s="19">
        <v>6.8827295851241113</v>
      </c>
      <c r="F71" s="19">
        <v>0</v>
      </c>
      <c r="G71" s="20">
        <f t="shared" si="5"/>
        <v>1.3765459170248222</v>
      </c>
      <c r="H71">
        <f t="shared" si="6"/>
        <v>1.3333566353663219E-5</v>
      </c>
      <c r="I71">
        <f t="shared" si="7"/>
        <v>0.50274215499999997</v>
      </c>
      <c r="J71">
        <f t="shared" si="8"/>
        <v>6.7033458824761384E-6</v>
      </c>
      <c r="R71" s="4" t="s">
        <v>114</v>
      </c>
      <c r="S71" s="5">
        <v>0.547400573</v>
      </c>
    </row>
    <row r="72" spans="1:19">
      <c r="A72" s="24" t="s">
        <v>118</v>
      </c>
      <c r="B72" s="19">
        <v>15.233313015799302</v>
      </c>
      <c r="C72" s="19">
        <v>4.3946410231473516</v>
      </c>
      <c r="D72" s="19">
        <v>0</v>
      </c>
      <c r="E72" s="19">
        <v>0.50922851378951717</v>
      </c>
      <c r="F72" s="19">
        <v>0</v>
      </c>
      <c r="G72" s="20">
        <f t="shared" si="5"/>
        <v>4.0274365105472345</v>
      </c>
      <c r="H72">
        <f t="shared" si="6"/>
        <v>3.9010752408907166E-5</v>
      </c>
      <c r="I72">
        <f t="shared" si="7"/>
        <v>0.47299710099999998</v>
      </c>
      <c r="J72">
        <f t="shared" si="8"/>
        <v>1.8451972797241856E-5</v>
      </c>
      <c r="R72" s="4" t="s">
        <v>130</v>
      </c>
      <c r="S72" s="5">
        <v>0.26223906699999999</v>
      </c>
    </row>
    <row r="73" spans="1:19">
      <c r="A73" s="24" t="s">
        <v>120</v>
      </c>
      <c r="B73" s="19">
        <v>0</v>
      </c>
      <c r="C73" s="19">
        <v>0.49161003354704125</v>
      </c>
      <c r="D73" s="19">
        <v>0</v>
      </c>
      <c r="E73" s="19">
        <v>1.0274787925871165</v>
      </c>
      <c r="F73" s="19">
        <v>2.5065640646442873</v>
      </c>
      <c r="G73" s="20">
        <f t="shared" si="5"/>
        <v>0.805130578155689</v>
      </c>
      <c r="H73">
        <f t="shared" si="6"/>
        <v>7.7986951647821623E-6</v>
      </c>
      <c r="I73">
        <f t="shared" si="7"/>
        <v>0.530444735</v>
      </c>
      <c r="J73">
        <f t="shared" si="8"/>
        <v>4.1367767900286558E-6</v>
      </c>
      <c r="R73" s="17" t="s">
        <v>132</v>
      </c>
      <c r="S73" s="5">
        <v>0.235824899</v>
      </c>
    </row>
    <row r="74" spans="1:19">
      <c r="A74" s="24" t="s">
        <v>122</v>
      </c>
      <c r="B74" s="19">
        <v>5.5553943052854597</v>
      </c>
      <c r="C74" s="19">
        <v>40.05151848275603</v>
      </c>
      <c r="D74" s="19">
        <v>137.0951664333179</v>
      </c>
      <c r="E74" s="19">
        <v>412.50955429974817</v>
      </c>
      <c r="F74" s="19">
        <v>149.14056184633509</v>
      </c>
      <c r="G74" s="20">
        <f t="shared" si="5"/>
        <v>148.87043907348854</v>
      </c>
      <c r="H74">
        <f t="shared" si="6"/>
        <v>1.4419961244558639E-3</v>
      </c>
      <c r="I74">
        <f t="shared" si="7"/>
        <v>0.57400911600000004</v>
      </c>
      <c r="J74">
        <f t="shared" si="8"/>
        <v>8.2771892067433643E-4</v>
      </c>
      <c r="R74" s="4" t="s">
        <v>134</v>
      </c>
      <c r="S74" s="5">
        <v>0.42167111499999999</v>
      </c>
    </row>
    <row r="75" spans="1:19">
      <c r="A75" s="24" t="s">
        <v>123</v>
      </c>
      <c r="B75" s="19">
        <v>89.149469325361125</v>
      </c>
      <c r="C75" s="19">
        <v>159.58015791102099</v>
      </c>
      <c r="D75" s="19">
        <v>0</v>
      </c>
      <c r="E75" s="19">
        <v>0</v>
      </c>
      <c r="F75" s="19">
        <v>0</v>
      </c>
      <c r="G75" s="20">
        <f t="shared" si="5"/>
        <v>49.74592544727642</v>
      </c>
      <c r="H75">
        <f t="shared" si="6"/>
        <v>4.8185141488722542E-4</v>
      </c>
      <c r="I75">
        <f t="shared" si="7"/>
        <v>0.53886033200000005</v>
      </c>
      <c r="J75">
        <f t="shared" si="8"/>
        <v>2.5965061340080004E-4</v>
      </c>
      <c r="R75" s="4" t="s">
        <v>38</v>
      </c>
      <c r="S75" s="5">
        <v>0.189396599</v>
      </c>
    </row>
    <row r="76" spans="1:19" ht="16" thickBot="1">
      <c r="A76" s="26" t="s">
        <v>125</v>
      </c>
      <c r="B76" s="28">
        <v>1.8769531438965161</v>
      </c>
      <c r="C76" s="28">
        <v>0</v>
      </c>
      <c r="D76" s="28">
        <v>0</v>
      </c>
      <c r="E76" s="28">
        <v>0</v>
      </c>
      <c r="F76" s="28">
        <v>0</v>
      </c>
      <c r="G76" s="20">
        <f t="shared" si="5"/>
        <v>0.37539062877930324</v>
      </c>
      <c r="H76">
        <f t="shared" si="6"/>
        <v>3.6361270593794079E-6</v>
      </c>
      <c r="I76">
        <f t="shared" si="7"/>
        <v>0.491810578</v>
      </c>
      <c r="J76">
        <f t="shared" si="8"/>
        <v>1.7882857507548269E-6</v>
      </c>
      <c r="R76" s="4" t="s">
        <v>39</v>
      </c>
      <c r="S76" s="5">
        <v>0.150847644</v>
      </c>
    </row>
    <row r="77" spans="1:19">
      <c r="A77" s="24" t="s">
        <v>128</v>
      </c>
      <c r="B77" s="19">
        <v>779.54895074449246</v>
      </c>
      <c r="C77" s="19">
        <v>351.00063129406999</v>
      </c>
      <c r="D77" s="19">
        <v>636.96267596568202</v>
      </c>
      <c r="E77" s="19">
        <v>408.121217437067</v>
      </c>
      <c r="F77" s="19">
        <v>419.849480827918</v>
      </c>
      <c r="G77" s="20">
        <f t="shared" si="5"/>
        <v>519.09659125384587</v>
      </c>
      <c r="H77">
        <f t="shared" si="6"/>
        <v>5.0280987781381355E-3</v>
      </c>
      <c r="I77">
        <f t="shared" si="7"/>
        <v>0.33922593699999998</v>
      </c>
      <c r="J77">
        <f t="shared" si="8"/>
        <v>1.705661519342464E-3</v>
      </c>
      <c r="R77" s="4" t="s">
        <v>138</v>
      </c>
      <c r="S77" s="4">
        <v>0.300602272</v>
      </c>
    </row>
    <row r="78" spans="1:19">
      <c r="A78" s="24" t="s">
        <v>129</v>
      </c>
      <c r="B78" s="19">
        <v>0</v>
      </c>
      <c r="C78" s="19">
        <v>0</v>
      </c>
      <c r="D78" s="19">
        <v>0</v>
      </c>
      <c r="E78" s="19">
        <v>14.1553999022642</v>
      </c>
      <c r="F78" s="19">
        <v>5.0131281292885745</v>
      </c>
      <c r="G78" s="20">
        <f t="shared" si="5"/>
        <v>3.8337056063105548</v>
      </c>
      <c r="H78">
        <f t="shared" si="6"/>
        <v>3.713422665379255E-5</v>
      </c>
      <c r="I78">
        <f t="shared" si="7"/>
        <v>0.51318692300000002</v>
      </c>
      <c r="J78">
        <f t="shared" si="8"/>
        <v>1.9056799514444387E-5</v>
      </c>
      <c r="R78" s="4" t="s">
        <v>140</v>
      </c>
      <c r="S78" s="4">
        <v>0.54393411999999997</v>
      </c>
    </row>
    <row r="79" spans="1:19">
      <c r="A79" s="24" t="s">
        <v>131</v>
      </c>
      <c r="B79" s="19">
        <v>0</v>
      </c>
      <c r="C79" s="19">
        <v>2.9849754622470215</v>
      </c>
      <c r="D79" s="19">
        <v>1.2060847642797499</v>
      </c>
      <c r="E79" s="19">
        <v>1.1502750385304501</v>
      </c>
      <c r="F79" s="19">
        <v>0</v>
      </c>
      <c r="G79" s="20">
        <f t="shared" si="5"/>
        <v>1.0682670530114442</v>
      </c>
      <c r="H79">
        <f t="shared" si="6"/>
        <v>1.0347500550904985E-5</v>
      </c>
      <c r="I79">
        <f t="shared" si="7"/>
        <v>0.52911444100000005</v>
      </c>
      <c r="J79">
        <f t="shared" si="8"/>
        <v>5.4750119697392834E-6</v>
      </c>
      <c r="R79" s="4" t="s">
        <v>142</v>
      </c>
      <c r="S79" s="29">
        <v>0.61926907399999997</v>
      </c>
    </row>
    <row r="80" spans="1:19">
      <c r="A80" s="24" t="s">
        <v>133</v>
      </c>
      <c r="B80" s="19">
        <v>0</v>
      </c>
      <c r="C80" s="19">
        <v>10.956501005663135</v>
      </c>
      <c r="D80" s="19">
        <v>11.077251170256517</v>
      </c>
      <c r="E80" s="19">
        <v>2.681469044068816</v>
      </c>
      <c r="F80" s="19">
        <v>5.0131281292885745</v>
      </c>
      <c r="G80" s="20">
        <f t="shared" si="5"/>
        <v>5.9456698698554087</v>
      </c>
      <c r="H80">
        <f t="shared" si="6"/>
        <v>5.7591238146299845E-5</v>
      </c>
      <c r="I80">
        <f t="shared" si="7"/>
        <v>0.50267819899999999</v>
      </c>
      <c r="J80">
        <f t="shared" si="8"/>
        <v>2.8949859869562103E-5</v>
      </c>
      <c r="R80" s="4" t="s">
        <v>116</v>
      </c>
      <c r="S80" s="5">
        <v>0.35482106800000002</v>
      </c>
    </row>
    <row r="81" spans="1:19">
      <c r="A81" s="24" t="s">
        <v>137</v>
      </c>
      <c r="B81" s="19">
        <v>0</v>
      </c>
      <c r="C81" s="19">
        <v>0</v>
      </c>
      <c r="D81" s="19">
        <v>0.71371692152759303</v>
      </c>
      <c r="E81" s="19">
        <v>0</v>
      </c>
      <c r="F81" s="19">
        <v>0</v>
      </c>
      <c r="G81" s="20">
        <f t="shared" si="5"/>
        <v>0.14274338430551861</v>
      </c>
      <c r="H81">
        <f t="shared" si="6"/>
        <v>1.382647947042482E-6</v>
      </c>
      <c r="I81">
        <f t="shared" si="7"/>
        <v>0.37213973700000003</v>
      </c>
      <c r="J81">
        <f t="shared" si="8"/>
        <v>5.1453824337597922E-7</v>
      </c>
      <c r="R81" s="4" t="s">
        <v>145</v>
      </c>
      <c r="S81" s="5">
        <v>0.496256117</v>
      </c>
    </row>
    <row r="82" spans="1:19">
      <c r="A82" s="24" t="s">
        <v>141</v>
      </c>
      <c r="B82" s="19">
        <v>664.32531274489884</v>
      </c>
      <c r="C82" s="19">
        <v>146.33104315226873</v>
      </c>
      <c r="D82" s="19">
        <v>105.44657717769103</v>
      </c>
      <c r="E82" s="19">
        <v>462.30155249539513</v>
      </c>
      <c r="F82" s="19">
        <v>369.7181995350324</v>
      </c>
      <c r="G82" s="20">
        <f t="shared" si="5"/>
        <v>349.62453702105722</v>
      </c>
      <c r="H82">
        <f t="shared" si="6"/>
        <v>3.3865502818203391E-3</v>
      </c>
      <c r="I82">
        <f t="shared" si="7"/>
        <v>0.36556084300000002</v>
      </c>
      <c r="J82">
        <f t="shared" si="8"/>
        <v>1.2379901758841308E-3</v>
      </c>
      <c r="R82" s="4" t="s">
        <v>147</v>
      </c>
      <c r="S82" s="5">
        <v>0.304407025</v>
      </c>
    </row>
    <row r="83" spans="1:19">
      <c r="A83" s="24" t="s">
        <v>144</v>
      </c>
      <c r="B83" s="19">
        <v>0</v>
      </c>
      <c r="C83" s="19">
        <v>0</v>
      </c>
      <c r="D83" s="19">
        <v>0</v>
      </c>
      <c r="E83" s="19">
        <v>0.53040460110015408</v>
      </c>
      <c r="F83" s="19">
        <v>2.5065640646442873</v>
      </c>
      <c r="G83" s="20">
        <f t="shared" si="5"/>
        <v>0.60739373314888823</v>
      </c>
      <c r="H83">
        <f t="shared" si="6"/>
        <v>5.8833668703503724E-6</v>
      </c>
      <c r="I83">
        <f t="shared" si="7"/>
        <v>0.52159803599999999</v>
      </c>
      <c r="J83">
        <f t="shared" si="8"/>
        <v>3.068752604642221E-6</v>
      </c>
      <c r="R83" s="4" t="s">
        <v>41</v>
      </c>
      <c r="S83" s="5">
        <v>0.15008984</v>
      </c>
    </row>
    <row r="84" spans="1:19">
      <c r="A84" s="24" t="s">
        <v>146</v>
      </c>
      <c r="B84" s="19">
        <v>0</v>
      </c>
      <c r="C84" s="19">
        <v>1.0152815910210633</v>
      </c>
      <c r="D84" s="19">
        <v>0</v>
      </c>
      <c r="E84" s="19">
        <v>0</v>
      </c>
      <c r="F84" s="19">
        <v>0</v>
      </c>
      <c r="G84" s="20">
        <f t="shared" si="5"/>
        <v>0.20305631820421266</v>
      </c>
      <c r="H84">
        <f t="shared" si="6"/>
        <v>1.9668540357579661E-6</v>
      </c>
      <c r="I84">
        <f t="shared" si="7"/>
        <v>0.53553453900000003</v>
      </c>
      <c r="J84">
        <f t="shared" si="8"/>
        <v>1.053318269319932E-6</v>
      </c>
      <c r="R84" s="4" t="s">
        <v>118</v>
      </c>
      <c r="S84" s="5">
        <v>0.47299710099999998</v>
      </c>
    </row>
    <row r="85" spans="1:19">
      <c r="A85" s="17" t="s">
        <v>96</v>
      </c>
      <c r="B85" s="19">
        <v>6482.0035023558667</v>
      </c>
      <c r="C85" s="19">
        <v>6938.1755823246522</v>
      </c>
      <c r="D85" s="19">
        <v>7158.3009322179678</v>
      </c>
      <c r="E85" s="19">
        <v>12587.698322202312</v>
      </c>
      <c r="F85" s="19">
        <v>13484.061385753945</v>
      </c>
      <c r="G85" s="20">
        <f t="shared" si="5"/>
        <v>9330.0479449709492</v>
      </c>
      <c r="H85">
        <f t="shared" si="6"/>
        <v>9.0373166502142943E-2</v>
      </c>
      <c r="I85">
        <f t="shared" si="7"/>
        <v>0.30302319799999999</v>
      </c>
      <c r="J85">
        <f t="shared" si="8"/>
        <v>2.7385165926865827E-2</v>
      </c>
      <c r="R85" s="4" t="s">
        <v>76</v>
      </c>
      <c r="S85" s="5">
        <v>0.21351756199999999</v>
      </c>
    </row>
    <row r="86" spans="1:19">
      <c r="A86" s="17" t="s">
        <v>150</v>
      </c>
      <c r="B86" s="19">
        <v>1295.9510057179348</v>
      </c>
      <c r="C86" s="19">
        <v>1627.0372661925446</v>
      </c>
      <c r="D86" s="19">
        <v>2013.7804896109476</v>
      </c>
      <c r="E86" s="19">
        <v>1479.4955329732982</v>
      </c>
      <c r="F86" s="19">
        <v>2356.1702207656303</v>
      </c>
      <c r="G86" s="20">
        <f t="shared" si="5"/>
        <v>1754.4869030520713</v>
      </c>
      <c r="H86">
        <f t="shared" si="6"/>
        <v>1.6994396808091394E-2</v>
      </c>
      <c r="I86">
        <f t="shared" si="7"/>
        <v>0.30302319799999999</v>
      </c>
      <c r="J86">
        <f t="shared" si="8"/>
        <v>5.1496964688688461E-3</v>
      </c>
      <c r="R86" s="4" t="s">
        <v>43</v>
      </c>
      <c r="S86" s="5">
        <v>0.24644919700000001</v>
      </c>
    </row>
    <row r="87" spans="1:19">
      <c r="A87" s="17" t="s">
        <v>151</v>
      </c>
      <c r="B87" s="19">
        <v>2367.841213634033</v>
      </c>
      <c r="C87" s="19">
        <v>1083.8000086014763</v>
      </c>
      <c r="D87" s="19">
        <v>1066.7155009290282</v>
      </c>
      <c r="E87" s="19">
        <v>2435.8035009460323</v>
      </c>
      <c r="F87" s="19">
        <v>4006.7426573338935</v>
      </c>
      <c r="G87" s="20">
        <f t="shared" si="5"/>
        <v>2192.180576288893</v>
      </c>
      <c r="H87">
        <f t="shared" si="6"/>
        <v>2.1234006662367334E-2</v>
      </c>
      <c r="I87">
        <f t="shared" si="7"/>
        <v>0.34739118899999999</v>
      </c>
      <c r="J87">
        <f t="shared" si="8"/>
        <v>7.3765068216737097E-3</v>
      </c>
      <c r="R87" s="4" t="s">
        <v>152</v>
      </c>
      <c r="S87" s="5">
        <v>0.235824899</v>
      </c>
    </row>
    <row r="88" spans="1:19">
      <c r="A88" s="17" t="s">
        <v>153</v>
      </c>
      <c r="B88" s="19">
        <v>4.2125020559409441</v>
      </c>
      <c r="C88" s="19">
        <v>2.7790027654845511</v>
      </c>
      <c r="D88" s="19">
        <v>1.78366573668915</v>
      </c>
      <c r="E88" s="19">
        <v>0.94816244189106214</v>
      </c>
      <c r="F88" s="19">
        <v>2.5065640646442873</v>
      </c>
      <c r="G88" s="20">
        <f t="shared" si="5"/>
        <v>2.445979412929999</v>
      </c>
      <c r="H88">
        <f t="shared" si="6"/>
        <v>2.3692365360746807E-5</v>
      </c>
      <c r="I88">
        <f t="shared" si="7"/>
        <v>0.30302319799999999</v>
      </c>
      <c r="J88">
        <f t="shared" si="8"/>
        <v>7.1793363197979213E-6</v>
      </c>
      <c r="R88" s="4" t="s">
        <v>154</v>
      </c>
      <c r="S88" s="5">
        <v>0.35523275199999998</v>
      </c>
    </row>
    <row r="89" spans="1:19">
      <c r="A89" s="17" t="s">
        <v>155</v>
      </c>
      <c r="B89" s="19">
        <v>12.155690360781357</v>
      </c>
      <c r="C89" s="19">
        <v>3.4198958855446344</v>
      </c>
      <c r="D89" s="19">
        <v>8.3846074101246408</v>
      </c>
      <c r="E89" s="19">
        <v>5.6437405240141842</v>
      </c>
      <c r="F89" s="19">
        <v>5.0131281292885745</v>
      </c>
      <c r="G89" s="20">
        <f t="shared" si="5"/>
        <v>6.9234124619506785</v>
      </c>
      <c r="H89">
        <f t="shared" si="6"/>
        <v>6.7061896238608055E-5</v>
      </c>
      <c r="I89">
        <f t="shared" si="7"/>
        <v>0.39930692499999998</v>
      </c>
      <c r="J89">
        <f t="shared" si="8"/>
        <v>2.6778279571707646E-5</v>
      </c>
      <c r="R89" s="4" t="s">
        <v>156</v>
      </c>
      <c r="S89" s="4">
        <v>0.39864959599999999</v>
      </c>
    </row>
    <row r="90" spans="1:19">
      <c r="A90" s="17" t="s">
        <v>157</v>
      </c>
      <c r="B90" s="19">
        <v>1064.7732659952205</v>
      </c>
      <c r="C90" s="19">
        <v>349.34728488123665</v>
      </c>
      <c r="D90" s="19">
        <v>115.52109309762299</v>
      </c>
      <c r="E90" s="19">
        <v>857.74894432819167</v>
      </c>
      <c r="F90" s="19">
        <v>112.79538290899293</v>
      </c>
      <c r="G90" s="20">
        <f t="shared" ref="G90:G153" si="9">AVERAGE(B90:F90)</f>
        <v>500.03719424225289</v>
      </c>
      <c r="H90">
        <f t="shared" ref="H90:H153" si="10">G90/G$163</f>
        <v>4.8434847150895556E-3</v>
      </c>
      <c r="I90">
        <f t="shared" ref="I90:I153" si="11">VLOOKUP(A90,R$1:S$250,2,FALSE)</f>
        <v>0.30302319799999999</v>
      </c>
      <c r="J90">
        <f t="shared" ref="J90:J153" si="12">H90*I90</f>
        <v>1.467688227830556E-3</v>
      </c>
      <c r="R90" s="4" t="s">
        <v>158</v>
      </c>
      <c r="S90" s="4">
        <v>0.54393411999999997</v>
      </c>
    </row>
    <row r="91" spans="1:19">
      <c r="A91" s="17" t="s">
        <v>75</v>
      </c>
      <c r="B91" s="19">
        <v>40.866300951054093</v>
      </c>
      <c r="C91" s="19">
        <v>15.366963604416689</v>
      </c>
      <c r="D91" s="19">
        <v>14.303957967598505</v>
      </c>
      <c r="E91" s="19">
        <v>8.3988873156490005</v>
      </c>
      <c r="F91" s="19">
        <v>27.57220471108716</v>
      </c>
      <c r="G91" s="20">
        <f t="shared" si="9"/>
        <v>21.301662909961088</v>
      </c>
      <c r="H91">
        <f t="shared" si="10"/>
        <v>2.0633320860608185E-4</v>
      </c>
      <c r="I91">
        <f t="shared" si="11"/>
        <v>0.30243793699999999</v>
      </c>
      <c r="J91">
        <f t="shared" si="12"/>
        <v>6.2402989945414044E-5</v>
      </c>
      <c r="R91" s="4" t="s">
        <v>159</v>
      </c>
      <c r="S91" s="5">
        <v>0.34895254799999997</v>
      </c>
    </row>
    <row r="92" spans="1:19">
      <c r="A92" s="17" t="s">
        <v>84</v>
      </c>
      <c r="B92" s="19">
        <v>36.362580907323022</v>
      </c>
      <c r="C92" s="19">
        <v>3.8488790756876394</v>
      </c>
      <c r="D92" s="19">
        <v>13.811590124846351</v>
      </c>
      <c r="E92" s="19">
        <v>89.011114313280785</v>
      </c>
      <c r="F92" s="19">
        <v>97.755998521127211</v>
      </c>
      <c r="G92" s="20">
        <f t="shared" si="9"/>
        <v>48.158032588452997</v>
      </c>
      <c r="H92">
        <f t="shared" si="10"/>
        <v>4.6647068945425874E-4</v>
      </c>
      <c r="I92">
        <f t="shared" si="11"/>
        <v>0.49951571</v>
      </c>
      <c r="J92">
        <f t="shared" si="12"/>
        <v>2.3300943763693356E-4</v>
      </c>
      <c r="R92" s="4" t="s">
        <v>160</v>
      </c>
      <c r="S92" s="5">
        <v>0.150847644</v>
      </c>
    </row>
    <row r="93" spans="1:19">
      <c r="A93" s="17" t="s">
        <v>161</v>
      </c>
      <c r="B93" s="19">
        <v>714.56670439922982</v>
      </c>
      <c r="C93" s="19">
        <v>490.26607632073069</v>
      </c>
      <c r="D93" s="19">
        <v>466.30287799370922</v>
      </c>
      <c r="E93" s="19">
        <v>3604.0178179858904</v>
      </c>
      <c r="F93" s="19">
        <v>3808.7240962269948</v>
      </c>
      <c r="G93" s="20">
        <f t="shared" si="9"/>
        <v>1816.7755145853109</v>
      </c>
      <c r="H93">
        <f t="shared" si="10"/>
        <v>1.7597739802091228E-2</v>
      </c>
      <c r="I93">
        <f t="shared" si="11"/>
        <v>0.33501194099999998</v>
      </c>
      <c r="J93">
        <f t="shared" si="12"/>
        <v>5.8954529683115375E-3</v>
      </c>
      <c r="R93" s="4" t="s">
        <v>162</v>
      </c>
      <c r="S93" s="5">
        <v>0.54537309199999995</v>
      </c>
    </row>
    <row r="94" spans="1:19">
      <c r="A94" s="17" t="s">
        <v>198</v>
      </c>
      <c r="B94" s="19">
        <v>3.0389225901953392</v>
      </c>
      <c r="C94" s="19">
        <v>0</v>
      </c>
      <c r="D94" s="19">
        <v>4.2381000661882728</v>
      </c>
      <c r="E94" s="19">
        <v>6.964927888531081</v>
      </c>
      <c r="F94" s="19">
        <v>13.78610235554358</v>
      </c>
      <c r="G94" s="20">
        <f t="shared" si="9"/>
        <v>5.6056105800916551</v>
      </c>
      <c r="H94">
        <f t="shared" si="10"/>
        <v>5.4297339230058437E-5</v>
      </c>
      <c r="I94">
        <f t="shared" si="11"/>
        <v>0.48138170000000002</v>
      </c>
      <c r="J94">
        <f t="shared" si="12"/>
        <v>2.6137745464042221E-5</v>
      </c>
      <c r="R94" s="4" t="s">
        <v>164</v>
      </c>
      <c r="S94" s="5">
        <v>0.53538932900000002</v>
      </c>
    </row>
    <row r="95" spans="1:19">
      <c r="A95" s="17" t="s">
        <v>163</v>
      </c>
      <c r="B95" s="19">
        <v>598.1859344614403</v>
      </c>
      <c r="C95" s="19">
        <v>617.82208615910747</v>
      </c>
      <c r="D95" s="19">
        <v>1032.4823792234897</v>
      </c>
      <c r="E95" s="19">
        <v>1438.9421980528025</v>
      </c>
      <c r="F95" s="19">
        <v>1318.4526980028952</v>
      </c>
      <c r="G95" s="20">
        <f t="shared" si="9"/>
        <v>1001.177059179947</v>
      </c>
      <c r="H95">
        <f t="shared" si="10"/>
        <v>9.6976501729731362E-3</v>
      </c>
      <c r="I95">
        <f t="shared" si="11"/>
        <v>0.309853932</v>
      </c>
      <c r="J95">
        <f t="shared" si="12"/>
        <v>3.0048550372562062E-3</v>
      </c>
      <c r="R95" s="4" t="s">
        <v>165</v>
      </c>
      <c r="S95" s="5">
        <v>0.40111301500000002</v>
      </c>
    </row>
    <row r="96" spans="1:19">
      <c r="A96" s="17" t="s">
        <v>80</v>
      </c>
      <c r="B96" s="19">
        <v>3.5865285074352502</v>
      </c>
      <c r="C96" s="19">
        <v>1.28925586271683</v>
      </c>
      <c r="D96" s="19">
        <v>5.2362784646599003</v>
      </c>
      <c r="E96" s="19">
        <v>0</v>
      </c>
      <c r="F96" s="19">
        <v>3.7598460969664309</v>
      </c>
      <c r="G96" s="20">
        <f t="shared" si="9"/>
        <v>2.7743817863556819</v>
      </c>
      <c r="H96">
        <f t="shared" si="10"/>
        <v>2.6873352484108323E-5</v>
      </c>
      <c r="I96">
        <f t="shared" si="11"/>
        <v>0.45051817900000002</v>
      </c>
      <c r="J96">
        <f t="shared" si="12"/>
        <v>1.2106933824765609E-5</v>
      </c>
      <c r="R96" s="4" t="s">
        <v>167</v>
      </c>
      <c r="S96" s="5">
        <v>0.53611852299999996</v>
      </c>
    </row>
    <row r="97" spans="1:19">
      <c r="A97" s="17" t="s">
        <v>166</v>
      </c>
      <c r="B97" s="19">
        <v>713.37957991079634</v>
      </c>
      <c r="C97" s="19">
        <v>826.42666605105796</v>
      </c>
      <c r="D97" s="19">
        <v>493.12279918295644</v>
      </c>
      <c r="E97" s="19">
        <v>1011.3649178643477</v>
      </c>
      <c r="F97" s="19">
        <v>731.91670687613191</v>
      </c>
      <c r="G97" s="20">
        <f t="shared" si="9"/>
        <v>755.24213397705807</v>
      </c>
      <c r="H97">
        <f t="shared" si="10"/>
        <v>7.315463277992291E-3</v>
      </c>
      <c r="I97">
        <f t="shared" si="11"/>
        <v>0.38176551399999997</v>
      </c>
      <c r="J97">
        <f t="shared" si="12"/>
        <v>2.7927915984708516E-3</v>
      </c>
      <c r="R97" s="4" t="s">
        <v>169</v>
      </c>
      <c r="S97" s="4">
        <v>0.61926907399999997</v>
      </c>
    </row>
    <row r="98" spans="1:19">
      <c r="A98" s="17" t="s">
        <v>168</v>
      </c>
      <c r="B98" s="19">
        <v>1085.1343376000154</v>
      </c>
      <c r="C98" s="19">
        <v>2892.3967384674274</v>
      </c>
      <c r="D98" s="19">
        <v>3781.5628634801365</v>
      </c>
      <c r="E98" s="19">
        <v>4407.1917250366505</v>
      </c>
      <c r="F98" s="19">
        <v>1607.9608474693105</v>
      </c>
      <c r="G98" s="20">
        <f t="shared" si="9"/>
        <v>2754.8493024107079</v>
      </c>
      <c r="H98">
        <f t="shared" si="10"/>
        <v>2.6684155983278866E-2</v>
      </c>
      <c r="I98">
        <f t="shared" si="11"/>
        <v>0.35233554700000003</v>
      </c>
      <c r="J98">
        <f t="shared" si="12"/>
        <v>9.4017766946018835E-3</v>
      </c>
      <c r="R98" s="4" t="s">
        <v>171</v>
      </c>
      <c r="S98" s="5">
        <v>0.21171030399999999</v>
      </c>
    </row>
    <row r="99" spans="1:19">
      <c r="A99" s="17" t="s">
        <v>170</v>
      </c>
      <c r="B99" s="19">
        <v>2024.506816048917</v>
      </c>
      <c r="C99" s="19">
        <v>1627.44910484409</v>
      </c>
      <c r="D99" s="19">
        <v>2259.4148546535139</v>
      </c>
      <c r="E99" s="19">
        <v>6986.6185923540534</v>
      </c>
      <c r="F99" s="19">
        <v>581.5228629974747</v>
      </c>
      <c r="G99" s="20">
        <f t="shared" si="9"/>
        <v>2695.9024461796098</v>
      </c>
      <c r="H99">
        <f t="shared" si="10"/>
        <v>2.6113182062847691E-2</v>
      </c>
      <c r="I99">
        <f t="shared" si="11"/>
        <v>0.30810618099999998</v>
      </c>
      <c r="J99">
        <f t="shared" si="12"/>
        <v>8.0456327991417029E-3</v>
      </c>
      <c r="R99" s="4" t="s">
        <v>173</v>
      </c>
      <c r="S99" s="5">
        <v>0.40242429099999999</v>
      </c>
    </row>
    <row r="100" spans="1:19">
      <c r="A100" s="17" t="s">
        <v>172</v>
      </c>
      <c r="B100" s="19">
        <v>1093.3010187792065</v>
      </c>
      <c r="C100" s="19">
        <v>566.9931874791456</v>
      </c>
      <c r="D100" s="19">
        <v>724.80442561452003</v>
      </c>
      <c r="E100" s="19">
        <v>1873.8918891826531</v>
      </c>
      <c r="F100" s="19">
        <v>2567.9748842280724</v>
      </c>
      <c r="G100" s="20">
        <f t="shared" si="9"/>
        <v>1365.3930810567194</v>
      </c>
      <c r="H100">
        <f t="shared" si="10"/>
        <v>1.3225537208704782E-2</v>
      </c>
      <c r="I100">
        <f t="shared" si="11"/>
        <v>0.38138826799999997</v>
      </c>
      <c r="J100">
        <f t="shared" si="12"/>
        <v>5.0440647293974713E-3</v>
      </c>
      <c r="R100" s="17" t="s">
        <v>150</v>
      </c>
      <c r="S100" s="5">
        <v>0.30302319799999999</v>
      </c>
    </row>
    <row r="101" spans="1:19">
      <c r="A101" s="17" t="s">
        <v>46</v>
      </c>
      <c r="B101" s="19">
        <v>397.97114910167477</v>
      </c>
      <c r="C101" s="19">
        <v>4.5576273259851003</v>
      </c>
      <c r="D101" s="19">
        <v>6.420148576154677</v>
      </c>
      <c r="E101" s="19">
        <v>43.728494994173445</v>
      </c>
      <c r="F101" s="19">
        <v>28.825486743409304</v>
      </c>
      <c r="G101" s="20">
        <f t="shared" si="9"/>
        <v>96.300581348279465</v>
      </c>
      <c r="H101">
        <f t="shared" si="10"/>
        <v>9.3279139869075129E-4</v>
      </c>
      <c r="I101">
        <f t="shared" si="11"/>
        <v>0.49513526800000002</v>
      </c>
      <c r="J101">
        <f t="shared" si="12"/>
        <v>4.6185791917884001E-4</v>
      </c>
      <c r="R101" s="4" t="s">
        <v>45</v>
      </c>
      <c r="S101" s="5">
        <v>0.21118531600000001</v>
      </c>
    </row>
    <row r="102" spans="1:19">
      <c r="A102" s="17" t="s">
        <v>174</v>
      </c>
      <c r="B102" s="19">
        <v>5252.6233806441633</v>
      </c>
      <c r="C102" s="19">
        <v>3679.4320298132525</v>
      </c>
      <c r="D102" s="19">
        <v>2746.5039262974783</v>
      </c>
      <c r="E102" s="19">
        <v>2273.5365318831682</v>
      </c>
      <c r="F102" s="19">
        <v>2792.312368013736</v>
      </c>
      <c r="G102" s="20">
        <f t="shared" si="9"/>
        <v>3348.8816473303596</v>
      </c>
      <c r="H102">
        <f t="shared" si="10"/>
        <v>3.2438101121794363E-2</v>
      </c>
      <c r="I102">
        <f t="shared" si="11"/>
        <v>0.427243396</v>
      </c>
      <c r="J102">
        <f t="shared" si="12"/>
        <v>1.3858964483066833E-2</v>
      </c>
      <c r="R102" s="4" t="s">
        <v>77</v>
      </c>
      <c r="S102" s="5">
        <v>0.235824899</v>
      </c>
    </row>
    <row r="103" spans="1:19">
      <c r="A103" s="17" t="s">
        <v>175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20">
        <f t="shared" si="9"/>
        <v>0</v>
      </c>
      <c r="H103">
        <f t="shared" si="10"/>
        <v>0</v>
      </c>
      <c r="I103">
        <f t="shared" si="11"/>
        <v>0.28742747600000002</v>
      </c>
      <c r="R103" s="4" t="s">
        <v>174</v>
      </c>
      <c r="S103" s="5">
        <v>0.427243396</v>
      </c>
    </row>
    <row r="104" spans="1:19">
      <c r="A104" s="17" t="s">
        <v>176</v>
      </c>
      <c r="B104" s="19">
        <v>0</v>
      </c>
      <c r="C104" s="19">
        <v>0</v>
      </c>
      <c r="D104" s="19">
        <v>16.748139380427638</v>
      </c>
      <c r="E104" s="19">
        <v>0</v>
      </c>
      <c r="F104" s="19">
        <v>0</v>
      </c>
      <c r="G104" s="20">
        <f t="shared" si="9"/>
        <v>3.3496278760855276</v>
      </c>
      <c r="H104">
        <f t="shared" si="10"/>
        <v>3.2445329279241919E-5</v>
      </c>
      <c r="I104">
        <f t="shared" si="11"/>
        <v>0.39787066100000001</v>
      </c>
      <c r="J104">
        <f t="shared" si="12"/>
        <v>1.2909044606694636E-5</v>
      </c>
      <c r="R104" s="4" t="s">
        <v>161</v>
      </c>
      <c r="S104" s="5">
        <v>0.33501194099999998</v>
      </c>
    </row>
    <row r="105" spans="1:19">
      <c r="A105" s="17" t="s">
        <v>177</v>
      </c>
      <c r="B105" s="19">
        <v>0.49149082324712895</v>
      </c>
      <c r="C105" s="19">
        <v>0</v>
      </c>
      <c r="D105" s="19">
        <v>1.15140254203981</v>
      </c>
      <c r="E105" s="19">
        <v>1.2060345583720726</v>
      </c>
      <c r="F105" s="19">
        <v>1.2532820323221436</v>
      </c>
      <c r="G105" s="20">
        <f t="shared" si="9"/>
        <v>0.82044199119623096</v>
      </c>
      <c r="H105">
        <f t="shared" si="10"/>
        <v>7.9470053222708853E-6</v>
      </c>
      <c r="I105">
        <f t="shared" si="11"/>
        <v>0.47759416300000002</v>
      </c>
      <c r="J105">
        <f t="shared" si="12"/>
        <v>3.795443355246509E-6</v>
      </c>
      <c r="R105" s="22" t="s">
        <v>175</v>
      </c>
      <c r="S105" s="5">
        <v>0.28742747600000002</v>
      </c>
    </row>
    <row r="106" spans="1:19">
      <c r="A106" s="17" t="s">
        <v>178</v>
      </c>
      <c r="B106" s="19">
        <v>115.7228688358053</v>
      </c>
      <c r="C106" s="19">
        <v>30.911921164026541</v>
      </c>
      <c r="D106" s="19">
        <v>5.3381241035817997</v>
      </c>
      <c r="E106" s="19">
        <v>7.6289047326675608</v>
      </c>
      <c r="F106" s="19">
        <v>12.532820323221436</v>
      </c>
      <c r="G106" s="20">
        <f t="shared" si="9"/>
        <v>34.426927831860532</v>
      </c>
      <c r="H106">
        <f t="shared" si="10"/>
        <v>3.3346779131858775E-4</v>
      </c>
      <c r="I106">
        <f t="shared" si="11"/>
        <v>0.430075243</v>
      </c>
      <c r="J106">
        <f t="shared" si="12"/>
        <v>1.4341624138401491E-4</v>
      </c>
      <c r="R106" s="4" t="s">
        <v>180</v>
      </c>
      <c r="S106" s="5">
        <v>0.45023135800000003</v>
      </c>
    </row>
    <row r="107" spans="1:19">
      <c r="A107" s="17" t="s">
        <v>179</v>
      </c>
      <c r="B107" s="19">
        <v>282.45822811753197</v>
      </c>
      <c r="C107" s="19">
        <v>11.851375672398769</v>
      </c>
      <c r="D107" s="19">
        <v>3.3309447834868799</v>
      </c>
      <c r="E107" s="19">
        <v>1.557382184520155</v>
      </c>
      <c r="F107" s="19">
        <v>3.75984609696643</v>
      </c>
      <c r="G107" s="20">
        <f t="shared" si="9"/>
        <v>60.591555370980849</v>
      </c>
      <c r="H107">
        <f t="shared" si="10"/>
        <v>5.8690488564070462E-4</v>
      </c>
      <c r="I107">
        <f t="shared" si="11"/>
        <v>0.33193937699999998</v>
      </c>
      <c r="J107">
        <f t="shared" si="12"/>
        <v>1.9481684209783173E-4</v>
      </c>
      <c r="R107" s="4" t="s">
        <v>47</v>
      </c>
      <c r="S107" s="5">
        <v>0.193795309</v>
      </c>
    </row>
    <row r="108" spans="1:19">
      <c r="A108" s="17" t="s">
        <v>44</v>
      </c>
      <c r="B108" s="19">
        <v>80.3916446560048</v>
      </c>
      <c r="C108" s="19">
        <v>75.598754302923695</v>
      </c>
      <c r="D108" s="19">
        <v>86.853938088332299</v>
      </c>
      <c r="E108" s="19">
        <v>261.39699525104317</v>
      </c>
      <c r="F108" s="19">
        <v>0</v>
      </c>
      <c r="G108" s="20">
        <f t="shared" si="9"/>
        <v>100.84826645966079</v>
      </c>
      <c r="H108">
        <f t="shared" si="10"/>
        <v>9.7684140852930847E-4</v>
      </c>
      <c r="I108">
        <f t="shared" si="11"/>
        <v>0.338698428</v>
      </c>
      <c r="J108">
        <f t="shared" si="12"/>
        <v>3.3085464947418255E-4</v>
      </c>
      <c r="R108" s="4" t="s">
        <v>181</v>
      </c>
      <c r="S108" s="5">
        <v>0.164744418</v>
      </c>
    </row>
    <row r="109" spans="1:19">
      <c r="A109" s="17" t="s">
        <v>182</v>
      </c>
      <c r="B109" s="19">
        <v>0</v>
      </c>
      <c r="C109" s="19">
        <v>4.2111849832371666</v>
      </c>
      <c r="D109" s="19">
        <v>0</v>
      </c>
      <c r="E109" s="19">
        <v>3.4310273534903</v>
      </c>
      <c r="F109" s="19">
        <v>46.371435195919297</v>
      </c>
      <c r="G109" s="20">
        <f t="shared" si="9"/>
        <v>10.802729506529353</v>
      </c>
      <c r="H109">
        <f t="shared" si="10"/>
        <v>1.0463792663545948E-4</v>
      </c>
      <c r="I109">
        <f t="shared" si="11"/>
        <v>0.304453064</v>
      </c>
      <c r="J109">
        <f t="shared" si="12"/>
        <v>3.185733737477285E-5</v>
      </c>
      <c r="R109" s="4" t="s">
        <v>90</v>
      </c>
      <c r="S109" s="5">
        <v>0.25567135899999999</v>
      </c>
    </row>
    <row r="110" spans="1:19">
      <c r="A110" s="17" t="s">
        <v>183</v>
      </c>
      <c r="B110" s="19">
        <v>1.0623167793806054</v>
      </c>
      <c r="C110" s="19">
        <v>4.6702953186968914</v>
      </c>
      <c r="D110" s="19">
        <v>1.7264772459298769</v>
      </c>
      <c r="E110" s="19">
        <v>4.6028543862067233</v>
      </c>
      <c r="F110" s="19">
        <v>2.5065640646442873</v>
      </c>
      <c r="G110" s="20">
        <f t="shared" si="9"/>
        <v>2.9137015589716766</v>
      </c>
      <c r="H110">
        <f t="shared" si="10"/>
        <v>2.8222838476241152E-5</v>
      </c>
      <c r="I110">
        <f t="shared" si="11"/>
        <v>0.32123402699999998</v>
      </c>
      <c r="J110">
        <f t="shared" si="12"/>
        <v>9.066136057093488E-6</v>
      </c>
      <c r="R110" s="4" t="s">
        <v>49</v>
      </c>
      <c r="S110" s="5">
        <v>0.21171030399999999</v>
      </c>
    </row>
    <row r="111" spans="1:19">
      <c r="A111" s="17" t="s">
        <v>186</v>
      </c>
      <c r="B111" s="19">
        <v>6.0004450507454603</v>
      </c>
      <c r="C111" s="19">
        <v>17.011875606058986</v>
      </c>
      <c r="D111" s="19">
        <v>2.19423808867406</v>
      </c>
      <c r="E111" s="19">
        <v>14.103399451175999</v>
      </c>
      <c r="F111" s="19">
        <v>0</v>
      </c>
      <c r="G111" s="20">
        <f t="shared" si="9"/>
        <v>7.8619916393309008</v>
      </c>
      <c r="H111">
        <f t="shared" si="10"/>
        <v>7.6153207748807511E-5</v>
      </c>
      <c r="I111">
        <f t="shared" si="11"/>
        <v>0.320837551</v>
      </c>
      <c r="J111">
        <f t="shared" si="12"/>
        <v>2.4432808674921625E-5</v>
      </c>
      <c r="R111" s="4" t="s">
        <v>185</v>
      </c>
      <c r="S111" s="5">
        <v>0.36166089299999998</v>
      </c>
    </row>
    <row r="112" spans="1:19">
      <c r="A112" s="17" t="s">
        <v>187</v>
      </c>
      <c r="B112" s="19">
        <v>56.402441974090308</v>
      </c>
      <c r="C112" s="19">
        <v>63.197545049668648</v>
      </c>
      <c r="D112" s="19">
        <v>104.762024108025</v>
      </c>
      <c r="E112" s="19">
        <v>103.17541067826131</v>
      </c>
      <c r="F112" s="19">
        <v>30.078768775731447</v>
      </c>
      <c r="G112" s="20">
        <f t="shared" si="9"/>
        <v>71.523238117155344</v>
      </c>
      <c r="H112">
        <f t="shared" si="10"/>
        <v>6.927918854498687E-4</v>
      </c>
      <c r="I112">
        <f t="shared" si="11"/>
        <v>0.29396187099999999</v>
      </c>
      <c r="J112">
        <f t="shared" si="12"/>
        <v>2.0365439886046107E-4</v>
      </c>
      <c r="R112" s="4" t="s">
        <v>92</v>
      </c>
      <c r="S112" s="5">
        <v>0.28963038000000002</v>
      </c>
    </row>
    <row r="113" spans="1:19">
      <c r="A113" s="17" t="s">
        <v>189</v>
      </c>
      <c r="B113" s="19">
        <v>899.93807989628385</v>
      </c>
      <c r="C113" s="19">
        <v>378.64908694653309</v>
      </c>
      <c r="D113" s="19">
        <v>115.36183112534876</v>
      </c>
      <c r="E113" s="19">
        <v>105.2823687145238</v>
      </c>
      <c r="F113" s="19">
        <v>41.358307066630744</v>
      </c>
      <c r="G113" s="20">
        <f t="shared" si="9"/>
        <v>308.11793474986405</v>
      </c>
      <c r="H113">
        <f t="shared" si="10"/>
        <v>2.9845070018589899E-3</v>
      </c>
      <c r="I113">
        <f t="shared" si="11"/>
        <v>0.34145803200000002</v>
      </c>
      <c r="J113">
        <f t="shared" si="12"/>
        <v>1.0190838873449912E-3</v>
      </c>
      <c r="R113" s="4" t="s">
        <v>188</v>
      </c>
      <c r="S113" s="5">
        <v>0.150847644</v>
      </c>
    </row>
    <row r="114" spans="1:19">
      <c r="A114" s="17" t="s">
        <v>190</v>
      </c>
      <c r="B114" s="19">
        <v>0</v>
      </c>
      <c r="C114" s="19">
        <v>1.62460102105267</v>
      </c>
      <c r="D114" s="19">
        <v>0</v>
      </c>
      <c r="E114" s="19">
        <v>0</v>
      </c>
      <c r="F114" s="19">
        <v>0</v>
      </c>
      <c r="G114" s="20">
        <f t="shared" si="9"/>
        <v>0.32492020421053402</v>
      </c>
      <c r="H114">
        <f t="shared" si="10"/>
        <v>3.1472579656845816E-6</v>
      </c>
      <c r="I114">
        <f t="shared" si="11"/>
        <v>0.349158994</v>
      </c>
      <c r="J114">
        <f t="shared" si="12"/>
        <v>1.0988934251569149E-6</v>
      </c>
      <c r="R114" s="4" t="s">
        <v>182</v>
      </c>
      <c r="S114" s="5">
        <v>0.304453064</v>
      </c>
    </row>
    <row r="115" spans="1:19">
      <c r="A115" s="17" t="s">
        <v>192</v>
      </c>
      <c r="B115" s="19">
        <v>25.070869493706404</v>
      </c>
      <c r="C115" s="19">
        <v>92.460710092425046</v>
      </c>
      <c r="D115" s="19">
        <v>302.40385327392715</v>
      </c>
      <c r="E115" s="19">
        <v>30.863959301815626</v>
      </c>
      <c r="F115" s="19">
        <v>26.318922678764999</v>
      </c>
      <c r="G115" s="20">
        <f t="shared" si="9"/>
        <v>95.423662968127843</v>
      </c>
      <c r="H115">
        <f t="shared" si="10"/>
        <v>9.2429734900894352E-4</v>
      </c>
      <c r="I115">
        <f t="shared" si="11"/>
        <v>0.27743080799999997</v>
      </c>
      <c r="J115">
        <f t="shared" si="12"/>
        <v>2.5642856036780918E-4</v>
      </c>
      <c r="R115" s="4" t="s">
        <v>191</v>
      </c>
      <c r="S115" s="5">
        <v>0.28386346000000001</v>
      </c>
    </row>
    <row r="116" spans="1:19">
      <c r="A116" s="17" t="s">
        <v>193</v>
      </c>
      <c r="B116" s="19">
        <v>191.89330392128409</v>
      </c>
      <c r="C116" s="19">
        <v>139.40727598026186</v>
      </c>
      <c r="D116" s="19">
        <v>561.56660009865595</v>
      </c>
      <c r="E116" s="19">
        <v>209.88196524114426</v>
      </c>
      <c r="F116" s="19">
        <v>360.94522530877737</v>
      </c>
      <c r="G116" s="20">
        <f t="shared" si="9"/>
        <v>292.73887411002471</v>
      </c>
      <c r="H116">
        <f t="shared" si="10"/>
        <v>2.8355415928870129E-3</v>
      </c>
      <c r="I116">
        <f t="shared" si="11"/>
        <v>0.29781603099999998</v>
      </c>
      <c r="J116">
        <f t="shared" si="12"/>
        <v>8.4446974292902801E-4</v>
      </c>
      <c r="R116" s="4" t="s">
        <v>120</v>
      </c>
      <c r="S116" s="5">
        <v>0.530444735</v>
      </c>
    </row>
    <row r="117" spans="1:19">
      <c r="A117" s="17" t="s">
        <v>31</v>
      </c>
      <c r="B117" s="19">
        <v>102.81349471260366</v>
      </c>
      <c r="C117" s="19">
        <v>1.80170512995694</v>
      </c>
      <c r="D117" s="19">
        <v>56.7388434026468</v>
      </c>
      <c r="E117" s="19">
        <v>47.302868169458819</v>
      </c>
      <c r="F117" s="19">
        <v>70.183793810040044</v>
      </c>
      <c r="G117" s="20">
        <f t="shared" si="9"/>
        <v>55.76814104494126</v>
      </c>
      <c r="H117">
        <f t="shared" si="10"/>
        <v>5.4018409400415589E-4</v>
      </c>
      <c r="I117">
        <f t="shared" si="11"/>
        <v>0.26223906699999999</v>
      </c>
      <c r="J117">
        <f t="shared" si="12"/>
        <v>1.4165737281989014E-4</v>
      </c>
      <c r="R117" s="4" t="s">
        <v>194</v>
      </c>
      <c r="S117" s="4">
        <v>0.54393411999999997</v>
      </c>
    </row>
    <row r="118" spans="1:19">
      <c r="A118" s="17" t="s">
        <v>61</v>
      </c>
      <c r="B118" s="19">
        <v>0</v>
      </c>
      <c r="C118" s="19">
        <v>6.7970430725199611</v>
      </c>
      <c r="D118" s="19">
        <v>0</v>
      </c>
      <c r="E118" s="19">
        <v>0</v>
      </c>
      <c r="F118" s="19">
        <v>0</v>
      </c>
      <c r="G118" s="20">
        <f t="shared" si="9"/>
        <v>1.3594086145039923</v>
      </c>
      <c r="H118">
        <f t="shared" si="10"/>
        <v>1.3167570176232281E-5</v>
      </c>
      <c r="I118">
        <f t="shared" si="11"/>
        <v>0.37816792100000002</v>
      </c>
      <c r="J118">
        <f t="shared" si="12"/>
        <v>4.9795526381673653E-6</v>
      </c>
      <c r="R118" s="4" t="s">
        <v>196</v>
      </c>
      <c r="S118" s="5">
        <v>0.41895681699999998</v>
      </c>
    </row>
    <row r="119" spans="1:19">
      <c r="A119" s="17" t="s">
        <v>69</v>
      </c>
      <c r="B119" s="19">
        <v>5204.7794580055925</v>
      </c>
      <c r="C119" s="19">
        <v>3754.113138025331</v>
      </c>
      <c r="D119" s="19">
        <v>4266.7959293642398</v>
      </c>
      <c r="E119" s="19">
        <v>8189.927951182226</v>
      </c>
      <c r="F119" s="19">
        <v>4115.7781941459198</v>
      </c>
      <c r="G119" s="20">
        <f t="shared" si="9"/>
        <v>5106.2789341446623</v>
      </c>
      <c r="H119">
        <f t="shared" si="10"/>
        <v>4.9460688631357025E-2</v>
      </c>
      <c r="I119">
        <f t="shared" si="11"/>
        <v>0.29559615700000003</v>
      </c>
      <c r="J119">
        <f t="shared" si="12"/>
        <v>1.4620389482002727E-2</v>
      </c>
      <c r="R119" s="17" t="s">
        <v>151</v>
      </c>
      <c r="S119" s="5">
        <v>0.34739118899999999</v>
      </c>
    </row>
    <row r="120" spans="1:19">
      <c r="A120" s="17" t="s">
        <v>95</v>
      </c>
      <c r="B120" s="19">
        <v>168.13533412668465</v>
      </c>
      <c r="C120" s="19">
        <v>234.91404346308167</v>
      </c>
      <c r="D120" s="19">
        <v>578.48072280784106</v>
      </c>
      <c r="E120" s="19">
        <v>741.45526081672028</v>
      </c>
      <c r="F120" s="19">
        <v>909.88275546587636</v>
      </c>
      <c r="G120" s="20">
        <f t="shared" si="9"/>
        <v>526.57362333604078</v>
      </c>
      <c r="H120">
        <f t="shared" si="10"/>
        <v>5.1005231718059402E-3</v>
      </c>
      <c r="I120">
        <f t="shared" si="11"/>
        <v>0.28245747300000001</v>
      </c>
      <c r="J120">
        <f t="shared" si="12"/>
        <v>1.4406808860862508E-3</v>
      </c>
      <c r="R120" s="4" t="s">
        <v>183</v>
      </c>
      <c r="S120" s="5">
        <v>0.32123402699999998</v>
      </c>
    </row>
    <row r="121" spans="1:19">
      <c r="A121" s="17" t="s">
        <v>102</v>
      </c>
      <c r="B121" s="19">
        <v>55.373987751429482</v>
      </c>
      <c r="C121" s="19">
        <v>40.495376334206654</v>
      </c>
      <c r="D121" s="19">
        <v>25.197681929462199</v>
      </c>
      <c r="E121" s="19">
        <v>2.1458017467139499</v>
      </c>
      <c r="F121" s="19">
        <v>21.305794549476442</v>
      </c>
      <c r="G121" s="20">
        <f t="shared" si="9"/>
        <v>28.903728462257742</v>
      </c>
      <c r="H121">
        <f t="shared" si="10"/>
        <v>2.799687075842224E-4</v>
      </c>
      <c r="I121">
        <f t="shared" si="11"/>
        <v>0.29815216</v>
      </c>
      <c r="J121">
        <f t="shared" si="12"/>
        <v>8.3473274898644286E-5</v>
      </c>
      <c r="R121" s="4" t="s">
        <v>197</v>
      </c>
      <c r="S121" s="5">
        <v>0.35481905499999999</v>
      </c>
    </row>
    <row r="122" spans="1:19">
      <c r="A122" s="17" t="s">
        <v>121</v>
      </c>
      <c r="B122" s="19">
        <v>2.6219293917317312</v>
      </c>
      <c r="C122" s="19">
        <v>0</v>
      </c>
      <c r="D122" s="19">
        <v>0</v>
      </c>
      <c r="E122" s="19">
        <v>0</v>
      </c>
      <c r="F122" s="19">
        <v>0</v>
      </c>
      <c r="G122" s="20">
        <f t="shared" si="9"/>
        <v>0.5243858783463462</v>
      </c>
      <c r="H122">
        <f t="shared" si="10"/>
        <v>5.0793321293392754E-6</v>
      </c>
      <c r="I122">
        <f t="shared" si="11"/>
        <v>0.31631986200000001</v>
      </c>
      <c r="J122">
        <f t="shared" si="12"/>
        <v>1.6066936382047658E-6</v>
      </c>
      <c r="R122" s="22" t="s">
        <v>198</v>
      </c>
      <c r="S122" s="5">
        <v>0.48138170000000002</v>
      </c>
    </row>
    <row r="123" spans="1:19">
      <c r="A123" s="17" t="s">
        <v>200</v>
      </c>
      <c r="B123" s="19">
        <v>0</v>
      </c>
      <c r="C123" s="19">
        <v>22.607807591848299</v>
      </c>
      <c r="D123" s="19">
        <v>21.052085955896501</v>
      </c>
      <c r="E123" s="19">
        <v>4.2081521671031359</v>
      </c>
      <c r="F123" s="19">
        <v>7.5196921939328618</v>
      </c>
      <c r="G123" s="20">
        <f t="shared" si="9"/>
        <v>11.077547581756161</v>
      </c>
      <c r="H123">
        <f t="shared" si="10"/>
        <v>1.0729988291014914E-4</v>
      </c>
      <c r="I123">
        <f t="shared" si="11"/>
        <v>0.34476546800000002</v>
      </c>
      <c r="J123">
        <f t="shared" si="12"/>
        <v>3.6993294347862771E-5</v>
      </c>
      <c r="R123" s="4" t="s">
        <v>51</v>
      </c>
      <c r="S123" s="5">
        <v>0.26294708900000002</v>
      </c>
    </row>
    <row r="124" spans="1:19">
      <c r="A124" s="17" t="s">
        <v>201</v>
      </c>
      <c r="B124" s="19">
        <v>30.344720827407389</v>
      </c>
      <c r="C124" s="19">
        <v>61.335580900272312</v>
      </c>
      <c r="D124" s="19">
        <v>53.852647360044841</v>
      </c>
      <c r="E124" s="19">
        <v>46.389163857806956</v>
      </c>
      <c r="F124" s="19">
        <v>3.75984609696643</v>
      </c>
      <c r="G124" s="20">
        <f t="shared" si="9"/>
        <v>39.136391808499589</v>
      </c>
      <c r="H124">
        <f t="shared" si="10"/>
        <v>3.7908483151033256E-4</v>
      </c>
      <c r="I124">
        <f t="shared" si="11"/>
        <v>0.36989438499999999</v>
      </c>
      <c r="J124">
        <f t="shared" si="12"/>
        <v>1.4022135061434309E-4</v>
      </c>
      <c r="R124" s="4" t="s">
        <v>184</v>
      </c>
      <c r="S124" s="5">
        <v>0.35035347300000003</v>
      </c>
    </row>
    <row r="125" spans="1:19">
      <c r="A125" s="17" t="s">
        <v>203</v>
      </c>
      <c r="B125" s="19">
        <v>0</v>
      </c>
      <c r="C125" s="19">
        <v>19.846218717303923</v>
      </c>
      <c r="D125" s="19">
        <v>9.8137500726248277</v>
      </c>
      <c r="E125" s="19">
        <v>21.49560815467315</v>
      </c>
      <c r="F125" s="19">
        <v>21.305794549476442</v>
      </c>
      <c r="G125" s="20">
        <f t="shared" si="9"/>
        <v>14.492274298815669</v>
      </c>
      <c r="H125">
        <f t="shared" si="10"/>
        <v>1.4037577576517731E-4</v>
      </c>
      <c r="I125">
        <f t="shared" si="11"/>
        <v>0.273960494</v>
      </c>
      <c r="J125">
        <f t="shared" si="12"/>
        <v>3.8457416874261207E-5</v>
      </c>
      <c r="R125" s="4" t="s">
        <v>199</v>
      </c>
      <c r="S125" s="5">
        <v>0.47867728199999998</v>
      </c>
    </row>
    <row r="126" spans="1:19">
      <c r="A126" s="17" t="s">
        <v>204</v>
      </c>
      <c r="B126" s="19">
        <v>49.19455490087946</v>
      </c>
      <c r="C126" s="19">
        <v>6.618131316434182</v>
      </c>
      <c r="D126" s="19">
        <v>31.590717237089589</v>
      </c>
      <c r="E126" s="19">
        <v>175.62720062149899</v>
      </c>
      <c r="F126" s="19">
        <v>23.812358614120729</v>
      </c>
      <c r="G126" s="20">
        <f t="shared" si="9"/>
        <v>57.368592538004592</v>
      </c>
      <c r="H126">
        <f t="shared" si="10"/>
        <v>5.5568646549402354E-4</v>
      </c>
      <c r="I126">
        <f t="shared" si="11"/>
        <v>0.284910779</v>
      </c>
      <c r="J126">
        <f t="shared" si="12"/>
        <v>1.5832106376365888E-4</v>
      </c>
      <c r="R126" s="4" t="s">
        <v>122</v>
      </c>
      <c r="S126" s="5">
        <v>0.57400911600000004</v>
      </c>
    </row>
    <row r="127" spans="1:19">
      <c r="A127" s="17" t="s">
        <v>53</v>
      </c>
      <c r="B127" s="19">
        <v>2.3684439671436452</v>
      </c>
      <c r="C127" s="19">
        <v>0</v>
      </c>
      <c r="D127" s="19">
        <v>0</v>
      </c>
      <c r="E127" s="19">
        <v>0</v>
      </c>
      <c r="F127" s="19">
        <v>0</v>
      </c>
      <c r="G127" s="20">
        <f t="shared" si="9"/>
        <v>0.47368879342872905</v>
      </c>
      <c r="H127">
        <f t="shared" si="10"/>
        <v>4.5882675470931913E-6</v>
      </c>
      <c r="I127">
        <f t="shared" si="11"/>
        <v>0.29304951499999998</v>
      </c>
      <c r="J127">
        <f t="shared" si="12"/>
        <v>1.3445895793658994E-6</v>
      </c>
      <c r="R127" s="22" t="s">
        <v>99</v>
      </c>
      <c r="S127" s="5">
        <v>0.36547341700000002</v>
      </c>
    </row>
    <row r="128" spans="1:19">
      <c r="A128" s="17" t="s">
        <v>108</v>
      </c>
      <c r="B128" s="19">
        <v>0</v>
      </c>
      <c r="C128" s="19">
        <v>0</v>
      </c>
      <c r="D128" s="19">
        <v>0</v>
      </c>
      <c r="E128" s="19">
        <v>0</v>
      </c>
      <c r="F128" s="19">
        <v>0</v>
      </c>
      <c r="G128" s="20">
        <f t="shared" si="9"/>
        <v>0</v>
      </c>
      <c r="H128">
        <f t="shared" si="10"/>
        <v>0</v>
      </c>
      <c r="I128">
        <f t="shared" si="11"/>
        <v>0.342986709</v>
      </c>
      <c r="R128" s="4" t="s">
        <v>79</v>
      </c>
      <c r="S128" s="4">
        <v>0.17537725199999998</v>
      </c>
    </row>
    <row r="129" spans="1:19">
      <c r="A129" s="17" t="s">
        <v>124</v>
      </c>
      <c r="B129" s="19">
        <v>0.51374336052012892</v>
      </c>
      <c r="C129" s="19">
        <v>0.71644959308582556</v>
      </c>
      <c r="D129" s="19">
        <v>0.82581547711947723</v>
      </c>
      <c r="E129" s="19">
        <v>1.8008445374465898</v>
      </c>
      <c r="F129" s="19">
        <v>1.2532820323221436</v>
      </c>
      <c r="G129" s="20">
        <f t="shared" si="9"/>
        <v>1.022027000098833</v>
      </c>
      <c r="H129">
        <f t="shared" si="10"/>
        <v>9.8996078899469246E-6</v>
      </c>
      <c r="I129">
        <f t="shared" si="11"/>
        <v>0.38353377399999999</v>
      </c>
      <c r="J129">
        <f t="shared" si="12"/>
        <v>3.7968339751515205E-6</v>
      </c>
      <c r="R129" s="4" t="s">
        <v>52</v>
      </c>
      <c r="S129" s="5">
        <v>0.25720264300000001</v>
      </c>
    </row>
    <row r="130" spans="1:19">
      <c r="A130" s="17" t="s">
        <v>159</v>
      </c>
      <c r="B130" s="19">
        <v>0</v>
      </c>
      <c r="C130" s="19">
        <v>1.1007789881596792</v>
      </c>
      <c r="D130" s="19">
        <v>0</v>
      </c>
      <c r="E130" s="19">
        <v>0</v>
      </c>
      <c r="F130" s="19">
        <v>2.5065640646442899</v>
      </c>
      <c r="G130" s="20">
        <f t="shared" si="9"/>
        <v>0.72146861056079392</v>
      </c>
      <c r="H130">
        <f t="shared" si="10"/>
        <v>6.9883245244655997E-6</v>
      </c>
      <c r="I130">
        <f t="shared" si="11"/>
        <v>0.34895254799999997</v>
      </c>
      <c r="J130">
        <f t="shared" si="12"/>
        <v>2.438593649063159E-6</v>
      </c>
      <c r="R130" s="4" t="s">
        <v>54</v>
      </c>
      <c r="S130" s="5">
        <v>0.12913191900000001</v>
      </c>
    </row>
    <row r="131" spans="1:19">
      <c r="A131" s="17" t="s">
        <v>173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20">
        <f t="shared" si="9"/>
        <v>0</v>
      </c>
      <c r="H131">
        <f t="shared" si="10"/>
        <v>0</v>
      </c>
      <c r="I131">
        <f t="shared" si="11"/>
        <v>0.40242429099999999</v>
      </c>
      <c r="R131" s="23" t="s">
        <v>153</v>
      </c>
      <c r="S131" s="4">
        <v>0.30302319799999999</v>
      </c>
    </row>
    <row r="132" spans="1:19" ht="16" thickBot="1">
      <c r="A132" s="30" t="s">
        <v>205</v>
      </c>
      <c r="B132" s="28">
        <v>319.40518000367655</v>
      </c>
      <c r="C132" s="28">
        <v>212.14345309129624</v>
      </c>
      <c r="D132" s="28">
        <v>787.21279017178199</v>
      </c>
      <c r="E132" s="28">
        <v>246.71432330497322</v>
      </c>
      <c r="F132" s="28">
        <v>1025.1847024395136</v>
      </c>
      <c r="G132" s="20">
        <f t="shared" si="9"/>
        <v>518.13208980224829</v>
      </c>
      <c r="H132">
        <f t="shared" si="10"/>
        <v>5.0187563770282065E-3</v>
      </c>
      <c r="I132">
        <f t="shared" si="11"/>
        <v>0.28954676299999998</v>
      </c>
      <c r="J132">
        <f t="shared" si="12"/>
        <v>1.4531646632541246E-3</v>
      </c>
      <c r="R132" s="4" t="s">
        <v>123</v>
      </c>
      <c r="S132" s="5">
        <v>0.53886033200000005</v>
      </c>
    </row>
    <row r="133" spans="1:19">
      <c r="A133" s="17" t="s">
        <v>206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20">
        <f t="shared" si="9"/>
        <v>0</v>
      </c>
      <c r="H133">
        <f t="shared" si="10"/>
        <v>0</v>
      </c>
      <c r="I133">
        <f t="shared" si="11"/>
        <v>0.37561155200000002</v>
      </c>
      <c r="R133" s="4" t="s">
        <v>125</v>
      </c>
      <c r="S133" s="5">
        <v>0.491810578</v>
      </c>
    </row>
    <row r="134" spans="1:19">
      <c r="A134" s="17" t="s">
        <v>207</v>
      </c>
      <c r="B134" s="19">
        <v>802.20783869812976</v>
      </c>
      <c r="C134" s="19">
        <v>104.15123991752344</v>
      </c>
      <c r="D134" s="19">
        <v>989.57221414013918</v>
      </c>
      <c r="E134" s="19">
        <v>177.48606012003958</v>
      </c>
      <c r="F134" s="19">
        <v>530.13829967226695</v>
      </c>
      <c r="G134" s="20">
        <f t="shared" si="9"/>
        <v>520.71113050961981</v>
      </c>
      <c r="H134">
        <f t="shared" si="10"/>
        <v>5.0437376072038484E-3</v>
      </c>
      <c r="I134">
        <f t="shared" si="11"/>
        <v>0.33910511100000001</v>
      </c>
      <c r="J134">
        <f t="shared" si="12"/>
        <v>1.7103572011457355E-3</v>
      </c>
      <c r="R134" s="4" t="s">
        <v>163</v>
      </c>
      <c r="S134" s="5">
        <v>0.309853932</v>
      </c>
    </row>
    <row r="135" spans="1:19">
      <c r="A135" s="17" t="s">
        <v>42</v>
      </c>
      <c r="B135" s="19">
        <v>118.94851923877</v>
      </c>
      <c r="C135" s="19">
        <v>16.17404392108163</v>
      </c>
      <c r="D135" s="19">
        <v>67.301625998662601</v>
      </c>
      <c r="E135" s="19">
        <v>57.206385404789053</v>
      </c>
      <c r="F135" s="19">
        <v>294.52127759570379</v>
      </c>
      <c r="G135" s="20">
        <f t="shared" si="9"/>
        <v>110.83037043180143</v>
      </c>
      <c r="H135">
        <f t="shared" si="10"/>
        <v>1.0735305519974537E-3</v>
      </c>
      <c r="I135">
        <f t="shared" si="11"/>
        <v>0.34843180000000001</v>
      </c>
      <c r="J135">
        <f t="shared" si="12"/>
        <v>3.740521825874664E-4</v>
      </c>
      <c r="R135" s="4" t="s">
        <v>176</v>
      </c>
      <c r="S135" s="5">
        <v>0.39787066100000001</v>
      </c>
    </row>
    <row r="136" spans="1:19">
      <c r="A136" s="17" t="s">
        <v>48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20">
        <f t="shared" si="9"/>
        <v>0</v>
      </c>
      <c r="H136">
        <f t="shared" si="10"/>
        <v>0</v>
      </c>
      <c r="I136">
        <f t="shared" si="11"/>
        <v>0.35195426499999999</v>
      </c>
      <c r="R136" s="4" t="s">
        <v>126</v>
      </c>
      <c r="S136" s="5">
        <v>0.54441631300000004</v>
      </c>
    </row>
    <row r="137" spans="1:19">
      <c r="A137" s="17" t="s">
        <v>73</v>
      </c>
      <c r="B137" s="19">
        <v>145.88569935854645</v>
      </c>
      <c r="C137" s="19">
        <v>23.003022838939259</v>
      </c>
      <c r="D137" s="19">
        <v>168.22176830914594</v>
      </c>
      <c r="E137" s="19">
        <v>1001.2503915696617</v>
      </c>
      <c r="F137" s="19">
        <v>2247.1346839536036</v>
      </c>
      <c r="G137" s="20">
        <f t="shared" si="9"/>
        <v>717.09911320597939</v>
      </c>
      <c r="H137">
        <f t="shared" si="10"/>
        <v>6.946000485585373E-3</v>
      </c>
      <c r="I137">
        <f t="shared" si="11"/>
        <v>0.39864959599999999</v>
      </c>
      <c r="J137">
        <f t="shared" si="12"/>
        <v>2.7690202873944126E-3</v>
      </c>
      <c r="R137" s="4" t="s">
        <v>56</v>
      </c>
      <c r="S137" s="5">
        <v>0.255508018</v>
      </c>
    </row>
    <row r="138" spans="1:19">
      <c r="A138" s="17" t="s">
        <v>89</v>
      </c>
      <c r="B138" s="19">
        <v>22072.320746137251</v>
      </c>
      <c r="C138" s="19">
        <v>12909.71533891863</v>
      </c>
      <c r="D138" s="19">
        <v>1803.0535464269201</v>
      </c>
      <c r="E138" s="19">
        <v>92.646760309246048</v>
      </c>
      <c r="F138" s="19">
        <v>2252.1478120828924</v>
      </c>
      <c r="G138" s="20">
        <f t="shared" si="9"/>
        <v>7825.9768407749871</v>
      </c>
      <c r="H138">
        <f t="shared" si="10"/>
        <v>7.5804359446458844E-2</v>
      </c>
      <c r="I138">
        <f t="shared" si="11"/>
        <v>0.39864959599999999</v>
      </c>
      <c r="J138">
        <f t="shared" si="12"/>
        <v>3.0219377268369603E-2</v>
      </c>
      <c r="R138" s="4" t="s">
        <v>208</v>
      </c>
      <c r="S138" s="4">
        <v>0.54393411999999997</v>
      </c>
    </row>
    <row r="139" spans="1:19">
      <c r="A139" s="17" t="s">
        <v>213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20">
        <f t="shared" si="9"/>
        <v>0</v>
      </c>
      <c r="H139">
        <f t="shared" si="10"/>
        <v>0</v>
      </c>
      <c r="I139">
        <f t="shared" si="11"/>
        <v>0.39864959599999999</v>
      </c>
      <c r="R139" s="4" t="s">
        <v>209</v>
      </c>
      <c r="S139" s="4">
        <v>0.39864959599999999</v>
      </c>
    </row>
    <row r="140" spans="1:19">
      <c r="A140" s="17" t="s">
        <v>236</v>
      </c>
      <c r="B140" s="19">
        <v>22.232219738968102</v>
      </c>
      <c r="C140" s="19">
        <v>14.63074208534564</v>
      </c>
      <c r="D140" s="19">
        <v>15.105963893784301</v>
      </c>
      <c r="E140" s="19">
        <v>6.3402959640131797</v>
      </c>
      <c r="F140" s="19">
        <v>0</v>
      </c>
      <c r="G140" s="20">
        <f t="shared" si="9"/>
        <v>11.661844336422245</v>
      </c>
      <c r="H140">
        <f t="shared" si="10"/>
        <v>1.129595266984281E-4</v>
      </c>
      <c r="I140">
        <f t="shared" si="11"/>
        <v>0.39864959599999999</v>
      </c>
      <c r="J140">
        <f t="shared" si="12"/>
        <v>4.5031269682679579E-5</v>
      </c>
      <c r="R140" s="4" t="s">
        <v>127</v>
      </c>
      <c r="S140" s="5">
        <v>0.46528443800000002</v>
      </c>
    </row>
    <row r="141" spans="1:19">
      <c r="A141" s="17" t="s">
        <v>216</v>
      </c>
      <c r="B141" s="19">
        <v>0.593078493406476</v>
      </c>
      <c r="C141" s="19">
        <v>5.8621546840283401</v>
      </c>
      <c r="D141" s="19">
        <v>2.16450463033109</v>
      </c>
      <c r="E141" s="19">
        <v>0</v>
      </c>
      <c r="F141" s="19">
        <v>0</v>
      </c>
      <c r="G141" s="20">
        <f t="shared" si="9"/>
        <v>1.7239475615531812</v>
      </c>
      <c r="H141">
        <f t="shared" si="10"/>
        <v>1.6698585145555119E-5</v>
      </c>
      <c r="I141">
        <f t="shared" si="11"/>
        <v>0.302344053</v>
      </c>
      <c r="J141">
        <f t="shared" si="12"/>
        <v>5.0487179122727296E-6</v>
      </c>
      <c r="R141" s="4" t="s">
        <v>128</v>
      </c>
      <c r="S141" s="5">
        <v>0.33922593699999998</v>
      </c>
    </row>
    <row r="142" spans="1:19">
      <c r="A142" s="17" t="s">
        <v>260</v>
      </c>
      <c r="B142" s="19">
        <v>0.52438587834634631</v>
      </c>
      <c r="C142" s="19">
        <v>4.5363829898653503</v>
      </c>
      <c r="D142" s="19">
        <v>9.6712345309119794</v>
      </c>
      <c r="E142" s="19">
        <v>0</v>
      </c>
      <c r="F142" s="19">
        <v>0</v>
      </c>
      <c r="G142" s="20">
        <f t="shared" si="9"/>
        <v>2.9464006798247353</v>
      </c>
      <c r="H142">
        <f t="shared" si="10"/>
        <v>2.8539570299138164E-5</v>
      </c>
      <c r="I142">
        <f t="shared" si="11"/>
        <v>0.39864959599999999</v>
      </c>
      <c r="J142">
        <f t="shared" si="12"/>
        <v>1.1377288169765028E-5</v>
      </c>
      <c r="R142" s="4" t="s">
        <v>210</v>
      </c>
      <c r="S142" s="4">
        <v>0.46037966699999999</v>
      </c>
    </row>
    <row r="143" spans="1:19">
      <c r="A143" s="17" t="s">
        <v>19</v>
      </c>
      <c r="B143" s="19">
        <v>0</v>
      </c>
      <c r="C143" s="19">
        <v>0</v>
      </c>
      <c r="D143" s="19">
        <v>4.4026024180934362</v>
      </c>
      <c r="E143" s="19">
        <v>0</v>
      </c>
      <c r="F143" s="19">
        <v>0</v>
      </c>
      <c r="G143" s="20">
        <f t="shared" si="9"/>
        <v>0.88052048361868729</v>
      </c>
      <c r="H143">
        <f t="shared" si="10"/>
        <v>8.5289405524986105E-6</v>
      </c>
      <c r="I143">
        <f t="shared" si="11"/>
        <v>0.54393411999999997</v>
      </c>
      <c r="J143">
        <f t="shared" si="12"/>
        <v>4.6391817739556448E-6</v>
      </c>
      <c r="R143" s="4" t="s">
        <v>205</v>
      </c>
      <c r="S143" s="5">
        <v>0.28954676299999998</v>
      </c>
    </row>
    <row r="144" spans="1:19">
      <c r="A144" s="17" t="s">
        <v>134</v>
      </c>
      <c r="B144" s="19">
        <v>0</v>
      </c>
      <c r="C144" s="19">
        <v>1.2659920209554121</v>
      </c>
      <c r="D144" s="19">
        <v>3.8350465197613577</v>
      </c>
      <c r="E144" s="19">
        <v>9.1575926923703435</v>
      </c>
      <c r="F144" s="19">
        <v>8.7729742262550054</v>
      </c>
      <c r="G144" s="20">
        <f t="shared" si="9"/>
        <v>4.6063210918684234</v>
      </c>
      <c r="H144">
        <f t="shared" si="10"/>
        <v>4.4617972539159777E-5</v>
      </c>
      <c r="I144">
        <f t="shared" si="11"/>
        <v>0.42167111499999999</v>
      </c>
      <c r="J144">
        <f t="shared" si="12"/>
        <v>1.8814110229626882E-5</v>
      </c>
      <c r="R144" s="4" t="s">
        <v>211</v>
      </c>
      <c r="S144" s="5">
        <v>0.48259844499999999</v>
      </c>
    </row>
    <row r="145" spans="1:19">
      <c r="A145" s="17" t="s">
        <v>140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20">
        <f t="shared" si="9"/>
        <v>0</v>
      </c>
      <c r="H145">
        <f t="shared" si="10"/>
        <v>0</v>
      </c>
      <c r="I145">
        <f t="shared" si="11"/>
        <v>0.54393411999999997</v>
      </c>
      <c r="R145" s="4" t="s">
        <v>81</v>
      </c>
      <c r="S145" s="5">
        <v>0.18817235299999999</v>
      </c>
    </row>
    <row r="146" spans="1:19">
      <c r="A146" s="17" t="s">
        <v>158</v>
      </c>
      <c r="B146" s="19">
        <v>4.9207132421946813</v>
      </c>
      <c r="C146" s="19">
        <v>2.4825977529146601</v>
      </c>
      <c r="D146" s="19">
        <v>0.75632348635621593</v>
      </c>
      <c r="E146" s="19">
        <v>0</v>
      </c>
      <c r="F146" s="19">
        <v>37.598460969664309</v>
      </c>
      <c r="G146" s="20">
        <f t="shared" si="9"/>
        <v>9.1516190902259744</v>
      </c>
      <c r="H146">
        <f t="shared" si="10"/>
        <v>8.8644860206852567E-5</v>
      </c>
      <c r="I146">
        <f t="shared" si="11"/>
        <v>0.54393411999999997</v>
      </c>
      <c r="J146">
        <f t="shared" si="12"/>
        <v>4.8216964029137368E-5</v>
      </c>
      <c r="R146" s="4" t="s">
        <v>155</v>
      </c>
      <c r="S146" s="5">
        <v>0.39930692499999998</v>
      </c>
    </row>
    <row r="147" spans="1:19">
      <c r="A147" s="17" t="s">
        <v>208</v>
      </c>
      <c r="B147" s="19">
        <v>72.30042860321791</v>
      </c>
      <c r="C147" s="19">
        <v>209.44780299483065</v>
      </c>
      <c r="D147" s="19">
        <v>62.592917057321777</v>
      </c>
      <c r="E147" s="19">
        <v>136.90966957785699</v>
      </c>
      <c r="F147" s="19">
        <v>0</v>
      </c>
      <c r="G147" s="20">
        <f t="shared" si="9"/>
        <v>96.250163646645461</v>
      </c>
      <c r="H147">
        <f t="shared" si="10"/>
        <v>9.3230304028452452E-4</v>
      </c>
      <c r="I147">
        <f t="shared" si="11"/>
        <v>0.54393411999999997</v>
      </c>
      <c r="J147">
        <f t="shared" si="12"/>
        <v>5.0711143379048734E-4</v>
      </c>
      <c r="R147" s="4" t="s">
        <v>212</v>
      </c>
      <c r="S147" s="4">
        <v>0.2866231185</v>
      </c>
    </row>
    <row r="148" spans="1:19">
      <c r="A148" s="17" t="s">
        <v>222</v>
      </c>
      <c r="B148" s="19">
        <v>2.66353196141604</v>
      </c>
      <c r="C148" s="19">
        <v>0</v>
      </c>
      <c r="D148" s="19">
        <v>1.7668053848318352</v>
      </c>
      <c r="E148" s="19">
        <v>3.0019923064392851</v>
      </c>
      <c r="F148" s="19">
        <v>0</v>
      </c>
      <c r="G148" s="20">
        <f t="shared" si="9"/>
        <v>1.4864659305374321</v>
      </c>
      <c r="H148">
        <f t="shared" si="10"/>
        <v>1.439827896196738E-5</v>
      </c>
      <c r="I148">
        <f t="shared" si="11"/>
        <v>0.54393411999999997</v>
      </c>
      <c r="J148">
        <f t="shared" si="12"/>
        <v>7.8317151966922406E-6</v>
      </c>
      <c r="R148" s="4" t="s">
        <v>214</v>
      </c>
      <c r="S148" s="4">
        <v>0.39864959599999999</v>
      </c>
    </row>
    <row r="149" spans="1:19">
      <c r="A149" s="17" t="s">
        <v>219</v>
      </c>
      <c r="B149" s="19">
        <v>1.6205652144467342</v>
      </c>
      <c r="C149" s="19">
        <v>1.4475188916758663</v>
      </c>
      <c r="D149" s="19">
        <v>14.970739315036814</v>
      </c>
      <c r="E149" s="19">
        <v>8.8928289498414923</v>
      </c>
      <c r="F149" s="19">
        <v>2.5065640646442899</v>
      </c>
      <c r="G149" s="20">
        <f t="shared" si="9"/>
        <v>5.8876432871290394</v>
      </c>
      <c r="H149">
        <f t="shared" si="10"/>
        <v>5.7029178224077565E-5</v>
      </c>
      <c r="I149">
        <f t="shared" si="11"/>
        <v>0.50184070000000003</v>
      </c>
      <c r="J149">
        <f t="shared" si="12"/>
        <v>2.8619562720395842E-5</v>
      </c>
      <c r="R149" s="4" t="s">
        <v>101</v>
      </c>
      <c r="S149" s="5">
        <v>0.36470802699999999</v>
      </c>
    </row>
    <row r="150" spans="1:19">
      <c r="A150" s="17" t="s">
        <v>244</v>
      </c>
      <c r="B150" s="19">
        <v>29.552337000164478</v>
      </c>
      <c r="C150" s="19">
        <v>4.6008949472198273</v>
      </c>
      <c r="D150" s="19">
        <v>0</v>
      </c>
      <c r="E150" s="19">
        <v>5.8853233425639351</v>
      </c>
      <c r="F150" s="19">
        <v>13.78610235554358</v>
      </c>
      <c r="G150" s="20">
        <f t="shared" si="9"/>
        <v>10.764931529098366</v>
      </c>
      <c r="H150">
        <f t="shared" si="10"/>
        <v>1.0427180601872074E-4</v>
      </c>
      <c r="I150">
        <f t="shared" si="11"/>
        <v>0.41545077699999999</v>
      </c>
      <c r="J150">
        <f t="shared" si="12"/>
        <v>4.3319802829670808E-5</v>
      </c>
      <c r="R150" s="4" t="s">
        <v>129</v>
      </c>
      <c r="S150" s="5">
        <v>0.51318692300000002</v>
      </c>
    </row>
    <row r="151" spans="1:19">
      <c r="A151" s="17" t="s">
        <v>220</v>
      </c>
      <c r="B151" s="19">
        <v>0</v>
      </c>
      <c r="C151" s="19">
        <v>0</v>
      </c>
      <c r="D151" s="19">
        <v>4.4610440431123752</v>
      </c>
      <c r="E151" s="19">
        <v>0</v>
      </c>
      <c r="F151" s="19">
        <v>0</v>
      </c>
      <c r="G151" s="20">
        <f t="shared" si="9"/>
        <v>0.89220880862247509</v>
      </c>
      <c r="H151">
        <f t="shared" si="10"/>
        <v>8.6421565775317778E-6</v>
      </c>
      <c r="I151">
        <f t="shared" si="11"/>
        <v>0.54393411999999997</v>
      </c>
      <c r="J151">
        <f t="shared" si="12"/>
        <v>4.7007638329019588E-6</v>
      </c>
      <c r="R151" s="4" t="s">
        <v>217</v>
      </c>
      <c r="S151" s="5">
        <v>0.42702807500000001</v>
      </c>
    </row>
    <row r="152" spans="1:19">
      <c r="A152" s="17" t="s">
        <v>221</v>
      </c>
      <c r="B152" s="19">
        <v>47.26245416461073</v>
      </c>
      <c r="C152" s="19">
        <v>31.078303859886866</v>
      </c>
      <c r="D152" s="19">
        <v>0.84301759286579281</v>
      </c>
      <c r="E152" s="19">
        <v>0.70169283396193316</v>
      </c>
      <c r="F152" s="19">
        <v>2.5065640646442899</v>
      </c>
      <c r="G152" s="20">
        <f t="shared" si="9"/>
        <v>16.478406503193924</v>
      </c>
      <c r="H152">
        <f t="shared" si="10"/>
        <v>1.5961394661490955E-4</v>
      </c>
      <c r="I152">
        <f t="shared" si="11"/>
        <v>0.44710646199999998</v>
      </c>
      <c r="J152">
        <f t="shared" si="12"/>
        <v>7.1364426956849083E-5</v>
      </c>
      <c r="R152" s="4" t="s">
        <v>218</v>
      </c>
      <c r="S152" s="4">
        <v>0.54393411999999997</v>
      </c>
    </row>
    <row r="153" spans="1:19">
      <c r="A153" s="17" t="s">
        <v>212</v>
      </c>
      <c r="B153" s="19">
        <v>0.65016108901982417</v>
      </c>
      <c r="C153" s="19">
        <v>1.9634458150762899</v>
      </c>
      <c r="D153" s="19">
        <v>0.57188490759274102</v>
      </c>
      <c r="E153" s="19">
        <v>2.48361672534991</v>
      </c>
      <c r="F153" s="19">
        <v>2.5065640646442899</v>
      </c>
      <c r="G153" s="20">
        <f t="shared" si="9"/>
        <v>1.6351345203366108</v>
      </c>
      <c r="H153">
        <f t="shared" si="10"/>
        <v>1.5838319924115062E-5</v>
      </c>
      <c r="I153">
        <f t="shared" si="11"/>
        <v>0.2866231185</v>
      </c>
      <c r="J153">
        <f t="shared" si="12"/>
        <v>4.5396286484505422E-6</v>
      </c>
      <c r="R153" s="4" t="s">
        <v>177</v>
      </c>
      <c r="S153" s="5">
        <v>0.47759416300000002</v>
      </c>
    </row>
    <row r="154" spans="1:19">
      <c r="A154" s="17" t="s">
        <v>223</v>
      </c>
      <c r="B154" s="19">
        <v>0.70434117977147603</v>
      </c>
      <c r="C154" s="19">
        <v>0.69698589613562456</v>
      </c>
      <c r="D154" s="19">
        <v>0</v>
      </c>
      <c r="E154" s="19">
        <v>0</v>
      </c>
      <c r="F154" s="19">
        <v>0</v>
      </c>
      <c r="G154" s="20">
        <f t="shared" ref="G154:G163" si="13">AVERAGE(B154:F154)</f>
        <v>0.28026541518142012</v>
      </c>
      <c r="H154">
        <f t="shared" ref="H154:H161" si="14">G154/G$163</f>
        <v>2.7147205652501678E-6</v>
      </c>
      <c r="I154">
        <f t="shared" ref="I154:I161" si="15">VLOOKUP(A154,R$1:S$250,2,FALSE)</f>
        <v>0.33414865799999999</v>
      </c>
      <c r="J154">
        <f t="shared" ref="J154:J161" si="16">H154*I154</f>
        <v>9.0712023372334495E-7</v>
      </c>
      <c r="R154" s="4" t="s">
        <v>58</v>
      </c>
      <c r="S154" s="5">
        <v>0.19057085000000001</v>
      </c>
    </row>
    <row r="155" spans="1:19">
      <c r="A155" s="17" t="s">
        <v>247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20">
        <f t="shared" si="13"/>
        <v>0</v>
      </c>
      <c r="H155">
        <f t="shared" si="14"/>
        <v>0</v>
      </c>
      <c r="I155">
        <f t="shared" si="15"/>
        <v>0.33414865799999999</v>
      </c>
      <c r="R155" s="218" t="s">
        <v>266</v>
      </c>
      <c r="S155" s="4">
        <v>0.39864959599999999</v>
      </c>
    </row>
    <row r="156" spans="1:19">
      <c r="A156" s="17" t="s">
        <v>191</v>
      </c>
      <c r="B156" s="19">
        <v>5.1403361100629841</v>
      </c>
      <c r="C156" s="19">
        <v>8.720193639136145</v>
      </c>
      <c r="D156" s="19">
        <v>16.789606732292928</v>
      </c>
      <c r="E156" s="19">
        <v>0.49807660982119401</v>
      </c>
      <c r="F156" s="19">
        <v>5.0131281292885701</v>
      </c>
      <c r="G156" s="20">
        <f t="shared" si="13"/>
        <v>7.2322682441203643</v>
      </c>
      <c r="H156">
        <f t="shared" si="14"/>
        <v>7.0053550214214442E-5</v>
      </c>
      <c r="I156">
        <f t="shared" si="15"/>
        <v>0.28386346000000001</v>
      </c>
      <c r="J156">
        <f t="shared" si="16"/>
        <v>1.9885643149090652E-5</v>
      </c>
      <c r="R156" s="22" t="s">
        <v>213</v>
      </c>
      <c r="S156" s="4">
        <v>0.39864959599999999</v>
      </c>
    </row>
    <row r="157" spans="1:19">
      <c r="A157" s="17" t="s">
        <v>228</v>
      </c>
      <c r="B157" s="19">
        <v>306.39131570545379</v>
      </c>
      <c r="C157" s="19">
        <v>388.2398871294281</v>
      </c>
      <c r="D157" s="19">
        <v>355.53845470318379</v>
      </c>
      <c r="E157" s="19">
        <v>333.54893681005427</v>
      </c>
      <c r="F157" s="19">
        <v>760.74219361954124</v>
      </c>
      <c r="G157" s="20">
        <f t="shared" si="13"/>
        <v>428.89215759353226</v>
      </c>
      <c r="H157">
        <f t="shared" si="14"/>
        <v>4.1543561831915441E-3</v>
      </c>
      <c r="I157">
        <f t="shared" si="15"/>
        <v>0.28943591299999999</v>
      </c>
      <c r="J157">
        <f t="shared" si="16"/>
        <v>1.2024198748092397E-3</v>
      </c>
      <c r="R157" s="4" t="s">
        <v>94</v>
      </c>
      <c r="S157" s="5">
        <v>0.25937051</v>
      </c>
    </row>
    <row r="158" spans="1:19">
      <c r="A158" s="17" t="s">
        <v>230</v>
      </c>
      <c r="B158" s="19">
        <v>0</v>
      </c>
      <c r="C158" s="19">
        <v>0</v>
      </c>
      <c r="D158" s="19">
        <v>1.1738450374174498</v>
      </c>
      <c r="E158" s="19">
        <v>0</v>
      </c>
      <c r="F158" s="19">
        <v>0</v>
      </c>
      <c r="G158" s="20">
        <f t="shared" si="13"/>
        <v>0.23476900748348997</v>
      </c>
      <c r="H158">
        <f t="shared" si="14"/>
        <v>2.2740310369235028E-6</v>
      </c>
      <c r="I158">
        <f t="shared" si="15"/>
        <v>0.39837171399999999</v>
      </c>
      <c r="J158">
        <f t="shared" si="16"/>
        <v>9.0590964186841302E-7</v>
      </c>
      <c r="R158" s="17" t="s">
        <v>222</v>
      </c>
      <c r="S158" s="4">
        <v>0.54393411999999997</v>
      </c>
    </row>
    <row r="159" spans="1:19">
      <c r="A159" s="17" t="s">
        <v>232</v>
      </c>
      <c r="B159" s="19">
        <v>18.970771776042724</v>
      </c>
      <c r="C159" s="19">
        <v>44.781209270197742</v>
      </c>
      <c r="D159" s="19">
        <v>8.2268264147031385</v>
      </c>
      <c r="E159" s="19">
        <v>2.4982770934880398</v>
      </c>
      <c r="F159" s="19">
        <v>6.2664101616107182</v>
      </c>
      <c r="G159" s="20">
        <f t="shared" si="13"/>
        <v>16.148698943208473</v>
      </c>
      <c r="H159">
        <f t="shared" si="14"/>
        <v>1.5642031712968902E-4</v>
      </c>
      <c r="I159">
        <f t="shared" si="15"/>
        <v>0.262116511</v>
      </c>
      <c r="J159">
        <f t="shared" si="16"/>
        <v>4.1000347775547618E-5</v>
      </c>
      <c r="R159" s="4" t="s">
        <v>206</v>
      </c>
      <c r="S159" s="5">
        <v>0.37561155200000002</v>
      </c>
    </row>
    <row r="160" spans="1:19">
      <c r="A160" s="17" t="s">
        <v>233</v>
      </c>
      <c r="B160" s="19">
        <v>13.5730802349094</v>
      </c>
      <c r="C160" s="19">
        <v>0</v>
      </c>
      <c r="D160" s="19">
        <v>0</v>
      </c>
      <c r="E160" s="19">
        <v>0</v>
      </c>
      <c r="F160" s="19">
        <v>0</v>
      </c>
      <c r="G160" s="20">
        <f t="shared" si="13"/>
        <v>2.7146160469818801</v>
      </c>
      <c r="H160">
        <f t="shared" si="14"/>
        <v>2.6294446657749347E-5</v>
      </c>
      <c r="I160">
        <f t="shared" si="15"/>
        <v>0.30434835599999999</v>
      </c>
      <c r="J160">
        <f t="shared" si="16"/>
        <v>8.0026716122157084E-6</v>
      </c>
      <c r="R160" s="4" t="s">
        <v>131</v>
      </c>
      <c r="S160" s="5">
        <v>0.52911444100000005</v>
      </c>
    </row>
    <row r="161" spans="1:19">
      <c r="A161" s="17" t="s">
        <v>147</v>
      </c>
      <c r="B161" s="19">
        <v>0</v>
      </c>
      <c r="C161" s="19">
        <v>8.6886729842118378</v>
      </c>
      <c r="D161" s="19">
        <v>0</v>
      </c>
      <c r="E161" s="19">
        <v>0</v>
      </c>
      <c r="F161" s="19">
        <v>0</v>
      </c>
      <c r="G161" s="20">
        <f t="shared" si="13"/>
        <v>1.7377345968423676</v>
      </c>
      <c r="H161">
        <f t="shared" si="14"/>
        <v>1.6832129800749756E-5</v>
      </c>
      <c r="I161">
        <f t="shared" si="15"/>
        <v>0.304407025</v>
      </c>
      <c r="J161">
        <f t="shared" si="16"/>
        <v>5.1238185570600761E-6</v>
      </c>
      <c r="R161" s="4" t="s">
        <v>133</v>
      </c>
      <c r="S161" s="5">
        <v>0.50267819899999999</v>
      </c>
    </row>
    <row r="162" spans="1:19" ht="16" thickBot="1">
      <c r="A162" s="31"/>
      <c r="B162" s="32"/>
      <c r="C162" s="32"/>
      <c r="D162" s="32"/>
      <c r="E162" s="32"/>
      <c r="F162" s="32"/>
      <c r="G162" s="20"/>
      <c r="R162" s="4" t="s">
        <v>224</v>
      </c>
      <c r="S162" s="4">
        <v>0.54393411999999997</v>
      </c>
    </row>
    <row r="163" spans="1:19">
      <c r="A163" s="33"/>
      <c r="B163" s="34">
        <f>SUM(B25:B161)</f>
        <v>130222.4499076036</v>
      </c>
      <c r="C163" s="34">
        <f>SUM(C25:C161)</f>
        <v>76519.623304446402</v>
      </c>
      <c r="D163" s="34">
        <f>SUM(D25:D161)</f>
        <v>66253.749206822948</v>
      </c>
      <c r="E163" s="34">
        <f>SUM(E25:E161)</f>
        <v>116724.91886676601</v>
      </c>
      <c r="F163" s="34">
        <f>SUM(F25:F161)</f>
        <v>126474.95629178917</v>
      </c>
      <c r="G163" s="20">
        <f t="shared" si="13"/>
        <v>103239.13951548564</v>
      </c>
      <c r="R163" s="4" t="s">
        <v>225</v>
      </c>
      <c r="S163" s="4">
        <v>0.54393411999999997</v>
      </c>
    </row>
    <row r="164" spans="1:19">
      <c r="A164" s="35" t="s">
        <v>310</v>
      </c>
      <c r="B164" s="36"/>
      <c r="C164" s="36"/>
      <c r="D164" s="36"/>
      <c r="E164" s="36"/>
      <c r="F164" s="36"/>
      <c r="G164" s="10"/>
      <c r="R164" s="4" t="s">
        <v>226</v>
      </c>
      <c r="S164" s="4">
        <v>0.54393411999999997</v>
      </c>
    </row>
    <row r="165" spans="1:19">
      <c r="A165" s="37"/>
      <c r="B165" s="38"/>
      <c r="C165" s="38"/>
      <c r="D165" s="38"/>
      <c r="E165" s="38"/>
      <c r="F165" s="38"/>
      <c r="G165" s="13"/>
      <c r="R165" s="4" t="s">
        <v>83</v>
      </c>
      <c r="S165" s="5">
        <v>0.16181582799999999</v>
      </c>
    </row>
    <row r="166" spans="1:19">
      <c r="A166" s="62" t="s">
        <v>182</v>
      </c>
      <c r="B166" s="63"/>
      <c r="C166" s="63"/>
      <c r="D166" s="63"/>
      <c r="E166" s="63"/>
      <c r="F166" s="63"/>
      <c r="G166" s="64"/>
      <c r="R166" s="4" t="s">
        <v>186</v>
      </c>
      <c r="S166" s="5">
        <v>0.320837551</v>
      </c>
    </row>
    <row r="167" spans="1:19">
      <c r="A167" s="65" t="s">
        <v>2</v>
      </c>
      <c r="B167" s="65"/>
      <c r="C167" s="65"/>
      <c r="D167" s="65"/>
      <c r="E167" s="65"/>
      <c r="F167" s="65"/>
      <c r="G167" s="66"/>
      <c r="R167" s="4" t="s">
        <v>178</v>
      </c>
      <c r="S167" s="5">
        <v>0.430075243</v>
      </c>
    </row>
    <row r="168" spans="1:19">
      <c r="A168" s="67" t="s">
        <v>4</v>
      </c>
      <c r="B168" s="68"/>
      <c r="C168" s="68"/>
      <c r="D168" s="68"/>
      <c r="E168" s="68"/>
      <c r="F168" s="68"/>
      <c r="G168" s="69"/>
      <c r="R168" s="4" t="s">
        <v>229</v>
      </c>
      <c r="S168" s="4">
        <v>0.54393411999999997</v>
      </c>
    </row>
    <row r="169" spans="1:19" ht="16" thickBot="1">
      <c r="A169" s="70"/>
      <c r="B169" s="71"/>
      <c r="C169" s="71"/>
      <c r="D169" s="71"/>
      <c r="E169" s="71"/>
      <c r="F169" s="71"/>
      <c r="G169" s="18"/>
      <c r="R169" s="4" t="s">
        <v>231</v>
      </c>
      <c r="S169" s="5">
        <v>0.349158994</v>
      </c>
    </row>
    <row r="170" spans="1:19">
      <c r="A170" s="74" t="s">
        <v>268</v>
      </c>
      <c r="B170" s="75" t="s">
        <v>8</v>
      </c>
      <c r="C170" s="75" t="s">
        <v>9</v>
      </c>
      <c r="D170" s="75" t="s">
        <v>10</v>
      </c>
      <c r="E170" s="75" t="s">
        <v>11</v>
      </c>
      <c r="F170" s="75" t="s">
        <v>12</v>
      </c>
      <c r="G170" s="16" t="s">
        <v>13</v>
      </c>
      <c r="H170" s="16" t="s">
        <v>14</v>
      </c>
      <c r="I170" s="16" t="s">
        <v>15</v>
      </c>
      <c r="J170" s="16" t="s">
        <v>279</v>
      </c>
      <c r="K170" s="16" t="s">
        <v>17</v>
      </c>
      <c r="L170" s="16" t="s">
        <v>18</v>
      </c>
      <c r="R170" s="4" t="s">
        <v>207</v>
      </c>
      <c r="S170" s="5">
        <v>0.33910511100000001</v>
      </c>
    </row>
    <row r="171" spans="1:19">
      <c r="A171" s="166"/>
      <c r="B171" s="76"/>
      <c r="C171" s="76"/>
      <c r="D171" s="76"/>
      <c r="E171" s="76"/>
      <c r="F171" s="76"/>
      <c r="G171" s="18"/>
      <c r="R171" s="17" t="s">
        <v>219</v>
      </c>
      <c r="S171" s="5">
        <v>0.50184070000000003</v>
      </c>
    </row>
    <row r="172" spans="1:19">
      <c r="A172" s="77" t="s">
        <v>23</v>
      </c>
      <c r="B172" s="78">
        <v>0</v>
      </c>
      <c r="C172" s="78">
        <v>1.3891918098807656</v>
      </c>
      <c r="D172" s="78">
        <v>0</v>
      </c>
      <c r="E172" s="78">
        <v>0</v>
      </c>
      <c r="F172" s="78">
        <v>1.2848615047784</v>
      </c>
      <c r="G172" s="20">
        <f>AVERAGE(B172:F172)</f>
        <v>0.5348106629318331</v>
      </c>
      <c r="H172">
        <f>G172/G$195</f>
        <v>1.0228923001000005E-3</v>
      </c>
      <c r="I172">
        <f>VLOOKUP(A172,R$1:S$248,2,FALSE)</f>
        <v>0.205225833</v>
      </c>
      <c r="J172">
        <f>H172*I172</f>
        <v>2.0992392435730857E-4</v>
      </c>
      <c r="K172">
        <f>SUM(J172:J193)</f>
        <v>0.31924717990008122</v>
      </c>
      <c r="L172">
        <f>COUNTA(J172:J193)</f>
        <v>18</v>
      </c>
      <c r="R172" s="4" t="s">
        <v>200</v>
      </c>
      <c r="S172" s="5">
        <v>0.34476546800000002</v>
      </c>
    </row>
    <row r="173" spans="1:19">
      <c r="A173" s="77" t="s">
        <v>25</v>
      </c>
      <c r="B173" s="78">
        <v>1.6113084557073278</v>
      </c>
      <c r="C173" s="78">
        <v>0.83351508592845935</v>
      </c>
      <c r="D173" s="78">
        <v>42.381579905833398</v>
      </c>
      <c r="E173" s="78">
        <v>0</v>
      </c>
      <c r="F173" s="78">
        <v>6.4330445821244897</v>
      </c>
      <c r="G173" s="20">
        <f t="shared" ref="G173:G195" si="17">AVERAGE(B173:F173)</f>
        <v>10.251889605918734</v>
      </c>
      <c r="H173">
        <f t="shared" ref="H173:H193" si="18">G173/G$195</f>
        <v>1.9608021429270043E-2</v>
      </c>
      <c r="I173">
        <f t="shared" ref="I173:I193" si="19">VLOOKUP(A173,R$1:S$248,2,FALSE)</f>
        <v>0.22307782900000001</v>
      </c>
      <c r="J173">
        <f t="shared" ref="J173:J193" si="20">H173*I173</f>
        <v>4.3741148514270384E-3</v>
      </c>
      <c r="R173" s="4" t="s">
        <v>201</v>
      </c>
      <c r="S173" s="5">
        <v>0.36989438499999999</v>
      </c>
    </row>
    <row r="174" spans="1:19">
      <c r="A174" s="77" t="s">
        <v>29</v>
      </c>
      <c r="B174" s="78">
        <v>3.413044274361885</v>
      </c>
      <c r="C174" s="78">
        <v>15.725651287850267</v>
      </c>
      <c r="D174" s="78">
        <v>5.8671999682138152</v>
      </c>
      <c r="E174" s="78">
        <v>0</v>
      </c>
      <c r="F174" s="78">
        <v>0</v>
      </c>
      <c r="G174" s="20">
        <f t="shared" si="17"/>
        <v>5.0011791060851936</v>
      </c>
      <c r="H174">
        <f t="shared" si="18"/>
        <v>9.56538071060784E-3</v>
      </c>
      <c r="I174">
        <f t="shared" si="19"/>
        <v>0.226918286</v>
      </c>
      <c r="J174">
        <f t="shared" si="20"/>
        <v>2.1705597957885929E-3</v>
      </c>
      <c r="R174" s="4" t="s">
        <v>166</v>
      </c>
      <c r="S174" s="5">
        <v>0.38176551399999997</v>
      </c>
    </row>
    <row r="175" spans="1:19">
      <c r="A175" s="77" t="s">
        <v>32</v>
      </c>
      <c r="B175" s="78">
        <v>0</v>
      </c>
      <c r="C175" s="78">
        <v>0</v>
      </c>
      <c r="D175" s="78">
        <v>0</v>
      </c>
      <c r="E175" s="78">
        <v>2.24334450352907</v>
      </c>
      <c r="F175" s="78">
        <v>0</v>
      </c>
      <c r="G175" s="20">
        <f t="shared" si="17"/>
        <v>0.448668900705814</v>
      </c>
      <c r="H175">
        <f t="shared" si="18"/>
        <v>8.5813540311705644E-4</v>
      </c>
      <c r="I175">
        <f t="shared" si="19"/>
        <v>0.167790564</v>
      </c>
      <c r="J175">
        <f t="shared" si="20"/>
        <v>1.4398702327737825E-4</v>
      </c>
      <c r="R175" s="4" t="s">
        <v>235</v>
      </c>
      <c r="S175" s="4">
        <v>0.54393411999999997</v>
      </c>
    </row>
    <row r="176" spans="1:19">
      <c r="A176" s="77" t="s">
        <v>34</v>
      </c>
      <c r="B176" s="78">
        <v>0</v>
      </c>
      <c r="C176" s="78">
        <v>0</v>
      </c>
      <c r="D176" s="78">
        <v>0</v>
      </c>
      <c r="E176" s="78">
        <v>0</v>
      </c>
      <c r="F176" s="78">
        <v>0</v>
      </c>
      <c r="G176" s="20">
        <f t="shared" si="17"/>
        <v>0</v>
      </c>
      <c r="H176">
        <f t="shared" si="18"/>
        <v>0</v>
      </c>
      <c r="I176">
        <f t="shared" si="19"/>
        <v>0.14496762399999999</v>
      </c>
      <c r="R176" s="4" t="s">
        <v>60</v>
      </c>
      <c r="S176" s="5">
        <v>0.14993991800000001</v>
      </c>
    </row>
    <row r="177" spans="1:19">
      <c r="A177" s="77" t="s">
        <v>97</v>
      </c>
      <c r="B177" s="78">
        <v>83.6</v>
      </c>
      <c r="C177" s="78">
        <v>199.7</v>
      </c>
      <c r="D177" s="78">
        <v>7.3</v>
      </c>
      <c r="E177" s="78">
        <v>5.0999999999999996</v>
      </c>
      <c r="F177" s="78">
        <v>12.299999999999999</v>
      </c>
      <c r="G177" s="20">
        <f t="shared" si="17"/>
        <v>61.6</v>
      </c>
      <c r="H177">
        <f t="shared" si="18"/>
        <v>0.11781770643976726</v>
      </c>
      <c r="I177">
        <f t="shared" si="19"/>
        <v>0.28376774599999999</v>
      </c>
      <c r="J177">
        <f t="shared" si="20"/>
        <v>3.3432864995302437E-2</v>
      </c>
      <c r="R177" s="4" t="s">
        <v>62</v>
      </c>
      <c r="S177" s="5">
        <v>0.25460756899999998</v>
      </c>
    </row>
    <row r="178" spans="1:19">
      <c r="A178" s="77" t="s">
        <v>39</v>
      </c>
      <c r="B178" s="78">
        <v>2.9296517376496869</v>
      </c>
      <c r="C178" s="78">
        <v>1.3891918098807656</v>
      </c>
      <c r="D178" s="78">
        <v>0</v>
      </c>
      <c r="E178" s="78">
        <v>1.3901342174586957</v>
      </c>
      <c r="F178" s="78">
        <v>8.9940248362187045</v>
      </c>
      <c r="G178" s="20">
        <f t="shared" si="17"/>
        <v>2.9406005202415706</v>
      </c>
      <c r="H178">
        <f t="shared" si="18"/>
        <v>5.6242663774423414E-3</v>
      </c>
      <c r="I178">
        <f t="shared" si="19"/>
        <v>0.150847644</v>
      </c>
      <c r="J178">
        <f t="shared" si="20"/>
        <v>8.4840733226559202E-4</v>
      </c>
      <c r="R178" s="17" t="s">
        <v>236</v>
      </c>
      <c r="S178" s="4">
        <v>0.39864959599999999</v>
      </c>
    </row>
    <row r="179" spans="1:19">
      <c r="A179" s="77" t="s">
        <v>41</v>
      </c>
      <c r="B179" s="78">
        <v>0</v>
      </c>
      <c r="C179" s="78">
        <v>0</v>
      </c>
      <c r="D179" s="78">
        <v>0</v>
      </c>
      <c r="E179" s="78">
        <v>0</v>
      </c>
      <c r="F179" s="78">
        <v>0</v>
      </c>
      <c r="G179" s="20">
        <f t="shared" si="17"/>
        <v>0</v>
      </c>
      <c r="H179">
        <f t="shared" si="18"/>
        <v>0</v>
      </c>
      <c r="I179">
        <f t="shared" si="19"/>
        <v>0.15008984</v>
      </c>
      <c r="R179" s="4" t="s">
        <v>187</v>
      </c>
      <c r="S179" s="5">
        <v>0.29396187099999999</v>
      </c>
    </row>
    <row r="180" spans="1:19">
      <c r="A180" s="77" t="s">
        <v>174</v>
      </c>
      <c r="B180" s="78">
        <v>0</v>
      </c>
      <c r="C180" s="78">
        <v>0</v>
      </c>
      <c r="D180" s="78">
        <v>0</v>
      </c>
      <c r="E180" s="78">
        <v>0</v>
      </c>
      <c r="F180" s="78">
        <v>27.54</v>
      </c>
      <c r="G180" s="20">
        <f t="shared" si="17"/>
        <v>5.508</v>
      </c>
      <c r="H180">
        <f t="shared" si="18"/>
        <v>1.0534739075815553E-2</v>
      </c>
      <c r="I180">
        <f t="shared" si="19"/>
        <v>0.427243396</v>
      </c>
      <c r="J180">
        <f t="shared" si="20"/>
        <v>4.5008976987253382E-3</v>
      </c>
      <c r="R180" s="22" t="s">
        <v>227</v>
      </c>
      <c r="S180" s="5">
        <v>0.32266445799999999</v>
      </c>
    </row>
    <row r="181" spans="1:19">
      <c r="A181" s="77" t="s">
        <v>49</v>
      </c>
      <c r="B181" s="78">
        <v>0</v>
      </c>
      <c r="C181" s="78">
        <v>0</v>
      </c>
      <c r="D181" s="78">
        <v>1.986636558085942</v>
      </c>
      <c r="E181" s="78">
        <v>2.0852013261880438</v>
      </c>
      <c r="F181" s="78">
        <v>0</v>
      </c>
      <c r="G181" s="20">
        <f t="shared" si="17"/>
        <v>0.81436757685479721</v>
      </c>
      <c r="H181">
        <f t="shared" si="18"/>
        <v>1.5575798718172581E-3</v>
      </c>
      <c r="I181">
        <f t="shared" si="19"/>
        <v>0.21171030399999999</v>
      </c>
      <c r="J181">
        <f t="shared" si="20"/>
        <v>3.2975570816671271E-4</v>
      </c>
      <c r="R181" s="4" t="s">
        <v>237</v>
      </c>
      <c r="S181" s="4">
        <v>0.33922593699999998</v>
      </c>
    </row>
    <row r="182" spans="1:19">
      <c r="A182" s="77" t="s">
        <v>151</v>
      </c>
      <c r="B182" s="78">
        <v>0</v>
      </c>
      <c r="C182" s="78">
        <v>0</v>
      </c>
      <c r="D182" s="78">
        <v>0</v>
      </c>
      <c r="E182" s="78">
        <v>0</v>
      </c>
      <c r="F182" s="78">
        <v>0</v>
      </c>
      <c r="G182" s="20">
        <f t="shared" si="17"/>
        <v>0</v>
      </c>
      <c r="H182">
        <f t="shared" si="18"/>
        <v>0</v>
      </c>
      <c r="I182">
        <f t="shared" si="19"/>
        <v>0.34739118899999999</v>
      </c>
      <c r="R182" s="4" t="s">
        <v>64</v>
      </c>
      <c r="S182" s="5">
        <v>0.25070976</v>
      </c>
    </row>
    <row r="183" spans="1:19">
      <c r="A183" s="77" t="s">
        <v>54</v>
      </c>
      <c r="B183" s="78">
        <v>7.3241293441242172</v>
      </c>
      <c r="C183" s="78">
        <v>1.3891918098807656</v>
      </c>
      <c r="D183" s="78">
        <v>2.6488487441145891</v>
      </c>
      <c r="E183" s="78">
        <v>4.1704026523760902</v>
      </c>
      <c r="F183" s="78">
        <v>77.091690286703994</v>
      </c>
      <c r="G183" s="20">
        <f t="shared" si="17"/>
        <v>18.524852567439929</v>
      </c>
      <c r="H183">
        <f t="shared" si="18"/>
        <v>3.5431098078418932E-2</v>
      </c>
      <c r="I183">
        <f t="shared" si="19"/>
        <v>0.12913191900000001</v>
      </c>
      <c r="J183">
        <f t="shared" si="20"/>
        <v>4.5752856871434499E-3</v>
      </c>
      <c r="R183" s="17" t="s">
        <v>228</v>
      </c>
      <c r="S183" s="5">
        <v>0.28943591299999999</v>
      </c>
    </row>
    <row r="184" spans="1:19">
      <c r="A184" s="77" t="s">
        <v>101</v>
      </c>
      <c r="B184" s="78">
        <v>5.8320097337790786</v>
      </c>
      <c r="C184" s="78">
        <v>31.959389854910576</v>
      </c>
      <c r="D184" s="78">
        <v>1.2593321262753707</v>
      </c>
      <c r="E184" s="78">
        <v>7.7751558430481582</v>
      </c>
      <c r="F184" s="78">
        <v>0</v>
      </c>
      <c r="G184" s="20">
        <f t="shared" si="17"/>
        <v>9.3651775116026368</v>
      </c>
      <c r="H184">
        <f t="shared" si="18"/>
        <v>1.7912073617180349E-2</v>
      </c>
      <c r="I184">
        <f t="shared" si="19"/>
        <v>0.36470802699999999</v>
      </c>
      <c r="J184">
        <f t="shared" si="20"/>
        <v>6.5326770284005985E-3</v>
      </c>
      <c r="R184" s="4" t="s">
        <v>135</v>
      </c>
      <c r="S184" s="5">
        <v>0.52074587400000005</v>
      </c>
    </row>
    <row r="185" spans="1:19">
      <c r="A185" s="77" t="s">
        <v>133</v>
      </c>
      <c r="B185" s="78">
        <v>0</v>
      </c>
      <c r="C185" s="78">
        <v>0</v>
      </c>
      <c r="D185" s="78">
        <v>0</v>
      </c>
      <c r="E185" s="78">
        <v>0</v>
      </c>
      <c r="F185" s="78">
        <v>1.5629999999999999</v>
      </c>
      <c r="G185" s="20">
        <f t="shared" si="17"/>
        <v>0.31259999999999999</v>
      </c>
      <c r="H185">
        <f t="shared" si="18"/>
        <v>5.9788660767972799E-4</v>
      </c>
      <c r="I185">
        <f t="shared" si="19"/>
        <v>0.50267819899999999</v>
      </c>
      <c r="J185">
        <f t="shared" si="20"/>
        <v>3.0054456315466524E-4</v>
      </c>
      <c r="R185" s="4" t="s">
        <v>238</v>
      </c>
      <c r="S185" s="4">
        <v>0.39864959599999999</v>
      </c>
    </row>
    <row r="186" spans="1:19">
      <c r="A186" s="77" t="s">
        <v>186</v>
      </c>
      <c r="B186" s="78">
        <v>32.769830949284781</v>
      </c>
      <c r="C186" s="78">
        <v>35.630689206762028</v>
      </c>
      <c r="D186" s="78">
        <v>39.791937581274382</v>
      </c>
      <c r="E186" s="78">
        <v>2.3407022106632014</v>
      </c>
      <c r="F186" s="78">
        <v>0</v>
      </c>
      <c r="G186" s="20">
        <f t="shared" si="17"/>
        <v>22.106631989596877</v>
      </c>
      <c r="H186">
        <f t="shared" si="18"/>
        <v>4.2281699320167093E-2</v>
      </c>
      <c r="I186">
        <f t="shared" si="19"/>
        <v>0.320837551</v>
      </c>
      <c r="J186">
        <f t="shared" si="20"/>
        <v>1.3565556862000776E-2</v>
      </c>
      <c r="R186" s="4" t="s">
        <v>239</v>
      </c>
      <c r="S186" s="4">
        <v>0.50207523200000004</v>
      </c>
    </row>
    <row r="187" spans="1:19">
      <c r="A187" s="77" t="s">
        <v>62</v>
      </c>
      <c r="B187" s="78">
        <v>0</v>
      </c>
      <c r="C187" s="78">
        <v>0</v>
      </c>
      <c r="D187" s="78">
        <v>0</v>
      </c>
      <c r="E187" s="78">
        <v>0</v>
      </c>
      <c r="F187" s="78">
        <v>0</v>
      </c>
      <c r="G187" s="20">
        <f t="shared" si="17"/>
        <v>0</v>
      </c>
      <c r="H187">
        <f t="shared" si="18"/>
        <v>0</v>
      </c>
      <c r="I187">
        <f t="shared" si="19"/>
        <v>0.25460756899999998</v>
      </c>
      <c r="R187" s="4" t="s">
        <v>215</v>
      </c>
      <c r="S187" s="5">
        <v>0.397369798</v>
      </c>
    </row>
    <row r="188" spans="1:19">
      <c r="A188" s="77" t="s">
        <v>187</v>
      </c>
      <c r="B188" s="78">
        <v>0</v>
      </c>
      <c r="C188" s="78">
        <v>13.3241758241758</v>
      </c>
      <c r="D188" s="78">
        <v>0</v>
      </c>
      <c r="E188" s="78">
        <v>0</v>
      </c>
      <c r="F188" s="78">
        <v>0</v>
      </c>
      <c r="G188" s="20">
        <f t="shared" si="17"/>
        <v>2.6648351648351598</v>
      </c>
      <c r="H188">
        <f t="shared" si="18"/>
        <v>5.0968306357291829E-3</v>
      </c>
      <c r="I188">
        <f t="shared" si="19"/>
        <v>0.29396187099999999</v>
      </c>
      <c r="J188">
        <f t="shared" si="20"/>
        <v>1.49827386984907E-3</v>
      </c>
      <c r="R188" s="4" t="s">
        <v>240</v>
      </c>
      <c r="S188" s="5">
        <v>0.30378436800000003</v>
      </c>
    </row>
    <row r="189" spans="1:19">
      <c r="A189" s="77" t="s">
        <v>64</v>
      </c>
      <c r="B189" s="78">
        <v>0</v>
      </c>
      <c r="C189" s="78">
        <v>0</v>
      </c>
      <c r="D189" s="78">
        <v>0</v>
      </c>
      <c r="E189" s="78">
        <v>0</v>
      </c>
      <c r="F189" s="78">
        <v>2.5697230095568</v>
      </c>
      <c r="G189" s="20">
        <f t="shared" si="17"/>
        <v>0.51394460191136004</v>
      </c>
      <c r="H189">
        <f t="shared" si="18"/>
        <v>9.8298334795934514E-4</v>
      </c>
      <c r="I189">
        <f t="shared" si="19"/>
        <v>0.25070976</v>
      </c>
      <c r="J189">
        <f t="shared" si="20"/>
        <v>2.4644351925088393E-4</v>
      </c>
      <c r="R189" s="4" t="s">
        <v>241</v>
      </c>
      <c r="S189" s="4">
        <v>0.39864959599999999</v>
      </c>
    </row>
    <row r="190" spans="1:19">
      <c r="A190" s="77" t="s">
        <v>189</v>
      </c>
      <c r="B190" s="78">
        <v>841</v>
      </c>
      <c r="C190" s="78">
        <v>476</v>
      </c>
      <c r="D190" s="78">
        <v>487</v>
      </c>
      <c r="E190" s="78">
        <v>0</v>
      </c>
      <c r="F190" s="78">
        <v>0</v>
      </c>
      <c r="G190" s="20">
        <f t="shared" si="17"/>
        <v>360.8</v>
      </c>
      <c r="H190">
        <f t="shared" si="18"/>
        <v>0.69007513771863682</v>
      </c>
      <c r="I190">
        <f t="shared" si="19"/>
        <v>0.34145803200000002</v>
      </c>
      <c r="J190">
        <f t="shared" si="20"/>
        <v>0.23563169845753471</v>
      </c>
      <c r="R190" s="4" t="s">
        <v>242</v>
      </c>
      <c r="S190" s="4">
        <v>0.23357465599999999</v>
      </c>
    </row>
    <row r="191" spans="1:19">
      <c r="A191" s="77" t="s">
        <v>105</v>
      </c>
      <c r="B191" s="78">
        <v>27.431947668284444</v>
      </c>
      <c r="C191" s="78">
        <v>0</v>
      </c>
      <c r="D191" s="78">
        <v>0.83834008662847559</v>
      </c>
      <c r="E191" s="78">
        <v>0</v>
      </c>
      <c r="F191" s="78">
        <v>0</v>
      </c>
      <c r="G191" s="20">
        <f t="shared" si="17"/>
        <v>5.6540575509825839</v>
      </c>
      <c r="H191">
        <f t="shared" si="18"/>
        <v>1.0814092414532718E-2</v>
      </c>
      <c r="I191">
        <f t="shared" si="19"/>
        <v>0.31737988700000003</v>
      </c>
      <c r="J191">
        <f t="shared" si="20"/>
        <v>3.4321754285319517E-3</v>
      </c>
      <c r="R191" s="4" t="s">
        <v>243</v>
      </c>
      <c r="S191" s="5">
        <v>0.36169664699999998</v>
      </c>
    </row>
    <row r="192" spans="1:19">
      <c r="A192" s="77" t="s">
        <v>192</v>
      </c>
      <c r="B192" s="78">
        <v>44</v>
      </c>
      <c r="C192" s="78">
        <v>0</v>
      </c>
      <c r="D192" s="78">
        <v>0</v>
      </c>
      <c r="E192" s="78">
        <v>4</v>
      </c>
      <c r="F192" s="78">
        <v>0</v>
      </c>
      <c r="G192" s="20">
        <f t="shared" si="17"/>
        <v>9.6</v>
      </c>
      <c r="H192">
        <f t="shared" si="18"/>
        <v>1.8361201003600093E-2</v>
      </c>
      <c r="I192">
        <f t="shared" si="19"/>
        <v>0.27743080799999997</v>
      </c>
      <c r="J192">
        <f t="shared" si="20"/>
        <v>5.0939628302791844E-3</v>
      </c>
      <c r="R192" s="4" t="s">
        <v>244</v>
      </c>
      <c r="S192" s="5">
        <v>0.41545077699999999</v>
      </c>
    </row>
    <row r="193" spans="1:19">
      <c r="A193" s="77" t="s">
        <v>0</v>
      </c>
      <c r="B193" s="78">
        <v>2</v>
      </c>
      <c r="C193" s="78">
        <v>5</v>
      </c>
      <c r="D193" s="78">
        <v>7</v>
      </c>
      <c r="E193" s="78">
        <v>17</v>
      </c>
      <c r="F193" s="78">
        <v>0</v>
      </c>
      <c r="G193" s="20">
        <f t="shared" si="17"/>
        <v>6.2</v>
      </c>
      <c r="H193">
        <f t="shared" si="18"/>
        <v>1.1858275648158393E-2</v>
      </c>
      <c r="I193">
        <f t="shared" si="19"/>
        <v>0.199021375</v>
      </c>
      <c r="J193">
        <f t="shared" si="20"/>
        <v>2.3600503246254995E-3</v>
      </c>
      <c r="R193" s="4" t="s">
        <v>245</v>
      </c>
      <c r="S193" s="5">
        <v>0.21171030399999999</v>
      </c>
    </row>
    <row r="194" spans="1:19" ht="16" thickBot="1">
      <c r="A194" s="311"/>
      <c r="B194" s="80"/>
      <c r="C194" s="80"/>
      <c r="D194" s="80"/>
      <c r="E194" s="80"/>
      <c r="F194" s="80"/>
      <c r="G194" s="20"/>
      <c r="R194" s="4" t="s">
        <v>246</v>
      </c>
      <c r="S194" s="5">
        <v>0.50207523200000004</v>
      </c>
    </row>
    <row r="195" spans="1:19">
      <c r="A195" s="235"/>
      <c r="B195" s="82">
        <f>SUM(B172:B193)</f>
        <v>1051.9119221631913</v>
      </c>
      <c r="C195" s="82">
        <f>SUM(C172:C193)</f>
        <v>782.34099668926945</v>
      </c>
      <c r="D195" s="82">
        <f>SUM(D172:D193)</f>
        <v>596.073874970426</v>
      </c>
      <c r="E195" s="82">
        <f>SUM(E172:E193)</f>
        <v>46.104940753263264</v>
      </c>
      <c r="F195" s="82">
        <f>SUM(F172:F193)</f>
        <v>137.77634421938239</v>
      </c>
      <c r="G195" s="20">
        <f t="shared" si="17"/>
        <v>522.8416157591065</v>
      </c>
      <c r="R195" s="4" t="s">
        <v>189</v>
      </c>
      <c r="S195" s="5">
        <v>0.34145803200000002</v>
      </c>
    </row>
    <row r="196" spans="1:19">
      <c r="A196" s="84" t="s">
        <v>269</v>
      </c>
      <c r="B196" s="166"/>
      <c r="C196" s="166"/>
      <c r="D196" s="166"/>
      <c r="E196" s="166"/>
      <c r="F196" s="166"/>
      <c r="G196" s="69"/>
      <c r="R196" s="4" t="s">
        <v>136</v>
      </c>
      <c r="S196" s="5">
        <v>0.472086175</v>
      </c>
    </row>
    <row r="197" spans="1:19">
      <c r="A197" s="86"/>
      <c r="B197" s="81"/>
      <c r="C197" s="81"/>
      <c r="D197" s="81"/>
      <c r="E197" s="81"/>
      <c r="F197" s="81"/>
      <c r="G197" s="18"/>
      <c r="R197" s="4" t="s">
        <v>223</v>
      </c>
      <c r="S197" s="5">
        <v>0.33414865799999999</v>
      </c>
    </row>
    <row r="198" spans="1:19">
      <c r="A198" s="87" t="s">
        <v>271</v>
      </c>
      <c r="B198" s="81"/>
      <c r="C198" s="81"/>
      <c r="D198" s="81"/>
      <c r="E198" s="81"/>
      <c r="F198" s="81"/>
      <c r="G198" s="18"/>
      <c r="R198" s="4" t="s">
        <v>247</v>
      </c>
      <c r="S198" s="5">
        <v>0.33414865799999999</v>
      </c>
    </row>
    <row r="199" spans="1:19">
      <c r="R199" s="4" t="s">
        <v>137</v>
      </c>
      <c r="S199" s="5">
        <v>0.37213973700000003</v>
      </c>
    </row>
    <row r="200" spans="1:19">
      <c r="R200" s="4" t="s">
        <v>139</v>
      </c>
      <c r="S200" s="5">
        <v>0.58945392100000005</v>
      </c>
    </row>
    <row r="201" spans="1:19">
      <c r="R201" s="4" t="s">
        <v>168</v>
      </c>
      <c r="S201" s="5">
        <v>0.35233554700000003</v>
      </c>
    </row>
    <row r="202" spans="1:19">
      <c r="R202" s="4" t="s">
        <v>66</v>
      </c>
      <c r="S202" s="5">
        <v>0.187754477</v>
      </c>
    </row>
    <row r="203" spans="1:19">
      <c r="R203" s="4" t="s">
        <v>68</v>
      </c>
      <c r="S203" s="5">
        <v>0.17079533599999999</v>
      </c>
    </row>
    <row r="204" spans="1:19">
      <c r="R204" s="17" t="s">
        <v>220</v>
      </c>
      <c r="S204" s="5">
        <v>0.54393411999999997</v>
      </c>
    </row>
    <row r="205" spans="1:19">
      <c r="R205" s="4" t="s">
        <v>248</v>
      </c>
      <c r="S205" s="5">
        <v>0.61926907399999997</v>
      </c>
    </row>
    <row r="206" spans="1:19">
      <c r="R206" s="4" t="s">
        <v>141</v>
      </c>
      <c r="S206" s="5">
        <v>0.36556084300000002</v>
      </c>
    </row>
    <row r="207" spans="1:19">
      <c r="R207" s="4" t="s">
        <v>249</v>
      </c>
      <c r="S207" s="5">
        <v>0.61926907399999997</v>
      </c>
    </row>
    <row r="208" spans="1:19">
      <c r="R208" s="4" t="s">
        <v>70</v>
      </c>
      <c r="S208" s="5">
        <v>0.21351756199999999</v>
      </c>
    </row>
    <row r="209" spans="18:19">
      <c r="R209" s="4" t="s">
        <v>179</v>
      </c>
      <c r="S209" s="5">
        <v>0.33193937699999998</v>
      </c>
    </row>
    <row r="210" spans="18:19">
      <c r="R210" s="4" t="s">
        <v>103</v>
      </c>
      <c r="S210" s="5">
        <v>0.526867847</v>
      </c>
    </row>
    <row r="211" spans="18:19">
      <c r="R211" s="4" t="s">
        <v>202</v>
      </c>
      <c r="S211" s="5">
        <v>0.30560838699999998</v>
      </c>
    </row>
    <row r="212" spans="18:19">
      <c r="R212" s="4" t="s">
        <v>250</v>
      </c>
      <c r="S212" s="5">
        <v>0.16181582799999999</v>
      </c>
    </row>
    <row r="213" spans="18:19">
      <c r="R213" s="4" t="s">
        <v>143</v>
      </c>
      <c r="S213" s="5">
        <v>0.41105823699999999</v>
      </c>
    </row>
    <row r="214" spans="18:19">
      <c r="R214" s="4" t="s">
        <v>72</v>
      </c>
      <c r="S214" s="5">
        <v>0.20526576499999999</v>
      </c>
    </row>
    <row r="215" spans="18:19">
      <c r="R215" s="4" t="s">
        <v>85</v>
      </c>
      <c r="S215" s="5">
        <v>0.15576436299999999</v>
      </c>
    </row>
    <row r="216" spans="18:19">
      <c r="R216" s="22" t="s">
        <v>190</v>
      </c>
      <c r="S216" s="5">
        <v>0.349158994</v>
      </c>
    </row>
    <row r="217" spans="18:19">
      <c r="R217" s="17" t="s">
        <v>157</v>
      </c>
      <c r="S217" s="5">
        <v>0.30302319799999999</v>
      </c>
    </row>
    <row r="218" spans="18:19">
      <c r="R218" s="4" t="s">
        <v>230</v>
      </c>
      <c r="S218" s="5">
        <v>0.39837171399999999</v>
      </c>
    </row>
    <row r="219" spans="18:19">
      <c r="R219" s="4" t="s">
        <v>170</v>
      </c>
      <c r="S219" s="5">
        <v>0.30810618099999998</v>
      </c>
    </row>
    <row r="220" spans="18:19">
      <c r="R220" s="17" t="s">
        <v>251</v>
      </c>
      <c r="S220" s="5">
        <v>0.30281271399999998</v>
      </c>
    </row>
    <row r="221" spans="18:19">
      <c r="R221" s="4" t="s">
        <v>252</v>
      </c>
      <c r="S221" s="5">
        <v>0.53492192699999996</v>
      </c>
    </row>
    <row r="222" spans="18:19">
      <c r="R222" s="4" t="s">
        <v>253</v>
      </c>
      <c r="S222" s="5">
        <v>0.57529444600000001</v>
      </c>
    </row>
    <row r="223" spans="18:19">
      <c r="R223" s="4" t="s">
        <v>254</v>
      </c>
      <c r="S223" s="4">
        <v>0.54393411999999997</v>
      </c>
    </row>
    <row r="224" spans="18:19">
      <c r="R224" s="4" t="s">
        <v>255</v>
      </c>
      <c r="S224" s="5">
        <v>0.416826951</v>
      </c>
    </row>
    <row r="225" spans="18:19">
      <c r="R225" s="4" t="s">
        <v>216</v>
      </c>
      <c r="S225" s="5">
        <v>0.302344053</v>
      </c>
    </row>
    <row r="226" spans="18:19">
      <c r="R226" s="4" t="s">
        <v>105</v>
      </c>
      <c r="S226" s="5">
        <v>0.31737988700000003</v>
      </c>
    </row>
    <row r="227" spans="18:19">
      <c r="R227" s="4" t="s">
        <v>192</v>
      </c>
      <c r="S227" s="5">
        <v>0.27743080799999997</v>
      </c>
    </row>
    <row r="228" spans="18:19">
      <c r="R228" s="4" t="s">
        <v>256</v>
      </c>
      <c r="S228" s="5">
        <v>0.29321646899999998</v>
      </c>
    </row>
    <row r="229" spans="18:19">
      <c r="R229" s="4" t="s">
        <v>257</v>
      </c>
      <c r="S229" s="4">
        <v>0.39864959599999999</v>
      </c>
    </row>
    <row r="230" spans="18:19">
      <c r="R230" s="4" t="s">
        <v>258</v>
      </c>
      <c r="S230" s="4">
        <v>0.54393411999999997</v>
      </c>
    </row>
    <row r="231" spans="18:19">
      <c r="R231" s="4" t="s">
        <v>144</v>
      </c>
      <c r="S231" s="5">
        <v>0.52159803599999999</v>
      </c>
    </row>
    <row r="232" spans="18:19">
      <c r="R232" s="4" t="s">
        <v>232</v>
      </c>
      <c r="S232" s="5">
        <v>0.262116511</v>
      </c>
    </row>
    <row r="233" spans="18:19">
      <c r="R233" s="4" t="s">
        <v>193</v>
      </c>
      <c r="S233" s="5">
        <v>0.29781603099999998</v>
      </c>
    </row>
    <row r="234" spans="18:19">
      <c r="R234" s="4" t="s">
        <v>74</v>
      </c>
      <c r="S234" s="5">
        <v>0.164744418</v>
      </c>
    </row>
    <row r="235" spans="18:19">
      <c r="R235" s="25" t="s">
        <v>146</v>
      </c>
      <c r="S235" s="5">
        <v>0.53553453900000003</v>
      </c>
    </row>
    <row r="236" spans="18:19">
      <c r="R236" s="39" t="s">
        <v>275</v>
      </c>
      <c r="S236" s="39">
        <v>0.53553453900000003</v>
      </c>
    </row>
    <row r="237" spans="18:19">
      <c r="R237" s="4" t="s">
        <v>0</v>
      </c>
      <c r="S237" s="5">
        <v>0.199021375</v>
      </c>
    </row>
    <row r="238" spans="18:19">
      <c r="R238" s="4" t="s">
        <v>259</v>
      </c>
      <c r="S238" s="4">
        <v>0.54393411999999997</v>
      </c>
    </row>
    <row r="239" spans="18:19">
      <c r="R239" s="17" t="s">
        <v>260</v>
      </c>
      <c r="S239" s="4">
        <v>0.39864959599999999</v>
      </c>
    </row>
    <row r="240" spans="18:19">
      <c r="R240" s="4" t="s">
        <v>203</v>
      </c>
      <c r="S240" s="5">
        <v>0.273960494</v>
      </c>
    </row>
    <row r="241" spans="18:19">
      <c r="R241" s="4" t="s">
        <v>233</v>
      </c>
      <c r="S241" s="5">
        <v>0.30434835599999999</v>
      </c>
    </row>
    <row r="242" spans="18:19">
      <c r="R242" s="4" t="s">
        <v>221</v>
      </c>
      <c r="S242" s="5">
        <v>0.44710646199999998</v>
      </c>
    </row>
    <row r="243" spans="18:19">
      <c r="R243" s="22" t="s">
        <v>204</v>
      </c>
      <c r="S243" s="5">
        <v>0.284910779</v>
      </c>
    </row>
    <row r="244" spans="18:19">
      <c r="R244" s="17" t="s">
        <v>172</v>
      </c>
      <c r="S244" s="5">
        <v>0.38138826799999997</v>
      </c>
    </row>
    <row r="245" spans="18:19">
      <c r="R245" s="4" t="s">
        <v>261</v>
      </c>
      <c r="S245" s="4">
        <v>0.54393411999999997</v>
      </c>
    </row>
    <row r="246" spans="18:19">
      <c r="R246" s="4" t="s">
        <v>262</v>
      </c>
      <c r="S246" s="4">
        <v>0.38749658933333336</v>
      </c>
    </row>
    <row r="247" spans="18:19">
      <c r="R247" s="4" t="s">
        <v>195</v>
      </c>
      <c r="S247" s="5">
        <v>0.52748621900000003</v>
      </c>
    </row>
    <row r="248" spans="18:19">
      <c r="R248" s="17" t="s">
        <v>263</v>
      </c>
      <c r="S248" s="4">
        <v>0.25747838160000003</v>
      </c>
    </row>
    <row r="249" spans="18:19">
      <c r="R249" s="4" t="s">
        <v>148</v>
      </c>
      <c r="S249" s="5">
        <v>0.49722559999999999</v>
      </c>
    </row>
    <row r="250" spans="18:19">
      <c r="R250" s="4" t="s">
        <v>149</v>
      </c>
      <c r="S250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topLeftCell="D237" workbookViewId="0">
      <selection activeCell="Q237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191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18"/>
      <c r="R4" s="4" t="s">
        <v>6</v>
      </c>
      <c r="S4" s="5">
        <v>0.33249730300000002</v>
      </c>
    </row>
    <row r="5" spans="1:19">
      <c r="A5" s="74" t="s">
        <v>7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165" t="s">
        <v>21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20">
        <f>AVERAGE(B7:F7)</f>
        <v>0</v>
      </c>
      <c r="H7">
        <f>G7/G$57</f>
        <v>0</v>
      </c>
      <c r="I7">
        <f>VLOOKUP(A7,R$1:S$248,2,FALSE)</f>
        <v>0.19499014100000001</v>
      </c>
      <c r="K7">
        <f>SUM(J7:J55)</f>
        <v>0.20656056764073419</v>
      </c>
      <c r="L7">
        <f>COUNTA(J7:J55)</f>
        <v>41</v>
      </c>
      <c r="R7" s="4" t="s">
        <v>22</v>
      </c>
      <c r="S7" s="5">
        <v>0.51563940399999997</v>
      </c>
    </row>
    <row r="8" spans="1:19">
      <c r="A8" s="165" t="s">
        <v>25</v>
      </c>
      <c r="B8" s="78">
        <v>1.2669999999999999</v>
      </c>
      <c r="C8" s="78">
        <v>0</v>
      </c>
      <c r="D8" s="78">
        <v>4.3259999999999996</v>
      </c>
      <c r="E8" s="78">
        <v>0.92300000000000004</v>
      </c>
      <c r="F8" s="78">
        <v>2.1640000000000001</v>
      </c>
      <c r="G8" s="20">
        <f t="shared" ref="G8:G57" si="0">AVERAGE(B8:F8)</f>
        <v>1.736</v>
      </c>
      <c r="H8">
        <f t="shared" ref="H8:H55" si="1">G8/G$57</f>
        <v>2.7159145836102438E-4</v>
      </c>
      <c r="I8">
        <f t="shared" ref="I8:I55" si="2">VLOOKUP(A8,R$1:S$248,2,FALSE)</f>
        <v>0.22307782900000001</v>
      </c>
      <c r="J8">
        <f t="shared" ref="J8:J55" si="3">H8*I8</f>
        <v>6.058603290612122E-5</v>
      </c>
      <c r="R8" s="4" t="s">
        <v>24</v>
      </c>
      <c r="S8" s="4">
        <v>0.39864959599999999</v>
      </c>
    </row>
    <row r="9" spans="1:19">
      <c r="A9" s="165" t="s">
        <v>29</v>
      </c>
      <c r="B9" s="78">
        <v>327.42700000000002</v>
      </c>
      <c r="C9" s="78">
        <v>1.387</v>
      </c>
      <c r="D9" s="78">
        <v>18.329000000000001</v>
      </c>
      <c r="E9" s="78">
        <v>26.835999999999999</v>
      </c>
      <c r="F9" s="78">
        <v>0.97399999999999998</v>
      </c>
      <c r="G9" s="20">
        <f t="shared" si="0"/>
        <v>74.990600000000001</v>
      </c>
      <c r="H9">
        <f t="shared" si="1"/>
        <v>1.1732031346410272E-2</v>
      </c>
      <c r="I9">
        <f t="shared" si="2"/>
        <v>0.226918286</v>
      </c>
      <c r="J9">
        <f t="shared" si="3"/>
        <v>2.6622124444256913E-3</v>
      </c>
      <c r="R9" s="4" t="s">
        <v>26</v>
      </c>
      <c r="S9" s="5">
        <v>0.61926907399999997</v>
      </c>
    </row>
    <row r="10" spans="1:19">
      <c r="A10" s="165" t="s">
        <v>32</v>
      </c>
      <c r="B10" s="78">
        <v>0</v>
      </c>
      <c r="C10" s="78">
        <v>0.53800000000000003</v>
      </c>
      <c r="D10" s="78">
        <v>0</v>
      </c>
      <c r="E10" s="78">
        <v>0</v>
      </c>
      <c r="F10" s="78">
        <v>0.90300000000000002</v>
      </c>
      <c r="G10" s="20">
        <f t="shared" si="0"/>
        <v>0.28820000000000001</v>
      </c>
      <c r="H10">
        <f t="shared" si="1"/>
        <v>4.508793680855255E-5</v>
      </c>
      <c r="I10">
        <f t="shared" si="2"/>
        <v>0.167790564</v>
      </c>
      <c r="J10">
        <f t="shared" si="3"/>
        <v>7.5653303467033922E-6</v>
      </c>
      <c r="R10" s="4" t="s">
        <v>28</v>
      </c>
      <c r="S10" s="5">
        <v>0.41010332799999999</v>
      </c>
    </row>
    <row r="11" spans="1:19">
      <c r="A11" s="165" t="s">
        <v>34</v>
      </c>
      <c r="B11" s="78">
        <v>0</v>
      </c>
      <c r="C11" s="78">
        <v>0</v>
      </c>
      <c r="D11" s="78">
        <v>0</v>
      </c>
      <c r="E11" s="78">
        <v>0.86099999999999999</v>
      </c>
      <c r="F11" s="78">
        <v>5.3070000000000004</v>
      </c>
      <c r="G11" s="20">
        <f t="shared" si="0"/>
        <v>1.2336</v>
      </c>
      <c r="H11">
        <f t="shared" si="1"/>
        <v>1.9299263999663575E-4</v>
      </c>
      <c r="I11">
        <f t="shared" si="2"/>
        <v>0.14496762399999999</v>
      </c>
      <c r="J11">
        <f t="shared" si="3"/>
        <v>2.7977684469799649E-5</v>
      </c>
      <c r="R11" s="4" t="s">
        <v>31</v>
      </c>
      <c r="S11" s="5">
        <v>0.26223906699999999</v>
      </c>
    </row>
    <row r="12" spans="1:19">
      <c r="A12" s="165" t="s">
        <v>36</v>
      </c>
      <c r="B12" s="78">
        <v>0</v>
      </c>
      <c r="C12" s="78">
        <v>0</v>
      </c>
      <c r="D12" s="78">
        <v>0</v>
      </c>
      <c r="E12" s="78">
        <v>0</v>
      </c>
      <c r="F12" s="78">
        <v>0.78900000000000003</v>
      </c>
      <c r="G12" s="20">
        <f t="shared" si="0"/>
        <v>0.1578</v>
      </c>
      <c r="H12">
        <f t="shared" si="1"/>
        <v>2.4687288092954863E-5</v>
      </c>
      <c r="I12">
        <f t="shared" si="2"/>
        <v>0.252987409</v>
      </c>
      <c r="J12">
        <f t="shared" si="3"/>
        <v>6.245573049873202E-6</v>
      </c>
      <c r="R12" s="4" t="s">
        <v>33</v>
      </c>
      <c r="S12" s="5">
        <v>0.29721400999999997</v>
      </c>
    </row>
    <row r="13" spans="1:19">
      <c r="A13" s="165" t="s">
        <v>39</v>
      </c>
      <c r="B13" s="78">
        <v>4.3810000000000002</v>
      </c>
      <c r="C13" s="78">
        <v>1.8819999999999999</v>
      </c>
      <c r="D13" s="78">
        <v>1.629</v>
      </c>
      <c r="E13" s="78">
        <v>4.4820000000000002</v>
      </c>
      <c r="F13" s="78">
        <v>0</v>
      </c>
      <c r="G13" s="20">
        <f t="shared" si="0"/>
        <v>2.4747999999999997</v>
      </c>
      <c r="H13">
        <f t="shared" si="1"/>
        <v>3.8717427485706392E-4</v>
      </c>
      <c r="I13">
        <f t="shared" si="2"/>
        <v>0.150847644</v>
      </c>
      <c r="J13">
        <f t="shared" si="3"/>
        <v>5.8404327179596531E-5</v>
      </c>
      <c r="R13" s="4" t="s">
        <v>35</v>
      </c>
      <c r="S13" s="4">
        <v>0.39864959599999999</v>
      </c>
    </row>
    <row r="14" spans="1:19">
      <c r="A14" s="165" t="s">
        <v>41</v>
      </c>
      <c r="B14" s="78">
        <v>5.9329999999999998</v>
      </c>
      <c r="C14" s="78">
        <v>1.216</v>
      </c>
      <c r="D14" s="78">
        <v>0.53400000000000003</v>
      </c>
      <c r="E14" s="78">
        <v>1.4119999999999999</v>
      </c>
      <c r="F14" s="78">
        <v>2.5670000000000002</v>
      </c>
      <c r="G14" s="20">
        <f t="shared" si="0"/>
        <v>2.3323999999999998</v>
      </c>
      <c r="H14">
        <f t="shared" si="1"/>
        <v>3.6489626583021496E-4</v>
      </c>
      <c r="I14">
        <f t="shared" si="2"/>
        <v>0.15008984</v>
      </c>
      <c r="J14">
        <f t="shared" si="3"/>
        <v>5.4767222155054429E-5</v>
      </c>
      <c r="R14" s="4" t="s">
        <v>37</v>
      </c>
      <c r="S14" s="5">
        <v>0.23886655300000001</v>
      </c>
    </row>
    <row r="15" spans="1:19">
      <c r="A15" s="165" t="s">
        <v>47</v>
      </c>
      <c r="B15" s="78">
        <v>0</v>
      </c>
      <c r="C15" s="78">
        <v>0</v>
      </c>
      <c r="D15" s="78">
        <v>0</v>
      </c>
      <c r="E15" s="78">
        <v>0</v>
      </c>
      <c r="F15" s="78">
        <v>60.8</v>
      </c>
      <c r="G15" s="20">
        <f t="shared" si="0"/>
        <v>12.16</v>
      </c>
      <c r="H15">
        <f t="shared" si="1"/>
        <v>1.9023917820680048E-3</v>
      </c>
      <c r="I15">
        <f t="shared" si="2"/>
        <v>0.193795309</v>
      </c>
      <c r="J15">
        <f t="shared" si="3"/>
        <v>3.6867460324492964E-4</v>
      </c>
      <c r="R15" s="4" t="s">
        <v>21</v>
      </c>
      <c r="S15" s="5">
        <v>0.19499014100000001</v>
      </c>
    </row>
    <row r="16" spans="1:19">
      <c r="A16" s="165" t="s">
        <v>51</v>
      </c>
      <c r="B16" s="78">
        <v>0</v>
      </c>
      <c r="C16" s="78">
        <v>0</v>
      </c>
      <c r="D16" s="78">
        <v>0</v>
      </c>
      <c r="E16" s="78">
        <v>61.131</v>
      </c>
      <c r="F16" s="78">
        <v>2.109</v>
      </c>
      <c r="G16" s="20">
        <f t="shared" si="0"/>
        <v>12.648</v>
      </c>
      <c r="H16">
        <f t="shared" si="1"/>
        <v>1.9787377680588916E-3</v>
      </c>
      <c r="I16">
        <f t="shared" si="2"/>
        <v>0.26294708900000002</v>
      </c>
      <c r="J16">
        <f t="shared" si="3"/>
        <v>5.2030333600544282E-4</v>
      </c>
      <c r="R16" s="4" t="s">
        <v>40</v>
      </c>
      <c r="S16" s="5">
        <v>0.292860758</v>
      </c>
    </row>
    <row r="17" spans="1:19">
      <c r="A17" s="165" t="s">
        <v>52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20">
        <f t="shared" si="0"/>
        <v>0</v>
      </c>
      <c r="H17">
        <f t="shared" si="1"/>
        <v>0</v>
      </c>
      <c r="I17">
        <f t="shared" si="2"/>
        <v>0.25720264300000001</v>
      </c>
      <c r="R17" s="4" t="s">
        <v>42</v>
      </c>
      <c r="S17" s="5">
        <v>0.34843180000000001</v>
      </c>
    </row>
    <row r="18" spans="1:19">
      <c r="A18" s="165" t="s">
        <v>54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20">
        <f t="shared" si="0"/>
        <v>0</v>
      </c>
      <c r="H18">
        <f t="shared" si="1"/>
        <v>0</v>
      </c>
      <c r="I18">
        <f t="shared" si="2"/>
        <v>0.12913191900000001</v>
      </c>
      <c r="R18" s="4" t="s">
        <v>44</v>
      </c>
      <c r="S18" s="5">
        <v>0.338698428</v>
      </c>
    </row>
    <row r="19" spans="1:19">
      <c r="A19" s="165" t="s">
        <v>56</v>
      </c>
      <c r="B19" s="78">
        <v>0</v>
      </c>
      <c r="C19" s="78">
        <v>0</v>
      </c>
      <c r="D19" s="78">
        <v>1.6579999999999999</v>
      </c>
      <c r="E19" s="78">
        <v>1.615</v>
      </c>
      <c r="F19" s="78">
        <v>0</v>
      </c>
      <c r="G19" s="20">
        <f t="shared" si="0"/>
        <v>0.65459999999999996</v>
      </c>
      <c r="H19">
        <f t="shared" si="1"/>
        <v>1.0241000497875953E-4</v>
      </c>
      <c r="I19">
        <f t="shared" si="2"/>
        <v>0.255508018</v>
      </c>
      <c r="J19">
        <f t="shared" si="3"/>
        <v>2.616657739549298E-5</v>
      </c>
      <c r="R19" s="4" t="s">
        <v>46</v>
      </c>
      <c r="S19" s="5">
        <v>0.49513526800000002</v>
      </c>
    </row>
    <row r="20" spans="1:19">
      <c r="A20" s="165" t="s">
        <v>58</v>
      </c>
      <c r="B20" s="78">
        <v>2352.7280000000001</v>
      </c>
      <c r="C20" s="78">
        <v>4627.4769999999999</v>
      </c>
      <c r="D20" s="78">
        <v>7783.924</v>
      </c>
      <c r="E20" s="78">
        <v>6410.8119999999999</v>
      </c>
      <c r="F20" s="78">
        <v>1521.876</v>
      </c>
      <c r="G20" s="20">
        <f t="shared" si="0"/>
        <v>4539.3634000000002</v>
      </c>
      <c r="H20">
        <f t="shared" si="1"/>
        <v>0.71016839045890445</v>
      </c>
      <c r="I20">
        <f t="shared" si="2"/>
        <v>0.19057085000000001</v>
      </c>
      <c r="J20">
        <f t="shared" si="3"/>
        <v>0.13533739381288531</v>
      </c>
      <c r="R20" s="4" t="s">
        <v>48</v>
      </c>
      <c r="S20" s="5">
        <v>0.35195426499999999</v>
      </c>
    </row>
    <row r="21" spans="1:19">
      <c r="A21" s="165" t="s">
        <v>60</v>
      </c>
      <c r="B21" s="78">
        <v>24.87</v>
      </c>
      <c r="C21" s="78">
        <v>0</v>
      </c>
      <c r="D21" s="78">
        <v>0</v>
      </c>
      <c r="E21" s="78">
        <v>0</v>
      </c>
      <c r="F21" s="78">
        <v>0</v>
      </c>
      <c r="G21" s="20">
        <f t="shared" si="0"/>
        <v>4.9740000000000002</v>
      </c>
      <c r="H21">
        <f t="shared" si="1"/>
        <v>7.7816584901367234E-4</v>
      </c>
      <c r="I21">
        <f t="shared" si="2"/>
        <v>0.14993991800000001</v>
      </c>
      <c r="J21">
        <f t="shared" si="3"/>
        <v>1.1667812359151042E-4</v>
      </c>
      <c r="R21" s="4" t="s">
        <v>50</v>
      </c>
      <c r="S21" s="5">
        <v>0.230041615</v>
      </c>
    </row>
    <row r="22" spans="1:19">
      <c r="A22" s="165" t="s">
        <v>70</v>
      </c>
      <c r="B22" s="78">
        <v>4.01</v>
      </c>
      <c r="C22" s="78">
        <v>0</v>
      </c>
      <c r="D22" s="78">
        <v>0</v>
      </c>
      <c r="E22" s="78">
        <v>1.214</v>
      </c>
      <c r="F22" s="78">
        <v>2.5379999999999998</v>
      </c>
      <c r="G22" s="20">
        <f t="shared" si="0"/>
        <v>1.5524</v>
      </c>
      <c r="H22">
        <f t="shared" si="1"/>
        <v>2.4286784559887916E-4</v>
      </c>
      <c r="I22">
        <f t="shared" si="2"/>
        <v>0.21351756199999999</v>
      </c>
      <c r="J22">
        <f t="shared" si="3"/>
        <v>5.1856550280465108E-5</v>
      </c>
      <c r="R22" s="4" t="s">
        <v>23</v>
      </c>
      <c r="S22" s="5">
        <v>0.205225833</v>
      </c>
    </row>
    <row r="23" spans="1:19">
      <c r="A23" s="165" t="s">
        <v>74</v>
      </c>
      <c r="B23" s="78">
        <v>28.562000000000001</v>
      </c>
      <c r="C23" s="78">
        <v>14.41</v>
      </c>
      <c r="D23" s="78">
        <v>2297.1439999999998</v>
      </c>
      <c r="E23" s="78">
        <v>791.18200000000002</v>
      </c>
      <c r="F23" s="78">
        <v>380.529</v>
      </c>
      <c r="G23" s="20">
        <f t="shared" si="0"/>
        <v>702.36539999999991</v>
      </c>
      <c r="H23">
        <f t="shared" si="1"/>
        <v>0.10988274382967984</v>
      </c>
      <c r="I23">
        <f t="shared" si="2"/>
        <v>0.164744418</v>
      </c>
      <c r="J23">
        <f t="shared" si="3"/>
        <v>1.8102568680463699E-2</v>
      </c>
      <c r="R23" s="4" t="s">
        <v>53</v>
      </c>
      <c r="S23" s="5">
        <v>0.29304951499999998</v>
      </c>
    </row>
    <row r="24" spans="1:19">
      <c r="A24" s="165" t="s">
        <v>181</v>
      </c>
      <c r="B24" s="78">
        <v>0</v>
      </c>
      <c r="C24" s="78">
        <v>0</v>
      </c>
      <c r="D24" s="78">
        <v>0</v>
      </c>
      <c r="E24" s="78">
        <v>0</v>
      </c>
      <c r="F24" s="78">
        <v>0</v>
      </c>
      <c r="G24" s="20">
        <f t="shared" si="0"/>
        <v>0</v>
      </c>
      <c r="H24">
        <f t="shared" si="1"/>
        <v>0</v>
      </c>
      <c r="I24">
        <f t="shared" si="2"/>
        <v>0.164744418</v>
      </c>
      <c r="R24" s="4" t="s">
        <v>55</v>
      </c>
      <c r="S24" s="5">
        <v>0.51724363100000004</v>
      </c>
    </row>
    <row r="25" spans="1:19">
      <c r="A25" s="165" t="s">
        <v>85</v>
      </c>
      <c r="B25" s="78">
        <v>333.76499999999999</v>
      </c>
      <c r="C25" s="78">
        <v>32.156999999999996</v>
      </c>
      <c r="D25" s="78">
        <v>14.061</v>
      </c>
      <c r="E25" s="78">
        <v>13.116</v>
      </c>
      <c r="F25" s="78">
        <v>51.749000000000002</v>
      </c>
      <c r="G25" s="20">
        <f t="shared" si="0"/>
        <v>88.969599999999986</v>
      </c>
      <c r="H25">
        <f t="shared" si="1"/>
        <v>1.3918999662325455E-2</v>
      </c>
      <c r="I25">
        <f t="shared" si="2"/>
        <v>0.15576436299999999</v>
      </c>
      <c r="J25">
        <f t="shared" si="3"/>
        <v>2.1680841159993393E-3</v>
      </c>
      <c r="R25" s="4" t="s">
        <v>57</v>
      </c>
      <c r="S25" s="4">
        <v>0.39864959599999999</v>
      </c>
    </row>
    <row r="26" spans="1:19">
      <c r="A26" s="165" t="s">
        <v>87</v>
      </c>
      <c r="B26" s="78">
        <v>0</v>
      </c>
      <c r="C26" s="78">
        <v>3.145</v>
      </c>
      <c r="D26" s="78">
        <v>27.259</v>
      </c>
      <c r="E26" s="78">
        <v>25.361000000000001</v>
      </c>
      <c r="F26" s="78">
        <v>63.972999999999999</v>
      </c>
      <c r="G26" s="20">
        <f t="shared" si="0"/>
        <v>23.947600000000001</v>
      </c>
      <c r="H26">
        <f t="shared" si="1"/>
        <v>3.7465228158101772E-3</v>
      </c>
      <c r="I26">
        <f t="shared" si="2"/>
        <v>0.23357465599999999</v>
      </c>
      <c r="J26">
        <f t="shared" si="3"/>
        <v>8.7509277789901349E-4</v>
      </c>
      <c r="R26" s="4" t="s">
        <v>59</v>
      </c>
      <c r="S26" s="5">
        <v>0.42244188599999999</v>
      </c>
    </row>
    <row r="27" spans="1:19">
      <c r="A27" s="165" t="s">
        <v>0</v>
      </c>
      <c r="B27" s="78">
        <v>18.846</v>
      </c>
      <c r="C27" s="78">
        <v>193.09299999999999</v>
      </c>
      <c r="D27" s="78">
        <v>2.5819999999999999</v>
      </c>
      <c r="E27" s="78">
        <v>1.577</v>
      </c>
      <c r="F27" s="78">
        <v>2.556</v>
      </c>
      <c r="G27" s="20">
        <f t="shared" si="0"/>
        <v>43.730800000000002</v>
      </c>
      <c r="H27">
        <f t="shared" si="1"/>
        <v>6.8415390249391044E-3</v>
      </c>
      <c r="I27">
        <f t="shared" si="2"/>
        <v>0.199021375</v>
      </c>
      <c r="J27">
        <f t="shared" si="3"/>
        <v>1.3616125038595399E-3</v>
      </c>
      <c r="R27" s="22" t="s">
        <v>61</v>
      </c>
      <c r="S27" s="5">
        <v>0.37816792100000002</v>
      </c>
    </row>
    <row r="28" spans="1:19">
      <c r="A28" s="165" t="s">
        <v>90</v>
      </c>
      <c r="B28" s="78">
        <v>0</v>
      </c>
      <c r="C28" s="78">
        <v>0</v>
      </c>
      <c r="D28" s="78">
        <v>0</v>
      </c>
      <c r="E28" s="78">
        <v>0</v>
      </c>
      <c r="F28" s="78">
        <v>0</v>
      </c>
      <c r="G28" s="20">
        <f t="shared" si="0"/>
        <v>0</v>
      </c>
      <c r="H28">
        <f t="shared" si="1"/>
        <v>0</v>
      </c>
      <c r="I28">
        <f t="shared" si="2"/>
        <v>0.25567135899999999</v>
      </c>
      <c r="R28" s="17" t="s">
        <v>63</v>
      </c>
      <c r="S28" s="5">
        <v>0.27222679999999999</v>
      </c>
    </row>
    <row r="29" spans="1:19">
      <c r="A29" s="216" t="s">
        <v>128</v>
      </c>
      <c r="B29" s="78">
        <v>2.782</v>
      </c>
      <c r="C29" s="78">
        <v>0.57799999999999996</v>
      </c>
      <c r="D29" s="78">
        <v>0</v>
      </c>
      <c r="E29" s="78">
        <v>0.90300000000000002</v>
      </c>
      <c r="F29" s="78">
        <v>0.74</v>
      </c>
      <c r="G29" s="20">
        <f t="shared" si="0"/>
        <v>1.0005999999999999</v>
      </c>
      <c r="H29">
        <f t="shared" si="1"/>
        <v>1.5654056061983928E-4</v>
      </c>
      <c r="I29">
        <f t="shared" si="2"/>
        <v>0.33922593699999998</v>
      </c>
      <c r="J29">
        <f t="shared" si="3"/>
        <v>5.3102618354770275E-5</v>
      </c>
      <c r="R29" s="4" t="s">
        <v>65</v>
      </c>
      <c r="S29" s="5">
        <v>0.42144716700000001</v>
      </c>
    </row>
    <row r="30" spans="1:19">
      <c r="A30" s="217" t="s">
        <v>137</v>
      </c>
      <c r="B30" s="78">
        <v>0</v>
      </c>
      <c r="C30" s="78">
        <v>0</v>
      </c>
      <c r="D30" s="78">
        <v>0</v>
      </c>
      <c r="E30" s="78">
        <v>0</v>
      </c>
      <c r="F30" s="78">
        <v>0</v>
      </c>
      <c r="G30" s="20">
        <f t="shared" si="0"/>
        <v>0</v>
      </c>
      <c r="H30">
        <f t="shared" si="1"/>
        <v>0</v>
      </c>
      <c r="I30">
        <f t="shared" si="2"/>
        <v>0.37213973700000003</v>
      </c>
      <c r="R30" s="4" t="s">
        <v>67</v>
      </c>
      <c r="S30" s="4">
        <v>0.61926907399999997</v>
      </c>
    </row>
    <row r="31" spans="1:19">
      <c r="A31" s="23" t="s">
        <v>96</v>
      </c>
      <c r="B31" s="78">
        <v>34.694000000000003</v>
      </c>
      <c r="C31" s="78">
        <v>52.037999999999997</v>
      </c>
      <c r="D31" s="78">
        <v>15.135</v>
      </c>
      <c r="E31" s="78">
        <v>28.225000000000001</v>
      </c>
      <c r="F31" s="78">
        <v>28.911999999999999</v>
      </c>
      <c r="G31" s="20">
        <f t="shared" si="0"/>
        <v>31.800800000000002</v>
      </c>
      <c r="H31">
        <f t="shared" si="1"/>
        <v>4.9751299821700831E-3</v>
      </c>
      <c r="I31">
        <f t="shared" si="2"/>
        <v>0.30302319799999999</v>
      </c>
      <c r="J31">
        <f t="shared" si="3"/>
        <v>1.5075797976628615E-3</v>
      </c>
      <c r="R31" s="4" t="s">
        <v>69</v>
      </c>
      <c r="S31" s="5">
        <v>0.29559615700000003</v>
      </c>
    </row>
    <row r="32" spans="1:19">
      <c r="A32" s="23" t="s">
        <v>150</v>
      </c>
      <c r="B32" s="78">
        <v>0</v>
      </c>
      <c r="C32" s="78">
        <v>0</v>
      </c>
      <c r="D32" s="78">
        <v>10.231</v>
      </c>
      <c r="E32" s="78">
        <v>12.734999999999999</v>
      </c>
      <c r="F32" s="78">
        <v>7.4989999999999997</v>
      </c>
      <c r="G32" s="20">
        <f t="shared" si="0"/>
        <v>6.093</v>
      </c>
      <c r="H32">
        <f t="shared" si="1"/>
        <v>9.5322969803785797E-4</v>
      </c>
      <c r="I32">
        <f t="shared" si="2"/>
        <v>0.30302319799999999</v>
      </c>
      <c r="J32">
        <f t="shared" si="3"/>
        <v>2.8885071152800606E-4</v>
      </c>
      <c r="R32" s="4" t="s">
        <v>71</v>
      </c>
      <c r="S32" s="4">
        <v>0.39787066100000001</v>
      </c>
    </row>
    <row r="33" spans="1:19">
      <c r="A33" s="23" t="s">
        <v>151</v>
      </c>
      <c r="B33" s="78">
        <v>0.504</v>
      </c>
      <c r="C33" s="78">
        <v>0</v>
      </c>
      <c r="D33" s="78">
        <v>0</v>
      </c>
      <c r="E33" s="78">
        <v>0</v>
      </c>
      <c r="F33" s="78">
        <v>0</v>
      </c>
      <c r="G33" s="20">
        <f t="shared" si="0"/>
        <v>0.1008</v>
      </c>
      <c r="H33">
        <f t="shared" si="1"/>
        <v>1.5769826614511091E-5</v>
      </c>
      <c r="I33">
        <f t="shared" si="2"/>
        <v>0.34739118899999999</v>
      </c>
      <c r="J33">
        <f t="shared" si="3"/>
        <v>5.4782988179388521E-6</v>
      </c>
      <c r="R33" s="22" t="s">
        <v>73</v>
      </c>
      <c r="S33" s="4">
        <v>0.39864959599999999</v>
      </c>
    </row>
    <row r="34" spans="1:19">
      <c r="A34" s="23" t="s">
        <v>155</v>
      </c>
      <c r="B34" s="78">
        <v>3.5680000000000001</v>
      </c>
      <c r="C34" s="78">
        <v>0</v>
      </c>
      <c r="D34" s="78">
        <v>0</v>
      </c>
      <c r="E34" s="78">
        <v>0</v>
      </c>
      <c r="F34" s="78">
        <v>0</v>
      </c>
      <c r="G34" s="20">
        <f t="shared" si="0"/>
        <v>0.71360000000000001</v>
      </c>
      <c r="H34">
        <f t="shared" si="1"/>
        <v>1.1164035984241186E-4</v>
      </c>
      <c r="I34">
        <f t="shared" si="2"/>
        <v>0.39930692499999998</v>
      </c>
      <c r="J34">
        <f t="shared" si="3"/>
        <v>4.4578768794566961E-5</v>
      </c>
      <c r="R34" s="4" t="s">
        <v>75</v>
      </c>
      <c r="S34" s="5">
        <v>0.30243793699999999</v>
      </c>
    </row>
    <row r="35" spans="1:19">
      <c r="A35" s="23" t="s">
        <v>163</v>
      </c>
      <c r="B35" s="78">
        <v>0.68799999999999994</v>
      </c>
      <c r="C35" s="78">
        <v>0</v>
      </c>
      <c r="D35" s="78">
        <v>0</v>
      </c>
      <c r="E35" s="78">
        <v>0</v>
      </c>
      <c r="F35" s="78">
        <v>0</v>
      </c>
      <c r="G35" s="20">
        <f t="shared" si="0"/>
        <v>0.1376</v>
      </c>
      <c r="H35">
        <f t="shared" si="1"/>
        <v>2.1527064902348475E-5</v>
      </c>
      <c r="I35">
        <f t="shared" si="2"/>
        <v>0.309853932</v>
      </c>
      <c r="J35">
        <f t="shared" si="3"/>
        <v>6.6702457044118713E-6</v>
      </c>
      <c r="R35" s="4" t="s">
        <v>25</v>
      </c>
      <c r="S35" s="5">
        <v>0.22307782900000001</v>
      </c>
    </row>
    <row r="36" spans="1:19">
      <c r="A36" s="23" t="s">
        <v>168</v>
      </c>
      <c r="B36" s="78">
        <v>0</v>
      </c>
      <c r="C36" s="78">
        <v>0</v>
      </c>
      <c r="D36" s="78">
        <v>4.4240000000000004</v>
      </c>
      <c r="E36" s="78">
        <v>0</v>
      </c>
      <c r="F36" s="78">
        <v>191.541</v>
      </c>
      <c r="G36" s="20">
        <f t="shared" si="0"/>
        <v>39.192999999999998</v>
      </c>
      <c r="H36">
        <f t="shared" si="1"/>
        <v>6.1316152232394165E-3</v>
      </c>
      <c r="I36">
        <f t="shared" si="2"/>
        <v>0.35233554700000003</v>
      </c>
      <c r="J36">
        <f t="shared" si="3"/>
        <v>2.1603860036735873E-3</v>
      </c>
      <c r="R36" s="4" t="s">
        <v>78</v>
      </c>
      <c r="S36" s="5">
        <v>0.53326135799999996</v>
      </c>
    </row>
    <row r="37" spans="1:19">
      <c r="A37" s="23" t="s">
        <v>170</v>
      </c>
      <c r="B37" s="78">
        <v>0</v>
      </c>
      <c r="C37" s="78">
        <v>0</v>
      </c>
      <c r="D37" s="78">
        <v>0</v>
      </c>
      <c r="E37" s="78">
        <v>0</v>
      </c>
      <c r="F37" s="78">
        <v>0</v>
      </c>
      <c r="G37" s="20">
        <f t="shared" si="0"/>
        <v>0</v>
      </c>
      <c r="H37">
        <f t="shared" si="1"/>
        <v>0</v>
      </c>
      <c r="I37">
        <f t="shared" si="2"/>
        <v>0.30810618099999998</v>
      </c>
      <c r="R37" s="23" t="s">
        <v>80</v>
      </c>
      <c r="S37" s="5">
        <v>0.45051817900000002</v>
      </c>
    </row>
    <row r="38" spans="1:19">
      <c r="A38" s="165" t="s">
        <v>174</v>
      </c>
      <c r="B38" s="78">
        <v>0</v>
      </c>
      <c r="C38" s="78">
        <v>17.238</v>
      </c>
      <c r="D38" s="78">
        <v>0</v>
      </c>
      <c r="E38" s="78">
        <v>4.8140000000000001</v>
      </c>
      <c r="F38" s="78">
        <v>0</v>
      </c>
      <c r="G38" s="20">
        <f t="shared" si="0"/>
        <v>4.4104000000000001</v>
      </c>
      <c r="H38">
        <f t="shared" si="1"/>
        <v>6.8999249306190202E-4</v>
      </c>
      <c r="I38">
        <f t="shared" si="2"/>
        <v>0.427243396</v>
      </c>
      <c r="J38">
        <f t="shared" si="3"/>
        <v>2.9479473595027346E-4</v>
      </c>
      <c r="R38" s="4" t="s">
        <v>82</v>
      </c>
      <c r="S38" s="5">
        <v>0.58993438499999995</v>
      </c>
    </row>
    <row r="39" spans="1:19">
      <c r="A39" s="165" t="s">
        <v>175</v>
      </c>
      <c r="B39" s="78">
        <v>8.8409999999999993</v>
      </c>
      <c r="C39" s="78">
        <v>0</v>
      </c>
      <c r="D39" s="78">
        <v>0</v>
      </c>
      <c r="E39" s="78">
        <v>0</v>
      </c>
      <c r="F39" s="78">
        <v>0</v>
      </c>
      <c r="G39" s="20">
        <f t="shared" si="0"/>
        <v>1.7681999999999998</v>
      </c>
      <c r="H39">
        <f t="shared" si="1"/>
        <v>2.7662904186288205E-4</v>
      </c>
      <c r="I39">
        <f t="shared" si="2"/>
        <v>0.28742747600000002</v>
      </c>
      <c r="J39">
        <f t="shared" si="3"/>
        <v>7.9510787290946536E-5</v>
      </c>
      <c r="R39" s="4" t="s">
        <v>84</v>
      </c>
      <c r="S39" s="5">
        <v>0.49951571</v>
      </c>
    </row>
    <row r="40" spans="1:19">
      <c r="A40" s="165" t="s">
        <v>192</v>
      </c>
      <c r="B40" s="78">
        <v>186.523</v>
      </c>
      <c r="C40" s="78">
        <v>42.634999999999998</v>
      </c>
      <c r="D40" s="78">
        <v>66.915999999999997</v>
      </c>
      <c r="E40" s="78">
        <v>60.110999999999997</v>
      </c>
      <c r="F40" s="78">
        <v>149.81899999999999</v>
      </c>
      <c r="G40" s="20">
        <f t="shared" si="0"/>
        <v>101.20079999999999</v>
      </c>
      <c r="H40">
        <f t="shared" si="1"/>
        <v>1.5832530448906885E-2</v>
      </c>
      <c r="I40">
        <f t="shared" si="2"/>
        <v>0.27743080799999997</v>
      </c>
      <c r="J40">
        <f t="shared" si="3"/>
        <v>4.3924317151248391E-3</v>
      </c>
      <c r="R40" s="4" t="s">
        <v>86</v>
      </c>
      <c r="S40" s="5">
        <v>0.47433267899999998</v>
      </c>
    </row>
    <row r="41" spans="1:19">
      <c r="A41" s="165" t="s">
        <v>193</v>
      </c>
      <c r="B41" s="78">
        <v>44.378</v>
      </c>
      <c r="C41" s="78">
        <v>18.206</v>
      </c>
      <c r="D41" s="78">
        <v>7.9009999999999998</v>
      </c>
      <c r="E41" s="78">
        <v>6.9180000000000001</v>
      </c>
      <c r="F41" s="78">
        <v>347.351</v>
      </c>
      <c r="G41" s="20">
        <f t="shared" si="0"/>
        <v>84.950800000000001</v>
      </c>
      <c r="H41">
        <f t="shared" si="1"/>
        <v>1.3290271694087389E-2</v>
      </c>
      <c r="I41">
        <f t="shared" si="2"/>
        <v>0.29781603099999998</v>
      </c>
      <c r="J41">
        <f t="shared" si="3"/>
        <v>3.9580559668447521E-3</v>
      </c>
      <c r="R41" s="4" t="s">
        <v>87</v>
      </c>
      <c r="S41" s="5">
        <v>0.23357465599999999</v>
      </c>
    </row>
    <row r="42" spans="1:19">
      <c r="A42" s="165" t="s">
        <v>73</v>
      </c>
      <c r="B42" s="78">
        <v>638.09500000000003</v>
      </c>
      <c r="C42" s="78">
        <v>80.299000000000007</v>
      </c>
      <c r="D42" s="78">
        <v>18.532</v>
      </c>
      <c r="E42" s="78">
        <v>103.785</v>
      </c>
      <c r="F42" s="78">
        <v>77.275000000000006</v>
      </c>
      <c r="G42" s="20">
        <f t="shared" si="0"/>
        <v>183.59719999999999</v>
      </c>
      <c r="H42">
        <f t="shared" si="1"/>
        <v>2.872317471140591E-2</v>
      </c>
      <c r="I42">
        <f t="shared" si="2"/>
        <v>0.39864959599999999</v>
      </c>
      <c r="J42">
        <f t="shared" si="3"/>
        <v>1.1450481994539383E-2</v>
      </c>
      <c r="R42" s="4" t="s">
        <v>88</v>
      </c>
      <c r="S42" s="5">
        <v>0.34930835100000002</v>
      </c>
    </row>
    <row r="43" spans="1:19">
      <c r="A43" s="165" t="s">
        <v>89</v>
      </c>
      <c r="B43" s="78">
        <v>0</v>
      </c>
      <c r="C43" s="78">
        <v>2.6579999999999999</v>
      </c>
      <c r="D43" s="78">
        <v>3.3759999999999999</v>
      </c>
      <c r="E43" s="78">
        <v>6.5570000000000004</v>
      </c>
      <c r="F43" s="78">
        <v>11.645</v>
      </c>
      <c r="G43" s="20">
        <f t="shared" si="0"/>
        <v>4.8472</v>
      </c>
      <c r="H43">
        <f t="shared" si="1"/>
        <v>7.5832840839145006E-4</v>
      </c>
      <c r="I43">
        <f t="shared" si="2"/>
        <v>0.39864959599999999</v>
      </c>
      <c r="J43">
        <f t="shared" si="3"/>
        <v>3.0230731364057459E-4</v>
      </c>
      <c r="R43" s="4" t="s">
        <v>89</v>
      </c>
      <c r="S43" s="4">
        <v>0.39864959599999999</v>
      </c>
    </row>
    <row r="44" spans="1:19">
      <c r="A44" s="218" t="s">
        <v>119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20">
        <f t="shared" si="0"/>
        <v>0</v>
      </c>
      <c r="H44">
        <f t="shared" si="1"/>
        <v>0</v>
      </c>
      <c r="I44">
        <f t="shared" si="2"/>
        <v>0.39864959599999999</v>
      </c>
      <c r="R44" s="4" t="s">
        <v>91</v>
      </c>
      <c r="S44" s="5">
        <v>0.578744904</v>
      </c>
    </row>
    <row r="45" spans="1:19">
      <c r="A45" s="165" t="s">
        <v>208</v>
      </c>
      <c r="B45" s="78">
        <v>0</v>
      </c>
      <c r="C45" s="78">
        <v>0</v>
      </c>
      <c r="D45" s="78">
        <v>0</v>
      </c>
      <c r="E45" s="78">
        <v>103.5</v>
      </c>
      <c r="F45" s="78">
        <v>0</v>
      </c>
      <c r="G45" s="20">
        <f t="shared" si="0"/>
        <v>20.7</v>
      </c>
      <c r="H45">
        <f t="shared" si="1"/>
        <v>3.2384465369085279E-3</v>
      </c>
      <c r="I45">
        <f t="shared" si="2"/>
        <v>0.54393411999999997</v>
      </c>
      <c r="J45">
        <f t="shared" si="3"/>
        <v>1.7615015672203876E-3</v>
      </c>
      <c r="R45" s="4" t="s">
        <v>93</v>
      </c>
      <c r="S45" s="5">
        <v>0.544175509</v>
      </c>
    </row>
    <row r="46" spans="1:19">
      <c r="A46" s="165" t="s">
        <v>33</v>
      </c>
      <c r="B46" s="78">
        <v>3.0409999999999999</v>
      </c>
      <c r="C46" s="78">
        <v>0.77500000000000002</v>
      </c>
      <c r="D46" s="78">
        <v>1.647</v>
      </c>
      <c r="E46" s="78">
        <v>3.133</v>
      </c>
      <c r="F46" s="78">
        <v>4.2759999999999998</v>
      </c>
      <c r="G46" s="20">
        <f t="shared" si="0"/>
        <v>2.5743999999999998</v>
      </c>
      <c r="H46">
        <f t="shared" si="1"/>
        <v>4.0275636544044992E-4</v>
      </c>
      <c r="I46">
        <f t="shared" si="2"/>
        <v>0.29721400999999997</v>
      </c>
      <c r="J46">
        <f t="shared" si="3"/>
        <v>1.1970483442558153E-4</v>
      </c>
      <c r="R46" s="4" t="s">
        <v>95</v>
      </c>
      <c r="S46" s="5">
        <v>0.28245747300000001</v>
      </c>
    </row>
    <row r="47" spans="1:19">
      <c r="A47" s="165" t="s">
        <v>40</v>
      </c>
      <c r="B47" s="78">
        <v>0</v>
      </c>
      <c r="C47" s="78">
        <v>1.3240000000000001</v>
      </c>
      <c r="D47" s="78">
        <v>0.98399999999999999</v>
      </c>
      <c r="E47" s="78">
        <v>0</v>
      </c>
      <c r="F47" s="78">
        <v>2.3730000000000002</v>
      </c>
      <c r="G47" s="20">
        <f t="shared" si="0"/>
        <v>0.93620000000000003</v>
      </c>
      <c r="H47">
        <f t="shared" si="1"/>
        <v>1.4646539361612385E-4</v>
      </c>
      <c r="I47">
        <f t="shared" si="2"/>
        <v>0.292860758</v>
      </c>
      <c r="J47">
        <f t="shared" si="3"/>
        <v>4.289396619518639E-5</v>
      </c>
      <c r="R47" s="4" t="s">
        <v>96</v>
      </c>
      <c r="S47" s="5">
        <v>0.30302319799999999</v>
      </c>
    </row>
    <row r="48" spans="1:19">
      <c r="A48" s="165" t="s">
        <v>50</v>
      </c>
      <c r="B48" s="78">
        <v>30.766999999999999</v>
      </c>
      <c r="C48" s="78">
        <v>11.817</v>
      </c>
      <c r="D48" s="78">
        <v>0</v>
      </c>
      <c r="E48" s="78">
        <v>0</v>
      </c>
      <c r="F48" s="78">
        <v>0</v>
      </c>
      <c r="G48" s="20">
        <f t="shared" si="0"/>
        <v>8.5167999999999999</v>
      </c>
      <c r="H48">
        <f t="shared" si="1"/>
        <v>1.3324251915721038E-3</v>
      </c>
      <c r="I48">
        <f t="shared" si="2"/>
        <v>0.230041615</v>
      </c>
      <c r="J48">
        <f t="shared" si="3"/>
        <v>3.0651324293593115E-4</v>
      </c>
      <c r="R48" s="4" t="s">
        <v>98</v>
      </c>
      <c r="S48" s="4">
        <v>0.39787066100000001</v>
      </c>
    </row>
    <row r="49" spans="1:19">
      <c r="A49" s="165" t="s">
        <v>197</v>
      </c>
      <c r="B49" s="78">
        <v>48.429000000000002</v>
      </c>
      <c r="C49" s="78">
        <v>71.605000000000004</v>
      </c>
      <c r="D49" s="78">
        <v>17.905999999999999</v>
      </c>
      <c r="E49" s="78">
        <v>46.466000000000001</v>
      </c>
      <c r="F49" s="78">
        <v>31.873999999999999</v>
      </c>
      <c r="G49" s="20">
        <f t="shared" si="0"/>
        <v>43.256</v>
      </c>
      <c r="H49">
        <f t="shared" si="1"/>
        <v>6.7672581352905938E-3</v>
      </c>
      <c r="I49">
        <f t="shared" si="2"/>
        <v>0.35481905499999999</v>
      </c>
      <c r="J49">
        <f t="shared" si="3"/>
        <v>2.4011521365048705E-3</v>
      </c>
      <c r="R49" s="4" t="s">
        <v>100</v>
      </c>
      <c r="S49" s="4">
        <v>0.39787066100000001</v>
      </c>
    </row>
    <row r="50" spans="1:19">
      <c r="A50" s="165" t="s">
        <v>227</v>
      </c>
      <c r="B50" s="78">
        <v>0.91500000000000004</v>
      </c>
      <c r="C50" s="78">
        <v>0</v>
      </c>
      <c r="D50" s="78">
        <v>0</v>
      </c>
      <c r="E50" s="78">
        <v>0</v>
      </c>
      <c r="F50" s="78">
        <v>0</v>
      </c>
      <c r="G50" s="20">
        <f t="shared" si="0"/>
        <v>0.183</v>
      </c>
      <c r="H50">
        <f t="shared" si="1"/>
        <v>2.8629744746582638E-5</v>
      </c>
      <c r="I50">
        <f t="shared" si="2"/>
        <v>0.32266445799999999</v>
      </c>
      <c r="J50">
        <f t="shared" si="3"/>
        <v>9.2378010713344341E-6</v>
      </c>
      <c r="R50" s="4" t="s">
        <v>102</v>
      </c>
      <c r="S50" s="5">
        <v>0.29815216</v>
      </c>
    </row>
    <row r="51" spans="1:19">
      <c r="A51" s="165" t="s">
        <v>228</v>
      </c>
      <c r="B51" s="78">
        <v>610.5</v>
      </c>
      <c r="C51" s="78">
        <v>118.553</v>
      </c>
      <c r="D51" s="78">
        <v>164.59200000000001</v>
      </c>
      <c r="E51" s="78">
        <v>182.84</v>
      </c>
      <c r="F51" s="78">
        <v>65.840999999999994</v>
      </c>
      <c r="G51" s="20">
        <f t="shared" si="0"/>
        <v>228.46519999999995</v>
      </c>
      <c r="H51">
        <f t="shared" si="1"/>
        <v>3.574262491517459E-2</v>
      </c>
      <c r="I51">
        <f t="shared" si="2"/>
        <v>0.28943591299999999</v>
      </c>
      <c r="J51">
        <f t="shared" si="3"/>
        <v>1.0345199275340104E-2</v>
      </c>
      <c r="R51" s="4" t="s">
        <v>104</v>
      </c>
      <c r="S51" s="5">
        <v>0.46037966699999999</v>
      </c>
    </row>
    <row r="52" spans="1:19">
      <c r="A52" s="165" t="s">
        <v>230</v>
      </c>
      <c r="B52" s="78">
        <v>8.8130000000000006</v>
      </c>
      <c r="C52" s="78">
        <v>12.077999999999999</v>
      </c>
      <c r="D52" s="78">
        <v>7.5679999999999996</v>
      </c>
      <c r="E52" s="78">
        <v>13.938000000000001</v>
      </c>
      <c r="F52" s="78">
        <v>3.532</v>
      </c>
      <c r="G52" s="20">
        <f t="shared" si="0"/>
        <v>9.1858000000000004</v>
      </c>
      <c r="H52">
        <f t="shared" si="1"/>
        <v>1.4370880289243651E-3</v>
      </c>
      <c r="I52">
        <f t="shared" si="2"/>
        <v>0.39837171399999999</v>
      </c>
      <c r="J52">
        <f t="shared" si="3"/>
        <v>5.7249522125148091E-4</v>
      </c>
      <c r="R52" s="4" t="s">
        <v>106</v>
      </c>
      <c r="S52" s="5">
        <v>0.48877002400000003</v>
      </c>
    </row>
    <row r="53" spans="1:19">
      <c r="A53" s="165" t="s">
        <v>232</v>
      </c>
      <c r="B53" s="78">
        <v>199.364</v>
      </c>
      <c r="C53" s="78">
        <v>30.902000000000001</v>
      </c>
      <c r="D53" s="78">
        <v>8.7119999999999997</v>
      </c>
      <c r="E53" s="78">
        <v>13.724</v>
      </c>
      <c r="F53" s="78">
        <v>1.6739999999999999</v>
      </c>
      <c r="G53" s="20">
        <f t="shared" si="0"/>
        <v>50.8752</v>
      </c>
      <c r="H53">
        <f t="shared" si="1"/>
        <v>7.959256775581099E-3</v>
      </c>
      <c r="I53">
        <f t="shared" si="2"/>
        <v>0.262116511</v>
      </c>
      <c r="J53">
        <f t="shared" si="3"/>
        <v>2.0862526161684277E-3</v>
      </c>
      <c r="R53" s="17" t="s">
        <v>107</v>
      </c>
      <c r="S53" s="4">
        <v>0.54393411999999997</v>
      </c>
    </row>
    <row r="54" spans="1:19">
      <c r="A54" s="165" t="s">
        <v>233</v>
      </c>
      <c r="B54" s="78">
        <v>21.321999999999999</v>
      </c>
      <c r="C54" s="78">
        <v>2.597</v>
      </c>
      <c r="D54" s="78">
        <v>0</v>
      </c>
      <c r="E54" s="78">
        <v>69.432000000000002</v>
      </c>
      <c r="F54" s="78">
        <v>1.083</v>
      </c>
      <c r="G54" s="20">
        <f t="shared" si="0"/>
        <v>18.886800000000001</v>
      </c>
      <c r="H54">
        <f t="shared" si="1"/>
        <v>2.9547773938784533E-3</v>
      </c>
      <c r="I54">
        <f t="shared" si="2"/>
        <v>0.30434835599999999</v>
      </c>
      <c r="J54">
        <f t="shared" si="3"/>
        <v>8.9928164217287167E-4</v>
      </c>
      <c r="R54" s="22" t="s">
        <v>108</v>
      </c>
      <c r="S54" s="5">
        <v>0.342986709</v>
      </c>
    </row>
    <row r="55" spans="1:19">
      <c r="A55" s="165" t="s">
        <v>147</v>
      </c>
      <c r="B55" s="78">
        <v>92.41</v>
      </c>
      <c r="C55" s="78">
        <v>58.585000000000001</v>
      </c>
      <c r="D55" s="78">
        <v>4.8600000000000003</v>
      </c>
      <c r="E55" s="78">
        <v>15.313000000000001</v>
      </c>
      <c r="F55" s="78">
        <v>3.7370000000000001</v>
      </c>
      <c r="G55" s="20">
        <f t="shared" si="0"/>
        <v>34.981000000000002</v>
      </c>
      <c r="H55">
        <f t="shared" si="1"/>
        <v>5.4726617539902038E-3</v>
      </c>
      <c r="I55">
        <f t="shared" si="2"/>
        <v>0.304407025</v>
      </c>
      <c r="J55">
        <f t="shared" si="3"/>
        <v>1.6659166833634398E-3</v>
      </c>
      <c r="R55" s="25" t="s">
        <v>109</v>
      </c>
      <c r="S55" s="5">
        <v>0.50274215499999997</v>
      </c>
    </row>
    <row r="56" spans="1:19" ht="16" thickBot="1">
      <c r="A56" s="79"/>
      <c r="B56" s="80"/>
      <c r="C56" s="80"/>
      <c r="D56" s="80"/>
      <c r="E56" s="80"/>
      <c r="F56" s="80"/>
      <c r="G56" s="20"/>
      <c r="R56" s="4" t="s">
        <v>27</v>
      </c>
      <c r="S56" s="5">
        <v>0.20740839999999999</v>
      </c>
    </row>
    <row r="57" spans="1:19">
      <c r="A57" s="58"/>
      <c r="B57" s="82">
        <f>SUM(B7:B55)</f>
        <v>5037.4229999999998</v>
      </c>
      <c r="C57" s="82">
        <f>SUM(C7:C55)</f>
        <v>5397.1930000000002</v>
      </c>
      <c r="D57" s="82">
        <f>SUM(D7:D55)</f>
        <v>10484.230000000001</v>
      </c>
      <c r="E57" s="82">
        <f>SUM(E7:E55)</f>
        <v>8012.9160000000002</v>
      </c>
      <c r="F57" s="82">
        <f>SUM(F7:F55)</f>
        <v>3028.0059999999999</v>
      </c>
      <c r="G57" s="20">
        <f t="shared" si="0"/>
        <v>6391.9536000000007</v>
      </c>
      <c r="R57" s="4" t="s">
        <v>110</v>
      </c>
      <c r="S57" s="5">
        <v>0.38689927499999999</v>
      </c>
    </row>
    <row r="58" spans="1:19">
      <c r="A58" s="84" t="s">
        <v>311</v>
      </c>
      <c r="B58" s="166"/>
      <c r="C58" s="166"/>
      <c r="D58" s="166"/>
      <c r="E58" s="166"/>
      <c r="F58" s="166"/>
      <c r="G58" s="69"/>
      <c r="R58" s="4" t="s">
        <v>29</v>
      </c>
      <c r="S58" s="5">
        <v>0.226918286</v>
      </c>
    </row>
    <row r="59" spans="1:19">
      <c r="A59" s="84" t="s">
        <v>312</v>
      </c>
      <c r="B59" s="81"/>
      <c r="C59" s="81"/>
      <c r="D59" s="81"/>
      <c r="E59" s="81"/>
      <c r="F59" s="81"/>
      <c r="G59" s="18"/>
      <c r="R59" s="4" t="s">
        <v>32</v>
      </c>
      <c r="S59" s="5">
        <v>0.167790564</v>
      </c>
    </row>
    <row r="60" spans="1:19">
      <c r="R60" s="25" t="s">
        <v>111</v>
      </c>
      <c r="S60" s="5">
        <v>0.57165877300000001</v>
      </c>
    </row>
    <row r="61" spans="1:19">
      <c r="A61" s="669" t="s">
        <v>120</v>
      </c>
      <c r="B61" s="670"/>
      <c r="C61" s="670"/>
      <c r="D61" s="670"/>
      <c r="E61" s="670"/>
      <c r="F61" s="670"/>
      <c r="G61" s="671"/>
      <c r="H61" s="672"/>
      <c r="I61" s="672"/>
      <c r="J61" s="672"/>
      <c r="K61" s="672"/>
      <c r="L61" s="672"/>
      <c r="R61" s="4" t="s">
        <v>34</v>
      </c>
      <c r="S61" s="5">
        <v>0.14496762399999999</v>
      </c>
    </row>
    <row r="62" spans="1:19">
      <c r="A62" s="673" t="s">
        <v>2</v>
      </c>
      <c r="B62" s="673"/>
      <c r="C62" s="673"/>
      <c r="D62" s="673"/>
      <c r="E62" s="673"/>
      <c r="F62" s="673"/>
      <c r="G62" s="674"/>
      <c r="H62" s="672"/>
      <c r="I62" s="672"/>
      <c r="J62" s="672"/>
      <c r="K62" s="672"/>
      <c r="L62" s="672"/>
      <c r="R62" s="4" t="s">
        <v>115</v>
      </c>
      <c r="S62" s="5">
        <v>0.45267124600000003</v>
      </c>
    </row>
    <row r="63" spans="1:19">
      <c r="A63" s="675" t="s">
        <v>4</v>
      </c>
      <c r="B63" s="676"/>
      <c r="C63" s="676"/>
      <c r="D63" s="676"/>
      <c r="E63" s="676"/>
      <c r="F63" s="676"/>
      <c r="G63" s="677"/>
      <c r="H63" s="672"/>
      <c r="I63" s="672"/>
      <c r="J63" s="672"/>
      <c r="K63" s="672"/>
      <c r="L63" s="672"/>
      <c r="R63" s="4" t="s">
        <v>117</v>
      </c>
      <c r="S63" s="5">
        <v>0.40126814</v>
      </c>
    </row>
    <row r="64" spans="1:19" ht="16" thickBot="1">
      <c r="A64" s="678"/>
      <c r="B64" s="679"/>
      <c r="C64" s="679"/>
      <c r="D64" s="679"/>
      <c r="E64" s="679"/>
      <c r="F64" s="679"/>
      <c r="G64" s="674"/>
      <c r="H64" s="672"/>
      <c r="I64" s="672"/>
      <c r="J64" s="672"/>
      <c r="K64" s="672"/>
      <c r="L64" s="672"/>
      <c r="R64" s="4" t="s">
        <v>119</v>
      </c>
      <c r="S64" s="5">
        <v>0.39864959599999999</v>
      </c>
    </row>
    <row r="65" spans="1:19">
      <c r="A65" s="680" t="s">
        <v>268</v>
      </c>
      <c r="B65" s="681" t="s">
        <v>8</v>
      </c>
      <c r="C65" s="681" t="s">
        <v>9</v>
      </c>
      <c r="D65" s="681" t="s">
        <v>10</v>
      </c>
      <c r="E65" s="681" t="s">
        <v>11</v>
      </c>
      <c r="F65" s="681" t="s">
        <v>12</v>
      </c>
      <c r="G65" s="16" t="s">
        <v>13</v>
      </c>
      <c r="H65" s="16" t="s">
        <v>14</v>
      </c>
      <c r="I65" s="16" t="s">
        <v>15</v>
      </c>
      <c r="J65" s="16" t="s">
        <v>279</v>
      </c>
      <c r="K65" s="16" t="s">
        <v>17</v>
      </c>
      <c r="L65" s="16" t="s">
        <v>18</v>
      </c>
      <c r="R65" s="4" t="s">
        <v>121</v>
      </c>
      <c r="S65" s="5">
        <v>0.31631986200000001</v>
      </c>
    </row>
    <row r="66" spans="1:19">
      <c r="A66" s="674"/>
      <c r="B66" s="682"/>
      <c r="C66" s="682"/>
      <c r="D66" s="682"/>
      <c r="E66" s="682"/>
      <c r="F66" s="682"/>
      <c r="G66" s="18"/>
      <c r="R66" s="4" t="s">
        <v>97</v>
      </c>
      <c r="S66" s="5">
        <v>0.28376774599999999</v>
      </c>
    </row>
    <row r="67" spans="1:19">
      <c r="A67" s="683" t="s">
        <v>23</v>
      </c>
      <c r="B67" s="684">
        <v>0</v>
      </c>
      <c r="C67" s="684">
        <v>2.7783836197615299</v>
      </c>
      <c r="D67" s="684">
        <v>3.9732731161718799</v>
      </c>
      <c r="E67" s="684">
        <v>1.3901342174586999</v>
      </c>
      <c r="F67" s="684">
        <v>1.2848615047784</v>
      </c>
      <c r="G67" s="20">
        <f>AVERAGE(B67:F67)</f>
        <v>1.885330491634102</v>
      </c>
      <c r="H67">
        <f>G67/G$83</f>
        <v>8.9047379129262513E-3</v>
      </c>
      <c r="I67">
        <f>VLOOKUP(A67,R$1:S$250,2,FALSE)</f>
        <v>0.205225833</v>
      </c>
      <c r="J67">
        <f>H67*I67</f>
        <v>1.8274822558269714E-3</v>
      </c>
      <c r="K67">
        <f>SUM(J67:J81)</f>
        <v>0.45864754837470623</v>
      </c>
      <c r="L67">
        <f>COUNTA(J67:J81)</f>
        <v>14</v>
      </c>
      <c r="R67" s="22" t="s">
        <v>124</v>
      </c>
      <c r="S67" s="5">
        <v>0.38353377399999999</v>
      </c>
    </row>
    <row r="68" spans="1:19">
      <c r="A68" s="683" t="s">
        <v>34</v>
      </c>
      <c r="B68" s="684">
        <v>0</v>
      </c>
      <c r="C68" s="684">
        <v>0</v>
      </c>
      <c r="D68" s="684">
        <v>0</v>
      </c>
      <c r="E68" s="684">
        <v>0</v>
      </c>
      <c r="F68" s="684">
        <v>0</v>
      </c>
      <c r="G68" s="20">
        <f t="shared" ref="G68:G83" si="4">AVERAGE(B68:F68)</f>
        <v>0</v>
      </c>
      <c r="H68">
        <f t="shared" ref="H68:H81" si="5">G68/G$83</f>
        <v>0</v>
      </c>
      <c r="I68">
        <f t="shared" ref="I68:I81" si="6">VLOOKUP(A68,R$1:S$250,2,FALSE)</f>
        <v>0.14496762399999999</v>
      </c>
      <c r="K68" s="672"/>
      <c r="L68" s="672"/>
      <c r="R68" s="25" t="s">
        <v>112</v>
      </c>
      <c r="S68" s="5">
        <v>0.42592862599999998</v>
      </c>
    </row>
    <row r="69" spans="1:19">
      <c r="A69" s="683" t="s">
        <v>39</v>
      </c>
      <c r="B69" s="684">
        <v>7.3241293441242172</v>
      </c>
      <c r="C69" s="684">
        <v>65.292015064395983</v>
      </c>
      <c r="D69" s="684">
        <v>17.217516836744831</v>
      </c>
      <c r="E69" s="684">
        <v>22.242147479339099</v>
      </c>
      <c r="F69" s="684">
        <v>25.697224398337905</v>
      </c>
      <c r="G69" s="20">
        <f t="shared" si="4"/>
        <v>27.554606624588406</v>
      </c>
      <c r="H69">
        <f t="shared" si="5"/>
        <v>0.13014511321729635</v>
      </c>
      <c r="I69">
        <f t="shared" si="6"/>
        <v>0.150847644</v>
      </c>
      <c r="J69">
        <f t="shared" ref="J69:J81" si="7">H69*I69</f>
        <v>1.9632083706942416E-2</v>
      </c>
      <c r="K69" s="672"/>
      <c r="L69" s="672"/>
      <c r="R69" s="4" t="s">
        <v>113</v>
      </c>
      <c r="S69" s="5">
        <v>0.49646305299999999</v>
      </c>
    </row>
    <row r="70" spans="1:19">
      <c r="A70" s="683" t="s">
        <v>41</v>
      </c>
      <c r="B70" s="684">
        <v>1.4648258688248434</v>
      </c>
      <c r="C70" s="684">
        <v>1.3891918098807656</v>
      </c>
      <c r="D70" s="684">
        <v>0</v>
      </c>
      <c r="E70" s="684">
        <v>0</v>
      </c>
      <c r="F70" s="684">
        <v>0</v>
      </c>
      <c r="G70" s="20">
        <f t="shared" si="4"/>
        <v>0.57080353574112175</v>
      </c>
      <c r="H70">
        <f t="shared" si="5"/>
        <v>2.6960025884590548E-3</v>
      </c>
      <c r="I70">
        <f t="shared" si="6"/>
        <v>0.15008984</v>
      </c>
      <c r="J70">
        <f t="shared" si="7"/>
        <v>4.0464259714140537E-4</v>
      </c>
      <c r="K70" s="672"/>
      <c r="L70" s="672"/>
      <c r="R70" s="4" t="s">
        <v>36</v>
      </c>
      <c r="S70" s="5">
        <v>0.252987409</v>
      </c>
    </row>
    <row r="71" spans="1:19">
      <c r="A71" s="683" t="s">
        <v>174</v>
      </c>
      <c r="B71" s="684">
        <v>0</v>
      </c>
      <c r="C71" s="684">
        <v>0</v>
      </c>
      <c r="D71" s="684">
        <v>3.34</v>
      </c>
      <c r="E71" s="684">
        <v>1.29</v>
      </c>
      <c r="F71" s="684">
        <v>1.0943438862377755</v>
      </c>
      <c r="G71" s="20">
        <f t="shared" si="4"/>
        <v>1.1448687772475552</v>
      </c>
      <c r="H71">
        <f t="shared" si="5"/>
        <v>5.4074107703236491E-3</v>
      </c>
      <c r="I71">
        <f t="shared" si="6"/>
        <v>0.427243396</v>
      </c>
      <c r="J71">
        <f t="shared" si="7"/>
        <v>2.3102805410800519E-3</v>
      </c>
      <c r="K71" s="672"/>
      <c r="L71" s="672"/>
      <c r="R71" s="4" t="s">
        <v>114</v>
      </c>
      <c r="S71" s="5">
        <v>0.547400573</v>
      </c>
    </row>
    <row r="72" spans="1:19">
      <c r="A72" s="683" t="s">
        <v>49</v>
      </c>
      <c r="B72" s="684">
        <v>4.5849049694217596</v>
      </c>
      <c r="C72" s="684">
        <v>1.8337331890426107</v>
      </c>
      <c r="D72" s="684">
        <v>4.6752180333622499</v>
      </c>
      <c r="E72" s="684">
        <v>4.9349764719783691</v>
      </c>
      <c r="F72" s="684">
        <v>2.7367550051779914</v>
      </c>
      <c r="G72" s="20">
        <f t="shared" si="4"/>
        <v>3.7531175337965963</v>
      </c>
      <c r="H72">
        <f t="shared" si="5"/>
        <v>1.7726615117702637E-2</v>
      </c>
      <c r="I72">
        <f t="shared" si="6"/>
        <v>0.21171030399999999</v>
      </c>
      <c r="J72">
        <f t="shared" si="7"/>
        <v>3.7529070754598209E-3</v>
      </c>
      <c r="K72" s="672"/>
      <c r="L72" s="672"/>
      <c r="R72" s="4" t="s">
        <v>130</v>
      </c>
      <c r="S72" s="5">
        <v>0.26223906699999999</v>
      </c>
    </row>
    <row r="73" spans="1:19">
      <c r="A73" s="683" t="s">
        <v>54</v>
      </c>
      <c r="B73" s="684">
        <v>1.4648258688248399</v>
      </c>
      <c r="C73" s="684">
        <v>1.3891918098807656</v>
      </c>
      <c r="D73" s="684">
        <v>0</v>
      </c>
      <c r="E73" s="684">
        <v>2.7802684349173914</v>
      </c>
      <c r="F73" s="684">
        <v>2.5697230095567996</v>
      </c>
      <c r="G73" s="20">
        <f t="shared" si="4"/>
        <v>1.6408018246359592</v>
      </c>
      <c r="H73">
        <f t="shared" si="5"/>
        <v>7.7497872549499016E-3</v>
      </c>
      <c r="I73">
        <f t="shared" si="6"/>
        <v>0.12913191900000001</v>
      </c>
      <c r="J73">
        <f t="shared" si="7"/>
        <v>1.0007449000734232E-3</v>
      </c>
      <c r="K73" s="672"/>
      <c r="L73" s="672"/>
      <c r="R73" s="17" t="s">
        <v>132</v>
      </c>
      <c r="S73" s="5">
        <v>0.235824899</v>
      </c>
    </row>
    <row r="74" spans="1:19">
      <c r="A74" s="683" t="s">
        <v>125</v>
      </c>
      <c r="B74" s="684">
        <v>8.1999999999999993</v>
      </c>
      <c r="C74" s="684">
        <v>0</v>
      </c>
      <c r="D74" s="684">
        <v>1</v>
      </c>
      <c r="E74" s="684">
        <v>0</v>
      </c>
      <c r="F74" s="684">
        <v>0</v>
      </c>
      <c r="G74" s="20">
        <f t="shared" si="4"/>
        <v>1.8399999999999999</v>
      </c>
      <c r="H74">
        <f t="shared" si="5"/>
        <v>8.6906342588152375E-3</v>
      </c>
      <c r="I74">
        <f t="shared" si="6"/>
        <v>0.491810578</v>
      </c>
      <c r="J74">
        <f t="shared" si="7"/>
        <v>4.2741458580145232E-3</v>
      </c>
      <c r="K74" s="672"/>
      <c r="L74" s="672"/>
      <c r="R74" s="4" t="s">
        <v>134</v>
      </c>
      <c r="S74" s="5">
        <v>0.42167111499999999</v>
      </c>
    </row>
    <row r="75" spans="1:19">
      <c r="A75" s="683" t="s">
        <v>60</v>
      </c>
      <c r="B75" s="684">
        <v>0</v>
      </c>
      <c r="C75" s="684">
        <v>0</v>
      </c>
      <c r="D75" s="684">
        <v>0.99492587802208698</v>
      </c>
      <c r="E75" s="684">
        <v>0</v>
      </c>
      <c r="F75" s="684">
        <v>0</v>
      </c>
      <c r="G75" s="20">
        <f t="shared" si="4"/>
        <v>0.19898517560441739</v>
      </c>
      <c r="H75">
        <f t="shared" si="5"/>
        <v>9.3984096962180207E-4</v>
      </c>
      <c r="I75">
        <f t="shared" si="6"/>
        <v>0.14993991800000001</v>
      </c>
      <c r="J75">
        <f t="shared" si="7"/>
        <v>1.4091967791813351E-4</v>
      </c>
      <c r="K75" s="672"/>
      <c r="L75" s="672"/>
      <c r="R75" s="4" t="s">
        <v>38</v>
      </c>
      <c r="S75" s="5">
        <v>0.189396599</v>
      </c>
    </row>
    <row r="76" spans="1:19">
      <c r="A76" s="683" t="s">
        <v>64</v>
      </c>
      <c r="B76" s="684">
        <v>1.4648258688248399</v>
      </c>
      <c r="C76" s="684">
        <v>0</v>
      </c>
      <c r="D76" s="684">
        <v>0</v>
      </c>
      <c r="E76" s="684">
        <v>0</v>
      </c>
      <c r="F76" s="684">
        <v>0</v>
      </c>
      <c r="G76" s="20">
        <f t="shared" si="4"/>
        <v>0.292965173764968</v>
      </c>
      <c r="H76">
        <f t="shared" si="5"/>
        <v>1.3837245520443423E-3</v>
      </c>
      <c r="I76">
        <f t="shared" si="6"/>
        <v>0.25070976</v>
      </c>
      <c r="J76">
        <f t="shared" si="7"/>
        <v>3.4691325034914459E-4</v>
      </c>
      <c r="K76" s="672"/>
      <c r="L76" s="672"/>
      <c r="R76" s="4" t="s">
        <v>39</v>
      </c>
      <c r="S76" s="5">
        <v>0.150847644</v>
      </c>
    </row>
    <row r="77" spans="1:19">
      <c r="A77" s="683" t="s">
        <v>135</v>
      </c>
      <c r="B77" s="684">
        <v>0</v>
      </c>
      <c r="C77" s="684">
        <v>0</v>
      </c>
      <c r="D77" s="684">
        <v>0</v>
      </c>
      <c r="E77" s="684">
        <v>66.7</v>
      </c>
      <c r="F77" s="684">
        <v>0</v>
      </c>
      <c r="G77" s="20">
        <f t="shared" si="4"/>
        <v>13.34</v>
      </c>
      <c r="H77">
        <f t="shared" si="5"/>
        <v>6.300709837641047E-2</v>
      </c>
      <c r="I77">
        <f t="shared" si="6"/>
        <v>0.52074587400000005</v>
      </c>
      <c r="J77">
        <f t="shared" si="7"/>
        <v>3.2810686512227856E-2</v>
      </c>
      <c r="K77" s="672"/>
      <c r="L77" s="672"/>
      <c r="R77" s="4" t="s">
        <v>138</v>
      </c>
      <c r="S77" s="4">
        <v>0.300602272</v>
      </c>
    </row>
    <row r="78" spans="1:19">
      <c r="A78" s="683" t="s">
        <v>144</v>
      </c>
      <c r="B78" s="684">
        <v>94.21</v>
      </c>
      <c r="C78" s="684">
        <v>55.488999999999997</v>
      </c>
      <c r="D78" s="684">
        <v>88.363</v>
      </c>
      <c r="E78" s="684">
        <v>172.547</v>
      </c>
      <c r="F78" s="684">
        <v>99.367000000000004</v>
      </c>
      <c r="G78" s="20">
        <f t="shared" si="4"/>
        <v>101.9952</v>
      </c>
      <c r="H78">
        <f t="shared" si="5"/>
        <v>0.48174074964929992</v>
      </c>
      <c r="I78">
        <f t="shared" si="6"/>
        <v>0.52159803599999999</v>
      </c>
      <c r="J78">
        <f t="shared" si="7"/>
        <v>0.25127502887824255</v>
      </c>
      <c r="K78" s="672"/>
      <c r="L78" s="672"/>
      <c r="R78" s="4" t="s">
        <v>140</v>
      </c>
      <c r="S78" s="4">
        <v>0.54393411999999997</v>
      </c>
    </row>
    <row r="79" spans="1:19">
      <c r="A79" s="683" t="s">
        <v>275</v>
      </c>
      <c r="B79" s="684">
        <v>18.899999999999999</v>
      </c>
      <c r="C79" s="684">
        <v>30.7</v>
      </c>
      <c r="D79" s="684">
        <v>91.3</v>
      </c>
      <c r="E79" s="684">
        <v>97.8</v>
      </c>
      <c r="F79" s="684">
        <v>0</v>
      </c>
      <c r="G79" s="20">
        <f t="shared" si="4"/>
        <v>47.739999999999995</v>
      </c>
      <c r="H79">
        <f t="shared" si="5"/>
        <v>0.22548417364991272</v>
      </c>
      <c r="I79">
        <f t="shared" si="6"/>
        <v>0.53553453900000003</v>
      </c>
      <c r="J79">
        <f t="shared" si="7"/>
        <v>0.12075456298740196</v>
      </c>
      <c r="K79" s="672"/>
      <c r="L79" s="672"/>
      <c r="R79" s="4" t="s">
        <v>142</v>
      </c>
      <c r="S79" s="29">
        <v>0.61926907399999997</v>
      </c>
    </row>
    <row r="80" spans="1:19">
      <c r="A80" s="683" t="s">
        <v>0</v>
      </c>
      <c r="B80" s="684">
        <v>0</v>
      </c>
      <c r="C80" s="684">
        <v>3</v>
      </c>
      <c r="D80" s="684">
        <v>3</v>
      </c>
      <c r="E80" s="684">
        <v>4</v>
      </c>
      <c r="F80" s="684">
        <v>0</v>
      </c>
      <c r="G80" s="20">
        <f t="shared" si="4"/>
        <v>2</v>
      </c>
      <c r="H80">
        <f t="shared" si="5"/>
        <v>9.4463415856687362E-3</v>
      </c>
      <c r="I80">
        <f t="shared" si="6"/>
        <v>0.199021375</v>
      </c>
      <c r="J80">
        <f t="shared" si="7"/>
        <v>1.8800238910994722E-3</v>
      </c>
      <c r="K80" s="672"/>
      <c r="L80" s="672"/>
      <c r="R80" s="4" t="s">
        <v>116</v>
      </c>
      <c r="S80" s="5">
        <v>0.35482106800000002</v>
      </c>
    </row>
    <row r="81" spans="1:19">
      <c r="A81" s="683" t="s">
        <v>148</v>
      </c>
      <c r="B81" s="684">
        <v>0</v>
      </c>
      <c r="C81" s="684">
        <v>25.6</v>
      </c>
      <c r="D81" s="684">
        <v>9.1</v>
      </c>
      <c r="E81" s="684">
        <v>1.2</v>
      </c>
      <c r="F81" s="684">
        <v>2.9274865607375036</v>
      </c>
      <c r="G81" s="20">
        <f t="shared" si="4"/>
        <v>7.7654973121475024</v>
      </c>
      <c r="H81">
        <f t="shared" si="5"/>
        <v>3.6677770096568876E-2</v>
      </c>
      <c r="I81">
        <f t="shared" si="6"/>
        <v>0.49722559999999999</v>
      </c>
      <c r="J81">
        <f t="shared" si="7"/>
        <v>1.8237126242928517E-2</v>
      </c>
      <c r="K81" s="672"/>
      <c r="L81" s="672"/>
      <c r="R81" s="4" t="s">
        <v>145</v>
      </c>
      <c r="S81" s="5">
        <v>0.496256117</v>
      </c>
    </row>
    <row r="82" spans="1:19" ht="16" thickBot="1">
      <c r="A82" s="685"/>
      <c r="B82" s="686"/>
      <c r="C82" s="686"/>
      <c r="D82" s="686"/>
      <c r="E82" s="686"/>
      <c r="F82" s="686"/>
      <c r="G82" s="20"/>
      <c r="H82" s="672"/>
      <c r="I82" s="672"/>
      <c r="J82" s="672"/>
      <c r="K82" s="672"/>
      <c r="L82" s="672"/>
      <c r="R82" s="4" t="s">
        <v>147</v>
      </c>
      <c r="S82" s="5">
        <v>0.304407025</v>
      </c>
    </row>
    <row r="83" spans="1:19">
      <c r="A83" s="235"/>
      <c r="B83" s="687">
        <f>SUM(B67:B81)</f>
        <v>137.6135119200205</v>
      </c>
      <c r="C83" s="687">
        <f>SUM(C67:C81)</f>
        <v>187.47151549296163</v>
      </c>
      <c r="D83" s="687">
        <f>SUM(D67:D81)</f>
        <v>222.96393386430103</v>
      </c>
      <c r="E83" s="687">
        <f>SUM(E67:E81)</f>
        <v>374.88452660369353</v>
      </c>
      <c r="F83" s="687">
        <f>SUM(F67:F81)</f>
        <v>135.67739436482637</v>
      </c>
      <c r="G83" s="20">
        <f t="shared" si="4"/>
        <v>211.72217644916063</v>
      </c>
      <c r="H83" s="672"/>
      <c r="I83" s="672"/>
      <c r="J83" s="672"/>
      <c r="K83" s="672"/>
      <c r="L83" s="672"/>
      <c r="R83" s="4" t="s">
        <v>41</v>
      </c>
      <c r="S83" s="5">
        <v>0.15008984</v>
      </c>
    </row>
    <row r="84" spans="1:19">
      <c r="A84" s="688" t="s">
        <v>269</v>
      </c>
      <c r="B84" s="689"/>
      <c r="C84" s="689"/>
      <c r="D84" s="689"/>
      <c r="E84" s="689"/>
      <c r="F84" s="689"/>
      <c r="G84" s="677"/>
      <c r="H84" s="672"/>
      <c r="I84" s="672"/>
      <c r="J84" s="672"/>
      <c r="K84" s="672"/>
      <c r="L84" s="672"/>
      <c r="R84" s="4" t="s">
        <v>118</v>
      </c>
      <c r="S84" s="5">
        <v>0.47299710099999998</v>
      </c>
    </row>
    <row r="85" spans="1:19">
      <c r="A85" s="86"/>
      <c r="B85" s="690"/>
      <c r="C85" s="690"/>
      <c r="D85" s="690"/>
      <c r="E85" s="690"/>
      <c r="F85" s="690"/>
      <c r="G85" s="674"/>
      <c r="H85" s="672"/>
      <c r="I85" s="672"/>
      <c r="J85" s="672"/>
      <c r="K85" s="672"/>
      <c r="L85" s="672"/>
      <c r="R85" s="4" t="s">
        <v>76</v>
      </c>
      <c r="S85" s="5">
        <v>0.21351756199999999</v>
      </c>
    </row>
    <row r="86" spans="1:19">
      <c r="A86" s="691" t="s">
        <v>271</v>
      </c>
      <c r="B86" s="690"/>
      <c r="C86" s="690"/>
      <c r="D86" s="690"/>
      <c r="E86" s="690"/>
      <c r="F86" s="690"/>
      <c r="G86" s="674"/>
      <c r="H86" s="672"/>
      <c r="I86" s="672"/>
      <c r="J86" s="672"/>
      <c r="K86" s="672"/>
      <c r="L86" s="672"/>
      <c r="R86" s="4" t="s">
        <v>43</v>
      </c>
      <c r="S86" s="5">
        <v>0.24644919700000001</v>
      </c>
    </row>
    <row r="87" spans="1:19">
      <c r="R87" s="4" t="s">
        <v>152</v>
      </c>
      <c r="S87" s="5">
        <v>0.235824899</v>
      </c>
    </row>
    <row r="88" spans="1:19">
      <c r="A88" s="692" t="s">
        <v>313</v>
      </c>
      <c r="B88" s="693"/>
      <c r="C88" s="693"/>
      <c r="D88" s="693"/>
      <c r="E88" s="693"/>
      <c r="F88" s="693"/>
      <c r="G88" s="694"/>
      <c r="H88" s="695"/>
      <c r="I88" s="695"/>
      <c r="J88" s="695"/>
      <c r="K88" s="695"/>
      <c r="R88" s="4" t="s">
        <v>154</v>
      </c>
      <c r="S88" s="5">
        <v>0.35523275199999998</v>
      </c>
    </row>
    <row r="89" spans="1:19">
      <c r="A89" s="696" t="s">
        <v>2</v>
      </c>
      <c r="B89" s="696"/>
      <c r="C89" s="696"/>
      <c r="D89" s="696"/>
      <c r="E89" s="696"/>
      <c r="F89" s="696"/>
      <c r="G89" s="697"/>
      <c r="H89" s="695"/>
      <c r="I89" s="695"/>
      <c r="J89" s="695"/>
      <c r="K89" s="695"/>
      <c r="R89" s="4" t="s">
        <v>156</v>
      </c>
      <c r="S89" s="4">
        <v>0.39864959599999999</v>
      </c>
    </row>
    <row r="90" spans="1:19">
      <c r="A90" s="698" t="s">
        <v>4</v>
      </c>
      <c r="B90" s="699"/>
      <c r="C90" s="699"/>
      <c r="D90" s="699"/>
      <c r="E90" s="699"/>
      <c r="F90" s="699"/>
      <c r="G90" s="700"/>
      <c r="H90" s="695"/>
      <c r="I90" s="695"/>
      <c r="J90" s="695"/>
      <c r="K90" s="695"/>
      <c r="R90" s="4" t="s">
        <v>158</v>
      </c>
      <c r="S90" s="4">
        <v>0.54393411999999997</v>
      </c>
    </row>
    <row r="91" spans="1:19" ht="16" thickBot="1">
      <c r="A91" s="701"/>
      <c r="B91" s="702"/>
      <c r="C91" s="702"/>
      <c r="D91" s="702"/>
      <c r="E91" s="702"/>
      <c r="F91" s="702"/>
      <c r="G91" s="697"/>
      <c r="H91" s="695"/>
      <c r="I91" s="695"/>
      <c r="J91" s="695"/>
      <c r="K91" s="695"/>
      <c r="R91" s="4" t="s">
        <v>159</v>
      </c>
      <c r="S91" s="5">
        <v>0.34895254799999997</v>
      </c>
    </row>
    <row r="92" spans="1:19">
      <c r="A92" s="703" t="s">
        <v>7</v>
      </c>
      <c r="B92" s="704" t="s">
        <v>8</v>
      </c>
      <c r="C92" s="704" t="s">
        <v>9</v>
      </c>
      <c r="D92" s="704" t="s">
        <v>10</v>
      </c>
      <c r="E92" s="704" t="s">
        <v>11</v>
      </c>
      <c r="F92" s="704" t="s">
        <v>12</v>
      </c>
      <c r="G92" s="16" t="s">
        <v>13</v>
      </c>
      <c r="H92" s="16" t="s">
        <v>14</v>
      </c>
      <c r="I92" s="16" t="s">
        <v>15</v>
      </c>
      <c r="J92" s="16" t="s">
        <v>279</v>
      </c>
      <c r="K92" s="16" t="s">
        <v>17</v>
      </c>
      <c r="L92" s="16" t="s">
        <v>18</v>
      </c>
      <c r="R92" s="4" t="s">
        <v>160</v>
      </c>
      <c r="S92" s="5">
        <v>0.150847644</v>
      </c>
    </row>
    <row r="93" spans="1:19">
      <c r="A93" s="697"/>
      <c r="B93" s="705"/>
      <c r="C93" s="705"/>
      <c r="D93" s="705"/>
      <c r="E93" s="705"/>
      <c r="F93" s="705"/>
      <c r="G93" s="18"/>
      <c r="R93" s="4" t="s">
        <v>162</v>
      </c>
      <c r="S93" s="5">
        <v>0.54537309199999995</v>
      </c>
    </row>
    <row r="94" spans="1:19">
      <c r="A94" s="706" t="s">
        <v>21</v>
      </c>
      <c r="B94" s="707">
        <v>3.1140159999999999</v>
      </c>
      <c r="C94" s="707">
        <v>1.951414</v>
      </c>
      <c r="D94" s="707">
        <v>8.7950130000000009</v>
      </c>
      <c r="E94" s="707">
        <v>21.306000000000001</v>
      </c>
      <c r="F94" s="707">
        <v>36.332999999999998</v>
      </c>
      <c r="G94" s="20">
        <f>AVERAGE(B94:F94)</f>
        <v>14.299888599999999</v>
      </c>
      <c r="H94">
        <f>G94/G$236</f>
        <v>6.108536183782328E-4</v>
      </c>
      <c r="I94">
        <f>VLOOKUP(A94,R$1:S$248,2,FALSE)</f>
        <v>0.19499014100000001</v>
      </c>
      <c r="J94">
        <f>H94*I94</f>
        <v>1.1911043317793181E-4</v>
      </c>
      <c r="K94">
        <f>SUM(J94:J234)</f>
        <v>0.27254637770509454</v>
      </c>
      <c r="L94">
        <f>COUNTA(J94:J234)</f>
        <v>130</v>
      </c>
      <c r="R94" s="4" t="s">
        <v>164</v>
      </c>
      <c r="S94" s="5">
        <v>0.53538932900000002</v>
      </c>
    </row>
    <row r="95" spans="1:19">
      <c r="A95" s="706" t="s">
        <v>23</v>
      </c>
      <c r="B95" s="707">
        <v>55.088231</v>
      </c>
      <c r="C95" s="707">
        <v>97.030810000000002</v>
      </c>
      <c r="D95" s="707">
        <v>115.57072500000001</v>
      </c>
      <c r="E95" s="707">
        <v>368.49</v>
      </c>
      <c r="F95" s="707">
        <v>32.996000000000002</v>
      </c>
      <c r="G95" s="20">
        <f t="shared" ref="G95:G158" si="8">AVERAGE(B95:F95)</f>
        <v>133.83515319999998</v>
      </c>
      <c r="H95">
        <f t="shared" ref="H95:H158" si="9">G95/G$236</f>
        <v>5.717085628095391E-3</v>
      </c>
      <c r="I95">
        <f t="shared" ref="I95:I158" si="10">VLOOKUP(A95,R$1:S$248,2,FALSE)</f>
        <v>0.205225833</v>
      </c>
      <c r="J95">
        <f t="shared" ref="J95:J158" si="11">H95*I95</f>
        <v>1.1732936603582047E-3</v>
      </c>
      <c r="K95" s="695"/>
      <c r="R95" s="4" t="s">
        <v>165</v>
      </c>
      <c r="S95" s="5">
        <v>0.40111301500000002</v>
      </c>
    </row>
    <row r="96" spans="1:19">
      <c r="A96" s="706" t="s">
        <v>25</v>
      </c>
      <c r="B96" s="707">
        <v>0</v>
      </c>
      <c r="C96" s="707">
        <v>0</v>
      </c>
      <c r="D96" s="707">
        <v>32.489018000000002</v>
      </c>
      <c r="E96" s="707">
        <v>24.791</v>
      </c>
      <c r="F96" s="707">
        <v>43.97</v>
      </c>
      <c r="G96" s="20">
        <f t="shared" si="8"/>
        <v>20.250003599999999</v>
      </c>
      <c r="H96">
        <f t="shared" si="9"/>
        <v>8.6502687658925124E-4</v>
      </c>
      <c r="I96">
        <f t="shared" si="10"/>
        <v>0.22307782900000001</v>
      </c>
      <c r="J96">
        <f t="shared" si="11"/>
        <v>1.929683176561811E-4</v>
      </c>
      <c r="K96" s="695"/>
      <c r="R96" s="4" t="s">
        <v>167</v>
      </c>
      <c r="S96" s="5">
        <v>0.53611852299999996</v>
      </c>
    </row>
    <row r="97" spans="1:19">
      <c r="A97" s="706" t="s">
        <v>29</v>
      </c>
      <c r="B97" s="707">
        <v>122.806325</v>
      </c>
      <c r="C97" s="707">
        <v>24.993738</v>
      </c>
      <c r="D97" s="707">
        <v>1.272837</v>
      </c>
      <c r="E97" s="707">
        <v>2.0499999999999998</v>
      </c>
      <c r="F97" s="707">
        <v>0</v>
      </c>
      <c r="G97" s="20">
        <f t="shared" si="8"/>
        <v>30.224580000000003</v>
      </c>
      <c r="H97">
        <f t="shared" si="9"/>
        <v>1.2911145375609689E-3</v>
      </c>
      <c r="I97">
        <f t="shared" si="10"/>
        <v>0.226918286</v>
      </c>
      <c r="J97">
        <f t="shared" si="11"/>
        <v>2.9297749789301771E-4</v>
      </c>
      <c r="K97" s="695"/>
      <c r="R97" s="4" t="s">
        <v>169</v>
      </c>
      <c r="S97" s="4">
        <v>0.61926907399999997</v>
      </c>
    </row>
    <row r="98" spans="1:19">
      <c r="A98" s="706" t="s">
        <v>32</v>
      </c>
      <c r="B98" s="707">
        <v>226.99367999999998</v>
      </c>
      <c r="C98" s="707">
        <v>93.831725999999989</v>
      </c>
      <c r="D98" s="707">
        <v>13.483210999999999</v>
      </c>
      <c r="E98" s="707">
        <v>211.04400000000001</v>
      </c>
      <c r="F98" s="707">
        <v>391.49799999999999</v>
      </c>
      <c r="G98" s="20">
        <f t="shared" si="8"/>
        <v>187.37012340000001</v>
      </c>
      <c r="H98">
        <f t="shared" si="9"/>
        <v>8.0039587060046057E-3</v>
      </c>
      <c r="I98">
        <f t="shared" si="10"/>
        <v>0.167790564</v>
      </c>
      <c r="J98">
        <f t="shared" si="11"/>
        <v>1.342988745513223E-3</v>
      </c>
      <c r="K98" s="695"/>
      <c r="R98" s="4" t="s">
        <v>171</v>
      </c>
      <c r="S98" s="5">
        <v>0.21171030399999999</v>
      </c>
    </row>
    <row r="99" spans="1:19">
      <c r="A99" s="706" t="s">
        <v>34</v>
      </c>
      <c r="B99" s="707">
        <v>0</v>
      </c>
      <c r="C99" s="707">
        <v>0</v>
      </c>
      <c r="D99" s="707">
        <v>0</v>
      </c>
      <c r="E99" s="707">
        <v>0</v>
      </c>
      <c r="F99" s="707">
        <v>0</v>
      </c>
      <c r="G99" s="20">
        <f t="shared" si="8"/>
        <v>0</v>
      </c>
      <c r="H99">
        <f t="shared" si="9"/>
        <v>0</v>
      </c>
      <c r="I99">
        <f t="shared" si="10"/>
        <v>0.14496762399999999</v>
      </c>
      <c r="K99" s="695"/>
      <c r="R99" s="4" t="s">
        <v>173</v>
      </c>
      <c r="S99" s="5">
        <v>0.40242429099999999</v>
      </c>
    </row>
    <row r="100" spans="1:19">
      <c r="A100" s="706" t="s">
        <v>38</v>
      </c>
      <c r="B100" s="707">
        <v>0</v>
      </c>
      <c r="C100" s="707">
        <v>0</v>
      </c>
      <c r="D100" s="707">
        <v>0</v>
      </c>
      <c r="E100" s="707">
        <v>0</v>
      </c>
      <c r="F100" s="707">
        <v>0</v>
      </c>
      <c r="G100" s="20">
        <f t="shared" si="8"/>
        <v>0</v>
      </c>
      <c r="H100">
        <f t="shared" si="9"/>
        <v>0</v>
      </c>
      <c r="I100">
        <f t="shared" si="10"/>
        <v>0.189396599</v>
      </c>
      <c r="K100" s="695"/>
      <c r="R100" s="17" t="s">
        <v>150</v>
      </c>
      <c r="S100" s="5">
        <v>0.30302319799999999</v>
      </c>
    </row>
    <row r="101" spans="1:19">
      <c r="A101" s="706" t="s">
        <v>39</v>
      </c>
      <c r="B101" s="707">
        <v>29.420508000000002</v>
      </c>
      <c r="C101" s="707">
        <v>263.99697499999996</v>
      </c>
      <c r="D101" s="707">
        <v>337.20084300000002</v>
      </c>
      <c r="E101" s="707">
        <v>43.792999999999999</v>
      </c>
      <c r="F101" s="707">
        <v>184.739</v>
      </c>
      <c r="G101" s="20">
        <f t="shared" si="8"/>
        <v>171.83006520000001</v>
      </c>
      <c r="H101">
        <f t="shared" si="9"/>
        <v>7.3401283051664941E-3</v>
      </c>
      <c r="I101">
        <f t="shared" si="10"/>
        <v>0.150847644</v>
      </c>
      <c r="J101">
        <f t="shared" si="11"/>
        <v>1.1072410614920787E-3</v>
      </c>
      <c r="K101" s="695"/>
      <c r="R101" s="4" t="s">
        <v>45</v>
      </c>
      <c r="S101" s="5">
        <v>0.21118531600000001</v>
      </c>
    </row>
    <row r="102" spans="1:19">
      <c r="A102" s="706" t="s">
        <v>41</v>
      </c>
      <c r="B102" s="707">
        <v>632.33986400000003</v>
      </c>
      <c r="C102" s="707">
        <v>138.62023600000001</v>
      </c>
      <c r="D102" s="707">
        <v>755.02667399999996</v>
      </c>
      <c r="E102" s="707">
        <v>358.79199999999997</v>
      </c>
      <c r="F102" s="707">
        <v>364.04599999999999</v>
      </c>
      <c r="G102" s="20">
        <f t="shared" si="8"/>
        <v>449.76495479999994</v>
      </c>
      <c r="H102">
        <f t="shared" si="9"/>
        <v>1.9212775549825076E-2</v>
      </c>
      <c r="I102">
        <f t="shared" si="10"/>
        <v>0.15008984</v>
      </c>
      <c r="J102">
        <f t="shared" si="11"/>
        <v>2.8836424082291576E-3</v>
      </c>
      <c r="K102" s="695"/>
      <c r="R102" s="4" t="s">
        <v>77</v>
      </c>
      <c r="S102" s="5">
        <v>0.235824899</v>
      </c>
    </row>
    <row r="103" spans="1:19">
      <c r="A103" s="706" t="s">
        <v>43</v>
      </c>
      <c r="B103" s="707">
        <v>0</v>
      </c>
      <c r="C103" s="707">
        <v>0</v>
      </c>
      <c r="D103" s="707">
        <v>0</v>
      </c>
      <c r="E103" s="707">
        <v>0</v>
      </c>
      <c r="F103" s="707">
        <v>0</v>
      </c>
      <c r="G103" s="20">
        <f t="shared" si="8"/>
        <v>0</v>
      </c>
      <c r="H103">
        <f t="shared" si="9"/>
        <v>0</v>
      </c>
      <c r="I103">
        <f t="shared" si="10"/>
        <v>0.24644919700000001</v>
      </c>
      <c r="K103" s="695"/>
      <c r="R103" s="4" t="s">
        <v>174</v>
      </c>
      <c r="S103" s="5">
        <v>0.427243396</v>
      </c>
    </row>
    <row r="104" spans="1:19">
      <c r="A104" s="706" t="s">
        <v>45</v>
      </c>
      <c r="B104" s="707">
        <v>23.386889</v>
      </c>
      <c r="C104" s="707">
        <v>0</v>
      </c>
      <c r="D104" s="707">
        <v>12.479304999999998</v>
      </c>
      <c r="E104" s="707">
        <v>161.51300000000001</v>
      </c>
      <c r="F104" s="707">
        <v>147.81399999999999</v>
      </c>
      <c r="G104" s="20">
        <f t="shared" si="8"/>
        <v>69.038638800000001</v>
      </c>
      <c r="H104">
        <f t="shared" si="9"/>
        <v>2.9491490107753609E-3</v>
      </c>
      <c r="I104">
        <f t="shared" si="10"/>
        <v>0.21118531600000001</v>
      </c>
      <c r="J104">
        <f t="shared" si="11"/>
        <v>6.2281696577168202E-4</v>
      </c>
      <c r="K104" s="695"/>
      <c r="R104" s="4" t="s">
        <v>161</v>
      </c>
      <c r="S104" s="5">
        <v>0.33501194099999998</v>
      </c>
    </row>
    <row r="105" spans="1:19">
      <c r="A105" s="706" t="s">
        <v>47</v>
      </c>
      <c r="B105" s="707">
        <v>19.353703999999997</v>
      </c>
      <c r="C105" s="707">
        <v>502.07682699999998</v>
      </c>
      <c r="D105" s="707">
        <v>2.3886210000000001</v>
      </c>
      <c r="E105" s="707">
        <v>20.584</v>
      </c>
      <c r="F105" s="707">
        <v>320.88900000000001</v>
      </c>
      <c r="G105" s="20">
        <f t="shared" si="8"/>
        <v>173.05843039999996</v>
      </c>
      <c r="H105">
        <f t="shared" si="9"/>
        <v>7.3926008347154218E-3</v>
      </c>
      <c r="I105">
        <f t="shared" si="10"/>
        <v>0.193795309</v>
      </c>
      <c r="J105">
        <f t="shared" si="11"/>
        <v>1.432651363077333E-3</v>
      </c>
      <c r="K105" s="695"/>
      <c r="R105" s="22" t="s">
        <v>175</v>
      </c>
      <c r="S105" s="5">
        <v>0.28742747600000002</v>
      </c>
    </row>
    <row r="106" spans="1:19">
      <c r="A106" s="706" t="s">
        <v>49</v>
      </c>
      <c r="B106" s="707">
        <v>60.282990000000005</v>
      </c>
      <c r="C106" s="707">
        <v>5.3097490000000001</v>
      </c>
      <c r="D106" s="707">
        <v>1.8839679999999999</v>
      </c>
      <c r="E106" s="707">
        <v>36.073</v>
      </c>
      <c r="F106" s="707">
        <v>8.8390000000000004</v>
      </c>
      <c r="G106" s="20">
        <f t="shared" si="8"/>
        <v>22.477741400000003</v>
      </c>
      <c r="H106">
        <f t="shared" si="9"/>
        <v>9.6018997428834571E-4</v>
      </c>
      <c r="I106">
        <f t="shared" si="10"/>
        <v>0.21171030399999999</v>
      </c>
      <c r="J106">
        <f t="shared" si="11"/>
        <v>2.0328211135433786E-4</v>
      </c>
      <c r="K106" s="695"/>
      <c r="R106" s="4" t="s">
        <v>180</v>
      </c>
      <c r="S106" s="5">
        <v>0.45023135800000003</v>
      </c>
    </row>
    <row r="107" spans="1:19">
      <c r="A107" s="706" t="s">
        <v>51</v>
      </c>
      <c r="B107" s="707">
        <v>0</v>
      </c>
      <c r="C107" s="707">
        <v>0</v>
      </c>
      <c r="D107" s="707">
        <v>0</v>
      </c>
      <c r="E107" s="707">
        <v>1.7509999999999999</v>
      </c>
      <c r="F107" s="707">
        <v>1.026</v>
      </c>
      <c r="G107" s="20">
        <f t="shared" si="8"/>
        <v>0.5554</v>
      </c>
      <c r="H107">
        <f t="shared" si="9"/>
        <v>2.3725226757869325E-5</v>
      </c>
      <c r="I107">
        <f t="shared" si="10"/>
        <v>0.26294708900000002</v>
      </c>
      <c r="J107">
        <f t="shared" si="11"/>
        <v>6.2384793118466472E-6</v>
      </c>
      <c r="K107" s="695"/>
      <c r="R107" s="4" t="s">
        <v>47</v>
      </c>
      <c r="S107" s="5">
        <v>0.193795309</v>
      </c>
    </row>
    <row r="108" spans="1:19">
      <c r="A108" s="706" t="s">
        <v>54</v>
      </c>
      <c r="B108" s="707">
        <v>264.15961499999997</v>
      </c>
      <c r="C108" s="707">
        <v>151.677277</v>
      </c>
      <c r="D108" s="707">
        <v>69.410606000000001</v>
      </c>
      <c r="E108" s="707">
        <v>103.779</v>
      </c>
      <c r="F108" s="707">
        <v>55.302999999999997</v>
      </c>
      <c r="G108" s="20">
        <f t="shared" si="8"/>
        <v>128.86589959999998</v>
      </c>
      <c r="H108">
        <f t="shared" si="9"/>
        <v>5.5048121882729948E-3</v>
      </c>
      <c r="I108">
        <f t="shared" si="10"/>
        <v>0.12913191900000001</v>
      </c>
      <c r="J108">
        <f t="shared" si="11"/>
        <v>7.1084696160628115E-4</v>
      </c>
      <c r="K108" s="695"/>
      <c r="R108" s="4" t="s">
        <v>181</v>
      </c>
      <c r="S108" s="5">
        <v>0.164744418</v>
      </c>
    </row>
    <row r="109" spans="1:19">
      <c r="A109" s="706" t="s">
        <v>56</v>
      </c>
      <c r="B109" s="707">
        <v>0</v>
      </c>
      <c r="C109" s="707">
        <v>0</v>
      </c>
      <c r="D109" s="707">
        <v>0</v>
      </c>
      <c r="E109" s="707">
        <v>0</v>
      </c>
      <c r="F109" s="707">
        <v>0</v>
      </c>
      <c r="G109" s="20">
        <f t="shared" si="8"/>
        <v>0</v>
      </c>
      <c r="H109">
        <f t="shared" si="9"/>
        <v>0</v>
      </c>
      <c r="I109">
        <f t="shared" si="10"/>
        <v>0.255508018</v>
      </c>
      <c r="K109" s="695"/>
      <c r="R109" s="4" t="s">
        <v>90</v>
      </c>
      <c r="S109" s="5">
        <v>0.25567135899999999</v>
      </c>
    </row>
    <row r="110" spans="1:19">
      <c r="A110" s="706" t="s">
        <v>58</v>
      </c>
      <c r="B110" s="707">
        <v>567.24211400000002</v>
      </c>
      <c r="C110" s="707">
        <v>1011.395739</v>
      </c>
      <c r="D110" s="707">
        <v>677.07148400000005</v>
      </c>
      <c r="E110" s="707">
        <v>883.50599999999997</v>
      </c>
      <c r="F110" s="707">
        <v>1505.0889999999999</v>
      </c>
      <c r="G110" s="20">
        <f t="shared" si="8"/>
        <v>928.86086739999996</v>
      </c>
      <c r="H110">
        <f t="shared" si="9"/>
        <v>3.9678492447922563E-2</v>
      </c>
      <c r="I110">
        <f t="shared" si="10"/>
        <v>0.19057085000000001</v>
      </c>
      <c r="J110">
        <f t="shared" si="11"/>
        <v>7.5615640325191842E-3</v>
      </c>
      <c r="K110" s="695"/>
      <c r="R110" s="4" t="s">
        <v>49</v>
      </c>
      <c r="S110" s="5">
        <v>0.21171030399999999</v>
      </c>
    </row>
    <row r="111" spans="1:19">
      <c r="A111" s="706" t="s">
        <v>60</v>
      </c>
      <c r="B111" s="707">
        <v>85.823651999999981</v>
      </c>
      <c r="C111" s="707">
        <v>21.739836</v>
      </c>
      <c r="D111" s="707">
        <v>26.912642999999999</v>
      </c>
      <c r="E111" s="707">
        <v>0.77500000000000002</v>
      </c>
      <c r="F111" s="707">
        <v>144.19399999999999</v>
      </c>
      <c r="G111" s="20">
        <f t="shared" si="8"/>
        <v>55.889026199999989</v>
      </c>
      <c r="H111">
        <f t="shared" si="9"/>
        <v>2.3874321567725954E-3</v>
      </c>
      <c r="I111">
        <f t="shared" si="10"/>
        <v>0.14993991800000001</v>
      </c>
      <c r="J111">
        <f t="shared" si="11"/>
        <v>3.5797138181704614E-4</v>
      </c>
      <c r="K111" s="695"/>
      <c r="R111" s="4" t="s">
        <v>185</v>
      </c>
      <c r="S111" s="5">
        <v>0.36166089299999998</v>
      </c>
    </row>
    <row r="112" spans="1:19">
      <c r="A112" s="706" t="s">
        <v>62</v>
      </c>
      <c r="B112" s="707">
        <v>0</v>
      </c>
      <c r="C112" s="707">
        <v>0</v>
      </c>
      <c r="D112" s="707">
        <v>0</v>
      </c>
      <c r="E112" s="707">
        <v>7.0330000000000004</v>
      </c>
      <c r="F112" s="707">
        <v>0.96699999999999997</v>
      </c>
      <c r="G112" s="20">
        <f t="shared" si="8"/>
        <v>1.6</v>
      </c>
      <c r="H112">
        <f t="shared" si="9"/>
        <v>6.8347790443987975E-5</v>
      </c>
      <c r="I112">
        <f t="shared" si="10"/>
        <v>0.25460756899999998</v>
      </c>
      <c r="J112">
        <f t="shared" si="11"/>
        <v>1.7401864771465206E-5</v>
      </c>
      <c r="K112" s="695"/>
      <c r="R112" s="4" t="s">
        <v>92</v>
      </c>
      <c r="S112" s="5">
        <v>0.28963038000000002</v>
      </c>
    </row>
    <row r="113" spans="1:19">
      <c r="A113" s="706" t="s">
        <v>64</v>
      </c>
      <c r="B113" s="707">
        <v>130.235277</v>
      </c>
      <c r="C113" s="707">
        <v>3.7475770000000002</v>
      </c>
      <c r="D113" s="707">
        <v>30.160881</v>
      </c>
      <c r="E113" s="707">
        <v>9.2270000000000003</v>
      </c>
      <c r="F113" s="707">
        <v>34.448999999999998</v>
      </c>
      <c r="G113" s="20">
        <f t="shared" si="8"/>
        <v>41.563946999999999</v>
      </c>
      <c r="H113">
        <f t="shared" si="9"/>
        <v>1.775502462238139E-3</v>
      </c>
      <c r="I113">
        <f t="shared" si="10"/>
        <v>0.25070976</v>
      </c>
      <c r="J113">
        <f t="shared" si="11"/>
        <v>4.4513579618713292E-4</v>
      </c>
      <c r="K113" s="695"/>
      <c r="R113" s="4" t="s">
        <v>188</v>
      </c>
      <c r="S113" s="5">
        <v>0.150847644</v>
      </c>
    </row>
    <row r="114" spans="1:19">
      <c r="A114" s="706" t="s">
        <v>66</v>
      </c>
      <c r="B114" s="707">
        <v>104.44039599999999</v>
      </c>
      <c r="C114" s="707">
        <v>34.063873999999998</v>
      </c>
      <c r="D114" s="707">
        <v>0</v>
      </c>
      <c r="E114" s="707">
        <v>289.50099999999998</v>
      </c>
      <c r="F114" s="707">
        <v>531.82799999999997</v>
      </c>
      <c r="G114" s="20">
        <f t="shared" si="8"/>
        <v>191.96665400000001</v>
      </c>
      <c r="H114">
        <f t="shared" si="9"/>
        <v>8.2003103998909664E-3</v>
      </c>
      <c r="I114">
        <f t="shared" si="10"/>
        <v>0.187754477</v>
      </c>
      <c r="J114">
        <f t="shared" si="11"/>
        <v>1.5396449903691894E-3</v>
      </c>
      <c r="K114" s="695"/>
      <c r="R114" s="4" t="s">
        <v>182</v>
      </c>
      <c r="S114" s="5">
        <v>0.304453064</v>
      </c>
    </row>
    <row r="115" spans="1:19">
      <c r="A115" s="706" t="s">
        <v>68</v>
      </c>
      <c r="B115" s="707">
        <v>0</v>
      </c>
      <c r="C115" s="707">
        <v>0</v>
      </c>
      <c r="D115" s="707">
        <v>0</v>
      </c>
      <c r="E115" s="707">
        <v>0</v>
      </c>
      <c r="F115" s="707">
        <v>0</v>
      </c>
      <c r="G115" s="20">
        <f t="shared" si="8"/>
        <v>0</v>
      </c>
      <c r="H115">
        <f t="shared" si="9"/>
        <v>0</v>
      </c>
      <c r="I115">
        <f t="shared" si="10"/>
        <v>0.17079533599999999</v>
      </c>
      <c r="K115" s="695"/>
      <c r="R115" s="4" t="s">
        <v>191</v>
      </c>
      <c r="S115" s="5">
        <v>0.28386346000000001</v>
      </c>
    </row>
    <row r="116" spans="1:19">
      <c r="A116" s="706" t="s">
        <v>70</v>
      </c>
      <c r="B116" s="707">
        <v>16.194756999999999</v>
      </c>
      <c r="C116" s="707">
        <v>107.94081700000001</v>
      </c>
      <c r="D116" s="707">
        <v>56.018906999999999</v>
      </c>
      <c r="E116" s="707">
        <v>65.832999999999998</v>
      </c>
      <c r="F116" s="707">
        <v>407.70800000000003</v>
      </c>
      <c r="G116" s="20">
        <f t="shared" si="8"/>
        <v>130.73909620000001</v>
      </c>
      <c r="H116">
        <f t="shared" si="9"/>
        <v>5.5848302186962406E-3</v>
      </c>
      <c r="I116">
        <f t="shared" si="10"/>
        <v>0.21351756199999999</v>
      </c>
      <c r="J116">
        <f t="shared" si="11"/>
        <v>1.1924593324799482E-3</v>
      </c>
      <c r="K116" s="695"/>
      <c r="R116" s="4" t="s">
        <v>120</v>
      </c>
      <c r="S116" s="5">
        <v>0.530444735</v>
      </c>
    </row>
    <row r="117" spans="1:19">
      <c r="A117" s="706" t="s">
        <v>72</v>
      </c>
      <c r="B117" s="707">
        <v>4.4531000000000001</v>
      </c>
      <c r="C117" s="707">
        <v>2.8419750000000001</v>
      </c>
      <c r="D117" s="707">
        <v>19.058093</v>
      </c>
      <c r="E117" s="707">
        <v>13.724</v>
      </c>
      <c r="F117" s="707">
        <v>41.807000000000002</v>
      </c>
      <c r="G117" s="20">
        <f t="shared" si="8"/>
        <v>16.376833600000001</v>
      </c>
      <c r="H117">
        <f t="shared" si="9"/>
        <v>6.9957524439303827E-4</v>
      </c>
      <c r="I117">
        <f t="shared" si="10"/>
        <v>0.20526576499999999</v>
      </c>
      <c r="J117">
        <f t="shared" si="11"/>
        <v>1.4359884771539895E-4</v>
      </c>
      <c r="K117" s="695"/>
      <c r="R117" s="4" t="s">
        <v>194</v>
      </c>
      <c r="S117" s="4">
        <v>0.54393411999999997</v>
      </c>
    </row>
    <row r="118" spans="1:19">
      <c r="A118" s="706" t="s">
        <v>74</v>
      </c>
      <c r="B118" s="707">
        <v>2.553576000000001</v>
      </c>
      <c r="C118" s="707">
        <v>1702.7835620000001</v>
      </c>
      <c r="D118" s="707">
        <v>3278.868375</v>
      </c>
      <c r="E118" s="707">
        <v>1384.3920000000001</v>
      </c>
      <c r="F118" s="707">
        <v>231.505</v>
      </c>
      <c r="G118" s="20">
        <f t="shared" si="8"/>
        <v>1320.0205025999999</v>
      </c>
      <c r="H118">
        <f t="shared" si="9"/>
        <v>5.63878029334203E-2</v>
      </c>
      <c r="I118">
        <f t="shared" si="10"/>
        <v>0.164744418</v>
      </c>
      <c r="J118">
        <f t="shared" si="11"/>
        <v>9.2895757765650202E-3</v>
      </c>
      <c r="K118" s="695"/>
      <c r="R118" s="4" t="s">
        <v>196</v>
      </c>
      <c r="S118" s="5">
        <v>0.41895681699999998</v>
      </c>
    </row>
    <row r="119" spans="1:19">
      <c r="A119" s="706" t="s">
        <v>132</v>
      </c>
      <c r="B119" s="707">
        <v>16.785481000000001</v>
      </c>
      <c r="C119" s="707">
        <v>0</v>
      </c>
      <c r="D119" s="707">
        <v>0</v>
      </c>
      <c r="E119" s="707">
        <v>16.588000000000001</v>
      </c>
      <c r="F119" s="707">
        <v>0</v>
      </c>
      <c r="G119" s="20">
        <f t="shared" si="8"/>
        <v>6.6746961999999996</v>
      </c>
      <c r="H119">
        <f t="shared" si="9"/>
        <v>2.8512546072180175E-4</v>
      </c>
      <c r="I119">
        <f t="shared" si="10"/>
        <v>0.235824899</v>
      </c>
      <c r="J119">
        <f t="shared" si="11"/>
        <v>6.7239682977047365E-5</v>
      </c>
      <c r="K119" s="695"/>
      <c r="R119" s="17" t="s">
        <v>151</v>
      </c>
      <c r="S119" s="5">
        <v>0.34739118899999999</v>
      </c>
    </row>
    <row r="120" spans="1:19">
      <c r="A120" s="706" t="s">
        <v>160</v>
      </c>
      <c r="B120" s="707">
        <v>0</v>
      </c>
      <c r="C120" s="707">
        <v>0</v>
      </c>
      <c r="D120" s="707">
        <v>0</v>
      </c>
      <c r="E120" s="707">
        <v>10</v>
      </c>
      <c r="F120" s="707">
        <v>0</v>
      </c>
      <c r="G120" s="20">
        <f t="shared" si="8"/>
        <v>2</v>
      </c>
      <c r="H120">
        <f t="shared" si="9"/>
        <v>8.5434738054984962E-5</v>
      </c>
      <c r="I120">
        <f t="shared" si="10"/>
        <v>0.150847644</v>
      </c>
      <c r="J120">
        <f t="shared" si="11"/>
        <v>1.2887628951351624E-5</v>
      </c>
      <c r="K120" s="695"/>
      <c r="R120" s="4" t="s">
        <v>183</v>
      </c>
      <c r="S120" s="5">
        <v>0.32123402699999998</v>
      </c>
    </row>
    <row r="121" spans="1:19">
      <c r="A121" s="706" t="s">
        <v>77</v>
      </c>
      <c r="B121" s="707">
        <v>0</v>
      </c>
      <c r="C121" s="707">
        <v>1.886803</v>
      </c>
      <c r="D121" s="707">
        <v>0</v>
      </c>
      <c r="E121" s="707">
        <v>0</v>
      </c>
      <c r="F121" s="707">
        <v>0</v>
      </c>
      <c r="G121" s="20">
        <f t="shared" si="8"/>
        <v>0.37736059999999999</v>
      </c>
      <c r="H121">
        <f t="shared" si="9"/>
        <v>1.6119852006635981E-5</v>
      </c>
      <c r="I121">
        <f t="shared" si="10"/>
        <v>0.235824899</v>
      </c>
      <c r="J121">
        <f t="shared" si="11"/>
        <v>3.8014624713598779E-6</v>
      </c>
      <c r="K121" s="695"/>
      <c r="R121" s="4" t="s">
        <v>197</v>
      </c>
      <c r="S121" s="5">
        <v>0.35481905499999999</v>
      </c>
    </row>
    <row r="122" spans="1:19">
      <c r="A122" s="706" t="s">
        <v>188</v>
      </c>
      <c r="B122" s="707">
        <v>0</v>
      </c>
      <c r="C122" s="707">
        <v>0</v>
      </c>
      <c r="D122" s="707">
        <v>0</v>
      </c>
      <c r="E122" s="707">
        <v>336.02800000000002</v>
      </c>
      <c r="F122" s="707">
        <v>0</v>
      </c>
      <c r="G122" s="20">
        <f t="shared" si="8"/>
        <v>67.205600000000004</v>
      </c>
      <c r="H122">
        <f t="shared" si="9"/>
        <v>2.8708464159140491E-3</v>
      </c>
      <c r="I122">
        <f t="shared" si="10"/>
        <v>0.150847644</v>
      </c>
      <c r="J122">
        <f t="shared" si="11"/>
        <v>4.330604181264784E-4</v>
      </c>
      <c r="K122" s="695"/>
      <c r="R122" s="22" t="s">
        <v>198</v>
      </c>
      <c r="S122" s="5">
        <v>0.48138170000000002</v>
      </c>
    </row>
    <row r="123" spans="1:19">
      <c r="A123" s="706" t="s">
        <v>83</v>
      </c>
      <c r="B123" s="707">
        <v>485.95972499999999</v>
      </c>
      <c r="C123" s="707">
        <v>100.051</v>
      </c>
      <c r="D123" s="707">
        <v>4.0084</v>
      </c>
      <c r="E123" s="707">
        <v>54.433999999999997</v>
      </c>
      <c r="F123" s="707">
        <v>43.917000000000002</v>
      </c>
      <c r="G123" s="20">
        <f t="shared" si="8"/>
        <v>137.674025</v>
      </c>
      <c r="H123">
        <f t="shared" si="9"/>
        <v>5.8810721314252259E-3</v>
      </c>
      <c r="I123">
        <f t="shared" si="10"/>
        <v>0.16181582799999999</v>
      </c>
      <c r="J123">
        <f t="shared" si="11"/>
        <v>9.516505564742977E-4</v>
      </c>
      <c r="K123" s="695"/>
      <c r="R123" s="4" t="s">
        <v>51</v>
      </c>
      <c r="S123" s="5">
        <v>0.26294708900000002</v>
      </c>
    </row>
    <row r="124" spans="1:19">
      <c r="A124" s="706" t="s">
        <v>85</v>
      </c>
      <c r="B124" s="707">
        <v>9.2715870000000002</v>
      </c>
      <c r="C124" s="707">
        <v>5.2977540000000003</v>
      </c>
      <c r="D124" s="707">
        <v>11.367293999999999</v>
      </c>
      <c r="E124" s="707">
        <v>26.393999999999998</v>
      </c>
      <c r="F124" s="707">
        <v>14.101000000000001</v>
      </c>
      <c r="G124" s="20">
        <f t="shared" si="8"/>
        <v>13.286327</v>
      </c>
      <c r="H124">
        <f t="shared" si="9"/>
        <v>5.6755693347893715E-4</v>
      </c>
      <c r="I124">
        <f t="shared" si="10"/>
        <v>0.15576436299999999</v>
      </c>
      <c r="J124">
        <f t="shared" si="11"/>
        <v>8.8405144209580006E-5</v>
      </c>
      <c r="K124" s="695"/>
      <c r="R124" s="4" t="s">
        <v>184</v>
      </c>
      <c r="S124" s="5">
        <v>0.35035347300000003</v>
      </c>
    </row>
    <row r="125" spans="1:19">
      <c r="A125" s="706" t="s">
        <v>87</v>
      </c>
      <c r="B125" s="707">
        <v>149.34099399999997</v>
      </c>
      <c r="C125" s="707">
        <v>2420.4010780000003</v>
      </c>
      <c r="D125" s="707">
        <v>838.39092199999993</v>
      </c>
      <c r="E125" s="707">
        <v>1214.1310000000001</v>
      </c>
      <c r="F125" s="707">
        <v>71.131</v>
      </c>
      <c r="G125" s="20">
        <f t="shared" si="8"/>
        <v>938.67899880000027</v>
      </c>
      <c r="H125">
        <f t="shared" si="9"/>
        <v>4.0097897190096786E-2</v>
      </c>
      <c r="I125">
        <f t="shared" si="10"/>
        <v>0.23357465599999999</v>
      </c>
      <c r="J125">
        <f t="shared" si="11"/>
        <v>9.3658525425002227E-3</v>
      </c>
      <c r="K125" s="695"/>
      <c r="R125" s="4" t="s">
        <v>199</v>
      </c>
      <c r="S125" s="5">
        <v>0.47867728199999998</v>
      </c>
    </row>
    <row r="126" spans="1:19">
      <c r="A126" s="706" t="s">
        <v>0</v>
      </c>
      <c r="B126" s="707">
        <v>4756.3125229999996</v>
      </c>
      <c r="C126" s="707">
        <v>3015.6736019999998</v>
      </c>
      <c r="D126" s="707">
        <v>3136.937872</v>
      </c>
      <c r="E126" s="707">
        <v>6213.299</v>
      </c>
      <c r="F126" s="707">
        <v>4978.674</v>
      </c>
      <c r="G126" s="20">
        <f t="shared" si="8"/>
        <v>4420.1793994</v>
      </c>
      <c r="H126">
        <f t="shared" si="9"/>
        <v>0.18881843457188988</v>
      </c>
      <c r="I126">
        <f t="shared" si="10"/>
        <v>0.199021375</v>
      </c>
      <c r="J126">
        <f t="shared" si="11"/>
        <v>3.7578904473845057E-2</v>
      </c>
      <c r="K126" s="695"/>
      <c r="R126" s="4" t="s">
        <v>122</v>
      </c>
      <c r="S126" s="5">
        <v>0.57400911600000004</v>
      </c>
    </row>
    <row r="127" spans="1:19">
      <c r="A127" s="706" t="s">
        <v>37</v>
      </c>
      <c r="B127" s="707">
        <v>553.54516899999999</v>
      </c>
      <c r="C127" s="707">
        <v>235.00650000000002</v>
      </c>
      <c r="D127" s="707">
        <v>553.61456900000007</v>
      </c>
      <c r="E127" s="707">
        <v>1251.212</v>
      </c>
      <c r="F127" s="707">
        <v>2284.5100000000002</v>
      </c>
      <c r="G127" s="20">
        <f t="shared" si="8"/>
        <v>975.57764760000009</v>
      </c>
      <c r="H127">
        <f t="shared" si="9"/>
        <v>4.1674110387502218E-2</v>
      </c>
      <c r="I127">
        <f t="shared" si="10"/>
        <v>0.23886655300000001</v>
      </c>
      <c r="J127">
        <f t="shared" si="11"/>
        <v>9.9545510976041494E-3</v>
      </c>
      <c r="K127" s="695"/>
      <c r="R127" s="22" t="s">
        <v>99</v>
      </c>
      <c r="S127" s="5">
        <v>0.36547341700000002</v>
      </c>
    </row>
    <row r="128" spans="1:19">
      <c r="A128" s="706" t="s">
        <v>57</v>
      </c>
      <c r="B128" s="707">
        <v>304.49239600000004</v>
      </c>
      <c r="C128" s="707">
        <v>0</v>
      </c>
      <c r="D128" s="707">
        <v>114.84066</v>
      </c>
      <c r="E128" s="707">
        <v>8.0679999999999996</v>
      </c>
      <c r="F128" s="707">
        <v>2.181</v>
      </c>
      <c r="G128" s="20">
        <f t="shared" si="8"/>
        <v>85.916411199999999</v>
      </c>
      <c r="H128">
        <f t="shared" si="9"/>
        <v>3.6701230427481882E-3</v>
      </c>
      <c r="I128">
        <f t="shared" si="10"/>
        <v>0.39864959599999999</v>
      </c>
      <c r="J128">
        <f t="shared" si="11"/>
        <v>1.463093068261856E-3</v>
      </c>
      <c r="K128" s="695"/>
      <c r="R128" s="4" t="s">
        <v>79</v>
      </c>
      <c r="S128" s="4">
        <v>0.17537725199999998</v>
      </c>
    </row>
    <row r="129" spans="1:19">
      <c r="A129" s="706" t="s">
        <v>90</v>
      </c>
      <c r="B129" s="707">
        <v>2.9999949999999997</v>
      </c>
      <c r="C129" s="707">
        <v>0</v>
      </c>
      <c r="D129" s="707">
        <v>0</v>
      </c>
      <c r="E129" s="707">
        <v>0.505</v>
      </c>
      <c r="F129" s="707">
        <v>0</v>
      </c>
      <c r="G129" s="20">
        <f t="shared" si="8"/>
        <v>0.70099899999999993</v>
      </c>
      <c r="H129">
        <f t="shared" si="9"/>
        <v>2.9944832970903201E-5</v>
      </c>
      <c r="I129">
        <f t="shared" si="10"/>
        <v>0.25567135899999999</v>
      </c>
      <c r="J129">
        <f t="shared" si="11"/>
        <v>7.6560361406988279E-6</v>
      </c>
      <c r="K129" s="695"/>
      <c r="R129" s="4" t="s">
        <v>52</v>
      </c>
      <c r="S129" s="5">
        <v>0.25720264300000001</v>
      </c>
    </row>
    <row r="130" spans="1:19">
      <c r="A130" s="706" t="s">
        <v>92</v>
      </c>
      <c r="B130" s="707">
        <v>388.24220500000001</v>
      </c>
      <c r="C130" s="707">
        <v>362.65638399999995</v>
      </c>
      <c r="D130" s="707">
        <v>291.98661100000004</v>
      </c>
      <c r="E130" s="707">
        <v>130.49799999999999</v>
      </c>
      <c r="F130" s="707">
        <v>130.27199999999999</v>
      </c>
      <c r="G130" s="20">
        <f t="shared" si="8"/>
        <v>260.73104000000001</v>
      </c>
      <c r="H130">
        <f t="shared" si="9"/>
        <v>1.1137744052601904E-2</v>
      </c>
      <c r="I130">
        <f t="shared" si="10"/>
        <v>0.28963038000000002</v>
      </c>
      <c r="J130">
        <f t="shared" si="11"/>
        <v>3.2258290422978297E-3</v>
      </c>
      <c r="K130" s="695"/>
      <c r="R130" s="4" t="s">
        <v>54</v>
      </c>
      <c r="S130" s="5">
        <v>0.12913191900000001</v>
      </c>
    </row>
    <row r="131" spans="1:19">
      <c r="A131" s="706" t="s">
        <v>94</v>
      </c>
      <c r="B131" s="707">
        <v>7.0055209999999999</v>
      </c>
      <c r="C131" s="707">
        <v>11.769546</v>
      </c>
      <c r="D131" s="707">
        <v>9.1060540000000003</v>
      </c>
      <c r="E131" s="707">
        <v>11.548</v>
      </c>
      <c r="F131" s="707">
        <v>23.28</v>
      </c>
      <c r="G131" s="20">
        <f t="shared" si="8"/>
        <v>12.541824200000001</v>
      </c>
      <c r="H131">
        <f t="shared" si="9"/>
        <v>5.357537326293357E-4</v>
      </c>
      <c r="I131">
        <f t="shared" si="10"/>
        <v>0.25937051</v>
      </c>
      <c r="J131">
        <f t="shared" si="11"/>
        <v>1.3895871886647444E-4</v>
      </c>
      <c r="K131" s="695"/>
      <c r="R131" s="23" t="s">
        <v>153</v>
      </c>
      <c r="S131" s="4">
        <v>0.30302319799999999</v>
      </c>
    </row>
    <row r="132" spans="1:19">
      <c r="A132" s="706" t="s">
        <v>6</v>
      </c>
      <c r="B132" s="707">
        <v>2.8952460000000002</v>
      </c>
      <c r="C132" s="707">
        <v>1.7935050000000001</v>
      </c>
      <c r="D132" s="707">
        <v>2.8808729999999998</v>
      </c>
      <c r="E132" s="707">
        <v>0</v>
      </c>
      <c r="F132" s="707">
        <v>0</v>
      </c>
      <c r="G132" s="20">
        <f t="shared" si="8"/>
        <v>1.5139247999999998</v>
      </c>
      <c r="H132">
        <f t="shared" si="9"/>
        <v>6.4670884361472741E-5</v>
      </c>
      <c r="I132">
        <f t="shared" si="10"/>
        <v>0.33249730300000002</v>
      </c>
      <c r="J132">
        <f t="shared" si="11"/>
        <v>2.1502894632814565E-5</v>
      </c>
      <c r="K132" s="695"/>
      <c r="R132" s="4" t="s">
        <v>123</v>
      </c>
      <c r="S132" s="5">
        <v>0.53886033200000005</v>
      </c>
    </row>
    <row r="133" spans="1:19">
      <c r="A133" s="706" t="s">
        <v>97</v>
      </c>
      <c r="B133" s="707">
        <v>2.780897</v>
      </c>
      <c r="C133" s="707">
        <v>9.2707770000000007</v>
      </c>
      <c r="D133" s="707">
        <v>7.4279759999999992</v>
      </c>
      <c r="E133" s="707">
        <v>10.9</v>
      </c>
      <c r="F133" s="707">
        <v>8.4139999999999997</v>
      </c>
      <c r="G133" s="20">
        <f t="shared" si="8"/>
        <v>7.7587299999999999</v>
      </c>
      <c r="H133">
        <f t="shared" si="9"/>
        <v>3.3143253259467674E-4</v>
      </c>
      <c r="I133">
        <f t="shared" si="10"/>
        <v>0.28376774599999999</v>
      </c>
      <c r="J133">
        <f t="shared" si="11"/>
        <v>9.4049862725462948E-5</v>
      </c>
      <c r="K133" s="695"/>
      <c r="R133" s="4" t="s">
        <v>125</v>
      </c>
      <c r="S133" s="5">
        <v>0.491810578</v>
      </c>
    </row>
    <row r="134" spans="1:19">
      <c r="A134" s="706" t="s">
        <v>99</v>
      </c>
      <c r="B134" s="707">
        <v>66.925513999999993</v>
      </c>
      <c r="C134" s="707">
        <v>33.185738999999998</v>
      </c>
      <c r="D134" s="707">
        <v>13.632125</v>
      </c>
      <c r="E134" s="707">
        <v>1.74</v>
      </c>
      <c r="F134" s="707">
        <v>3.5249999999999999</v>
      </c>
      <c r="G134" s="20">
        <f t="shared" si="8"/>
        <v>23.801675599999999</v>
      </c>
      <c r="H134">
        <f t="shared" si="9"/>
        <v>1.0167449600778635E-3</v>
      </c>
      <c r="I134">
        <f t="shared" si="10"/>
        <v>0.36547341700000002</v>
      </c>
      <c r="J134">
        <f t="shared" si="11"/>
        <v>3.7159325477718538E-4</v>
      </c>
      <c r="K134" s="695"/>
      <c r="R134" s="4" t="s">
        <v>163</v>
      </c>
      <c r="S134" s="5">
        <v>0.309853932</v>
      </c>
    </row>
    <row r="135" spans="1:19">
      <c r="A135" s="706" t="s">
        <v>101</v>
      </c>
      <c r="B135" s="707">
        <v>0</v>
      </c>
      <c r="C135" s="707">
        <v>0</v>
      </c>
      <c r="D135" s="707">
        <v>0</v>
      </c>
      <c r="E135" s="707">
        <v>15.348000000000001</v>
      </c>
      <c r="F135" s="707">
        <v>0.84</v>
      </c>
      <c r="G135" s="20">
        <f t="shared" si="8"/>
        <v>3.2376000000000005</v>
      </c>
      <c r="H135">
        <f t="shared" si="9"/>
        <v>1.3830175396340968E-4</v>
      </c>
      <c r="I135">
        <f t="shared" si="10"/>
        <v>0.36470802699999999</v>
      </c>
      <c r="J135">
        <f t="shared" si="11"/>
        <v>5.0439759818634574E-5</v>
      </c>
      <c r="K135" s="695"/>
      <c r="R135" s="4" t="s">
        <v>176</v>
      </c>
      <c r="S135" s="5">
        <v>0.39787066100000001</v>
      </c>
    </row>
    <row r="136" spans="1:19">
      <c r="A136" s="706" t="s">
        <v>103</v>
      </c>
      <c r="B136" s="707">
        <v>0</v>
      </c>
      <c r="C136" s="707">
        <v>3.5533139999999999</v>
      </c>
      <c r="D136" s="707">
        <v>0</v>
      </c>
      <c r="E136" s="707">
        <v>0.93300000000000005</v>
      </c>
      <c r="F136" s="707">
        <v>1.4510000000000001</v>
      </c>
      <c r="G136" s="20">
        <f t="shared" si="8"/>
        <v>1.1874628</v>
      </c>
      <c r="H136">
        <f t="shared" si="9"/>
        <v>5.0725286634019505E-5</v>
      </c>
      <c r="I136">
        <f t="shared" si="10"/>
        <v>0.526867847</v>
      </c>
      <c r="J136">
        <f t="shared" si="11"/>
        <v>2.6725522557323732E-5</v>
      </c>
      <c r="K136" s="695"/>
      <c r="R136" s="4" t="s">
        <v>126</v>
      </c>
      <c r="S136" s="5">
        <v>0.54441631300000004</v>
      </c>
    </row>
    <row r="137" spans="1:19">
      <c r="A137" s="706" t="s">
        <v>105</v>
      </c>
      <c r="B137" s="707">
        <v>0</v>
      </c>
      <c r="C137" s="707">
        <v>0</v>
      </c>
      <c r="D137" s="707">
        <v>0</v>
      </c>
      <c r="E137" s="707">
        <v>3.0110000000000001</v>
      </c>
      <c r="F137" s="707">
        <v>1.0680000000000001</v>
      </c>
      <c r="G137" s="20">
        <f t="shared" si="8"/>
        <v>0.81580000000000008</v>
      </c>
      <c r="H137">
        <f t="shared" si="9"/>
        <v>3.4848829652628373E-5</v>
      </c>
      <c r="I137">
        <f t="shared" si="10"/>
        <v>0.31737988700000003</v>
      </c>
      <c r="J137">
        <f t="shared" si="11"/>
        <v>1.1060317617233444E-5</v>
      </c>
      <c r="K137" s="695"/>
      <c r="R137" s="4" t="s">
        <v>56</v>
      </c>
      <c r="S137" s="5">
        <v>0.255508018</v>
      </c>
    </row>
    <row r="138" spans="1:19">
      <c r="A138" s="708" t="s">
        <v>22</v>
      </c>
      <c r="B138" s="707">
        <v>6.4</v>
      </c>
      <c r="C138" s="707">
        <v>5.4</v>
      </c>
      <c r="D138" s="707">
        <v>0</v>
      </c>
      <c r="E138" s="707">
        <v>0</v>
      </c>
      <c r="F138" s="707">
        <v>0</v>
      </c>
      <c r="G138" s="20">
        <f t="shared" si="8"/>
        <v>2.3600000000000003</v>
      </c>
      <c r="H138">
        <f t="shared" si="9"/>
        <v>1.0081299090488227E-4</v>
      </c>
      <c r="I138">
        <f t="shared" si="10"/>
        <v>0.51563940399999997</v>
      </c>
      <c r="J138">
        <f t="shared" si="11"/>
        <v>5.198315054565091E-5</v>
      </c>
      <c r="K138" s="695"/>
      <c r="R138" s="4" t="s">
        <v>208</v>
      </c>
      <c r="S138" s="4">
        <v>0.54393411999999997</v>
      </c>
    </row>
    <row r="139" spans="1:19">
      <c r="A139" s="708" t="s">
        <v>55</v>
      </c>
      <c r="B139" s="707">
        <v>0</v>
      </c>
      <c r="C139" s="707">
        <v>0</v>
      </c>
      <c r="D139" s="707">
        <v>0</v>
      </c>
      <c r="E139" s="707">
        <v>0</v>
      </c>
      <c r="F139" s="707">
        <v>0</v>
      </c>
      <c r="G139" s="20">
        <f t="shared" si="8"/>
        <v>0</v>
      </c>
      <c r="H139">
        <f t="shared" si="9"/>
        <v>0</v>
      </c>
      <c r="I139">
        <f t="shared" si="10"/>
        <v>0.51724363100000004</v>
      </c>
      <c r="K139" s="695"/>
      <c r="R139" s="4" t="s">
        <v>209</v>
      </c>
      <c r="S139" s="4">
        <v>0.39864959599999999</v>
      </c>
    </row>
    <row r="140" spans="1:19">
      <c r="A140" s="708" t="s">
        <v>86</v>
      </c>
      <c r="B140" s="707">
        <v>0</v>
      </c>
      <c r="C140" s="707">
        <v>0</v>
      </c>
      <c r="D140" s="707">
        <v>0</v>
      </c>
      <c r="E140" s="707">
        <v>1.069</v>
      </c>
      <c r="F140" s="707">
        <v>0.90800000000000003</v>
      </c>
      <c r="G140" s="20">
        <f t="shared" si="8"/>
        <v>0.39539999999999997</v>
      </c>
      <c r="H140">
        <f t="shared" si="9"/>
        <v>1.6890447713470528E-5</v>
      </c>
      <c r="I140">
        <f t="shared" si="10"/>
        <v>0.47433267899999998</v>
      </c>
      <c r="J140">
        <f t="shared" si="11"/>
        <v>8.011691313439899E-6</v>
      </c>
      <c r="K140" s="695"/>
      <c r="R140" s="4" t="s">
        <v>127</v>
      </c>
      <c r="S140" s="5">
        <v>0.46528443800000002</v>
      </c>
    </row>
    <row r="141" spans="1:19">
      <c r="A141" s="708" t="s">
        <v>106</v>
      </c>
      <c r="B141" s="707">
        <v>1.1599999999999999</v>
      </c>
      <c r="C141" s="707">
        <v>0</v>
      </c>
      <c r="D141" s="707">
        <v>0</v>
      </c>
      <c r="E141" s="707">
        <v>0</v>
      </c>
      <c r="F141" s="707">
        <v>0.64300000000000002</v>
      </c>
      <c r="G141" s="20">
        <f t="shared" si="8"/>
        <v>0.36059999999999998</v>
      </c>
      <c r="H141">
        <f t="shared" si="9"/>
        <v>1.5403883271313788E-5</v>
      </c>
      <c r="I141">
        <f t="shared" si="10"/>
        <v>0.48877002400000003</v>
      </c>
      <c r="J141">
        <f t="shared" si="11"/>
        <v>7.5289563962132389E-6</v>
      </c>
      <c r="K141" s="695"/>
      <c r="R141" s="4" t="s">
        <v>128</v>
      </c>
      <c r="S141" s="5">
        <v>0.33922593699999998</v>
      </c>
    </row>
    <row r="142" spans="1:19">
      <c r="A142" s="708" t="s">
        <v>111</v>
      </c>
      <c r="B142" s="707">
        <v>0</v>
      </c>
      <c r="C142" s="707">
        <v>0</v>
      </c>
      <c r="D142" s="707">
        <v>0.65715999999999997</v>
      </c>
      <c r="E142" s="707">
        <v>0</v>
      </c>
      <c r="F142" s="707">
        <v>4.3319999999999999</v>
      </c>
      <c r="G142" s="20">
        <f t="shared" si="8"/>
        <v>0.99783200000000005</v>
      </c>
      <c r="H142">
        <f t="shared" si="9"/>
        <v>4.2624757771440882E-5</v>
      </c>
      <c r="I142">
        <f t="shared" si="10"/>
        <v>0.57165877300000001</v>
      </c>
      <c r="J142">
        <f t="shared" si="11"/>
        <v>2.4366816727044109E-5</v>
      </c>
      <c r="K142" s="695"/>
      <c r="R142" s="4" t="s">
        <v>210</v>
      </c>
      <c r="S142" s="4">
        <v>0.46037966699999999</v>
      </c>
    </row>
    <row r="143" spans="1:19">
      <c r="A143" s="708" t="s">
        <v>109</v>
      </c>
      <c r="B143" s="707">
        <v>1.750923</v>
      </c>
      <c r="C143" s="707">
        <v>3.5255649999999998</v>
      </c>
      <c r="D143" s="707">
        <v>2.4563710000000003</v>
      </c>
      <c r="E143" s="707">
        <v>3.0990000000000002</v>
      </c>
      <c r="F143" s="707">
        <v>2.6349999999999998</v>
      </c>
      <c r="G143" s="20">
        <f t="shared" si="8"/>
        <v>2.6933718</v>
      </c>
      <c r="H143">
        <f t="shared" si="9"/>
        <v>1.1505375710884168E-4</v>
      </c>
      <c r="I143">
        <f t="shared" si="10"/>
        <v>0.50274215499999997</v>
      </c>
      <c r="J143">
        <f t="shared" si="11"/>
        <v>5.7842373789745636E-5</v>
      </c>
      <c r="K143" s="695"/>
      <c r="R143" s="4" t="s">
        <v>205</v>
      </c>
      <c r="S143" s="5">
        <v>0.28954676299999998</v>
      </c>
    </row>
    <row r="144" spans="1:19">
      <c r="A144" s="708" t="s">
        <v>112</v>
      </c>
      <c r="B144" s="707">
        <v>0</v>
      </c>
      <c r="C144" s="707">
        <v>0</v>
      </c>
      <c r="D144" s="707">
        <v>62.420268999999998</v>
      </c>
      <c r="E144" s="707">
        <v>17.407</v>
      </c>
      <c r="F144" s="707">
        <v>1.74</v>
      </c>
      <c r="G144" s="20">
        <f t="shared" si="8"/>
        <v>16.313453799999998</v>
      </c>
      <c r="H144">
        <f t="shared" si="9"/>
        <v>6.9686782608754949E-4</v>
      </c>
      <c r="I144">
        <f t="shared" si="10"/>
        <v>0.42592862599999998</v>
      </c>
      <c r="J144">
        <f t="shared" si="11"/>
        <v>2.9681595566907688E-4</v>
      </c>
      <c r="K144" s="695"/>
      <c r="R144" s="4" t="s">
        <v>211</v>
      </c>
      <c r="S144" s="5">
        <v>0.48259844499999999</v>
      </c>
    </row>
    <row r="145" spans="1:19">
      <c r="A145" s="708" t="s">
        <v>114</v>
      </c>
      <c r="B145" s="707">
        <v>0</v>
      </c>
      <c r="C145" s="707">
        <v>0</v>
      </c>
      <c r="D145" s="707">
        <v>0</v>
      </c>
      <c r="E145" s="707">
        <v>0</v>
      </c>
      <c r="F145" s="707">
        <v>0</v>
      </c>
      <c r="G145" s="20">
        <f t="shared" si="8"/>
        <v>0</v>
      </c>
      <c r="H145">
        <f t="shared" si="9"/>
        <v>0</v>
      </c>
      <c r="I145">
        <f t="shared" si="10"/>
        <v>0.547400573</v>
      </c>
      <c r="K145" s="695"/>
      <c r="R145" s="4" t="s">
        <v>81</v>
      </c>
      <c r="S145" s="5">
        <v>0.18817235299999999</v>
      </c>
    </row>
    <row r="146" spans="1:19">
      <c r="A146" s="708" t="s">
        <v>118</v>
      </c>
      <c r="B146" s="707">
        <v>14.9627</v>
      </c>
      <c r="C146" s="707">
        <v>23.456225</v>
      </c>
      <c r="D146" s="707">
        <v>3.76288</v>
      </c>
      <c r="E146" s="707">
        <v>4.6289999999999996</v>
      </c>
      <c r="F146" s="707">
        <v>15.096</v>
      </c>
      <c r="G146" s="20">
        <f t="shared" si="8"/>
        <v>12.381361000000002</v>
      </c>
      <c r="H146">
        <f t="shared" si="9"/>
        <v>5.288991668996034E-4</v>
      </c>
      <c r="I146">
        <f t="shared" si="10"/>
        <v>0.47299710099999998</v>
      </c>
      <c r="J146">
        <f t="shared" si="11"/>
        <v>2.5016777266482755E-4</v>
      </c>
      <c r="K146" s="695"/>
      <c r="R146" s="4" t="s">
        <v>155</v>
      </c>
      <c r="S146" s="5">
        <v>0.39930692499999998</v>
      </c>
    </row>
    <row r="147" spans="1:19">
      <c r="A147" s="708" t="s">
        <v>120</v>
      </c>
      <c r="B147" s="707">
        <v>0</v>
      </c>
      <c r="C147" s="707">
        <v>0</v>
      </c>
      <c r="D147" s="707">
        <v>0</v>
      </c>
      <c r="E147" s="707">
        <v>1.0129999999999999</v>
      </c>
      <c r="F147" s="707">
        <v>0</v>
      </c>
      <c r="G147" s="20">
        <f t="shared" si="8"/>
        <v>0.20259999999999997</v>
      </c>
      <c r="H147">
        <f t="shared" si="9"/>
        <v>8.6545389649699766E-6</v>
      </c>
      <c r="I147">
        <f t="shared" si="10"/>
        <v>0.530444735</v>
      </c>
      <c r="J147">
        <f t="shared" si="11"/>
        <v>4.5907546278206733E-6</v>
      </c>
      <c r="K147" s="695"/>
      <c r="R147" s="4" t="s">
        <v>212</v>
      </c>
      <c r="S147" s="4">
        <v>0.2866231185</v>
      </c>
    </row>
    <row r="148" spans="1:19">
      <c r="A148" s="708" t="s">
        <v>122</v>
      </c>
      <c r="B148" s="707">
        <v>0</v>
      </c>
      <c r="C148" s="707">
        <v>1.52</v>
      </c>
      <c r="D148" s="707">
        <v>0</v>
      </c>
      <c r="E148" s="707">
        <v>0</v>
      </c>
      <c r="F148" s="707">
        <v>0</v>
      </c>
      <c r="G148" s="20">
        <f t="shared" si="8"/>
        <v>0.30399999999999999</v>
      </c>
      <c r="H148">
        <f t="shared" si="9"/>
        <v>1.2986080184357715E-5</v>
      </c>
      <c r="I148">
        <f t="shared" si="10"/>
        <v>0.57400911600000004</v>
      </c>
      <c r="J148">
        <f t="shared" si="11"/>
        <v>7.4541284069282891E-6</v>
      </c>
      <c r="K148" s="695"/>
      <c r="R148" s="4" t="s">
        <v>214</v>
      </c>
      <c r="S148" s="4">
        <v>0.39864959599999999</v>
      </c>
    </row>
    <row r="149" spans="1:19">
      <c r="A149" s="708" t="s">
        <v>123</v>
      </c>
      <c r="B149" s="707">
        <v>109.466204</v>
      </c>
      <c r="C149" s="707">
        <v>285.68894499999999</v>
      </c>
      <c r="D149" s="707">
        <v>165.82499999999999</v>
      </c>
      <c r="E149" s="707">
        <v>293.89499999999998</v>
      </c>
      <c r="F149" s="707">
        <v>270.14100000000002</v>
      </c>
      <c r="G149" s="20">
        <f t="shared" si="8"/>
        <v>225.00322980000001</v>
      </c>
      <c r="H149">
        <f t="shared" si="9"/>
        <v>9.6115459997442951E-3</v>
      </c>
      <c r="I149">
        <f t="shared" si="10"/>
        <v>0.53886033200000005</v>
      </c>
      <c r="J149">
        <f t="shared" si="11"/>
        <v>5.1792808684554834E-3</v>
      </c>
      <c r="K149" s="695"/>
      <c r="R149" s="4" t="s">
        <v>101</v>
      </c>
      <c r="S149" s="5">
        <v>0.36470802699999999</v>
      </c>
    </row>
    <row r="150" spans="1:19">
      <c r="A150" s="708" t="s">
        <v>126</v>
      </c>
      <c r="B150" s="707">
        <v>0</v>
      </c>
      <c r="C150" s="707">
        <v>0</v>
      </c>
      <c r="D150" s="707">
        <v>0</v>
      </c>
      <c r="E150" s="707">
        <v>0</v>
      </c>
      <c r="F150" s="707">
        <v>0</v>
      </c>
      <c r="G150" s="20">
        <f t="shared" si="8"/>
        <v>0</v>
      </c>
      <c r="H150">
        <f t="shared" si="9"/>
        <v>0</v>
      </c>
      <c r="I150">
        <f t="shared" si="10"/>
        <v>0.54441631300000004</v>
      </c>
      <c r="K150" s="695"/>
      <c r="R150" s="4" t="s">
        <v>129</v>
      </c>
      <c r="S150" s="5">
        <v>0.51318692300000002</v>
      </c>
    </row>
    <row r="151" spans="1:19">
      <c r="A151" s="708" t="s">
        <v>128</v>
      </c>
      <c r="B151" s="707">
        <v>79.052497999999986</v>
      </c>
      <c r="C151" s="707">
        <v>1.0701000000000003</v>
      </c>
      <c r="D151" s="707">
        <v>9.4779</v>
      </c>
      <c r="E151" s="707">
        <v>2.5110000000000001</v>
      </c>
      <c r="F151" s="707">
        <v>4.2050000000000001</v>
      </c>
      <c r="G151" s="20">
        <f t="shared" si="8"/>
        <v>19.263299599999996</v>
      </c>
      <c r="H151">
        <f t="shared" si="9"/>
        <v>8.2287747770034821E-4</v>
      </c>
      <c r="I151">
        <f t="shared" si="10"/>
        <v>0.33922593699999998</v>
      </c>
      <c r="J151">
        <f t="shared" si="11"/>
        <v>2.7914138340909723E-4</v>
      </c>
      <c r="K151" s="695"/>
      <c r="R151" s="4" t="s">
        <v>217</v>
      </c>
      <c r="S151" s="5">
        <v>0.42702807500000001</v>
      </c>
    </row>
    <row r="152" spans="1:19">
      <c r="A152" s="708" t="s">
        <v>129</v>
      </c>
      <c r="B152" s="707">
        <v>0</v>
      </c>
      <c r="C152" s="707">
        <v>0</v>
      </c>
      <c r="D152" s="707">
        <v>0</v>
      </c>
      <c r="E152" s="707">
        <v>0</v>
      </c>
      <c r="F152" s="707">
        <v>22.949000000000002</v>
      </c>
      <c r="G152" s="20">
        <f t="shared" si="8"/>
        <v>4.5898000000000003</v>
      </c>
      <c r="H152">
        <f t="shared" si="9"/>
        <v>1.9606418036238502E-4</v>
      </c>
      <c r="I152">
        <f t="shared" si="10"/>
        <v>0.51318692300000002</v>
      </c>
      <c r="J152">
        <f t="shared" si="11"/>
        <v>1.006175734306894E-4</v>
      </c>
      <c r="K152" s="695"/>
      <c r="R152" s="4" t="s">
        <v>218</v>
      </c>
      <c r="S152" s="4">
        <v>0.54393411999999997</v>
      </c>
    </row>
    <row r="153" spans="1:19">
      <c r="A153" s="709" t="s">
        <v>133</v>
      </c>
      <c r="B153" s="707">
        <v>9.8127410000000008</v>
      </c>
      <c r="C153" s="707">
        <v>5.4903930000000001</v>
      </c>
      <c r="D153" s="707">
        <v>6.3306880000000003</v>
      </c>
      <c r="E153" s="707">
        <v>10.606</v>
      </c>
      <c r="F153" s="707">
        <v>12.669</v>
      </c>
      <c r="G153" s="20">
        <f t="shared" si="8"/>
        <v>8.9817643999999994</v>
      </c>
      <c r="H153">
        <f t="shared" si="9"/>
        <v>3.8367734439279458E-4</v>
      </c>
      <c r="I153">
        <f t="shared" si="10"/>
        <v>0.50267819899999999</v>
      </c>
      <c r="J153">
        <f t="shared" si="11"/>
        <v>1.9286623647647271E-4</v>
      </c>
      <c r="K153" s="695"/>
      <c r="R153" s="4" t="s">
        <v>177</v>
      </c>
      <c r="S153" s="5">
        <v>0.47759416300000002</v>
      </c>
    </row>
    <row r="154" spans="1:19">
      <c r="A154" s="709" t="s">
        <v>136</v>
      </c>
      <c r="B154" s="707">
        <v>0</v>
      </c>
      <c r="C154" s="707">
        <v>0</v>
      </c>
      <c r="D154" s="707">
        <v>0</v>
      </c>
      <c r="E154" s="707">
        <v>0</v>
      </c>
      <c r="F154" s="707">
        <v>2.302</v>
      </c>
      <c r="G154" s="20">
        <f t="shared" si="8"/>
        <v>0.46040000000000003</v>
      </c>
      <c r="H154">
        <f t="shared" si="9"/>
        <v>1.9667076700257541E-5</v>
      </c>
      <c r="I154">
        <f t="shared" si="10"/>
        <v>0.472086175</v>
      </c>
      <c r="J154">
        <f t="shared" si="11"/>
        <v>9.2845550128562045E-6</v>
      </c>
      <c r="K154" s="695"/>
      <c r="R154" s="4" t="s">
        <v>58</v>
      </c>
      <c r="S154" s="5">
        <v>0.19057085000000001</v>
      </c>
    </row>
    <row r="155" spans="1:19">
      <c r="A155" s="709" t="s">
        <v>139</v>
      </c>
      <c r="B155" s="707">
        <v>0</v>
      </c>
      <c r="C155" s="707">
        <v>0</v>
      </c>
      <c r="D155" s="707">
        <v>0</v>
      </c>
      <c r="E155" s="707">
        <v>0.53</v>
      </c>
      <c r="F155" s="707">
        <v>0</v>
      </c>
      <c r="G155" s="20">
        <f t="shared" si="8"/>
        <v>0.10600000000000001</v>
      </c>
      <c r="H155">
        <f t="shared" si="9"/>
        <v>4.5280411169142037E-6</v>
      </c>
      <c r="I155">
        <f t="shared" si="10"/>
        <v>0.58945392100000005</v>
      </c>
      <c r="J155">
        <f t="shared" si="11"/>
        <v>2.6690715908142969E-6</v>
      </c>
      <c r="K155" s="695"/>
      <c r="R155" s="218" t="s">
        <v>266</v>
      </c>
      <c r="S155" s="4">
        <v>0.39864959599999999</v>
      </c>
    </row>
    <row r="156" spans="1:19">
      <c r="A156" s="709" t="s">
        <v>141</v>
      </c>
      <c r="B156" s="707">
        <v>16.844358999999997</v>
      </c>
      <c r="C156" s="707">
        <v>0</v>
      </c>
      <c r="D156" s="707">
        <v>16.895606000000001</v>
      </c>
      <c r="E156" s="707">
        <v>3.0270000000000001</v>
      </c>
      <c r="F156" s="707">
        <v>14.308999999999999</v>
      </c>
      <c r="G156" s="20">
        <f t="shared" si="8"/>
        <v>10.215192999999999</v>
      </c>
      <c r="H156">
        <f t="shared" si="9"/>
        <v>4.3636616906805799E-4</v>
      </c>
      <c r="I156">
        <f t="shared" si="10"/>
        <v>0.36556084300000002</v>
      </c>
      <c r="J156">
        <f t="shared" si="11"/>
        <v>1.5951838462119981E-4</v>
      </c>
      <c r="K156" s="695"/>
      <c r="R156" s="22" t="s">
        <v>213</v>
      </c>
      <c r="S156" s="4">
        <v>0.39864959599999999</v>
      </c>
    </row>
    <row r="157" spans="1:19">
      <c r="A157" s="709" t="s">
        <v>144</v>
      </c>
      <c r="B157" s="707">
        <v>0</v>
      </c>
      <c r="C157" s="707">
        <v>0</v>
      </c>
      <c r="D157" s="707">
        <v>0</v>
      </c>
      <c r="E157" s="707">
        <v>0.56399999999999995</v>
      </c>
      <c r="F157" s="707">
        <v>0.93799999999999994</v>
      </c>
      <c r="G157" s="20">
        <f t="shared" si="8"/>
        <v>0.30039999999999994</v>
      </c>
      <c r="H157">
        <f t="shared" si="9"/>
        <v>1.283229765585874E-5</v>
      </c>
      <c r="I157">
        <f t="shared" si="10"/>
        <v>0.52159803599999999</v>
      </c>
      <c r="J157">
        <f t="shared" si="11"/>
        <v>6.693301254663323E-6</v>
      </c>
      <c r="K157" s="695"/>
      <c r="R157" s="4" t="s">
        <v>94</v>
      </c>
      <c r="S157" s="5">
        <v>0.25937051</v>
      </c>
    </row>
    <row r="158" spans="1:19">
      <c r="A158" s="709" t="s">
        <v>146</v>
      </c>
      <c r="B158" s="707">
        <v>0.96450000000000002</v>
      </c>
      <c r="C158" s="707">
        <v>1.0149999999999999</v>
      </c>
      <c r="D158" s="707">
        <v>0</v>
      </c>
      <c r="E158" s="707">
        <v>0</v>
      </c>
      <c r="F158" s="707">
        <v>0</v>
      </c>
      <c r="G158" s="20">
        <f t="shared" si="8"/>
        <v>0.39589999999999997</v>
      </c>
      <c r="H158">
        <f t="shared" si="9"/>
        <v>1.6911806397984274E-5</v>
      </c>
      <c r="I158">
        <f t="shared" si="10"/>
        <v>0.53553453900000003</v>
      </c>
      <c r="J158">
        <f t="shared" si="11"/>
        <v>9.0568564430017594E-6</v>
      </c>
      <c r="K158" s="695"/>
      <c r="R158" s="17" t="s">
        <v>222</v>
      </c>
      <c r="S158" s="4">
        <v>0.54393411999999997</v>
      </c>
    </row>
    <row r="159" spans="1:19">
      <c r="A159" s="710" t="s">
        <v>96</v>
      </c>
      <c r="B159" s="707">
        <v>3417.5636889999996</v>
      </c>
      <c r="C159" s="707">
        <v>1715.4144649999998</v>
      </c>
      <c r="D159" s="707">
        <v>2809.4972250000001</v>
      </c>
      <c r="E159" s="707">
        <v>4976.8320000000003</v>
      </c>
      <c r="F159" s="707">
        <v>5406.049</v>
      </c>
      <c r="G159" s="20">
        <f t="shared" ref="G159:G222" si="12">AVERAGE(B159:F159)</f>
        <v>3665.0712758</v>
      </c>
      <c r="H159">
        <f t="shared" ref="H159:H222" si="13">G159/G$236</f>
        <v>0.15656220220041128</v>
      </c>
      <c r="I159">
        <f t="shared" ref="I159:I222" si="14">VLOOKUP(A159,R$1:S$248,2,FALSE)</f>
        <v>0.30302319799999999</v>
      </c>
      <c r="J159">
        <f t="shared" ref="J159:J222" si="15">H159*I159</f>
        <v>4.7441979196691263E-2</v>
      </c>
      <c r="K159" s="695"/>
      <c r="R159" s="4" t="s">
        <v>206</v>
      </c>
      <c r="S159" s="5">
        <v>0.37561155200000002</v>
      </c>
    </row>
    <row r="160" spans="1:19">
      <c r="A160" s="710" t="s">
        <v>150</v>
      </c>
      <c r="B160" s="707">
        <v>2453.0918389999997</v>
      </c>
      <c r="C160" s="707">
        <v>1438.684608</v>
      </c>
      <c r="D160" s="707">
        <v>1132.2014999999999</v>
      </c>
      <c r="E160" s="707">
        <v>1243.808</v>
      </c>
      <c r="F160" s="707">
        <v>1522.845</v>
      </c>
      <c r="G160" s="20">
        <f t="shared" si="12"/>
        <v>1558.1261893999999</v>
      </c>
      <c r="H160">
        <f t="shared" si="13"/>
        <v>6.655905142400044E-2</v>
      </c>
      <c r="I160">
        <f t="shared" si="14"/>
        <v>0.30302319799999999</v>
      </c>
      <c r="J160">
        <f t="shared" si="15"/>
        <v>2.0168936618347066E-2</v>
      </c>
      <c r="K160" s="695"/>
      <c r="R160" s="4" t="s">
        <v>131</v>
      </c>
      <c r="S160" s="5">
        <v>0.52911444100000005</v>
      </c>
    </row>
    <row r="161" spans="1:19">
      <c r="A161" s="710" t="s">
        <v>153</v>
      </c>
      <c r="B161" s="707">
        <v>4.745044</v>
      </c>
      <c r="C161" s="707">
        <v>0</v>
      </c>
      <c r="D161" s="707">
        <v>0.71849499999999999</v>
      </c>
      <c r="E161" s="707">
        <v>1.359</v>
      </c>
      <c r="F161" s="707">
        <v>0</v>
      </c>
      <c r="G161" s="20">
        <f t="shared" si="12"/>
        <v>1.3645077999999999</v>
      </c>
      <c r="H161">
        <f t="shared" si="13"/>
        <v>5.8288183233491905E-5</v>
      </c>
      <c r="I161">
        <f t="shared" si="14"/>
        <v>0.30302319799999999</v>
      </c>
      <c r="J161">
        <f t="shared" si="15"/>
        <v>1.7662671689022698E-5</v>
      </c>
      <c r="K161" s="695"/>
      <c r="R161" s="4" t="s">
        <v>133</v>
      </c>
      <c r="S161" s="5">
        <v>0.50267819899999999</v>
      </c>
    </row>
    <row r="162" spans="1:19">
      <c r="A162" s="710" t="s">
        <v>155</v>
      </c>
      <c r="B162" s="707">
        <v>52.521267999999999</v>
      </c>
      <c r="C162" s="707">
        <v>24.265682999999999</v>
      </c>
      <c r="D162" s="707">
        <v>13.334986000000001</v>
      </c>
      <c r="E162" s="707">
        <v>23.137</v>
      </c>
      <c r="F162" s="707">
        <v>41.341999999999999</v>
      </c>
      <c r="G162" s="20">
        <f t="shared" si="12"/>
        <v>30.920187399999996</v>
      </c>
      <c r="H162">
        <f t="shared" si="13"/>
        <v>1.3208290555650232E-3</v>
      </c>
      <c r="I162">
        <f t="shared" si="14"/>
        <v>0.39930692499999998</v>
      </c>
      <c r="J162">
        <f t="shared" si="15"/>
        <v>5.2741618862832353E-4</v>
      </c>
      <c r="K162" s="695"/>
      <c r="R162" s="4" t="s">
        <v>224</v>
      </c>
      <c r="S162" s="4">
        <v>0.54393411999999997</v>
      </c>
    </row>
    <row r="163" spans="1:19">
      <c r="A163" s="710" t="s">
        <v>157</v>
      </c>
      <c r="B163" s="707">
        <v>35.380966000000001</v>
      </c>
      <c r="C163" s="707">
        <v>15.944663</v>
      </c>
      <c r="D163" s="707">
        <v>10.915259000000001</v>
      </c>
      <c r="E163" s="707">
        <v>56.429000000000002</v>
      </c>
      <c r="F163" s="707">
        <v>60.651000000000003</v>
      </c>
      <c r="G163" s="20">
        <f t="shared" si="12"/>
        <v>35.864177599999998</v>
      </c>
      <c r="H163">
        <f t="shared" si="13"/>
        <v>1.5320233094067296E-3</v>
      </c>
      <c r="I163">
        <f t="shared" si="14"/>
        <v>0.30302319799999999</v>
      </c>
      <c r="J163">
        <f t="shared" si="15"/>
        <v>4.6423860262697069E-4</v>
      </c>
      <c r="K163" s="695"/>
      <c r="R163" s="4" t="s">
        <v>225</v>
      </c>
      <c r="S163" s="4">
        <v>0.54393411999999997</v>
      </c>
    </row>
    <row r="164" spans="1:19">
      <c r="A164" s="710" t="s">
        <v>75</v>
      </c>
      <c r="B164" s="707">
        <v>0</v>
      </c>
      <c r="C164" s="707">
        <v>0.93600000000000005</v>
      </c>
      <c r="D164" s="707">
        <v>2.2037220000000004</v>
      </c>
      <c r="E164" s="707">
        <v>1.9339999999999999</v>
      </c>
      <c r="F164" s="707">
        <v>1.0389999999999999</v>
      </c>
      <c r="G164" s="20">
        <f t="shared" si="12"/>
        <v>1.2225443999999999</v>
      </c>
      <c r="H164">
        <f t="shared" si="13"/>
        <v>5.2223880287294377E-5</v>
      </c>
      <c r="I164">
        <f t="shared" si="14"/>
        <v>0.30243793699999999</v>
      </c>
      <c r="J164">
        <f t="shared" si="15"/>
        <v>1.5794482616224279E-5</v>
      </c>
      <c r="K164" s="695"/>
      <c r="R164" s="4" t="s">
        <v>226</v>
      </c>
      <c r="S164" s="4">
        <v>0.54393411999999997</v>
      </c>
    </row>
    <row r="165" spans="1:19">
      <c r="A165" s="710" t="s">
        <v>84</v>
      </c>
      <c r="B165" s="707">
        <v>397.78146800000002</v>
      </c>
      <c r="C165" s="707">
        <v>171.38770000000002</v>
      </c>
      <c r="D165" s="707">
        <v>95.246721000000008</v>
      </c>
      <c r="E165" s="707">
        <v>41.395000000000003</v>
      </c>
      <c r="F165" s="707">
        <v>50.308</v>
      </c>
      <c r="G165" s="20">
        <f t="shared" si="12"/>
        <v>151.22377779999999</v>
      </c>
      <c r="H165">
        <f t="shared" si="13"/>
        <v>6.4598819220141254E-3</v>
      </c>
      <c r="I165">
        <f t="shared" si="14"/>
        <v>0.49951571</v>
      </c>
      <c r="J165">
        <f t="shared" si="15"/>
        <v>3.2268125047910504E-3</v>
      </c>
      <c r="K165" s="695"/>
      <c r="R165" s="4" t="s">
        <v>83</v>
      </c>
      <c r="S165" s="5">
        <v>0.16181582799999999</v>
      </c>
    </row>
    <row r="166" spans="1:19">
      <c r="A166" s="710" t="s">
        <v>161</v>
      </c>
      <c r="B166" s="707">
        <v>444.95979299999999</v>
      </c>
      <c r="C166" s="707">
        <v>306.28758600000003</v>
      </c>
      <c r="D166" s="707">
        <v>821.25976200000002</v>
      </c>
      <c r="E166" s="707">
        <v>1225.635</v>
      </c>
      <c r="F166" s="707">
        <v>964.46299999999997</v>
      </c>
      <c r="G166" s="20">
        <f t="shared" si="12"/>
        <v>752.52102820000005</v>
      </c>
      <c r="H166">
        <f t="shared" si="13"/>
        <v>3.2145718462567481E-2</v>
      </c>
      <c r="I166">
        <f t="shared" si="14"/>
        <v>0.33501194099999998</v>
      </c>
      <c r="J166">
        <f t="shared" si="15"/>
        <v>1.0769199536984266E-2</v>
      </c>
      <c r="K166" s="695"/>
      <c r="R166" s="4" t="s">
        <v>186</v>
      </c>
      <c r="S166" s="5">
        <v>0.320837551</v>
      </c>
    </row>
    <row r="167" spans="1:19">
      <c r="A167" s="710" t="s">
        <v>198</v>
      </c>
      <c r="B167" s="707">
        <v>43.500362000000003</v>
      </c>
      <c r="C167" s="707">
        <v>31.211677999999999</v>
      </c>
      <c r="D167" s="707">
        <v>16.792469000000001</v>
      </c>
      <c r="E167" s="707">
        <v>16.256</v>
      </c>
      <c r="F167" s="707">
        <v>16.648</v>
      </c>
      <c r="G167" s="20">
        <f t="shared" si="12"/>
        <v>24.881701799999998</v>
      </c>
      <c r="H167">
        <f t="shared" si="13"/>
        <v>1.062880837822624E-3</v>
      </c>
      <c r="I167">
        <f t="shared" si="14"/>
        <v>0.48138170000000002</v>
      </c>
      <c r="J167">
        <f t="shared" si="15"/>
        <v>5.1165138460847908E-4</v>
      </c>
      <c r="K167" s="695"/>
      <c r="R167" s="4" t="s">
        <v>178</v>
      </c>
      <c r="S167" s="5">
        <v>0.430075243</v>
      </c>
    </row>
    <row r="168" spans="1:19">
      <c r="A168" s="710" t="s">
        <v>163</v>
      </c>
      <c r="B168" s="707">
        <v>306.20669300000003</v>
      </c>
      <c r="C168" s="707">
        <v>96.378972000000005</v>
      </c>
      <c r="D168" s="707">
        <v>1501.46344</v>
      </c>
      <c r="E168" s="707">
        <v>167.85</v>
      </c>
      <c r="F168" s="707">
        <v>698.60699999999997</v>
      </c>
      <c r="G168" s="20">
        <f t="shared" si="12"/>
        <v>554.10122100000001</v>
      </c>
      <c r="H168">
        <f t="shared" si="13"/>
        <v>2.3669746336041169E-2</v>
      </c>
      <c r="I168">
        <f t="shared" si="14"/>
        <v>0.309853932</v>
      </c>
      <c r="J168">
        <f t="shared" si="15"/>
        <v>7.3341639716649493E-3</v>
      </c>
      <c r="K168" s="695"/>
      <c r="R168" s="4" t="s">
        <v>229</v>
      </c>
      <c r="S168" s="4">
        <v>0.54393411999999997</v>
      </c>
    </row>
    <row r="169" spans="1:19">
      <c r="A169" s="710" t="s">
        <v>80</v>
      </c>
      <c r="B169" s="707">
        <v>35.620281000000006</v>
      </c>
      <c r="C169" s="707">
        <v>338.617571</v>
      </c>
      <c r="D169" s="707">
        <v>192.74542</v>
      </c>
      <c r="E169" s="707">
        <v>411.51</v>
      </c>
      <c r="F169" s="707">
        <v>314.27100000000002</v>
      </c>
      <c r="G169" s="20">
        <f t="shared" si="12"/>
        <v>258.5528544</v>
      </c>
      <c r="H169">
        <f t="shared" si="13"/>
        <v>1.1044697694516334E-2</v>
      </c>
      <c r="I169">
        <f t="shared" si="14"/>
        <v>0.45051817900000002</v>
      </c>
      <c r="J169">
        <f t="shared" si="15"/>
        <v>4.9758370929389971E-3</v>
      </c>
      <c r="K169" s="695"/>
      <c r="R169" s="4" t="s">
        <v>231</v>
      </c>
      <c r="S169" s="5">
        <v>0.349158994</v>
      </c>
    </row>
    <row r="170" spans="1:19">
      <c r="A170" s="710" t="s">
        <v>166</v>
      </c>
      <c r="B170" s="707">
        <v>183.56796999999997</v>
      </c>
      <c r="C170" s="707">
        <v>109.92129799999999</v>
      </c>
      <c r="D170" s="707">
        <v>222.564549</v>
      </c>
      <c r="E170" s="707">
        <v>177.02199999999999</v>
      </c>
      <c r="F170" s="707">
        <v>935.38099999999997</v>
      </c>
      <c r="G170" s="20">
        <f t="shared" si="12"/>
        <v>325.69136339999994</v>
      </c>
      <c r="H170">
        <f t="shared" si="13"/>
        <v>1.3912678159424957E-2</v>
      </c>
      <c r="I170">
        <f t="shared" si="14"/>
        <v>0.38176551399999997</v>
      </c>
      <c r="J170">
        <f t="shared" si="15"/>
        <v>5.3113807286494421E-3</v>
      </c>
      <c r="K170" s="695"/>
      <c r="R170" s="4" t="s">
        <v>207</v>
      </c>
      <c r="S170" s="5">
        <v>0.33910511100000001</v>
      </c>
    </row>
    <row r="171" spans="1:19">
      <c r="A171" s="710" t="s">
        <v>168</v>
      </c>
      <c r="B171" s="707">
        <v>256.39472899999998</v>
      </c>
      <c r="C171" s="707">
        <v>237.84345199999996</v>
      </c>
      <c r="D171" s="707">
        <v>271.38056299999994</v>
      </c>
      <c r="E171" s="707">
        <v>979.99300000000005</v>
      </c>
      <c r="F171" s="707">
        <v>49.341999999999999</v>
      </c>
      <c r="G171" s="20">
        <f t="shared" si="12"/>
        <v>358.99074880000001</v>
      </c>
      <c r="H171">
        <f t="shared" si="13"/>
        <v>1.5335140293945455E-2</v>
      </c>
      <c r="I171">
        <f t="shared" si="14"/>
        <v>0.35233554700000003</v>
      </c>
      <c r="J171">
        <f t="shared" si="15"/>
        <v>5.4031150437890132E-3</v>
      </c>
      <c r="K171" s="695"/>
      <c r="R171" s="17" t="s">
        <v>219</v>
      </c>
      <c r="S171" s="5">
        <v>0.50184070000000003</v>
      </c>
    </row>
    <row r="172" spans="1:19">
      <c r="A172" s="710" t="s">
        <v>170</v>
      </c>
      <c r="B172" s="707">
        <v>88.119548999999992</v>
      </c>
      <c r="C172" s="707">
        <v>26.836969</v>
      </c>
      <c r="D172" s="707">
        <v>73.54140799999999</v>
      </c>
      <c r="E172" s="707">
        <v>680.72799999999995</v>
      </c>
      <c r="F172" s="707">
        <v>299.35000000000002</v>
      </c>
      <c r="G172" s="20">
        <f t="shared" si="12"/>
        <v>233.71518520000001</v>
      </c>
      <c r="H172">
        <f t="shared" si="13"/>
        <v>9.9836978135171509E-3</v>
      </c>
      <c r="I172">
        <f t="shared" si="14"/>
        <v>0.30810618099999998</v>
      </c>
      <c r="J172">
        <f t="shared" si="15"/>
        <v>3.0760390055808193E-3</v>
      </c>
      <c r="K172" s="695"/>
      <c r="R172" s="4" t="s">
        <v>200</v>
      </c>
      <c r="S172" s="5">
        <v>0.34476546800000002</v>
      </c>
    </row>
    <row r="173" spans="1:19">
      <c r="A173" s="710" t="s">
        <v>172</v>
      </c>
      <c r="B173" s="707">
        <v>1289.2507689999998</v>
      </c>
      <c r="C173" s="707">
        <v>534.10367500000007</v>
      </c>
      <c r="D173" s="707">
        <v>760.02130199999988</v>
      </c>
      <c r="E173" s="707">
        <v>911.50400000000002</v>
      </c>
      <c r="F173" s="707">
        <v>745.14099999999996</v>
      </c>
      <c r="G173" s="20">
        <f t="shared" si="12"/>
        <v>848.0041491999998</v>
      </c>
      <c r="H173">
        <f t="shared" si="13"/>
        <v>3.6224506178221184E-2</v>
      </c>
      <c r="I173">
        <f t="shared" si="14"/>
        <v>0.38138826799999997</v>
      </c>
      <c r="J173">
        <f t="shared" si="15"/>
        <v>1.3815601670467076E-2</v>
      </c>
      <c r="K173" s="695"/>
      <c r="R173" s="4" t="s">
        <v>201</v>
      </c>
      <c r="S173" s="5">
        <v>0.36989438499999999</v>
      </c>
    </row>
    <row r="174" spans="1:19">
      <c r="A174" s="710" t="s">
        <v>46</v>
      </c>
      <c r="B174" s="707">
        <v>3.5954750000000004</v>
      </c>
      <c r="C174" s="707">
        <v>5.1482479999999997</v>
      </c>
      <c r="D174" s="707">
        <v>44.390279</v>
      </c>
      <c r="E174" s="707">
        <v>36.793999999999997</v>
      </c>
      <c r="F174" s="707">
        <v>47.076000000000001</v>
      </c>
      <c r="G174" s="20">
        <f t="shared" si="12"/>
        <v>27.400800399999998</v>
      </c>
      <c r="H174">
        <f t="shared" si="13"/>
        <v>1.1704901023354636E-3</v>
      </c>
      <c r="I174">
        <f t="shared" si="14"/>
        <v>0.49513526800000002</v>
      </c>
      <c r="J174">
        <f t="shared" si="15"/>
        <v>5.795509305112172E-4</v>
      </c>
      <c r="K174" s="695"/>
      <c r="R174" s="4" t="s">
        <v>166</v>
      </c>
      <c r="S174" s="5">
        <v>0.38176551399999997</v>
      </c>
    </row>
    <row r="175" spans="1:19">
      <c r="A175" s="706" t="s">
        <v>174</v>
      </c>
      <c r="B175" s="707">
        <v>181.33079900000001</v>
      </c>
      <c r="C175" s="707">
        <v>224.86751100000001</v>
      </c>
      <c r="D175" s="707">
        <v>169.612641</v>
      </c>
      <c r="E175" s="707">
        <v>505.32</v>
      </c>
      <c r="F175" s="707">
        <v>656.66300000000001</v>
      </c>
      <c r="G175" s="20">
        <f t="shared" si="12"/>
        <v>347.55879019999998</v>
      </c>
      <c r="H175">
        <f t="shared" si="13"/>
        <v>1.4846797099722238E-2</v>
      </c>
      <c r="I175">
        <f t="shared" si="14"/>
        <v>0.427243396</v>
      </c>
      <c r="J175">
        <f t="shared" si="15"/>
        <v>6.3431960126082796E-3</v>
      </c>
      <c r="K175" s="695"/>
      <c r="R175" s="4" t="s">
        <v>235</v>
      </c>
      <c r="S175" s="4">
        <v>0.54393411999999997</v>
      </c>
    </row>
    <row r="176" spans="1:19">
      <c r="A176" s="706" t="s">
        <v>175</v>
      </c>
      <c r="B176" s="707">
        <v>10.295707</v>
      </c>
      <c r="C176" s="707">
        <v>7.3883919999999996</v>
      </c>
      <c r="D176" s="707">
        <v>1.0352790000000001</v>
      </c>
      <c r="E176" s="707">
        <v>0.91</v>
      </c>
      <c r="F176" s="707">
        <v>0.88800000000000001</v>
      </c>
      <c r="G176" s="20">
        <f t="shared" si="12"/>
        <v>4.1034756000000003</v>
      </c>
      <c r="H176">
        <f t="shared" si="13"/>
        <v>1.7528968150051116E-4</v>
      </c>
      <c r="I176">
        <f t="shared" si="14"/>
        <v>0.28742747600000002</v>
      </c>
      <c r="J176">
        <f t="shared" si="15"/>
        <v>5.0383070722535814E-5</v>
      </c>
      <c r="K176" s="695"/>
      <c r="R176" s="4" t="s">
        <v>60</v>
      </c>
      <c r="S176" s="5">
        <v>0.14993991800000001</v>
      </c>
    </row>
    <row r="177" spans="1:19">
      <c r="A177" s="706" t="s">
        <v>176</v>
      </c>
      <c r="B177" s="707">
        <v>0</v>
      </c>
      <c r="C177" s="707">
        <v>0</v>
      </c>
      <c r="D177" s="707">
        <v>0</v>
      </c>
      <c r="E177" s="707">
        <v>1.05</v>
      </c>
      <c r="F177" s="707">
        <v>0</v>
      </c>
      <c r="G177" s="20">
        <f t="shared" si="12"/>
        <v>0.21000000000000002</v>
      </c>
      <c r="H177">
        <f t="shared" si="13"/>
        <v>8.9706474957734226E-6</v>
      </c>
      <c r="I177">
        <f t="shared" si="14"/>
        <v>0.39787066100000001</v>
      </c>
      <c r="J177">
        <f t="shared" si="15"/>
        <v>3.5691574487413663E-6</v>
      </c>
      <c r="K177" s="695"/>
      <c r="R177" s="4" t="s">
        <v>62</v>
      </c>
      <c r="S177" s="5">
        <v>0.25460756899999998</v>
      </c>
    </row>
    <row r="178" spans="1:19">
      <c r="A178" s="706" t="s">
        <v>177</v>
      </c>
      <c r="B178" s="707">
        <v>0</v>
      </c>
      <c r="C178" s="707">
        <v>0</v>
      </c>
      <c r="D178" s="707">
        <v>0</v>
      </c>
      <c r="E178" s="707">
        <v>1.298</v>
      </c>
      <c r="F178" s="707">
        <v>5.48</v>
      </c>
      <c r="G178" s="20">
        <f t="shared" si="12"/>
        <v>1.3556000000000001</v>
      </c>
      <c r="H178">
        <f t="shared" si="13"/>
        <v>5.7907665453668819E-5</v>
      </c>
      <c r="I178">
        <f t="shared" si="14"/>
        <v>0.47759416300000002</v>
      </c>
      <c r="J178">
        <f t="shared" si="15"/>
        <v>2.7656363013628977E-5</v>
      </c>
      <c r="K178" s="695"/>
      <c r="R178" s="17" t="s">
        <v>236</v>
      </c>
      <c r="S178" s="4">
        <v>0.39864959599999999</v>
      </c>
    </row>
    <row r="179" spans="1:19">
      <c r="A179" s="706" t="s">
        <v>178</v>
      </c>
      <c r="B179" s="707">
        <v>4.2633459999999994</v>
      </c>
      <c r="C179" s="707">
        <v>14.766367000000001</v>
      </c>
      <c r="D179" s="707">
        <v>0</v>
      </c>
      <c r="E179" s="707">
        <v>64.084000000000003</v>
      </c>
      <c r="F179" s="707">
        <v>2.7189999999999999</v>
      </c>
      <c r="G179" s="20">
        <f t="shared" si="12"/>
        <v>17.1665426</v>
      </c>
      <c r="H179">
        <f t="shared" si="13"/>
        <v>7.3330953517037028E-4</v>
      </c>
      <c r="I179">
        <f t="shared" si="14"/>
        <v>0.430075243</v>
      </c>
      <c r="J179">
        <f t="shared" si="15"/>
        <v>3.1537827653261403E-4</v>
      </c>
      <c r="K179" s="695"/>
      <c r="R179" s="4" t="s">
        <v>187</v>
      </c>
      <c r="S179" s="5">
        <v>0.29396187099999999</v>
      </c>
    </row>
    <row r="180" spans="1:19">
      <c r="A180" s="706" t="s">
        <v>179</v>
      </c>
      <c r="B180" s="707">
        <v>4.2074780000000001</v>
      </c>
      <c r="C180" s="707">
        <v>3.308068</v>
      </c>
      <c r="D180" s="707">
        <v>0</v>
      </c>
      <c r="E180" s="707">
        <v>0.63400000000000001</v>
      </c>
      <c r="F180" s="707">
        <v>17.704999999999998</v>
      </c>
      <c r="G180" s="20">
        <f t="shared" si="12"/>
        <v>5.1709091999999997</v>
      </c>
      <c r="H180">
        <f t="shared" si="13"/>
        <v>2.2088763650405591E-4</v>
      </c>
      <c r="I180">
        <f t="shared" si="14"/>
        <v>0.33193937699999998</v>
      </c>
      <c r="J180">
        <f t="shared" si="15"/>
        <v>7.3321304448158779E-5</v>
      </c>
      <c r="K180" s="695"/>
      <c r="R180" s="22" t="s">
        <v>227</v>
      </c>
      <c r="S180" s="5">
        <v>0.32266445799999999</v>
      </c>
    </row>
    <row r="181" spans="1:19">
      <c r="A181" s="706" t="s">
        <v>44</v>
      </c>
      <c r="B181" s="707">
        <v>0.67</v>
      </c>
      <c r="C181" s="707">
        <v>29.280276000000001</v>
      </c>
      <c r="D181" s="707">
        <v>61.084343999999994</v>
      </c>
      <c r="E181" s="707">
        <v>4.633</v>
      </c>
      <c r="F181" s="707">
        <v>0</v>
      </c>
      <c r="G181" s="20">
        <f t="shared" si="12"/>
        <v>19.133523999999998</v>
      </c>
      <c r="H181">
        <f t="shared" si="13"/>
        <v>8.1733380550438406E-4</v>
      </c>
      <c r="I181">
        <f t="shared" si="14"/>
        <v>0.338698428</v>
      </c>
      <c r="J181">
        <f t="shared" si="15"/>
        <v>2.7682967507559262E-4</v>
      </c>
      <c r="K181" s="695"/>
      <c r="R181" s="4" t="s">
        <v>237</v>
      </c>
      <c r="S181" s="4">
        <v>0.33922593699999998</v>
      </c>
    </row>
    <row r="182" spans="1:19">
      <c r="A182" s="706" t="s">
        <v>180</v>
      </c>
      <c r="B182" s="707">
        <v>22.797631000000003</v>
      </c>
      <c r="C182" s="707">
        <v>61.665427000000001</v>
      </c>
      <c r="D182" s="707">
        <v>89.528858</v>
      </c>
      <c r="E182" s="707">
        <v>120.595</v>
      </c>
      <c r="F182" s="707">
        <v>78.367999999999995</v>
      </c>
      <c r="G182" s="20">
        <f t="shared" si="12"/>
        <v>74.590983199999997</v>
      </c>
      <c r="H182">
        <f t="shared" si="13"/>
        <v>3.1863305554778922E-3</v>
      </c>
      <c r="I182">
        <f t="shared" si="14"/>
        <v>0.45023135800000003</v>
      </c>
      <c r="J182">
        <f t="shared" si="15"/>
        <v>1.4345859330297057E-3</v>
      </c>
      <c r="K182" s="695"/>
      <c r="R182" s="4" t="s">
        <v>64</v>
      </c>
      <c r="S182" s="5">
        <v>0.25070976</v>
      </c>
    </row>
    <row r="183" spans="1:19">
      <c r="A183" s="706" t="s">
        <v>182</v>
      </c>
      <c r="B183" s="707">
        <v>5</v>
      </c>
      <c r="C183" s="707">
        <v>0</v>
      </c>
      <c r="D183" s="707">
        <v>0</v>
      </c>
      <c r="E183" s="707">
        <v>2.4980000000000002</v>
      </c>
      <c r="F183" s="707">
        <v>3.165</v>
      </c>
      <c r="G183" s="20">
        <f t="shared" si="12"/>
        <v>2.1326000000000001</v>
      </c>
      <c r="H183">
        <f t="shared" si="13"/>
        <v>9.1099061188030476E-5</v>
      </c>
      <c r="I183">
        <f t="shared" si="14"/>
        <v>0.304453064</v>
      </c>
      <c r="J183">
        <f t="shared" si="15"/>
        <v>2.7735388306219357E-5</v>
      </c>
      <c r="K183" s="695"/>
      <c r="R183" s="17" t="s">
        <v>228</v>
      </c>
      <c r="S183" s="5">
        <v>0.28943591299999999</v>
      </c>
    </row>
    <row r="184" spans="1:19">
      <c r="A184" s="706" t="s">
        <v>183</v>
      </c>
      <c r="B184" s="707">
        <v>0</v>
      </c>
      <c r="C184" s="707">
        <v>0</v>
      </c>
      <c r="D184" s="707">
        <v>0</v>
      </c>
      <c r="E184" s="707">
        <v>0</v>
      </c>
      <c r="F184" s="707">
        <v>0.877</v>
      </c>
      <c r="G184" s="20">
        <f t="shared" si="12"/>
        <v>0.1754</v>
      </c>
      <c r="H184">
        <f t="shared" si="13"/>
        <v>7.4926265274221818E-6</v>
      </c>
      <c r="I184">
        <f t="shared" si="14"/>
        <v>0.32123402699999998</v>
      </c>
      <c r="J184">
        <f t="shared" si="15"/>
        <v>2.406886592210853E-6</v>
      </c>
      <c r="K184" s="695"/>
      <c r="R184" s="4" t="s">
        <v>135</v>
      </c>
      <c r="S184" s="5">
        <v>0.52074587400000005</v>
      </c>
    </row>
    <row r="185" spans="1:19">
      <c r="A185" s="706" t="s">
        <v>184</v>
      </c>
      <c r="B185" s="707">
        <v>0</v>
      </c>
      <c r="C185" s="707">
        <v>0</v>
      </c>
      <c r="D185" s="707">
        <v>0</v>
      </c>
      <c r="E185" s="707">
        <v>3.33</v>
      </c>
      <c r="F185" s="707">
        <v>3.17</v>
      </c>
      <c r="G185" s="20">
        <f t="shared" si="12"/>
        <v>1.3</v>
      </c>
      <c r="H185">
        <f t="shared" si="13"/>
        <v>5.5532579735740231E-5</v>
      </c>
      <c r="I185">
        <f t="shared" si="14"/>
        <v>0.35035347300000003</v>
      </c>
      <c r="J185">
        <f t="shared" si="15"/>
        <v>1.9456032175066015E-5</v>
      </c>
      <c r="K185" s="695"/>
      <c r="R185" s="4" t="s">
        <v>238</v>
      </c>
      <c r="S185" s="4">
        <v>0.39864959599999999</v>
      </c>
    </row>
    <row r="186" spans="1:19">
      <c r="A186" s="706" t="s">
        <v>186</v>
      </c>
      <c r="B186" s="707">
        <v>66.065812999999991</v>
      </c>
      <c r="C186" s="707">
        <v>46.263289000000007</v>
      </c>
      <c r="D186" s="707">
        <v>8.4989980000000003</v>
      </c>
      <c r="E186" s="707">
        <v>26.129000000000001</v>
      </c>
      <c r="F186" s="707">
        <v>32.521999999999998</v>
      </c>
      <c r="G186" s="20">
        <f t="shared" si="12"/>
        <v>35.895820000000001</v>
      </c>
      <c r="H186">
        <f t="shared" si="13"/>
        <v>1.5333749894844452E-3</v>
      </c>
      <c r="I186">
        <f t="shared" si="14"/>
        <v>0.320837551</v>
      </c>
      <c r="J186">
        <f t="shared" si="15"/>
        <v>4.9196427639084013E-4</v>
      </c>
      <c r="K186" s="695"/>
      <c r="R186" s="4" t="s">
        <v>239</v>
      </c>
      <c r="S186" s="4">
        <v>0.50207523200000004</v>
      </c>
    </row>
    <row r="187" spans="1:19">
      <c r="A187" s="706" t="s">
        <v>187</v>
      </c>
      <c r="B187" s="707">
        <v>6.0046299999999997</v>
      </c>
      <c r="C187" s="707">
        <v>3.4769959999999993</v>
      </c>
      <c r="D187" s="707">
        <v>9.0175829999999983</v>
      </c>
      <c r="E187" s="707">
        <v>1.23</v>
      </c>
      <c r="F187" s="707">
        <v>0</v>
      </c>
      <c r="G187" s="20">
        <f t="shared" si="12"/>
        <v>3.9458417999999993</v>
      </c>
      <c r="H187">
        <f t="shared" si="13"/>
        <v>1.6855598029470517E-4</v>
      </c>
      <c r="I187">
        <f t="shared" si="14"/>
        <v>0.29396187099999999</v>
      </c>
      <c r="J187">
        <f t="shared" si="15"/>
        <v>4.954903133567066E-5</v>
      </c>
      <c r="K187" s="695"/>
      <c r="R187" s="4" t="s">
        <v>215</v>
      </c>
      <c r="S187" s="5">
        <v>0.397369798</v>
      </c>
    </row>
    <row r="188" spans="1:19">
      <c r="A188" s="706" t="s">
        <v>189</v>
      </c>
      <c r="B188" s="707">
        <v>6.6164759999999996</v>
      </c>
      <c r="C188" s="707">
        <v>34.659836000000006</v>
      </c>
      <c r="D188" s="707">
        <v>15.356930999999999</v>
      </c>
      <c r="E188" s="707">
        <v>107.30200000000001</v>
      </c>
      <c r="F188" s="707">
        <v>129.31800000000001</v>
      </c>
      <c r="G188" s="20">
        <f t="shared" si="12"/>
        <v>58.650648599999997</v>
      </c>
      <c r="H188">
        <f t="shared" si="13"/>
        <v>2.5054013999479853E-3</v>
      </c>
      <c r="I188">
        <f t="shared" si="14"/>
        <v>0.34145803200000002</v>
      </c>
      <c r="J188">
        <f t="shared" si="15"/>
        <v>8.5548943139628401E-4</v>
      </c>
      <c r="K188" s="695"/>
      <c r="R188" s="4" t="s">
        <v>240</v>
      </c>
      <c r="S188" s="5">
        <v>0.30378436800000003</v>
      </c>
    </row>
    <row r="189" spans="1:19">
      <c r="A189" s="706" t="s">
        <v>192</v>
      </c>
      <c r="B189" s="707">
        <v>69.199481000000006</v>
      </c>
      <c r="C189" s="707">
        <v>192.11675699999998</v>
      </c>
      <c r="D189" s="707">
        <v>59.867924000000002</v>
      </c>
      <c r="E189" s="707">
        <v>33.895000000000003</v>
      </c>
      <c r="F189" s="707">
        <v>251.393</v>
      </c>
      <c r="G189" s="20">
        <f t="shared" si="12"/>
        <v>121.29443240000001</v>
      </c>
      <c r="H189">
        <f t="shared" si="13"/>
        <v>5.1813790298110415E-3</v>
      </c>
      <c r="I189">
        <f t="shared" si="14"/>
        <v>0.27743080799999997</v>
      </c>
      <c r="J189">
        <f t="shared" si="15"/>
        <v>1.4374741707947332E-3</v>
      </c>
      <c r="K189" s="695"/>
      <c r="R189" s="4" t="s">
        <v>241</v>
      </c>
      <c r="S189" s="4">
        <v>0.39864959599999999</v>
      </c>
    </row>
    <row r="190" spans="1:19">
      <c r="A190" s="706" t="s">
        <v>193</v>
      </c>
      <c r="B190" s="707">
        <v>20.866603999999999</v>
      </c>
      <c r="C190" s="707">
        <v>113.99118500000002</v>
      </c>
      <c r="D190" s="707">
        <v>60.262451999999996</v>
      </c>
      <c r="E190" s="707">
        <v>34.268000000000001</v>
      </c>
      <c r="F190" s="707">
        <v>94.460999999999999</v>
      </c>
      <c r="G190" s="20">
        <f t="shared" si="12"/>
        <v>64.769848199999998</v>
      </c>
      <c r="H190">
        <f t="shared" si="13"/>
        <v>2.7667975074140696E-3</v>
      </c>
      <c r="I190">
        <f t="shared" si="14"/>
        <v>0.29781603099999998</v>
      </c>
      <c r="J190">
        <f t="shared" si="15"/>
        <v>8.239966522387512E-4</v>
      </c>
      <c r="K190" s="695"/>
      <c r="R190" s="4" t="s">
        <v>242</v>
      </c>
      <c r="S190" s="4">
        <v>0.23357465599999999</v>
      </c>
    </row>
    <row r="191" spans="1:19">
      <c r="A191" s="706" t="s">
        <v>195</v>
      </c>
      <c r="B191" s="707">
        <v>109.137601</v>
      </c>
      <c r="C191" s="707">
        <v>1.25047</v>
      </c>
      <c r="D191" s="707">
        <v>26.622657</v>
      </c>
      <c r="E191" s="707">
        <v>113.43600000000001</v>
      </c>
      <c r="F191" s="707">
        <v>34.521999999999998</v>
      </c>
      <c r="G191" s="20">
        <f t="shared" si="12"/>
        <v>56.993745599999997</v>
      </c>
      <c r="H191">
        <f t="shared" si="13"/>
        <v>2.4346228630542257E-3</v>
      </c>
      <c r="I191">
        <f t="shared" si="14"/>
        <v>0.52748621900000003</v>
      </c>
      <c r="J191">
        <f t="shared" si="15"/>
        <v>1.2842300087234284E-3</v>
      </c>
      <c r="K191" s="695"/>
      <c r="R191" s="4" t="s">
        <v>243</v>
      </c>
      <c r="S191" s="5">
        <v>0.36169664699999998</v>
      </c>
    </row>
    <row r="192" spans="1:19">
      <c r="A192" s="706" t="s">
        <v>31</v>
      </c>
      <c r="B192" s="707">
        <v>7.2383030000000002</v>
      </c>
      <c r="C192" s="707">
        <v>2.7337500000000001</v>
      </c>
      <c r="D192" s="707">
        <v>2.0305</v>
      </c>
      <c r="E192" s="707">
        <v>19.187999999999999</v>
      </c>
      <c r="F192" s="707">
        <v>2.8839999999999999</v>
      </c>
      <c r="G192" s="20">
        <f t="shared" si="12"/>
        <v>6.8149106000000002</v>
      </c>
      <c r="H192">
        <f t="shared" si="13"/>
        <v>2.9111505098957025E-4</v>
      </c>
      <c r="I192">
        <f t="shared" si="14"/>
        <v>0.26223906699999999</v>
      </c>
      <c r="J192">
        <f t="shared" si="15"/>
        <v>7.6341739361162334E-5</v>
      </c>
      <c r="K192" s="695"/>
      <c r="R192" s="4" t="s">
        <v>244</v>
      </c>
      <c r="S192" s="5">
        <v>0.41545077699999999</v>
      </c>
    </row>
    <row r="193" spans="1:19">
      <c r="A193" s="706" t="s">
        <v>61</v>
      </c>
      <c r="B193" s="707">
        <v>0</v>
      </c>
      <c r="C193" s="707">
        <v>3.8448479999999998</v>
      </c>
      <c r="D193" s="707">
        <v>9.8647900000000011</v>
      </c>
      <c r="E193" s="707">
        <v>2.0470000000000002</v>
      </c>
      <c r="F193" s="707">
        <v>2.1970000000000001</v>
      </c>
      <c r="G193" s="20">
        <f t="shared" si="12"/>
        <v>3.5907276000000001</v>
      </c>
      <c r="H193">
        <f t="shared" si="13"/>
        <v>1.5338643596640242E-4</v>
      </c>
      <c r="I193">
        <f t="shared" si="14"/>
        <v>0.37816792100000002</v>
      </c>
      <c r="J193">
        <f t="shared" si="15"/>
        <v>5.8005829599014035E-5</v>
      </c>
      <c r="K193" s="695"/>
      <c r="R193" s="4" t="s">
        <v>245</v>
      </c>
      <c r="S193" s="5">
        <v>0.21171030399999999</v>
      </c>
    </row>
    <row r="194" spans="1:19">
      <c r="A194" s="706" t="s">
        <v>69</v>
      </c>
      <c r="B194" s="707">
        <v>635.08846100000005</v>
      </c>
      <c r="C194" s="707">
        <v>131.14137899999997</v>
      </c>
      <c r="D194" s="707">
        <v>1049.5161699999999</v>
      </c>
      <c r="E194" s="707">
        <v>389.512</v>
      </c>
      <c r="F194" s="707">
        <v>916.71600000000001</v>
      </c>
      <c r="G194" s="20">
        <f t="shared" si="12"/>
        <v>624.39480200000003</v>
      </c>
      <c r="H194">
        <f t="shared" si="13"/>
        <v>2.6672503175882104E-2</v>
      </c>
      <c r="I194">
        <f t="shared" si="14"/>
        <v>0.29559615700000003</v>
      </c>
      <c r="J194">
        <f t="shared" si="15"/>
        <v>7.8842894363610454E-3</v>
      </c>
      <c r="K194" s="695"/>
      <c r="R194" s="4" t="s">
        <v>246</v>
      </c>
      <c r="S194" s="5">
        <v>0.50207523200000004</v>
      </c>
    </row>
    <row r="195" spans="1:19">
      <c r="A195" s="706" t="s">
        <v>95</v>
      </c>
      <c r="B195" s="707">
        <v>2.6</v>
      </c>
      <c r="C195" s="707">
        <v>6.051812</v>
      </c>
      <c r="D195" s="707">
        <v>18.927076</v>
      </c>
      <c r="E195" s="707">
        <v>142.28</v>
      </c>
      <c r="F195" s="707">
        <v>11.829000000000001</v>
      </c>
      <c r="G195" s="20">
        <f t="shared" si="12"/>
        <v>36.337577600000003</v>
      </c>
      <c r="H195">
        <f t="shared" si="13"/>
        <v>1.5522457119043448E-3</v>
      </c>
      <c r="I195">
        <f t="shared" si="14"/>
        <v>0.28245747300000001</v>
      </c>
      <c r="J195">
        <f t="shared" si="15"/>
        <v>4.3844340125958725E-4</v>
      </c>
      <c r="K195" s="695"/>
      <c r="R195" s="4" t="s">
        <v>189</v>
      </c>
      <c r="S195" s="5">
        <v>0.34145803200000002</v>
      </c>
    </row>
    <row r="196" spans="1:19">
      <c r="A196" s="706" t="s">
        <v>102</v>
      </c>
      <c r="B196" s="707">
        <v>0</v>
      </c>
      <c r="C196" s="707">
        <v>12.815286</v>
      </c>
      <c r="D196" s="707">
        <v>24.977661000000001</v>
      </c>
      <c r="E196" s="707">
        <v>43.384999999999998</v>
      </c>
      <c r="F196" s="707">
        <v>87.195999999999998</v>
      </c>
      <c r="G196" s="20">
        <f t="shared" si="12"/>
        <v>33.674789399999995</v>
      </c>
      <c r="H196">
        <f t="shared" si="13"/>
        <v>1.438498405722892E-3</v>
      </c>
      <c r="I196">
        <f t="shared" si="14"/>
        <v>0.29815216</v>
      </c>
      <c r="J196">
        <f t="shared" si="15"/>
        <v>4.2889140682283663E-4</v>
      </c>
      <c r="K196" s="695"/>
      <c r="R196" s="4" t="s">
        <v>136</v>
      </c>
      <c r="S196" s="5">
        <v>0.472086175</v>
      </c>
    </row>
    <row r="197" spans="1:19">
      <c r="A197" s="706" t="s">
        <v>121</v>
      </c>
      <c r="B197" s="707">
        <v>3.6874199999999999</v>
      </c>
      <c r="C197" s="707">
        <v>0</v>
      </c>
      <c r="D197" s="707">
        <v>0</v>
      </c>
      <c r="E197" s="707">
        <v>19.486999999999998</v>
      </c>
      <c r="F197" s="707">
        <v>1.1180000000000001</v>
      </c>
      <c r="G197" s="20">
        <f t="shared" si="12"/>
        <v>4.8584839999999989</v>
      </c>
      <c r="H197">
        <f t="shared" si="13"/>
        <v>2.0754165394216775E-4</v>
      </c>
      <c r="I197">
        <f t="shared" si="14"/>
        <v>0.31631986200000001</v>
      </c>
      <c r="J197">
        <f t="shared" si="15"/>
        <v>6.5649547334238256E-5</v>
      </c>
      <c r="K197" s="695"/>
      <c r="R197" s="4" t="s">
        <v>223</v>
      </c>
      <c r="S197" s="5">
        <v>0.33414865799999999</v>
      </c>
    </row>
    <row r="198" spans="1:19">
      <c r="A198" s="706" t="s">
        <v>200</v>
      </c>
      <c r="B198" s="707">
        <v>0</v>
      </c>
      <c r="C198" s="707">
        <v>0</v>
      </c>
      <c r="D198" s="707">
        <v>0</v>
      </c>
      <c r="E198" s="707">
        <v>0</v>
      </c>
      <c r="F198" s="707">
        <v>0</v>
      </c>
      <c r="G198" s="20">
        <f t="shared" si="12"/>
        <v>0</v>
      </c>
      <c r="H198">
        <f t="shared" si="13"/>
        <v>0</v>
      </c>
      <c r="I198">
        <f t="shared" si="14"/>
        <v>0.34476546800000002</v>
      </c>
      <c r="K198" s="695"/>
      <c r="R198" s="4" t="s">
        <v>247</v>
      </c>
      <c r="S198" s="5">
        <v>0.33414865799999999</v>
      </c>
    </row>
    <row r="199" spans="1:19">
      <c r="A199" s="706" t="s">
        <v>201</v>
      </c>
      <c r="B199" s="707">
        <v>77.704152999999991</v>
      </c>
      <c r="C199" s="707">
        <v>40.087510000000002</v>
      </c>
      <c r="D199" s="707">
        <v>48.184684999999995</v>
      </c>
      <c r="E199" s="707">
        <v>62.872</v>
      </c>
      <c r="F199" s="707">
        <v>50.744</v>
      </c>
      <c r="G199" s="20">
        <f t="shared" si="12"/>
        <v>55.918469600000002</v>
      </c>
      <c r="H199">
        <f t="shared" si="13"/>
        <v>2.3886899013558201E-3</v>
      </c>
      <c r="I199">
        <f t="shared" si="14"/>
        <v>0.36989438499999999</v>
      </c>
      <c r="J199">
        <f t="shared" si="15"/>
        <v>8.8356298201772176E-4</v>
      </c>
      <c r="K199" s="695"/>
      <c r="R199" s="4" t="s">
        <v>137</v>
      </c>
      <c r="S199" s="5">
        <v>0.37213973700000003</v>
      </c>
    </row>
    <row r="200" spans="1:19">
      <c r="A200" s="706" t="s">
        <v>203</v>
      </c>
      <c r="B200" s="707">
        <v>0</v>
      </c>
      <c r="C200" s="707">
        <v>4.2343000000000002</v>
      </c>
      <c r="D200" s="707">
        <v>2.9652800000000004</v>
      </c>
      <c r="E200" s="707">
        <v>7.8940000000000001</v>
      </c>
      <c r="F200" s="707">
        <v>6.2939999999999996</v>
      </c>
      <c r="G200" s="20">
        <f t="shared" si="12"/>
        <v>4.2775160000000003</v>
      </c>
      <c r="H200">
        <f t="shared" si="13"/>
        <v>1.8272422949300356E-4</v>
      </c>
      <c r="I200">
        <f t="shared" si="14"/>
        <v>0.273960494</v>
      </c>
      <c r="J200">
        <f t="shared" si="15"/>
        <v>5.0059220177672626E-5</v>
      </c>
      <c r="K200" s="695"/>
      <c r="R200" s="4" t="s">
        <v>139</v>
      </c>
      <c r="S200" s="5">
        <v>0.58945392100000005</v>
      </c>
    </row>
    <row r="201" spans="1:19">
      <c r="A201" s="706" t="s">
        <v>53</v>
      </c>
      <c r="B201" s="707">
        <v>0</v>
      </c>
      <c r="C201" s="707">
        <v>0</v>
      </c>
      <c r="D201" s="707">
        <v>0</v>
      </c>
      <c r="E201" s="707">
        <v>0</v>
      </c>
      <c r="F201" s="707">
        <v>0</v>
      </c>
      <c r="G201" s="20">
        <f t="shared" si="12"/>
        <v>0</v>
      </c>
      <c r="H201">
        <f t="shared" si="13"/>
        <v>0</v>
      </c>
      <c r="I201">
        <f t="shared" si="14"/>
        <v>0.29304951499999998</v>
      </c>
      <c r="K201" s="695"/>
      <c r="R201" s="4" t="s">
        <v>168</v>
      </c>
      <c r="S201" s="5">
        <v>0.35233554700000003</v>
      </c>
    </row>
    <row r="202" spans="1:19">
      <c r="A202" s="706" t="s">
        <v>108</v>
      </c>
      <c r="B202" s="707">
        <v>0</v>
      </c>
      <c r="C202" s="707">
        <v>1.1274999999999999</v>
      </c>
      <c r="D202" s="707">
        <v>0</v>
      </c>
      <c r="E202" s="707">
        <v>0</v>
      </c>
      <c r="F202" s="707">
        <v>0</v>
      </c>
      <c r="G202" s="20">
        <f t="shared" si="12"/>
        <v>0.22549999999999998</v>
      </c>
      <c r="H202">
        <f t="shared" si="13"/>
        <v>9.6327667156995543E-6</v>
      </c>
      <c r="I202">
        <f t="shared" si="14"/>
        <v>0.342986709</v>
      </c>
      <c r="J202">
        <f t="shared" si="15"/>
        <v>3.3039109543825289E-6</v>
      </c>
      <c r="K202" s="695"/>
      <c r="R202" s="4" t="s">
        <v>66</v>
      </c>
      <c r="S202" s="5">
        <v>0.187754477</v>
      </c>
    </row>
    <row r="203" spans="1:19">
      <c r="A203" s="706" t="s">
        <v>124</v>
      </c>
      <c r="B203" s="707">
        <v>1.1999949999999999</v>
      </c>
      <c r="C203" s="707">
        <v>2</v>
      </c>
      <c r="D203" s="707">
        <v>4</v>
      </c>
      <c r="E203" s="707">
        <v>2.5190000000000001</v>
      </c>
      <c r="F203" s="707">
        <v>5.4480000000000004</v>
      </c>
      <c r="G203" s="20">
        <f t="shared" si="12"/>
        <v>3.0333990000000002</v>
      </c>
      <c r="H203">
        <f t="shared" si="13"/>
        <v>1.2957882449062669E-4</v>
      </c>
      <c r="I203">
        <f t="shared" si="14"/>
        <v>0.38353377399999999</v>
      </c>
      <c r="J203">
        <f t="shared" si="15"/>
        <v>4.9697855587373684E-5</v>
      </c>
      <c r="K203" s="695"/>
      <c r="R203" s="4" t="s">
        <v>68</v>
      </c>
      <c r="S203" s="5">
        <v>0.17079533599999999</v>
      </c>
    </row>
    <row r="204" spans="1:19">
      <c r="A204" s="706" t="s">
        <v>159</v>
      </c>
      <c r="B204" s="707">
        <v>4.7879199999999997</v>
      </c>
      <c r="C204" s="707">
        <v>3.7838590000000001</v>
      </c>
      <c r="D204" s="707">
        <v>1.9461269999999999</v>
      </c>
      <c r="E204" s="707">
        <v>0</v>
      </c>
      <c r="F204" s="707">
        <v>0.98699999999999999</v>
      </c>
      <c r="G204" s="20">
        <f t="shared" si="12"/>
        <v>2.3009811999999998</v>
      </c>
      <c r="H204">
        <f t="shared" si="13"/>
        <v>9.8291863045722478E-5</v>
      </c>
      <c r="I204">
        <f t="shared" si="14"/>
        <v>0.34895254799999997</v>
      </c>
      <c r="J204">
        <f t="shared" si="15"/>
        <v>3.4299196057471898E-5</v>
      </c>
      <c r="K204" s="695"/>
      <c r="R204" s="17" t="s">
        <v>220</v>
      </c>
      <c r="S204" s="5">
        <v>0.54393411999999997</v>
      </c>
    </row>
    <row r="205" spans="1:19">
      <c r="A205" s="706" t="s">
        <v>173</v>
      </c>
      <c r="B205" s="707">
        <v>2.0018099999999999</v>
      </c>
      <c r="C205" s="707">
        <v>6.73</v>
      </c>
      <c r="D205" s="707">
        <v>0</v>
      </c>
      <c r="E205" s="707">
        <v>0.78100000000000003</v>
      </c>
      <c r="F205" s="707">
        <v>2.121</v>
      </c>
      <c r="G205" s="20">
        <f t="shared" si="12"/>
        <v>2.326762</v>
      </c>
      <c r="H205">
        <f t="shared" si="13"/>
        <v>9.9393150993146468E-5</v>
      </c>
      <c r="I205">
        <f t="shared" si="14"/>
        <v>0.40242429099999999</v>
      </c>
      <c r="J205">
        <f t="shared" si="15"/>
        <v>3.9998218318672913E-5</v>
      </c>
      <c r="K205" s="695"/>
      <c r="R205" s="4" t="s">
        <v>248</v>
      </c>
      <c r="S205" s="5">
        <v>0.61926907399999997</v>
      </c>
    </row>
    <row r="206" spans="1:19">
      <c r="A206" s="706" t="s">
        <v>205</v>
      </c>
      <c r="B206" s="707">
        <v>304.96646899999996</v>
      </c>
      <c r="C206" s="707">
        <v>53.178653000000004</v>
      </c>
      <c r="D206" s="707">
        <v>63.000558999999996</v>
      </c>
      <c r="E206" s="707">
        <v>113.42100000000001</v>
      </c>
      <c r="F206" s="707">
        <v>430.084</v>
      </c>
      <c r="G206" s="20">
        <f t="shared" si="12"/>
        <v>192.93013620000002</v>
      </c>
      <c r="H206">
        <f t="shared" si="13"/>
        <v>8.241467824579787E-3</v>
      </c>
      <c r="I206">
        <f t="shared" si="14"/>
        <v>0.28954676299999998</v>
      </c>
      <c r="J206">
        <f t="shared" si="15"/>
        <v>2.3862903309757291E-3</v>
      </c>
      <c r="K206" s="695"/>
      <c r="R206" s="4" t="s">
        <v>141</v>
      </c>
      <c r="S206" s="5">
        <v>0.36556084300000002</v>
      </c>
    </row>
    <row r="207" spans="1:19">
      <c r="A207" s="706" t="s">
        <v>206</v>
      </c>
      <c r="B207" s="707">
        <v>0.6</v>
      </c>
      <c r="C207" s="707">
        <v>10.050000000000001</v>
      </c>
      <c r="D207" s="707">
        <v>2.6487970000000001</v>
      </c>
      <c r="E207" s="707">
        <v>0.77900000000000003</v>
      </c>
      <c r="F207" s="707">
        <v>7.1139999999999999</v>
      </c>
      <c r="G207" s="20">
        <f t="shared" si="12"/>
        <v>4.2383594000000002</v>
      </c>
      <c r="H207">
        <f t="shared" si="13"/>
        <v>1.8105156256094165E-4</v>
      </c>
      <c r="I207">
        <f t="shared" si="14"/>
        <v>0.37561155200000002</v>
      </c>
      <c r="J207">
        <f t="shared" si="15"/>
        <v>6.8005058405540384E-5</v>
      </c>
      <c r="K207" s="695"/>
      <c r="R207" s="4" t="s">
        <v>249</v>
      </c>
      <c r="S207" s="5">
        <v>0.61926907399999997</v>
      </c>
    </row>
    <row r="208" spans="1:19">
      <c r="A208" s="706" t="s">
        <v>207</v>
      </c>
      <c r="B208" s="707">
        <v>193.16977300000002</v>
      </c>
      <c r="C208" s="707">
        <v>219.195234</v>
      </c>
      <c r="D208" s="707">
        <v>50.963101999999999</v>
      </c>
      <c r="E208" s="707">
        <v>51.593000000000004</v>
      </c>
      <c r="F208" s="707">
        <v>88.97</v>
      </c>
      <c r="G208" s="20">
        <f t="shared" si="12"/>
        <v>120.77822180000001</v>
      </c>
      <c r="H208">
        <f t="shared" si="13"/>
        <v>5.159327871114938E-3</v>
      </c>
      <c r="I208">
        <f t="shared" si="14"/>
        <v>0.33910511100000001</v>
      </c>
      <c r="J208">
        <f t="shared" si="15"/>
        <v>1.7495544504198249E-3</v>
      </c>
      <c r="K208" s="695"/>
      <c r="R208" s="4" t="s">
        <v>70</v>
      </c>
      <c r="S208" s="5">
        <v>0.21351756199999999</v>
      </c>
    </row>
    <row r="209" spans="1:19">
      <c r="A209" s="706" t="s">
        <v>42</v>
      </c>
      <c r="B209" s="707">
        <v>0</v>
      </c>
      <c r="C209" s="707">
        <v>9.0486070000000005</v>
      </c>
      <c r="D209" s="707">
        <v>0</v>
      </c>
      <c r="E209" s="707">
        <v>0</v>
      </c>
      <c r="F209" s="707">
        <v>0</v>
      </c>
      <c r="G209" s="20">
        <f t="shared" si="12"/>
        <v>1.8097214000000001</v>
      </c>
      <c r="H209">
        <f t="shared" si="13"/>
        <v>7.7306536880750342E-5</v>
      </c>
      <c r="I209">
        <f t="shared" si="14"/>
        <v>0.34843180000000001</v>
      </c>
      <c r="J209">
        <f t="shared" si="15"/>
        <v>2.6936055797126228E-5</v>
      </c>
      <c r="K209" s="695"/>
      <c r="R209" s="4" t="s">
        <v>179</v>
      </c>
      <c r="S209" s="5">
        <v>0.33193937699999998</v>
      </c>
    </row>
    <row r="210" spans="1:19">
      <c r="A210" s="706" t="s">
        <v>48</v>
      </c>
      <c r="B210" s="707">
        <v>0</v>
      </c>
      <c r="C210" s="707">
        <v>0</v>
      </c>
      <c r="D210" s="707">
        <v>0</v>
      </c>
      <c r="E210" s="707">
        <v>179.15799999999999</v>
      </c>
      <c r="F210" s="707">
        <v>122.21599999999999</v>
      </c>
      <c r="G210" s="20">
        <f t="shared" si="12"/>
        <v>60.274799999999992</v>
      </c>
      <c r="H210">
        <f t="shared" si="13"/>
        <v>2.5747808746583037E-3</v>
      </c>
      <c r="I210">
        <f t="shared" si="14"/>
        <v>0.35195426499999999</v>
      </c>
      <c r="J210">
        <f t="shared" si="15"/>
        <v>9.0620511027642036E-4</v>
      </c>
      <c r="K210" s="695"/>
      <c r="R210" s="4" t="s">
        <v>103</v>
      </c>
      <c r="S210" s="5">
        <v>0.526867847</v>
      </c>
    </row>
    <row r="211" spans="1:19">
      <c r="A211" s="706" t="s">
        <v>73</v>
      </c>
      <c r="B211" s="707">
        <v>89.356214000000008</v>
      </c>
      <c r="C211" s="707">
        <v>6.9819209999999945</v>
      </c>
      <c r="D211" s="707">
        <v>76.499909000000002</v>
      </c>
      <c r="E211" s="707">
        <v>1.4970000000000001</v>
      </c>
      <c r="F211" s="707">
        <v>52.612000000000002</v>
      </c>
      <c r="G211" s="20">
        <f t="shared" si="12"/>
        <v>45.389408800000005</v>
      </c>
      <c r="H211">
        <f t="shared" si="13"/>
        <v>1.9389161256493151E-3</v>
      </c>
      <c r="I211">
        <f t="shared" si="14"/>
        <v>0.39864959599999999</v>
      </c>
      <c r="J211">
        <f t="shared" si="15"/>
        <v>7.7294813016798465E-4</v>
      </c>
      <c r="K211" s="695"/>
      <c r="R211" s="4" t="s">
        <v>202</v>
      </c>
      <c r="S211" s="5">
        <v>0.30560838699999998</v>
      </c>
    </row>
    <row r="212" spans="1:19">
      <c r="A212" s="706" t="s">
        <v>89</v>
      </c>
      <c r="B212" s="707">
        <v>137.95396199999999</v>
      </c>
      <c r="C212" s="707">
        <v>380.15853899999996</v>
      </c>
      <c r="D212" s="707">
        <v>483.48333100000008</v>
      </c>
      <c r="E212" s="707">
        <v>398.55399999999997</v>
      </c>
      <c r="F212" s="707">
        <v>523.26499999999999</v>
      </c>
      <c r="G212" s="20">
        <f t="shared" si="12"/>
        <v>384.6829664</v>
      </c>
      <c r="H212">
        <f t="shared" si="13"/>
        <v>1.6432644234299291E-2</v>
      </c>
      <c r="I212">
        <f t="shared" si="14"/>
        <v>0.39864959599999999</v>
      </c>
      <c r="J212">
        <f t="shared" si="15"/>
        <v>6.5508669852151419E-3</v>
      </c>
      <c r="K212" s="695"/>
      <c r="R212" s="4" t="s">
        <v>250</v>
      </c>
      <c r="S212" s="5">
        <v>0.16181582799999999</v>
      </c>
    </row>
    <row r="213" spans="1:19">
      <c r="A213" s="711" t="s">
        <v>167</v>
      </c>
      <c r="B213" s="707">
        <v>10.000512000000001</v>
      </c>
      <c r="C213" s="707">
        <v>6.125</v>
      </c>
      <c r="D213" s="707">
        <v>3.2</v>
      </c>
      <c r="E213" s="707">
        <v>1.087</v>
      </c>
      <c r="F213" s="707">
        <v>1.518</v>
      </c>
      <c r="G213" s="20">
        <f t="shared" si="12"/>
        <v>4.3861024000000004</v>
      </c>
      <c r="H213">
        <f t="shared" si="13"/>
        <v>1.8736275481317046E-4</v>
      </c>
      <c r="I213">
        <f t="shared" si="14"/>
        <v>0.53611852299999996</v>
      </c>
      <c r="J213">
        <f t="shared" si="15"/>
        <v>1.0044864337564808E-4</v>
      </c>
      <c r="K213" s="695"/>
      <c r="R213" s="4" t="s">
        <v>143</v>
      </c>
      <c r="S213" s="5">
        <v>0.41105823699999999</v>
      </c>
    </row>
    <row r="214" spans="1:19">
      <c r="A214" s="711" t="s">
        <v>213</v>
      </c>
      <c r="B214" s="707">
        <v>0</v>
      </c>
      <c r="C214" s="707">
        <v>0</v>
      </c>
      <c r="D214" s="707">
        <v>0</v>
      </c>
      <c r="E214" s="707">
        <v>1.385</v>
      </c>
      <c r="F214" s="707">
        <v>0</v>
      </c>
      <c r="G214" s="20">
        <f t="shared" si="12"/>
        <v>0.27700000000000002</v>
      </c>
      <c r="H214">
        <f t="shared" si="13"/>
        <v>1.1832711220615419E-5</v>
      </c>
      <c r="I214">
        <f t="shared" si="14"/>
        <v>0.39864959599999999</v>
      </c>
      <c r="J214">
        <f t="shared" si="15"/>
        <v>4.7171055476830033E-6</v>
      </c>
      <c r="K214" s="695"/>
      <c r="R214" s="4" t="s">
        <v>72</v>
      </c>
      <c r="S214" s="5">
        <v>0.20526576499999999</v>
      </c>
    </row>
    <row r="215" spans="1:19">
      <c r="A215" s="711" t="s">
        <v>236</v>
      </c>
      <c r="B215" s="707">
        <v>0</v>
      </c>
      <c r="C215" s="707">
        <v>0</v>
      </c>
      <c r="D215" s="707">
        <v>0</v>
      </c>
      <c r="E215" s="707">
        <v>0</v>
      </c>
      <c r="F215" s="707">
        <v>0</v>
      </c>
      <c r="G215" s="20">
        <f t="shared" si="12"/>
        <v>0</v>
      </c>
      <c r="H215">
        <f t="shared" si="13"/>
        <v>0</v>
      </c>
      <c r="I215">
        <f t="shared" si="14"/>
        <v>0.39864959599999999</v>
      </c>
      <c r="K215" s="695"/>
      <c r="R215" s="4" t="s">
        <v>85</v>
      </c>
      <c r="S215" s="5">
        <v>0.15576436299999999</v>
      </c>
    </row>
    <row r="216" spans="1:19">
      <c r="A216" s="711" t="s">
        <v>260</v>
      </c>
      <c r="B216" s="707">
        <v>0</v>
      </c>
      <c r="C216" s="707">
        <v>0</v>
      </c>
      <c r="D216" s="707">
        <v>0</v>
      </c>
      <c r="E216" s="707">
        <v>74.745000000000005</v>
      </c>
      <c r="F216" s="707">
        <v>0</v>
      </c>
      <c r="G216" s="20">
        <f t="shared" si="12"/>
        <v>14.949000000000002</v>
      </c>
      <c r="H216">
        <f t="shared" si="13"/>
        <v>6.3858194959198517E-4</v>
      </c>
      <c r="I216">
        <f t="shared" si="14"/>
        <v>0.39864959599999999</v>
      </c>
      <c r="J216">
        <f t="shared" si="15"/>
        <v>2.5457043621773725E-4</v>
      </c>
      <c r="K216" s="695"/>
      <c r="R216" s="22" t="s">
        <v>190</v>
      </c>
      <c r="S216" s="5">
        <v>0.349158994</v>
      </c>
    </row>
    <row r="217" spans="1:19">
      <c r="A217" s="706" t="s">
        <v>19</v>
      </c>
      <c r="B217" s="707">
        <v>0</v>
      </c>
      <c r="C217" s="707">
        <v>1E-4</v>
      </c>
      <c r="D217" s="707">
        <v>0</v>
      </c>
      <c r="E217" s="707">
        <v>0</v>
      </c>
      <c r="F217" s="707">
        <v>0</v>
      </c>
      <c r="G217" s="20">
        <f t="shared" si="12"/>
        <v>2.0000000000000002E-5</v>
      </c>
      <c r="H217">
        <f t="shared" si="13"/>
        <v>8.5434738054984977E-10</v>
      </c>
      <c r="I217">
        <f t="shared" si="14"/>
        <v>0.54393411999999997</v>
      </c>
      <c r="J217">
        <f t="shared" si="15"/>
        <v>4.6470869061368762E-10</v>
      </c>
      <c r="K217" s="695"/>
      <c r="R217" s="17" t="s">
        <v>157</v>
      </c>
      <c r="S217" s="5">
        <v>0.30302319799999999</v>
      </c>
    </row>
    <row r="218" spans="1:19">
      <c r="A218" s="706" t="s">
        <v>134</v>
      </c>
      <c r="B218" s="707">
        <v>1.1589269999999998</v>
      </c>
      <c r="C218" s="707">
        <v>0</v>
      </c>
      <c r="D218" s="707">
        <v>0</v>
      </c>
      <c r="E218" s="707">
        <v>0</v>
      </c>
      <c r="F218" s="707">
        <v>0</v>
      </c>
      <c r="G218" s="20">
        <f t="shared" si="12"/>
        <v>0.23178539999999997</v>
      </c>
      <c r="H218">
        <f t="shared" si="13"/>
        <v>9.9012624669849549E-6</v>
      </c>
      <c r="I218">
        <f t="shared" si="14"/>
        <v>0.42167111499999999</v>
      </c>
      <c r="J218">
        <f t="shared" si="15"/>
        <v>4.1750763843611968E-6</v>
      </c>
      <c r="K218" s="695"/>
      <c r="R218" s="4" t="s">
        <v>230</v>
      </c>
      <c r="S218" s="5">
        <v>0.39837171399999999</v>
      </c>
    </row>
    <row r="219" spans="1:19">
      <c r="A219" s="706" t="s">
        <v>158</v>
      </c>
      <c r="B219" s="707">
        <v>33.479188999999998</v>
      </c>
      <c r="C219" s="707">
        <v>23.891631</v>
      </c>
      <c r="D219" s="707">
        <v>75.430031999999997</v>
      </c>
      <c r="E219" s="707">
        <v>16.963000000000001</v>
      </c>
      <c r="F219" s="707">
        <v>1.7410000000000001</v>
      </c>
      <c r="G219" s="20">
        <f t="shared" si="12"/>
        <v>30.300970400000001</v>
      </c>
      <c r="H219">
        <f t="shared" si="13"/>
        <v>1.2943777344679266E-3</v>
      </c>
      <c r="I219">
        <f t="shared" si="14"/>
        <v>0.54393411999999997</v>
      </c>
      <c r="J219">
        <f t="shared" si="15"/>
        <v>7.0405621394540522E-4</v>
      </c>
      <c r="K219" s="695"/>
      <c r="R219" s="4" t="s">
        <v>170</v>
      </c>
      <c r="S219" s="5">
        <v>0.30810618099999998</v>
      </c>
    </row>
    <row r="220" spans="1:19">
      <c r="A220" s="706" t="s">
        <v>208</v>
      </c>
      <c r="B220" s="707">
        <v>102.94223299999999</v>
      </c>
      <c r="C220" s="707">
        <v>214.03563800000001</v>
      </c>
      <c r="D220" s="707">
        <v>79.636150000000001</v>
      </c>
      <c r="E220" s="707">
        <v>8.798</v>
      </c>
      <c r="F220" s="707">
        <v>53.654000000000003</v>
      </c>
      <c r="G220" s="20">
        <f t="shared" si="12"/>
        <v>91.813204200000001</v>
      </c>
      <c r="H220">
        <f t="shared" si="13"/>
        <v>3.9220185254079231E-3</v>
      </c>
      <c r="I220">
        <f t="shared" si="14"/>
        <v>0.54393411999999997</v>
      </c>
      <c r="J220">
        <f t="shared" si="15"/>
        <v>2.1333196952414563E-3</v>
      </c>
      <c r="K220" s="695"/>
      <c r="R220" s="17" t="s">
        <v>251</v>
      </c>
      <c r="S220" s="5">
        <v>0.30281271399999998</v>
      </c>
    </row>
    <row r="221" spans="1:19">
      <c r="A221" s="706" t="s">
        <v>222</v>
      </c>
      <c r="B221" s="707">
        <v>0</v>
      </c>
      <c r="C221" s="707">
        <v>0</v>
      </c>
      <c r="D221" s="707">
        <v>0</v>
      </c>
      <c r="E221" s="707">
        <v>0</v>
      </c>
      <c r="F221" s="707">
        <v>15.59</v>
      </c>
      <c r="G221" s="20">
        <f t="shared" si="12"/>
        <v>3.1179999999999999</v>
      </c>
      <c r="H221">
        <f t="shared" si="13"/>
        <v>1.3319275662772157E-4</v>
      </c>
      <c r="I221">
        <f t="shared" si="14"/>
        <v>0.54393411999999997</v>
      </c>
      <c r="J221">
        <f t="shared" si="15"/>
        <v>7.2448084866673891E-5</v>
      </c>
      <c r="K221" s="695"/>
      <c r="R221" s="4" t="s">
        <v>252</v>
      </c>
      <c r="S221" s="5">
        <v>0.53492192699999996</v>
      </c>
    </row>
    <row r="222" spans="1:19">
      <c r="A222" s="706" t="s">
        <v>219</v>
      </c>
      <c r="B222" s="707">
        <v>1.864136</v>
      </c>
      <c r="C222" s="707">
        <v>3.2133769999999999</v>
      </c>
      <c r="D222" s="707">
        <v>3.790448</v>
      </c>
      <c r="E222" s="707">
        <v>9.1959999999999997</v>
      </c>
      <c r="F222" s="707">
        <v>5.9749999999999996</v>
      </c>
      <c r="G222" s="20">
        <f t="shared" si="12"/>
        <v>4.8077921999999997</v>
      </c>
      <c r="H222">
        <f t="shared" si="13"/>
        <v>2.0537623361489995E-4</v>
      </c>
      <c r="I222">
        <f t="shared" si="14"/>
        <v>0.50184070000000003</v>
      </c>
      <c r="J222">
        <f t="shared" si="15"/>
        <v>1.0306615284066492E-4</v>
      </c>
      <c r="K222" s="695"/>
      <c r="R222" s="4" t="s">
        <v>253</v>
      </c>
      <c r="S222" s="5">
        <v>0.57529444600000001</v>
      </c>
    </row>
    <row r="223" spans="1:19">
      <c r="A223" s="706" t="s">
        <v>244</v>
      </c>
      <c r="B223" s="707">
        <v>1.296</v>
      </c>
      <c r="C223" s="707">
        <v>0</v>
      </c>
      <c r="D223" s="707">
        <v>0</v>
      </c>
      <c r="E223" s="707">
        <v>0</v>
      </c>
      <c r="F223" s="707">
        <v>1.238</v>
      </c>
      <c r="G223" s="20">
        <f t="shared" ref="G223:G236" si="16">AVERAGE(B223:F223)</f>
        <v>0.50679999999999992</v>
      </c>
      <c r="H223">
        <f t="shared" ref="H223:H234" si="17">G223/G$236</f>
        <v>2.1649162623133186E-5</v>
      </c>
      <c r="I223">
        <f t="shared" ref="I223:I234" si="18">VLOOKUP(A223,R$1:S$248,2,FALSE)</f>
        <v>0.41545077699999999</v>
      </c>
      <c r="J223">
        <f t="shared" ref="J223:J234" si="19">H223*I223</f>
        <v>8.9941614331800398E-6</v>
      </c>
      <c r="K223" s="695"/>
      <c r="R223" s="4" t="s">
        <v>254</v>
      </c>
      <c r="S223" s="4">
        <v>0.54393411999999997</v>
      </c>
    </row>
    <row r="224" spans="1:19">
      <c r="A224" s="706" t="s">
        <v>220</v>
      </c>
      <c r="B224" s="707">
        <v>0</v>
      </c>
      <c r="C224" s="707">
        <v>0</v>
      </c>
      <c r="D224" s="707">
        <v>1.008</v>
      </c>
      <c r="E224" s="707">
        <v>0.91300000000000003</v>
      </c>
      <c r="F224" s="707">
        <v>3.8839999999999999</v>
      </c>
      <c r="G224" s="20">
        <f t="shared" si="16"/>
        <v>1.161</v>
      </c>
      <c r="H224">
        <f t="shared" si="17"/>
        <v>4.9594865440918778E-5</v>
      </c>
      <c r="I224">
        <f t="shared" si="18"/>
        <v>0.54393411999999997</v>
      </c>
      <c r="J224">
        <f t="shared" si="19"/>
        <v>2.6976339490124567E-5</v>
      </c>
      <c r="K224" s="695"/>
      <c r="R224" s="4" t="s">
        <v>255</v>
      </c>
      <c r="S224" s="5">
        <v>0.416826951</v>
      </c>
    </row>
    <row r="225" spans="1:19">
      <c r="A225" s="706" t="s">
        <v>221</v>
      </c>
      <c r="B225" s="707">
        <v>0</v>
      </c>
      <c r="C225" s="707">
        <v>0</v>
      </c>
      <c r="D225" s="707">
        <v>0</v>
      </c>
      <c r="E225" s="707">
        <v>0</v>
      </c>
      <c r="F225" s="707">
        <v>9.673</v>
      </c>
      <c r="G225" s="20">
        <f t="shared" si="16"/>
        <v>1.9346000000000001</v>
      </c>
      <c r="H225">
        <f t="shared" si="17"/>
        <v>8.2641022120586962E-5</v>
      </c>
      <c r="I225">
        <f t="shared" si="18"/>
        <v>0.44710646199999998</v>
      </c>
      <c r="J225">
        <f t="shared" si="19"/>
        <v>3.6949335016399376E-5</v>
      </c>
      <c r="K225" s="695"/>
      <c r="R225" s="4" t="s">
        <v>216</v>
      </c>
      <c r="S225" s="5">
        <v>0.302344053</v>
      </c>
    </row>
    <row r="226" spans="1:19">
      <c r="A226" s="706" t="s">
        <v>223</v>
      </c>
      <c r="B226" s="707">
        <v>0</v>
      </c>
      <c r="C226" s="707">
        <v>0</v>
      </c>
      <c r="D226" s="707">
        <v>5.4738829999999998</v>
      </c>
      <c r="E226" s="707">
        <v>5.2329999999999997</v>
      </c>
      <c r="F226" s="707">
        <v>10.423</v>
      </c>
      <c r="G226" s="20">
        <f t="shared" si="16"/>
        <v>4.2259766000000001</v>
      </c>
      <c r="H226">
        <f t="shared" si="17"/>
        <v>1.80522601923748E-4</v>
      </c>
      <c r="I226">
        <f t="shared" si="18"/>
        <v>0.33414865799999999</v>
      </c>
      <c r="J226">
        <f t="shared" si="19"/>
        <v>6.032138517148861E-5</v>
      </c>
      <c r="K226" s="695"/>
      <c r="R226" s="4" t="s">
        <v>105</v>
      </c>
      <c r="S226" s="5">
        <v>0.31737988700000003</v>
      </c>
    </row>
    <row r="227" spans="1:19">
      <c r="A227" s="706" t="s">
        <v>40</v>
      </c>
      <c r="B227" s="707">
        <v>2.373084</v>
      </c>
      <c r="C227" s="707">
        <v>0</v>
      </c>
      <c r="D227" s="707">
        <v>0</v>
      </c>
      <c r="E227" s="707">
        <v>0</v>
      </c>
      <c r="F227" s="707">
        <v>0</v>
      </c>
      <c r="G227" s="20">
        <f t="shared" si="16"/>
        <v>0.47461680000000001</v>
      </c>
      <c r="H227">
        <f t="shared" si="17"/>
        <v>2.0274380992247594E-5</v>
      </c>
      <c r="I227">
        <f t="shared" si="18"/>
        <v>0.292860758</v>
      </c>
      <c r="J227">
        <f t="shared" si="19"/>
        <v>5.9375705853704219E-6</v>
      </c>
      <c r="K227" s="695"/>
      <c r="R227" s="4" t="s">
        <v>192</v>
      </c>
      <c r="S227" s="5">
        <v>0.27743080799999997</v>
      </c>
    </row>
    <row r="228" spans="1:19">
      <c r="A228" s="706" t="s">
        <v>191</v>
      </c>
      <c r="B228" s="707">
        <v>821.076324</v>
      </c>
      <c r="C228" s="707">
        <v>152.89085900000001</v>
      </c>
      <c r="D228" s="707">
        <v>114.97477599999999</v>
      </c>
      <c r="E228" s="707">
        <v>17.600999999999999</v>
      </c>
      <c r="F228" s="707">
        <v>233.83799999999999</v>
      </c>
      <c r="G228" s="20">
        <f t="shared" si="16"/>
        <v>268.07619179999995</v>
      </c>
      <c r="H228">
        <f t="shared" si="17"/>
        <v>1.1451509612605453E-2</v>
      </c>
      <c r="I228">
        <f t="shared" si="18"/>
        <v>0.28386346000000001</v>
      </c>
      <c r="J228">
        <f t="shared" si="19"/>
        <v>3.2506651408574436E-3</v>
      </c>
      <c r="K228" s="695"/>
      <c r="R228" s="4" t="s">
        <v>256</v>
      </c>
      <c r="S228" s="5">
        <v>0.29321646899999998</v>
      </c>
    </row>
    <row r="229" spans="1:19">
      <c r="A229" s="706" t="s">
        <v>197</v>
      </c>
      <c r="B229" s="707">
        <v>32.671590999999999</v>
      </c>
      <c r="C229" s="707">
        <v>8.5344370000000005</v>
      </c>
      <c r="D229" s="707">
        <v>12.219781999999999</v>
      </c>
      <c r="E229" s="707">
        <v>3.8490000000000002</v>
      </c>
      <c r="F229" s="707">
        <v>2.1739999999999999</v>
      </c>
      <c r="G229" s="20">
        <f t="shared" si="16"/>
        <v>11.889762000000001</v>
      </c>
      <c r="H229">
        <f t="shared" si="17"/>
        <v>5.0789935100305716E-4</v>
      </c>
      <c r="I229">
        <f t="shared" si="18"/>
        <v>0.35481905499999999</v>
      </c>
      <c r="J229">
        <f t="shared" si="19"/>
        <v>1.8021236775801804E-4</v>
      </c>
      <c r="K229" s="695"/>
      <c r="R229" s="4" t="s">
        <v>257</v>
      </c>
      <c r="S229" s="4">
        <v>0.39864959599999999</v>
      </c>
    </row>
    <row r="230" spans="1:19">
      <c r="A230" s="706" t="s">
        <v>228</v>
      </c>
      <c r="B230" s="707">
        <v>257.43653399999999</v>
      </c>
      <c r="C230" s="707">
        <v>419.80757499999999</v>
      </c>
      <c r="D230" s="707">
        <v>323.62776100000002</v>
      </c>
      <c r="E230" s="707">
        <v>89.100999999999999</v>
      </c>
      <c r="F230" s="707">
        <v>650.09299999999996</v>
      </c>
      <c r="G230" s="20">
        <f t="shared" si="16"/>
        <v>348.01317399999999</v>
      </c>
      <c r="H230">
        <f t="shared" si="17"/>
        <v>1.4866207180186952E-2</v>
      </c>
      <c r="I230">
        <f t="shared" si="18"/>
        <v>0.28943591299999999</v>
      </c>
      <c r="J230">
        <f t="shared" si="19"/>
        <v>4.3028142480445661E-3</v>
      </c>
      <c r="K230" s="695"/>
      <c r="R230" s="4" t="s">
        <v>258</v>
      </c>
      <c r="S230" s="4">
        <v>0.54393411999999997</v>
      </c>
    </row>
    <row r="231" spans="1:19">
      <c r="A231" s="706" t="s">
        <v>230</v>
      </c>
      <c r="B231" s="707">
        <v>0.86219000000000001</v>
      </c>
      <c r="C231" s="707">
        <v>0.56000000000000005</v>
      </c>
      <c r="D231" s="707">
        <v>0</v>
      </c>
      <c r="E231" s="707">
        <v>0</v>
      </c>
      <c r="F231" s="707">
        <v>0</v>
      </c>
      <c r="G231" s="20">
        <f t="shared" si="16"/>
        <v>0.28443800000000002</v>
      </c>
      <c r="H231">
        <f t="shared" si="17"/>
        <v>1.2150443011441908E-5</v>
      </c>
      <c r="I231">
        <f t="shared" si="18"/>
        <v>0.39837171399999999</v>
      </c>
      <c r="J231">
        <f t="shared" si="19"/>
        <v>4.8403928083274346E-6</v>
      </c>
      <c r="K231" s="695"/>
      <c r="R231" s="4" t="s">
        <v>144</v>
      </c>
      <c r="S231" s="5">
        <v>0.52159803599999999</v>
      </c>
    </row>
    <row r="232" spans="1:19">
      <c r="A232" s="706" t="s">
        <v>232</v>
      </c>
      <c r="B232" s="707">
        <v>5.5771769999999998</v>
      </c>
      <c r="C232" s="707">
        <v>0</v>
      </c>
      <c r="D232" s="707">
        <v>0</v>
      </c>
      <c r="E232" s="707">
        <v>0</v>
      </c>
      <c r="F232" s="707">
        <v>0.54800000000000004</v>
      </c>
      <c r="G232" s="20">
        <f t="shared" si="16"/>
        <v>1.2250353999999999</v>
      </c>
      <c r="H232">
        <f t="shared" si="17"/>
        <v>5.2330289253541863E-5</v>
      </c>
      <c r="I232">
        <f t="shared" si="18"/>
        <v>0.262116511</v>
      </c>
      <c r="J232">
        <f t="shared" si="19"/>
        <v>1.3716632838759188E-5</v>
      </c>
      <c r="K232" s="695"/>
      <c r="R232" s="4" t="s">
        <v>232</v>
      </c>
      <c r="S232" s="5">
        <v>0.262116511</v>
      </c>
    </row>
    <row r="233" spans="1:19">
      <c r="A233" s="706" t="s">
        <v>233</v>
      </c>
      <c r="B233" s="707">
        <v>63.901066999999998</v>
      </c>
      <c r="C233" s="707">
        <v>28.722971000000001</v>
      </c>
      <c r="D233" s="707">
        <v>35.180002000000002</v>
      </c>
      <c r="E233" s="707">
        <v>31.9</v>
      </c>
      <c r="F233" s="707">
        <v>23.617999999999999</v>
      </c>
      <c r="G233" s="20">
        <f t="shared" si="16"/>
        <v>36.664407999999995</v>
      </c>
      <c r="H233">
        <f t="shared" si="17"/>
        <v>1.5662070467105473E-3</v>
      </c>
      <c r="I233">
        <f t="shared" si="18"/>
        <v>0.30434835599999999</v>
      </c>
      <c r="J233">
        <f t="shared" si="19"/>
        <v>4.7667253982197025E-4</v>
      </c>
      <c r="K233" s="695"/>
      <c r="R233" s="4" t="s">
        <v>193</v>
      </c>
      <c r="S233" s="5">
        <v>0.29781603099999998</v>
      </c>
    </row>
    <row r="234" spans="1:19">
      <c r="A234" s="706" t="s">
        <v>147</v>
      </c>
      <c r="B234" s="707">
        <v>8.061007</v>
      </c>
      <c r="C234" s="707">
        <v>0</v>
      </c>
      <c r="D234" s="707">
        <v>0</v>
      </c>
      <c r="E234" s="707">
        <v>0</v>
      </c>
      <c r="F234" s="707">
        <v>0</v>
      </c>
      <c r="G234" s="20">
        <f t="shared" si="16"/>
        <v>1.6122014</v>
      </c>
      <c r="H234">
        <f t="shared" si="17"/>
        <v>6.8869002150440017E-5</v>
      </c>
      <c r="I234">
        <f t="shared" si="18"/>
        <v>0.304407025</v>
      </c>
      <c r="J234">
        <f t="shared" si="19"/>
        <v>2.0964208059334048E-5</v>
      </c>
      <c r="K234" s="695"/>
      <c r="R234" s="4" t="s">
        <v>74</v>
      </c>
      <c r="S234" s="5">
        <v>0.164744418</v>
      </c>
    </row>
    <row r="235" spans="1:19" ht="16" thickBot="1">
      <c r="A235" s="712"/>
      <c r="B235" s="713"/>
      <c r="C235" s="713"/>
      <c r="D235" s="713"/>
      <c r="E235" s="713"/>
      <c r="F235" s="713"/>
      <c r="G235" s="20"/>
      <c r="H235" s="695"/>
      <c r="I235" s="695"/>
      <c r="J235" s="695"/>
      <c r="K235" s="695"/>
      <c r="R235" s="25" t="s">
        <v>146</v>
      </c>
      <c r="S235" s="5">
        <v>0.53553453900000003</v>
      </c>
    </row>
    <row r="236" spans="1:19">
      <c r="A236" s="58"/>
      <c r="B236" s="714">
        <f>SUM(B94:B234)</f>
        <v>21656.66978399998</v>
      </c>
      <c r="C236" s="714">
        <f>SUM(C94:C234)</f>
        <v>18228.676289999992</v>
      </c>
      <c r="D236" s="714">
        <f>SUM(D94:D234)</f>
        <v>21652.824021999993</v>
      </c>
      <c r="E236" s="714">
        <f>SUM(E94:E234)</f>
        <v>27319.479999999989</v>
      </c>
      <c r="F236" s="714">
        <f>SUM(F94:F234)</f>
        <v>28190.757000000001</v>
      </c>
      <c r="G236" s="20">
        <f t="shared" si="16"/>
        <v>23409.681419199991</v>
      </c>
      <c r="H236" s="695"/>
      <c r="I236" s="695"/>
      <c r="J236" s="695"/>
      <c r="K236" s="695"/>
      <c r="R236" s="39" t="s">
        <v>275</v>
      </c>
      <c r="S236" s="39">
        <v>0.53553453900000003</v>
      </c>
    </row>
    <row r="237" spans="1:19">
      <c r="A237" s="715" t="s">
        <v>314</v>
      </c>
      <c r="B237" s="716"/>
      <c r="C237" s="716"/>
      <c r="D237" s="716"/>
      <c r="E237" s="716"/>
      <c r="F237" s="716"/>
      <c r="G237" s="700"/>
      <c r="H237" s="695"/>
      <c r="I237" s="695"/>
      <c r="J237" s="695"/>
      <c r="K237" s="695"/>
      <c r="R237" s="4" t="s">
        <v>0</v>
      </c>
      <c r="S237" s="5">
        <v>0.199021375</v>
      </c>
    </row>
    <row r="238" spans="1:19">
      <c r="A238" s="86"/>
      <c r="B238" s="717"/>
      <c r="C238" s="717"/>
      <c r="D238" s="717"/>
      <c r="E238" s="717"/>
      <c r="F238" s="717"/>
      <c r="G238" s="697"/>
      <c r="H238" s="695"/>
      <c r="I238" s="695"/>
      <c r="J238" s="695"/>
      <c r="K238" s="695"/>
      <c r="R238" s="4" t="s">
        <v>259</v>
      </c>
      <c r="S238" s="4">
        <v>0.54393411999999997</v>
      </c>
    </row>
    <row r="239" spans="1:19">
      <c r="A239" s="88" t="s">
        <v>197</v>
      </c>
      <c r="B239" s="89"/>
      <c r="C239" s="89"/>
      <c r="D239" s="89"/>
      <c r="E239" s="89"/>
      <c r="F239" s="89"/>
      <c r="R239" s="17" t="s">
        <v>260</v>
      </c>
      <c r="S239" s="4">
        <v>0.39864959599999999</v>
      </c>
    </row>
    <row r="240" spans="1:19">
      <c r="A240" s="90" t="s">
        <v>2</v>
      </c>
      <c r="B240" s="90"/>
      <c r="C240" s="90"/>
      <c r="D240" s="90"/>
      <c r="E240" s="90"/>
      <c r="F240" s="90"/>
      <c r="R240" s="4" t="s">
        <v>203</v>
      </c>
      <c r="S240" s="5">
        <v>0.273960494</v>
      </c>
    </row>
    <row r="241" spans="1:19">
      <c r="A241" s="91" t="s">
        <v>4</v>
      </c>
      <c r="B241" s="92"/>
      <c r="C241" s="92"/>
      <c r="D241" s="92"/>
      <c r="E241" s="92"/>
      <c r="F241" s="92"/>
      <c r="R241" s="4" t="s">
        <v>233</v>
      </c>
      <c r="S241" s="5">
        <v>0.30434835599999999</v>
      </c>
    </row>
    <row r="242" spans="1:19" ht="16" thickBot="1">
      <c r="A242" s="93"/>
      <c r="B242" s="94"/>
      <c r="C242" s="94"/>
      <c r="D242" s="94"/>
      <c r="E242" s="94"/>
      <c r="F242" s="94"/>
      <c r="R242" s="4" t="s">
        <v>221</v>
      </c>
      <c r="S242" s="5">
        <v>0.44710646199999998</v>
      </c>
    </row>
    <row r="243" spans="1:19">
      <c r="A243" s="95" t="s">
        <v>268</v>
      </c>
      <c r="B243" s="96" t="s">
        <v>8</v>
      </c>
      <c r="C243" s="96" t="s">
        <v>9</v>
      </c>
      <c r="D243" s="96" t="s">
        <v>10</v>
      </c>
      <c r="E243" s="96" t="s">
        <v>11</v>
      </c>
      <c r="F243" s="96" t="s">
        <v>12</v>
      </c>
      <c r="G243" s="16" t="s">
        <v>13</v>
      </c>
      <c r="H243" s="16" t="s">
        <v>14</v>
      </c>
      <c r="I243" s="16" t="s">
        <v>15</v>
      </c>
      <c r="J243" s="16" t="s">
        <v>279</v>
      </c>
      <c r="K243" s="16" t="s">
        <v>17</v>
      </c>
      <c r="L243" s="16" t="s">
        <v>18</v>
      </c>
      <c r="R243" s="22" t="s">
        <v>204</v>
      </c>
      <c r="S243" s="5">
        <v>0.284910779</v>
      </c>
    </row>
    <row r="244" spans="1:19">
      <c r="A244" s="97"/>
      <c r="B244" s="98"/>
      <c r="C244" s="98"/>
      <c r="D244" s="98"/>
      <c r="E244" s="98"/>
      <c r="F244" s="98"/>
      <c r="G244" s="18"/>
      <c r="R244" s="17" t="s">
        <v>172</v>
      </c>
      <c r="S244" s="5">
        <v>0.38138826799999997</v>
      </c>
    </row>
    <row r="245" spans="1:19">
      <c r="A245" s="39" t="s">
        <v>25</v>
      </c>
      <c r="B245" s="100">
        <v>0.73241293441242172</v>
      </c>
      <c r="C245" s="100">
        <v>0</v>
      </c>
      <c r="D245" s="100">
        <v>0</v>
      </c>
      <c r="E245" s="100">
        <v>0</v>
      </c>
      <c r="F245" s="100">
        <v>0</v>
      </c>
      <c r="G245" s="20">
        <f>AVERAGE(B245:F245)</f>
        <v>0.14648258688248433</v>
      </c>
      <c r="H245">
        <f>G245/G$251</f>
        <v>9.2173792450366207E-2</v>
      </c>
      <c r="I245">
        <f>VLOOKUP(A245,R$1:S$248,2,FALSE)</f>
        <v>0.22307782900000001</v>
      </c>
      <c r="J245">
        <f>H245*I245</f>
        <v>2.0561929510524286E-2</v>
      </c>
      <c r="K245">
        <f>SUM(J245:J249)</f>
        <v>0.18659275191694757</v>
      </c>
      <c r="L245">
        <f>COUNTA(J245:J249)</f>
        <v>5</v>
      </c>
      <c r="R245" s="4" t="s">
        <v>261</v>
      </c>
      <c r="S245" s="4">
        <v>0.54393411999999997</v>
      </c>
    </row>
    <row r="246" spans="1:19">
      <c r="A246" s="39" t="s">
        <v>84</v>
      </c>
      <c r="B246" s="100">
        <v>0</v>
      </c>
      <c r="C246" s="100">
        <v>0</v>
      </c>
      <c r="D246" s="100">
        <v>0</v>
      </c>
      <c r="E246" s="100">
        <v>0</v>
      </c>
      <c r="F246" s="100">
        <v>0</v>
      </c>
      <c r="G246" s="20">
        <f t="shared" ref="G246:G251" si="20">AVERAGE(B246:F246)</f>
        <v>0</v>
      </c>
      <c r="H246">
        <f t="shared" ref="H246:H249" si="21">G246/G$251</f>
        <v>0</v>
      </c>
      <c r="I246">
        <f t="shared" ref="I246:I249" si="22">VLOOKUP(A246,R$1:S$248,2,FALSE)</f>
        <v>0.49951571</v>
      </c>
      <c r="J246">
        <f t="shared" ref="J246:J249" si="23">H246*I246</f>
        <v>0</v>
      </c>
      <c r="R246" s="4" t="s">
        <v>262</v>
      </c>
      <c r="S246" s="4">
        <v>0.38749658933333336</v>
      </c>
    </row>
    <row r="247" spans="1:19">
      <c r="A247" s="39" t="s">
        <v>41</v>
      </c>
      <c r="B247" s="100">
        <v>2.92965173764969</v>
      </c>
      <c r="C247" s="100">
        <v>2.7783836197615313</v>
      </c>
      <c r="D247" s="100">
        <v>0</v>
      </c>
      <c r="E247" s="100">
        <v>0</v>
      </c>
      <c r="F247" s="100">
        <v>0</v>
      </c>
      <c r="G247" s="20">
        <f t="shared" si="20"/>
        <v>1.1416070714822442</v>
      </c>
      <c r="H247">
        <f t="shared" si="21"/>
        <v>0.71835332448827183</v>
      </c>
      <c r="I247">
        <f t="shared" si="22"/>
        <v>0.15008984</v>
      </c>
      <c r="J247">
        <f t="shared" si="23"/>
        <v>0.10781753553591281</v>
      </c>
      <c r="R247" s="4" t="s">
        <v>195</v>
      </c>
      <c r="S247" s="5">
        <v>0.52748621900000003</v>
      </c>
    </row>
    <row r="248" spans="1:19">
      <c r="A248" s="39" t="s">
        <v>51</v>
      </c>
      <c r="B248" s="100">
        <v>0</v>
      </c>
      <c r="C248" s="100">
        <v>0</v>
      </c>
      <c r="D248" s="100">
        <v>0.94255148687497003</v>
      </c>
      <c r="E248" s="100">
        <v>0</v>
      </c>
      <c r="F248" s="100">
        <v>0</v>
      </c>
      <c r="G248" s="20">
        <f t="shared" si="20"/>
        <v>0.188510297374994</v>
      </c>
      <c r="H248">
        <f t="shared" si="21"/>
        <v>0.11861962158641541</v>
      </c>
      <c r="I248">
        <f t="shared" si="22"/>
        <v>0.26294708900000002</v>
      </c>
      <c r="J248">
        <f t="shared" si="23"/>
        <v>3.1190684194429497E-2</v>
      </c>
      <c r="R248" s="17" t="s">
        <v>263</v>
      </c>
      <c r="S248" s="4">
        <v>0.25747838160000003</v>
      </c>
    </row>
    <row r="249" spans="1:19">
      <c r="A249" s="39" t="s">
        <v>172</v>
      </c>
      <c r="B249" s="100">
        <v>0</v>
      </c>
      <c r="C249" s="100">
        <v>0</v>
      </c>
      <c r="D249" s="100">
        <v>0</v>
      </c>
      <c r="E249" s="100">
        <v>0</v>
      </c>
      <c r="F249" s="100">
        <v>0.56299999999999994</v>
      </c>
      <c r="G249" s="20">
        <f t="shared" si="20"/>
        <v>0.11259999999999999</v>
      </c>
      <c r="H249">
        <f t="shared" si="21"/>
        <v>7.0853261474946513E-2</v>
      </c>
      <c r="I249">
        <f t="shared" si="22"/>
        <v>0.38138826799999997</v>
      </c>
      <c r="J249">
        <f t="shared" si="23"/>
        <v>2.7022602676080976E-2</v>
      </c>
      <c r="R249" s="4" t="s">
        <v>148</v>
      </c>
      <c r="S249" s="5">
        <v>0.49722559999999999</v>
      </c>
    </row>
    <row r="250" spans="1:19" ht="16" thickBot="1">
      <c r="A250" s="407"/>
      <c r="B250" s="102"/>
      <c r="C250" s="102"/>
      <c r="D250" s="102"/>
      <c r="E250" s="102"/>
      <c r="F250" s="102"/>
      <c r="G250" s="20"/>
      <c r="R250" s="4" t="s">
        <v>149</v>
      </c>
      <c r="S250" s="5">
        <v>0.47228700699999998</v>
      </c>
    </row>
    <row r="251" spans="1:19">
      <c r="A251" s="235"/>
      <c r="B251" s="100">
        <f>SUM(B245:B249)</f>
        <v>3.6620646720621117</v>
      </c>
      <c r="C251" s="100">
        <f t="shared" ref="C251:F251" si="24">SUM(C245:C249)</f>
        <v>2.7783836197615313</v>
      </c>
      <c r="D251" s="100">
        <f t="shared" si="24"/>
        <v>0.94255148687497003</v>
      </c>
      <c r="E251" s="100">
        <f t="shared" si="24"/>
        <v>0</v>
      </c>
      <c r="F251" s="100">
        <f t="shared" si="24"/>
        <v>0.56299999999999994</v>
      </c>
      <c r="G251" s="20">
        <f t="shared" si="20"/>
        <v>1.5891999557397225</v>
      </c>
    </row>
    <row r="252" spans="1:19">
      <c r="A252" s="134" t="s">
        <v>269</v>
      </c>
      <c r="B252" s="135"/>
      <c r="C252" s="135"/>
      <c r="D252" s="135"/>
      <c r="E252" s="135"/>
      <c r="F252" s="135"/>
    </row>
    <row r="253" spans="1:19">
      <c r="A253" s="86"/>
      <c r="B253" s="135"/>
      <c r="C253" s="135"/>
      <c r="D253" s="135"/>
      <c r="E253" s="135"/>
      <c r="F253" s="135"/>
    </row>
    <row r="254" spans="1:19">
      <c r="A254" s="137" t="s">
        <v>271</v>
      </c>
      <c r="B254" s="135"/>
      <c r="C254" s="135"/>
      <c r="D254" s="135"/>
      <c r="E254" s="135"/>
      <c r="F254" s="1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topLeftCell="C256" workbookViewId="0">
      <selection activeCell="J100" sqref="J100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315</v>
      </c>
      <c r="B1" s="63"/>
      <c r="C1" s="63"/>
      <c r="D1" s="63"/>
      <c r="E1" s="63"/>
      <c r="F1" s="63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170</v>
      </c>
      <c r="B7" s="78">
        <v>74.688487781156496</v>
      </c>
      <c r="C7" s="78">
        <v>0</v>
      </c>
      <c r="D7" s="78">
        <v>0</v>
      </c>
      <c r="E7" s="78">
        <v>0.5490018595224273</v>
      </c>
      <c r="F7" s="78">
        <v>1.26403093642526</v>
      </c>
      <c r="G7" s="20">
        <f>AVERAGE(B7:F7)</f>
        <v>15.300304115420838</v>
      </c>
      <c r="H7">
        <f>G7/G$9</f>
        <v>1</v>
      </c>
      <c r="I7">
        <f>VLOOKUP(A7,R$1:S$248,2,FALSE)</f>
        <v>0.30810618099999998</v>
      </c>
      <c r="J7">
        <f>H7*I7</f>
        <v>0.30810618099999998</v>
      </c>
      <c r="K7">
        <f>SUM(J7)</f>
        <v>0.30810618099999998</v>
      </c>
      <c r="L7">
        <f>COUNTA(J7)</f>
        <v>1</v>
      </c>
      <c r="R7" s="4" t="s">
        <v>22</v>
      </c>
      <c r="S7" s="5">
        <v>0.51563940399999997</v>
      </c>
    </row>
    <row r="8" spans="1:19" ht="16" thickBot="1">
      <c r="A8" s="311"/>
      <c r="B8" s="80"/>
      <c r="C8" s="80"/>
      <c r="D8" s="80"/>
      <c r="E8" s="80"/>
      <c r="F8" s="80"/>
      <c r="G8" s="20"/>
      <c r="R8" s="4" t="s">
        <v>24</v>
      </c>
      <c r="S8" s="4">
        <v>0.39864959599999999</v>
      </c>
    </row>
    <row r="9" spans="1:19">
      <c r="A9" s="235"/>
      <c r="B9" s="78">
        <f>SUM(B7)</f>
        <v>74.688487781156496</v>
      </c>
      <c r="C9" s="78">
        <f t="shared" ref="C9:F9" si="0">SUM(C7)</f>
        <v>0</v>
      </c>
      <c r="D9" s="78">
        <f t="shared" si="0"/>
        <v>0</v>
      </c>
      <c r="E9" s="78">
        <f t="shared" si="0"/>
        <v>0.5490018595224273</v>
      </c>
      <c r="F9" s="78">
        <f t="shared" si="0"/>
        <v>1.26403093642526</v>
      </c>
      <c r="G9" s="20">
        <f t="shared" ref="G9" si="1">AVERAGE(B9:F9)</f>
        <v>15.300304115420838</v>
      </c>
      <c r="R9" s="4" t="s">
        <v>26</v>
      </c>
      <c r="S9" s="5">
        <v>0.61926907399999997</v>
      </c>
    </row>
    <row r="10" spans="1:19">
      <c r="A10" s="84" t="s">
        <v>269</v>
      </c>
      <c r="B10" s="166"/>
      <c r="C10" s="166"/>
      <c r="D10" s="166"/>
      <c r="E10" s="166"/>
      <c r="F10" s="166"/>
      <c r="R10" s="4" t="s">
        <v>28</v>
      </c>
      <c r="S10" s="5">
        <v>0.41010332799999999</v>
      </c>
    </row>
    <row r="11" spans="1:19">
      <c r="A11" s="86"/>
      <c r="B11" s="166"/>
      <c r="C11" s="166"/>
      <c r="D11" s="166"/>
      <c r="E11" s="166"/>
      <c r="F11" s="166"/>
      <c r="R11" s="4" t="s">
        <v>31</v>
      </c>
      <c r="S11" s="5">
        <v>0.26223906699999999</v>
      </c>
    </row>
    <row r="12" spans="1:19">
      <c r="A12" s="87" t="s">
        <v>271</v>
      </c>
      <c r="B12" s="166"/>
      <c r="C12" s="166"/>
      <c r="D12" s="166"/>
      <c r="E12" s="166"/>
      <c r="F12" s="166"/>
      <c r="R12" s="4" t="s">
        <v>33</v>
      </c>
      <c r="S12" s="5">
        <v>0.29721400999999997</v>
      </c>
    </row>
    <row r="13" spans="1:19">
      <c r="R13" s="4" t="s">
        <v>35</v>
      </c>
      <c r="S13" s="4">
        <v>0.39864959599999999</v>
      </c>
    </row>
    <row r="14" spans="1:19">
      <c r="A14" s="62" t="s">
        <v>184</v>
      </c>
      <c r="B14" s="63"/>
      <c r="C14" s="63"/>
      <c r="D14" s="63"/>
      <c r="E14" s="63"/>
      <c r="F14" s="63"/>
      <c r="G14" s="64"/>
      <c r="R14" s="4" t="s">
        <v>37</v>
      </c>
      <c r="S14" s="5">
        <v>0.23886655300000001</v>
      </c>
    </row>
    <row r="15" spans="1:19">
      <c r="A15" s="65" t="s">
        <v>2</v>
      </c>
      <c r="B15" s="65"/>
      <c r="C15" s="65"/>
      <c r="D15" s="65"/>
      <c r="E15" s="65"/>
      <c r="F15" s="65"/>
      <c r="G15" s="66"/>
      <c r="R15" s="4" t="s">
        <v>21</v>
      </c>
      <c r="S15" s="5">
        <v>0.19499014100000001</v>
      </c>
    </row>
    <row r="16" spans="1:19">
      <c r="A16" s="67" t="s">
        <v>4</v>
      </c>
      <c r="B16" s="68"/>
      <c r="C16" s="68"/>
      <c r="D16" s="68"/>
      <c r="E16" s="68"/>
      <c r="F16" s="68"/>
      <c r="G16" s="69"/>
      <c r="R16" s="4" t="s">
        <v>40</v>
      </c>
      <c r="S16" s="5">
        <v>0.292860758</v>
      </c>
    </row>
    <row r="17" spans="1:19" ht="16" thickBot="1">
      <c r="A17" s="70"/>
      <c r="B17" s="71"/>
      <c r="C17" s="71"/>
      <c r="D17" s="71"/>
      <c r="E17" s="71"/>
      <c r="F17" s="71"/>
      <c r="G17" s="18"/>
      <c r="R17" s="4" t="s">
        <v>42</v>
      </c>
      <c r="S17" s="5">
        <v>0.34843180000000001</v>
      </c>
    </row>
    <row r="18" spans="1:19">
      <c r="A18" s="74" t="s">
        <v>268</v>
      </c>
      <c r="B18" s="75" t="s">
        <v>8</v>
      </c>
      <c r="C18" s="75" t="s">
        <v>9</v>
      </c>
      <c r="D18" s="75" t="s">
        <v>10</v>
      </c>
      <c r="E18" s="75" t="s">
        <v>11</v>
      </c>
      <c r="F18" s="75" t="s">
        <v>12</v>
      </c>
      <c r="G18" s="16" t="s">
        <v>13</v>
      </c>
      <c r="H18" s="16" t="s">
        <v>14</v>
      </c>
      <c r="I18" s="16" t="s">
        <v>15</v>
      </c>
      <c r="J18" s="16" t="s">
        <v>279</v>
      </c>
      <c r="K18" s="16" t="s">
        <v>17</v>
      </c>
      <c r="L18" s="16" t="s">
        <v>18</v>
      </c>
      <c r="R18" s="4" t="s">
        <v>44</v>
      </c>
      <c r="S18" s="5">
        <v>0.338698428</v>
      </c>
    </row>
    <row r="19" spans="1:19">
      <c r="A19" s="18"/>
      <c r="B19" s="76"/>
      <c r="C19" s="76"/>
      <c r="D19" s="76"/>
      <c r="E19" s="76"/>
      <c r="F19" s="76"/>
      <c r="G19" s="18"/>
      <c r="R19" s="4" t="s">
        <v>46</v>
      </c>
      <c r="S19" s="5">
        <v>0.49513526800000002</v>
      </c>
    </row>
    <row r="20" spans="1:19">
      <c r="A20" s="77" t="s">
        <v>46</v>
      </c>
      <c r="B20" s="78">
        <v>0</v>
      </c>
      <c r="C20" s="78">
        <v>0</v>
      </c>
      <c r="D20" s="78">
        <v>0</v>
      </c>
      <c r="E20" s="78">
        <v>2.04</v>
      </c>
      <c r="F20" s="78">
        <v>4.71</v>
      </c>
      <c r="G20" s="20">
        <f>AVERAGE(B20:F20)</f>
        <v>1.35</v>
      </c>
      <c r="H20">
        <f>G20/G$48</f>
        <v>3.6567498175825924E-4</v>
      </c>
      <c r="I20">
        <f>VLOOKUP(A20,R$1:S$250,2,FALSE)</f>
        <v>0.49513526800000002</v>
      </c>
      <c r="J20">
        <f>H20*I20</f>
        <v>1.8105858009377082E-4</v>
      </c>
      <c r="K20">
        <f>SUM(J20:J46)</f>
        <v>0.4167576126007364</v>
      </c>
      <c r="L20">
        <f>COUNTA(J20:J46)</f>
        <v>25</v>
      </c>
      <c r="R20" s="4" t="s">
        <v>48</v>
      </c>
      <c r="S20" s="5">
        <v>0.35195426499999999</v>
      </c>
    </row>
    <row r="21" spans="1:19">
      <c r="A21" s="77" t="s">
        <v>23</v>
      </c>
      <c r="B21" s="78">
        <v>0</v>
      </c>
      <c r="C21" s="78">
        <v>9.7243426691653596</v>
      </c>
      <c r="D21" s="78">
        <v>62.247945486692849</v>
      </c>
      <c r="E21" s="78">
        <v>1.3901342174586961</v>
      </c>
      <c r="F21" s="78">
        <v>1.2848615047783998</v>
      </c>
      <c r="G21" s="20">
        <f t="shared" ref="G21:G48" si="2">AVERAGE(B21:F21)</f>
        <v>14.929456775619062</v>
      </c>
      <c r="H21">
        <f t="shared" ref="H21:H46" si="3">G21/G$48</f>
        <v>4.0439472845075703E-3</v>
      </c>
      <c r="I21">
        <f t="shared" ref="I21:I46" si="4">VLOOKUP(A21,R$1:S$250,2,FALSE)</f>
        <v>0.205225833</v>
      </c>
      <c r="J21">
        <f t="shared" ref="J21:J46" si="5">H21*I21</f>
        <v>8.2992245007115404E-4</v>
      </c>
      <c r="R21" s="4" t="s">
        <v>50</v>
      </c>
      <c r="S21" s="5">
        <v>0.230041615</v>
      </c>
    </row>
    <row r="22" spans="1:19">
      <c r="A22" s="77" t="s">
        <v>25</v>
      </c>
      <c r="B22" s="78">
        <v>13.329915406306075</v>
      </c>
      <c r="C22" s="78">
        <v>12.780564650903043</v>
      </c>
      <c r="D22" s="78">
        <v>2.3839638697031305</v>
      </c>
      <c r="E22" s="78">
        <v>2.6871294423476599</v>
      </c>
      <c r="F22" s="78">
        <v>0</v>
      </c>
      <c r="G22" s="20">
        <f t="shared" si="2"/>
        <v>6.2363146738519815</v>
      </c>
      <c r="H22">
        <f t="shared" si="3"/>
        <v>1.6892327811848797E-3</v>
      </c>
      <c r="I22">
        <f t="shared" si="4"/>
        <v>0.22307782900000001</v>
      </c>
      <c r="J22">
        <f t="shared" si="5"/>
        <v>3.7683038150235503E-4</v>
      </c>
      <c r="R22" s="4" t="s">
        <v>23</v>
      </c>
      <c r="S22" s="5">
        <v>0.205225833</v>
      </c>
    </row>
    <row r="23" spans="1:19">
      <c r="A23" s="77" t="s">
        <v>27</v>
      </c>
      <c r="B23" s="78">
        <v>0</v>
      </c>
      <c r="C23" s="78">
        <v>0.58484975195980204</v>
      </c>
      <c r="D23" s="78">
        <v>0</v>
      </c>
      <c r="E23" s="78">
        <v>0</v>
      </c>
      <c r="F23" s="78">
        <v>0</v>
      </c>
      <c r="G23" s="20">
        <f t="shared" si="2"/>
        <v>0.11696995039196041</v>
      </c>
      <c r="H23">
        <f t="shared" si="3"/>
        <v>3.1683692204329339E-5</v>
      </c>
      <c r="I23">
        <f t="shared" si="4"/>
        <v>0.20740839999999999</v>
      </c>
      <c r="J23">
        <f t="shared" si="5"/>
        <v>6.5714639061924211E-6</v>
      </c>
      <c r="R23" s="4" t="s">
        <v>53</v>
      </c>
      <c r="S23" s="5">
        <v>0.29304951499999998</v>
      </c>
    </row>
    <row r="24" spans="1:19">
      <c r="A24" s="77" t="s">
        <v>29</v>
      </c>
      <c r="B24" s="78">
        <v>17.533965649833377</v>
      </c>
      <c r="C24" s="78">
        <v>52.886532202160751</v>
      </c>
      <c r="D24" s="78">
        <v>26.740128071836782</v>
      </c>
      <c r="E24" s="78">
        <v>34.753355436467395</v>
      </c>
      <c r="F24" s="78">
        <v>61.673352229363196</v>
      </c>
      <c r="G24" s="20">
        <f t="shared" si="2"/>
        <v>38.717466717932297</v>
      </c>
      <c r="H24">
        <f t="shared" si="3"/>
        <v>1.048741402652289E-2</v>
      </c>
      <c r="I24">
        <f t="shared" si="4"/>
        <v>0.226918286</v>
      </c>
      <c r="J24">
        <f t="shared" si="5"/>
        <v>2.3797860154709327E-3</v>
      </c>
      <c r="R24" s="4" t="s">
        <v>55</v>
      </c>
      <c r="S24" s="5">
        <v>0.51724363100000004</v>
      </c>
    </row>
    <row r="25" spans="1:19">
      <c r="A25" s="77" t="s">
        <v>32</v>
      </c>
      <c r="B25" s="78">
        <v>0</v>
      </c>
      <c r="C25" s="78">
        <v>0</v>
      </c>
      <c r="D25" s="78">
        <v>0</v>
      </c>
      <c r="E25" s="78">
        <v>0</v>
      </c>
      <c r="F25" s="78">
        <v>0</v>
      </c>
      <c r="G25" s="20">
        <f t="shared" si="2"/>
        <v>0</v>
      </c>
      <c r="H25">
        <f t="shared" si="3"/>
        <v>0</v>
      </c>
      <c r="I25">
        <f t="shared" si="4"/>
        <v>0.167790564</v>
      </c>
      <c r="R25" s="4" t="s">
        <v>57</v>
      </c>
      <c r="S25" s="4">
        <v>0.39864959599999999</v>
      </c>
    </row>
    <row r="26" spans="1:19">
      <c r="A26" s="77" t="s">
        <v>97</v>
      </c>
      <c r="B26" s="78">
        <v>35.4</v>
      </c>
      <c r="C26" s="78">
        <v>49.5</v>
      </c>
      <c r="D26" s="78">
        <v>14.4</v>
      </c>
      <c r="E26" s="78">
        <v>42.4</v>
      </c>
      <c r="F26" s="78">
        <v>31.200000000000003</v>
      </c>
      <c r="G26" s="20">
        <f t="shared" si="2"/>
        <v>34.580000000000005</v>
      </c>
      <c r="H26">
        <f t="shared" si="3"/>
        <v>9.3666969401485969E-3</v>
      </c>
      <c r="I26">
        <f t="shared" si="4"/>
        <v>0.28376774599999999</v>
      </c>
      <c r="J26">
        <f t="shared" si="5"/>
        <v>2.6579664781710643E-3</v>
      </c>
      <c r="R26" s="4" t="s">
        <v>59</v>
      </c>
      <c r="S26" s="5">
        <v>0.42244188599999999</v>
      </c>
    </row>
    <row r="27" spans="1:19">
      <c r="A27" s="77" t="s">
        <v>39</v>
      </c>
      <c r="B27" s="78">
        <v>104.002636686564</v>
      </c>
      <c r="C27" s="78">
        <v>1226.6563681247201</v>
      </c>
      <c r="D27" s="78">
        <v>1239.6612122456277</v>
      </c>
      <c r="E27" s="78">
        <v>22.242147479339124</v>
      </c>
      <c r="F27" s="78">
        <v>69.382515560803498</v>
      </c>
      <c r="G27" s="20">
        <f t="shared" si="2"/>
        <v>532.38897601941085</v>
      </c>
      <c r="H27">
        <f t="shared" si="3"/>
        <v>0.14420839192162693</v>
      </c>
      <c r="I27">
        <f t="shared" si="4"/>
        <v>0.150847644</v>
      </c>
      <c r="J27">
        <f t="shared" si="5"/>
        <v>2.1753496166406056E-2</v>
      </c>
      <c r="R27" s="22" t="s">
        <v>61</v>
      </c>
      <c r="S27" s="5">
        <v>0.37816792100000002</v>
      </c>
    </row>
    <row r="28" spans="1:19">
      <c r="A28" s="77" t="s">
        <v>41</v>
      </c>
      <c r="B28" s="78">
        <v>2.92965173764969</v>
      </c>
      <c r="C28" s="78">
        <v>0</v>
      </c>
      <c r="D28" s="78">
        <v>0</v>
      </c>
      <c r="E28" s="78">
        <v>0</v>
      </c>
      <c r="F28" s="78">
        <v>0</v>
      </c>
      <c r="G28" s="20">
        <f t="shared" si="2"/>
        <v>0.585930347529938</v>
      </c>
      <c r="H28">
        <f t="shared" si="3"/>
        <v>1.5871116232934855E-4</v>
      </c>
      <c r="I28">
        <f t="shared" si="4"/>
        <v>0.15008984</v>
      </c>
      <c r="J28">
        <f t="shared" si="5"/>
        <v>2.3820932960225953E-5</v>
      </c>
      <c r="R28" s="17" t="s">
        <v>63</v>
      </c>
      <c r="S28" s="5">
        <v>0.27222679999999999</v>
      </c>
    </row>
    <row r="29" spans="1:19">
      <c r="A29" s="77" t="s">
        <v>49</v>
      </c>
      <c r="B29" s="78">
        <v>1.2011572124363714</v>
      </c>
      <c r="C29" s="78">
        <v>2.7228159473663007</v>
      </c>
      <c r="D29" s="78">
        <v>0.75492189207265792</v>
      </c>
      <c r="E29" s="78">
        <v>0.87578455699897828</v>
      </c>
      <c r="F29" s="78">
        <v>0</v>
      </c>
      <c r="G29" s="20">
        <f t="shared" si="2"/>
        <v>1.1109359217748616</v>
      </c>
      <c r="H29">
        <f t="shared" si="3"/>
        <v>3.0091960957749435E-4</v>
      </c>
      <c r="I29">
        <f t="shared" si="4"/>
        <v>0.21171030399999999</v>
      </c>
      <c r="J29">
        <f t="shared" si="5"/>
        <v>6.3707782023212644E-5</v>
      </c>
      <c r="R29" s="4" t="s">
        <v>65</v>
      </c>
      <c r="S29" s="5">
        <v>0.42144716700000001</v>
      </c>
    </row>
    <row r="30" spans="1:19">
      <c r="A30" s="77" t="s">
        <v>52</v>
      </c>
      <c r="B30" s="78">
        <v>0</v>
      </c>
      <c r="C30" s="78">
        <v>0</v>
      </c>
      <c r="D30" s="78">
        <v>0.52564333756661696</v>
      </c>
      <c r="E30" s="78">
        <v>0</v>
      </c>
      <c r="F30" s="78">
        <v>0.66634652252735183</v>
      </c>
      <c r="G30" s="20">
        <f t="shared" si="2"/>
        <v>0.23839797201879379</v>
      </c>
      <c r="H30">
        <f t="shared" si="3"/>
        <v>6.4574943754946962E-5</v>
      </c>
      <c r="I30">
        <f t="shared" si="4"/>
        <v>0.25720264300000001</v>
      </c>
      <c r="J30">
        <f t="shared" si="5"/>
        <v>1.6608846205348703E-5</v>
      </c>
      <c r="R30" s="4" t="s">
        <v>67</v>
      </c>
      <c r="S30" s="4">
        <v>0.61926907399999997</v>
      </c>
    </row>
    <row r="31" spans="1:19">
      <c r="A31" s="77" t="s">
        <v>54</v>
      </c>
      <c r="B31" s="78">
        <v>27.831691507672002</v>
      </c>
      <c r="C31" s="78">
        <v>33.340603437138377</v>
      </c>
      <c r="D31" s="78">
        <v>6.6221218602864704</v>
      </c>
      <c r="E31" s="78">
        <v>33.3632212190087</v>
      </c>
      <c r="F31" s="78">
        <v>2.5697230095568</v>
      </c>
      <c r="G31" s="20">
        <f t="shared" si="2"/>
        <v>20.745472206732469</v>
      </c>
      <c r="H31">
        <f t="shared" si="3"/>
        <v>5.619333459824718E-3</v>
      </c>
      <c r="I31">
        <f t="shared" si="4"/>
        <v>0.12913191900000001</v>
      </c>
      <c r="J31">
        <f t="shared" si="5"/>
        <v>7.2563531316807532E-4</v>
      </c>
      <c r="R31" s="4" t="s">
        <v>69</v>
      </c>
      <c r="S31" s="5">
        <v>0.29559615700000003</v>
      </c>
    </row>
    <row r="32" spans="1:19">
      <c r="A32" s="77" t="s">
        <v>101</v>
      </c>
      <c r="B32" s="78">
        <v>6.6835863763220402</v>
      </c>
      <c r="C32" s="78">
        <v>8.3404698961164687</v>
      </c>
      <c r="D32" s="78">
        <v>5.0254480133441675</v>
      </c>
      <c r="E32" s="78">
        <v>21.088101539332524</v>
      </c>
      <c r="F32" s="78">
        <v>0</v>
      </c>
      <c r="G32" s="20">
        <f t="shared" si="2"/>
        <v>8.22752116502304</v>
      </c>
      <c r="H32">
        <f t="shared" si="3"/>
        <v>2.2285915940262902E-3</v>
      </c>
      <c r="I32">
        <f t="shared" si="4"/>
        <v>0.36470802699999999</v>
      </c>
      <c r="J32">
        <f t="shared" si="5"/>
        <v>8.1278524324611325E-4</v>
      </c>
      <c r="R32" s="4" t="s">
        <v>71</v>
      </c>
      <c r="S32" s="4">
        <v>0.39787066100000001</v>
      </c>
    </row>
    <row r="33" spans="1:19">
      <c r="A33" s="77" t="s">
        <v>133</v>
      </c>
      <c r="B33" s="78">
        <v>0</v>
      </c>
      <c r="C33" s="78">
        <v>0</v>
      </c>
      <c r="D33" s="78">
        <v>0</v>
      </c>
      <c r="E33" s="78">
        <v>2.2759999999999998</v>
      </c>
      <c r="F33" s="78">
        <v>12459.903</v>
      </c>
      <c r="G33" s="20">
        <f t="shared" si="2"/>
        <v>2492.4358000000002</v>
      </c>
      <c r="H33">
        <f t="shared" si="3"/>
        <v>0.67512697459157944</v>
      </c>
      <c r="I33">
        <f t="shared" si="4"/>
        <v>0.50267819899999999</v>
      </c>
      <c r="J33">
        <f t="shared" si="5"/>
        <v>0.33937161168401392</v>
      </c>
      <c r="R33" s="22" t="s">
        <v>73</v>
      </c>
      <c r="S33" s="4">
        <v>0.39864959599999999</v>
      </c>
    </row>
    <row r="34" spans="1:19">
      <c r="A34" s="77" t="s">
        <v>186</v>
      </c>
      <c r="B34" s="78">
        <v>27.048114434330298</v>
      </c>
      <c r="C34" s="78">
        <v>7.2821846553966187</v>
      </c>
      <c r="D34" s="78">
        <v>9.8829648894668392</v>
      </c>
      <c r="E34" s="78">
        <v>17.425227568270483</v>
      </c>
      <c r="F34" s="78">
        <v>0</v>
      </c>
      <c r="G34" s="20">
        <f t="shared" si="2"/>
        <v>12.327698309492849</v>
      </c>
      <c r="H34">
        <f t="shared" si="3"/>
        <v>3.3392080403297189E-3</v>
      </c>
      <c r="I34">
        <f t="shared" si="4"/>
        <v>0.320837551</v>
      </c>
      <c r="J34">
        <f t="shared" si="5"/>
        <v>1.0713433299388963E-3</v>
      </c>
      <c r="R34" s="4" t="s">
        <v>75</v>
      </c>
      <c r="S34" s="5">
        <v>0.30243793699999999</v>
      </c>
    </row>
    <row r="35" spans="1:19">
      <c r="A35" s="77" t="s">
        <v>178</v>
      </c>
      <c r="B35" s="78">
        <v>0</v>
      </c>
      <c r="C35" s="78">
        <v>0</v>
      </c>
      <c r="D35" s="78">
        <v>0</v>
      </c>
      <c r="E35" s="78">
        <v>0</v>
      </c>
      <c r="F35" s="78">
        <v>12.45</v>
      </c>
      <c r="G35" s="20">
        <f t="shared" si="2"/>
        <v>2.4899999999999998</v>
      </c>
      <c r="H35">
        <f t="shared" si="3"/>
        <v>6.7446718857634474E-4</v>
      </c>
      <c r="I35">
        <f t="shared" si="4"/>
        <v>0.430075243</v>
      </c>
      <c r="J35">
        <f t="shared" si="5"/>
        <v>2.9007164002249831E-4</v>
      </c>
      <c r="R35" s="4" t="s">
        <v>25</v>
      </c>
      <c r="S35" s="5">
        <v>0.22307782900000001</v>
      </c>
    </row>
    <row r="36" spans="1:19">
      <c r="A36" s="77" t="s">
        <v>207</v>
      </c>
      <c r="B36" s="78">
        <v>0</v>
      </c>
      <c r="C36" s="78">
        <v>1.232</v>
      </c>
      <c r="D36" s="78">
        <v>0</v>
      </c>
      <c r="E36" s="78">
        <v>0</v>
      </c>
      <c r="F36" s="78">
        <v>0</v>
      </c>
      <c r="G36" s="20">
        <f t="shared" si="2"/>
        <v>0.24640000000000001</v>
      </c>
      <c r="H36">
        <f t="shared" si="3"/>
        <v>6.6742455929803764E-5</v>
      </c>
      <c r="I36">
        <f t="shared" si="4"/>
        <v>0.33910511100000001</v>
      </c>
      <c r="J36">
        <f t="shared" si="5"/>
        <v>2.2632707926488714E-5</v>
      </c>
      <c r="R36" s="4" t="s">
        <v>78</v>
      </c>
      <c r="S36" s="5">
        <v>0.53326135799999996</v>
      </c>
    </row>
    <row r="37" spans="1:19">
      <c r="A37" s="77" t="s">
        <v>60</v>
      </c>
      <c r="B37" s="78">
        <v>0</v>
      </c>
      <c r="C37" s="78">
        <v>0</v>
      </c>
      <c r="D37" s="78">
        <v>0</v>
      </c>
      <c r="E37" s="78">
        <v>33.312520039826516</v>
      </c>
      <c r="F37" s="78">
        <v>3.684892554674593</v>
      </c>
      <c r="G37" s="20">
        <f t="shared" si="2"/>
        <v>7.3994825189002214</v>
      </c>
      <c r="H37">
        <f t="shared" si="3"/>
        <v>2.0043004704588122E-3</v>
      </c>
      <c r="I37">
        <f t="shared" si="4"/>
        <v>0.14993991800000001</v>
      </c>
      <c r="J37">
        <f t="shared" si="5"/>
        <v>3.0052464818795571E-4</v>
      </c>
      <c r="R37" s="23" t="s">
        <v>80</v>
      </c>
      <c r="S37" s="5">
        <v>0.45051817900000002</v>
      </c>
    </row>
    <row r="38" spans="1:19">
      <c r="A38" s="77" t="s">
        <v>187</v>
      </c>
      <c r="B38" s="78">
        <v>0</v>
      </c>
      <c r="C38" s="78">
        <v>14.148351648351648</v>
      </c>
      <c r="D38" s="78">
        <v>0</v>
      </c>
      <c r="E38" s="78">
        <v>0</v>
      </c>
      <c r="F38" s="78">
        <v>0</v>
      </c>
      <c r="G38" s="20">
        <f t="shared" si="2"/>
        <v>2.8296703296703294</v>
      </c>
      <c r="H38">
        <f t="shared" si="3"/>
        <v>7.6647381198821109E-4</v>
      </c>
      <c r="I38">
        <f t="shared" si="4"/>
        <v>0.29396187099999999</v>
      </c>
      <c r="J38">
        <f t="shared" si="5"/>
        <v>2.2531407584455674E-4</v>
      </c>
      <c r="R38" s="4" t="s">
        <v>82</v>
      </c>
      <c r="S38" s="5">
        <v>0.58993438499999995</v>
      </c>
    </row>
    <row r="39" spans="1:19">
      <c r="A39" s="77" t="s">
        <v>64</v>
      </c>
      <c r="B39" s="78">
        <v>10.2537810817739</v>
      </c>
      <c r="C39" s="78">
        <v>8.3351508592845907</v>
      </c>
      <c r="D39" s="78">
        <v>33.110609301432369</v>
      </c>
      <c r="E39" s="78">
        <v>15.291476392045652</v>
      </c>
      <c r="F39" s="78">
        <v>42.400429657687198</v>
      </c>
      <c r="G39" s="20">
        <f t="shared" si="2"/>
        <v>21.878289458444744</v>
      </c>
      <c r="H39">
        <f t="shared" si="3"/>
        <v>5.9261800730508862E-3</v>
      </c>
      <c r="I39">
        <f t="shared" si="4"/>
        <v>0.25070976</v>
      </c>
      <c r="J39">
        <f t="shared" si="5"/>
        <v>1.4857511838313703E-3</v>
      </c>
      <c r="R39" s="4" t="s">
        <v>84</v>
      </c>
      <c r="S39" s="5">
        <v>0.49951571</v>
      </c>
    </row>
    <row r="40" spans="1:19">
      <c r="A40" s="77" t="s">
        <v>189</v>
      </c>
      <c r="B40" s="78">
        <v>215</v>
      </c>
      <c r="C40" s="78">
        <v>1263</v>
      </c>
      <c r="D40" s="78">
        <v>547</v>
      </c>
      <c r="E40" s="78">
        <v>0</v>
      </c>
      <c r="F40" s="78">
        <v>0</v>
      </c>
      <c r="G40" s="20">
        <f t="shared" si="2"/>
        <v>405</v>
      </c>
      <c r="H40">
        <f t="shared" si="3"/>
        <v>0.10970249452747777</v>
      </c>
      <c r="I40">
        <f t="shared" si="4"/>
        <v>0.34145803200000002</v>
      </c>
      <c r="J40">
        <f t="shared" si="5"/>
        <v>3.745879788684333E-2</v>
      </c>
      <c r="R40" s="4" t="s">
        <v>86</v>
      </c>
      <c r="S40" s="5">
        <v>0.47433267899999998</v>
      </c>
    </row>
    <row r="41" spans="1:19">
      <c r="A41" s="77" t="s">
        <v>72</v>
      </c>
      <c r="B41" s="78">
        <v>0</v>
      </c>
      <c r="C41" s="78">
        <v>0</v>
      </c>
      <c r="D41" s="78">
        <v>0</v>
      </c>
      <c r="E41" s="78">
        <v>0</v>
      </c>
      <c r="F41" s="78">
        <v>0</v>
      </c>
      <c r="G41" s="20">
        <f t="shared" si="2"/>
        <v>0</v>
      </c>
      <c r="H41">
        <f t="shared" si="3"/>
        <v>0</v>
      </c>
      <c r="I41">
        <f t="shared" si="4"/>
        <v>0.20526576499999999</v>
      </c>
      <c r="R41" s="4" t="s">
        <v>87</v>
      </c>
      <c r="S41" s="5">
        <v>0.23357465599999999</v>
      </c>
    </row>
    <row r="42" spans="1:19">
      <c r="A42" s="77" t="s">
        <v>105</v>
      </c>
      <c r="B42" s="78">
        <v>0.64116090703978446</v>
      </c>
      <c r="C42" s="78">
        <v>0</v>
      </c>
      <c r="D42" s="78">
        <v>0</v>
      </c>
      <c r="E42" s="78">
        <v>0</v>
      </c>
      <c r="F42" s="78">
        <v>0</v>
      </c>
      <c r="G42" s="20">
        <f t="shared" si="2"/>
        <v>0.12823218140795689</v>
      </c>
      <c r="H42">
        <f t="shared" si="3"/>
        <v>3.4734296738649199E-5</v>
      </c>
      <c r="I42">
        <f t="shared" si="4"/>
        <v>0.31737988700000003</v>
      </c>
      <c r="J42">
        <f t="shared" si="5"/>
        <v>1.1023967173936953E-5</v>
      </c>
      <c r="R42" s="4" t="s">
        <v>88</v>
      </c>
      <c r="S42" s="5">
        <v>0.34930835100000002</v>
      </c>
    </row>
    <row r="43" spans="1:19">
      <c r="A43" s="77" t="s">
        <v>192</v>
      </c>
      <c r="B43" s="78">
        <v>34</v>
      </c>
      <c r="C43" s="78">
        <v>9</v>
      </c>
      <c r="D43" s="78">
        <v>29</v>
      </c>
      <c r="E43" s="78">
        <v>45</v>
      </c>
      <c r="F43" s="78">
        <v>315</v>
      </c>
      <c r="G43" s="20">
        <f t="shared" si="2"/>
        <v>86.4</v>
      </c>
      <c r="H43">
        <f t="shared" si="3"/>
        <v>2.3403198832528591E-2</v>
      </c>
      <c r="I43">
        <f t="shared" si="4"/>
        <v>0.27743080799999997</v>
      </c>
      <c r="J43">
        <f t="shared" si="5"/>
        <v>6.4927683618930627E-3</v>
      </c>
      <c r="R43" s="4" t="s">
        <v>89</v>
      </c>
      <c r="S43" s="4">
        <v>0.39864959599999999</v>
      </c>
    </row>
    <row r="44" spans="1:19">
      <c r="A44" s="77" t="s">
        <v>275</v>
      </c>
      <c r="B44" s="78">
        <v>0</v>
      </c>
      <c r="C44" s="78">
        <v>0</v>
      </c>
      <c r="D44" s="78">
        <v>0.6</v>
      </c>
      <c r="E44" s="78">
        <v>2.1</v>
      </c>
      <c r="F44" s="78">
        <v>0</v>
      </c>
      <c r="G44" s="20">
        <f t="shared" si="2"/>
        <v>0.54</v>
      </c>
      <c r="H44">
        <f t="shared" si="3"/>
        <v>1.4626999270330371E-4</v>
      </c>
      <c r="I44">
        <f t="shared" si="4"/>
        <v>0.53553453900000003</v>
      </c>
      <c r="J44">
        <f t="shared" si="5"/>
        <v>7.8332633111897118E-5</v>
      </c>
      <c r="R44" s="4" t="s">
        <v>91</v>
      </c>
      <c r="S44" s="5">
        <v>0.578744904</v>
      </c>
    </row>
    <row r="45" spans="1:19">
      <c r="A45" s="77" t="s">
        <v>0</v>
      </c>
      <c r="B45" s="78">
        <v>1</v>
      </c>
      <c r="C45" s="458" t="s">
        <v>30</v>
      </c>
      <c r="D45" s="458" t="s">
        <v>30</v>
      </c>
      <c r="E45" s="458" t="s">
        <v>30</v>
      </c>
      <c r="F45" s="78">
        <v>1</v>
      </c>
      <c r="G45" s="20">
        <f>AVERAGE(B45,F45)</f>
        <v>1</v>
      </c>
      <c r="H45">
        <f t="shared" si="3"/>
        <v>2.7087035685796981E-4</v>
      </c>
      <c r="I45">
        <f t="shared" si="4"/>
        <v>0.199021375</v>
      </c>
      <c r="J45">
        <f t="shared" si="5"/>
        <v>5.390899086861383E-5</v>
      </c>
      <c r="R45" s="4" t="s">
        <v>93</v>
      </c>
      <c r="S45" s="5">
        <v>0.544175509</v>
      </c>
    </row>
    <row r="46" spans="1:19">
      <c r="A46" s="77" t="s">
        <v>148</v>
      </c>
      <c r="B46" s="78">
        <v>0</v>
      </c>
      <c r="C46" s="78">
        <v>2.5</v>
      </c>
      <c r="D46" s="78">
        <v>0</v>
      </c>
      <c r="E46" s="78">
        <v>0</v>
      </c>
      <c r="F46" s="78">
        <v>0</v>
      </c>
      <c r="G46" s="20">
        <f t="shared" si="2"/>
        <v>0.5</v>
      </c>
      <c r="H46">
        <f t="shared" si="3"/>
        <v>1.3543517842898491E-4</v>
      </c>
      <c r="I46">
        <f t="shared" si="4"/>
        <v>0.49722559999999999</v>
      </c>
      <c r="J46">
        <f t="shared" si="5"/>
        <v>6.7341837855459076E-5</v>
      </c>
      <c r="R46" s="4" t="s">
        <v>95</v>
      </c>
      <c r="S46" s="5">
        <v>0.28245747300000001</v>
      </c>
    </row>
    <row r="47" spans="1:19" ht="16" thickBot="1">
      <c r="A47" s="311"/>
      <c r="B47" s="80"/>
      <c r="C47" s="80"/>
      <c r="D47" s="80"/>
      <c r="E47" s="80"/>
      <c r="F47" s="80"/>
      <c r="G47" s="20"/>
      <c r="H47" s="77"/>
      <c r="I47" s="77"/>
      <c r="R47" s="4" t="s">
        <v>96</v>
      </c>
      <c r="S47" s="5">
        <v>0.30302319799999999</v>
      </c>
    </row>
    <row r="48" spans="1:19">
      <c r="A48" s="235"/>
      <c r="B48" s="78">
        <f>SUM(B20:B46)</f>
        <v>496.85566099992752</v>
      </c>
      <c r="C48" s="78">
        <f>SUM(C20:C46)</f>
        <v>2702.0342338425626</v>
      </c>
      <c r="D48" s="78">
        <f>SUM(D20:D46)</f>
        <v>1977.9549589680294</v>
      </c>
      <c r="E48" s="78">
        <f>SUM(E20:E46)</f>
        <v>276.24509789109578</v>
      </c>
      <c r="F48" s="78">
        <f>SUM(F20:F46)</f>
        <v>13005.925121039392</v>
      </c>
      <c r="G48" s="20">
        <f t="shared" si="2"/>
        <v>3691.8030145482016</v>
      </c>
      <c r="H48" s="77"/>
      <c r="I48" s="77"/>
      <c r="R48" s="4" t="s">
        <v>98</v>
      </c>
      <c r="S48" s="4">
        <v>0.39787066100000001</v>
      </c>
    </row>
    <row r="49" spans="1:19">
      <c r="A49" s="84" t="s">
        <v>269</v>
      </c>
      <c r="B49" s="166"/>
      <c r="C49" s="166"/>
      <c r="D49" s="166"/>
      <c r="E49" s="166"/>
      <c r="F49" s="166"/>
      <c r="G49" s="166"/>
      <c r="H49" s="77"/>
      <c r="I49" s="77"/>
      <c r="R49" s="4" t="s">
        <v>100</v>
      </c>
      <c r="S49" s="4">
        <v>0.39787066100000001</v>
      </c>
    </row>
    <row r="50" spans="1:19">
      <c r="A50" s="86"/>
      <c r="B50" s="166"/>
      <c r="C50" s="166"/>
      <c r="D50" s="166"/>
      <c r="E50" s="166"/>
      <c r="F50" s="166"/>
      <c r="G50" s="166"/>
      <c r="H50" s="77"/>
      <c r="I50" s="77"/>
      <c r="R50" s="4" t="s">
        <v>102</v>
      </c>
      <c r="S50" s="5">
        <v>0.29815216</v>
      </c>
    </row>
    <row r="51" spans="1:19">
      <c r="A51" s="87" t="s">
        <v>271</v>
      </c>
      <c r="B51" s="166"/>
      <c r="C51" s="166"/>
      <c r="D51" s="166"/>
      <c r="E51" s="166"/>
      <c r="F51" s="166"/>
      <c r="G51" s="166"/>
      <c r="H51" s="77"/>
      <c r="I51" s="77"/>
      <c r="R51" s="4" t="s">
        <v>104</v>
      </c>
      <c r="S51" s="5">
        <v>0.46037966699999999</v>
      </c>
    </row>
    <row r="52" spans="1:19">
      <c r="R52" s="4" t="s">
        <v>106</v>
      </c>
      <c r="S52" s="5">
        <v>0.48877002400000003</v>
      </c>
    </row>
    <row r="53" spans="1:19">
      <c r="A53" s="88" t="s">
        <v>199</v>
      </c>
      <c r="B53" s="89"/>
      <c r="C53" s="89"/>
      <c r="D53" s="89"/>
      <c r="E53" s="89"/>
      <c r="F53" s="89"/>
      <c r="R53" s="17" t="s">
        <v>107</v>
      </c>
      <c r="S53" s="4">
        <v>0.54393411999999997</v>
      </c>
    </row>
    <row r="54" spans="1:19">
      <c r="A54" s="90" t="s">
        <v>2</v>
      </c>
      <c r="B54" s="90"/>
      <c r="C54" s="90"/>
      <c r="D54" s="90"/>
      <c r="E54" s="90"/>
      <c r="F54" s="90"/>
      <c r="R54" s="22" t="s">
        <v>108</v>
      </c>
      <c r="S54" s="5">
        <v>0.342986709</v>
      </c>
    </row>
    <row r="55" spans="1:19">
      <c r="A55" s="91" t="s">
        <v>4</v>
      </c>
      <c r="B55" s="92"/>
      <c r="C55" s="92"/>
      <c r="D55" s="92"/>
      <c r="E55" s="92"/>
      <c r="F55" s="92"/>
      <c r="R55" s="25" t="s">
        <v>109</v>
      </c>
      <c r="S55" s="5">
        <v>0.50274215499999997</v>
      </c>
    </row>
    <row r="56" spans="1:19" ht="16" thickBot="1">
      <c r="A56" s="93"/>
      <c r="B56" s="94"/>
      <c r="C56" s="94"/>
      <c r="D56" s="94"/>
      <c r="E56" s="94"/>
      <c r="F56" s="94"/>
      <c r="R56" s="4" t="s">
        <v>27</v>
      </c>
      <c r="S56" s="5">
        <v>0.20740839999999999</v>
      </c>
    </row>
    <row r="57" spans="1:19">
      <c r="A57" s="95" t="s">
        <v>268</v>
      </c>
      <c r="B57" s="96" t="s">
        <v>8</v>
      </c>
      <c r="C57" s="96" t="s">
        <v>9</v>
      </c>
      <c r="D57" s="96" t="s">
        <v>10</v>
      </c>
      <c r="E57" s="96" t="s">
        <v>11</v>
      </c>
      <c r="F57" s="96" t="s">
        <v>12</v>
      </c>
      <c r="G57" s="16" t="s">
        <v>13</v>
      </c>
      <c r="H57" s="16" t="s">
        <v>14</v>
      </c>
      <c r="I57" s="16" t="s">
        <v>15</v>
      </c>
      <c r="J57" s="16" t="s">
        <v>279</v>
      </c>
      <c r="K57" s="16" t="s">
        <v>17</v>
      </c>
      <c r="L57" s="16" t="s">
        <v>18</v>
      </c>
      <c r="R57" s="4" t="s">
        <v>110</v>
      </c>
      <c r="S57" s="5">
        <v>0.38689927499999999</v>
      </c>
    </row>
    <row r="58" spans="1:19">
      <c r="A58" s="97"/>
      <c r="B58" s="98"/>
      <c r="C58" s="98"/>
      <c r="D58" s="98"/>
      <c r="E58" s="98"/>
      <c r="F58" s="98"/>
      <c r="G58" s="18"/>
      <c r="R58" s="4" t="s">
        <v>29</v>
      </c>
      <c r="S58" s="5">
        <v>0.226918286</v>
      </c>
    </row>
    <row r="59" spans="1:19">
      <c r="A59" s="39" t="s">
        <v>25</v>
      </c>
      <c r="B59" s="100">
        <v>3.51558208517962</v>
      </c>
      <c r="C59" s="100">
        <v>0</v>
      </c>
      <c r="D59" s="100">
        <v>0</v>
      </c>
      <c r="E59" s="100">
        <v>0</v>
      </c>
      <c r="F59" s="100">
        <v>0</v>
      </c>
      <c r="G59" s="20">
        <f>AVERAGE(B59:F59)</f>
        <v>0.70311641703592398</v>
      </c>
      <c r="H59">
        <f>G59/G$63</f>
        <v>0.35455125629328449</v>
      </c>
      <c r="I59">
        <f>VLOOKUP(A59,R$1:S$250,2,FALSE)</f>
        <v>0.22307782900000001</v>
      </c>
      <c r="J59">
        <f>H59*I59</f>
        <v>7.9092524523128496E-2</v>
      </c>
      <c r="K59">
        <f>SUM(J59:J61)</f>
        <v>0.4000261633819463</v>
      </c>
      <c r="L59">
        <f>COUNTA(J59:J61)</f>
        <v>2</v>
      </c>
      <c r="R59" s="4" t="s">
        <v>32</v>
      </c>
      <c r="S59" s="5">
        <v>0.167790564</v>
      </c>
    </row>
    <row r="60" spans="1:19">
      <c r="A60" s="39" t="s">
        <v>54</v>
      </c>
      <c r="B60" s="100">
        <v>0</v>
      </c>
      <c r="C60" s="100">
        <v>0</v>
      </c>
      <c r="D60" s="100">
        <v>0</v>
      </c>
      <c r="E60" s="100">
        <v>0</v>
      </c>
      <c r="F60" s="100">
        <v>0</v>
      </c>
      <c r="G60" s="20">
        <f t="shared" ref="G60:G63" si="6">AVERAGE(B60:F60)</f>
        <v>0</v>
      </c>
      <c r="H60">
        <f t="shared" ref="H60:H61" si="7">G60/G$63</f>
        <v>0</v>
      </c>
      <c r="I60">
        <f t="shared" ref="I60:I61" si="8">VLOOKUP(A60,R$1:S$250,2,FALSE)</f>
        <v>0.12913191900000001</v>
      </c>
      <c r="R60" s="25" t="s">
        <v>111</v>
      </c>
      <c r="S60" s="5">
        <v>0.57165877300000001</v>
      </c>
    </row>
    <row r="61" spans="1:19">
      <c r="A61" s="39" t="s">
        <v>148</v>
      </c>
      <c r="B61" s="100">
        <v>0</v>
      </c>
      <c r="C61" s="100">
        <v>0</v>
      </c>
      <c r="D61" s="100">
        <v>6.4</v>
      </c>
      <c r="E61" s="100">
        <v>0</v>
      </c>
      <c r="F61" s="100">
        <v>0</v>
      </c>
      <c r="G61" s="20">
        <f t="shared" si="6"/>
        <v>1.28</v>
      </c>
      <c r="H61">
        <f t="shared" si="7"/>
        <v>0.64544874370671546</v>
      </c>
      <c r="I61">
        <f t="shared" si="8"/>
        <v>0.49722559999999999</v>
      </c>
      <c r="J61">
        <f t="shared" ref="J61" si="9">H61*I61</f>
        <v>0.32093363885881782</v>
      </c>
      <c r="R61" s="4" t="s">
        <v>34</v>
      </c>
      <c r="S61" s="5">
        <v>0.14496762399999999</v>
      </c>
    </row>
    <row r="62" spans="1:19" ht="16" thickBot="1">
      <c r="A62" s="407"/>
      <c r="B62" s="102"/>
      <c r="C62" s="102"/>
      <c r="D62" s="102"/>
      <c r="E62" s="102"/>
      <c r="F62" s="102"/>
      <c r="G62" s="20"/>
      <c r="R62" s="4" t="s">
        <v>115</v>
      </c>
      <c r="S62" s="5">
        <v>0.45267124600000003</v>
      </c>
    </row>
    <row r="63" spans="1:19">
      <c r="A63" s="235"/>
      <c r="B63" s="100">
        <f>SUM(B59:B61)</f>
        <v>3.51558208517962</v>
      </c>
      <c r="C63" s="100">
        <f t="shared" ref="C63:F63" si="10">SUM(C59:C61)</f>
        <v>0</v>
      </c>
      <c r="D63" s="100">
        <f t="shared" si="10"/>
        <v>6.4</v>
      </c>
      <c r="E63" s="100">
        <f t="shared" si="10"/>
        <v>0</v>
      </c>
      <c r="F63" s="100">
        <f t="shared" si="10"/>
        <v>0</v>
      </c>
      <c r="G63" s="20">
        <f t="shared" si="6"/>
        <v>1.9831164170359241</v>
      </c>
      <c r="R63" s="4" t="s">
        <v>117</v>
      </c>
      <c r="S63" s="5">
        <v>0.40126814</v>
      </c>
    </row>
    <row r="64" spans="1:19">
      <c r="A64" s="134" t="s">
        <v>269</v>
      </c>
      <c r="B64" s="135"/>
      <c r="C64" s="135"/>
      <c r="D64" s="135"/>
      <c r="E64" s="135"/>
      <c r="F64" s="135"/>
      <c r="R64" s="4" t="s">
        <v>119</v>
      </c>
      <c r="S64" s="5">
        <v>0.39864959599999999</v>
      </c>
    </row>
    <row r="65" spans="1:19">
      <c r="A65" s="86"/>
      <c r="B65" s="135"/>
      <c r="C65" s="135"/>
      <c r="D65" s="135"/>
      <c r="E65" s="135"/>
      <c r="F65" s="135"/>
      <c r="R65" s="4" t="s">
        <v>121</v>
      </c>
      <c r="S65" s="5">
        <v>0.31631986200000001</v>
      </c>
    </row>
    <row r="66" spans="1:19">
      <c r="A66" s="137" t="s">
        <v>271</v>
      </c>
      <c r="B66" s="135"/>
      <c r="C66" s="135"/>
      <c r="D66" s="135"/>
      <c r="E66" s="135"/>
      <c r="F66" s="135"/>
      <c r="R66" s="4" t="s">
        <v>97</v>
      </c>
      <c r="S66" s="5">
        <v>0.28376774599999999</v>
      </c>
    </row>
    <row r="67" spans="1:19">
      <c r="R67" s="22" t="s">
        <v>124</v>
      </c>
      <c r="S67" s="5">
        <v>0.38353377399999999</v>
      </c>
    </row>
    <row r="68" spans="1:19">
      <c r="A68" s="718" t="s">
        <v>122</v>
      </c>
      <c r="B68" s="719"/>
      <c r="C68" s="719"/>
      <c r="D68" s="719"/>
      <c r="E68" s="719"/>
      <c r="F68" s="719"/>
      <c r="R68" s="25" t="s">
        <v>112</v>
      </c>
      <c r="S68" s="5">
        <v>0.42592862599999998</v>
      </c>
    </row>
    <row r="69" spans="1:19">
      <c r="A69" s="720" t="s">
        <v>2</v>
      </c>
      <c r="B69" s="720"/>
      <c r="C69" s="720"/>
      <c r="D69" s="720"/>
      <c r="E69" s="720"/>
      <c r="F69" s="720"/>
      <c r="R69" s="4" t="s">
        <v>113</v>
      </c>
      <c r="S69" s="5">
        <v>0.49646305299999999</v>
      </c>
    </row>
    <row r="70" spans="1:19">
      <c r="A70" s="721" t="s">
        <v>4</v>
      </c>
      <c r="B70" s="722"/>
      <c r="C70" s="722"/>
      <c r="D70" s="722"/>
      <c r="E70" s="722"/>
      <c r="F70" s="722"/>
      <c r="R70" s="4" t="s">
        <v>36</v>
      </c>
      <c r="S70" s="5">
        <v>0.252987409</v>
      </c>
    </row>
    <row r="71" spans="1:19" ht="16" thickBot="1">
      <c r="A71" s="723"/>
      <c r="B71" s="724"/>
      <c r="C71" s="724"/>
      <c r="D71" s="724"/>
      <c r="E71" s="724"/>
      <c r="F71" s="724"/>
      <c r="R71" s="4" t="s">
        <v>114</v>
      </c>
      <c r="S71" s="5">
        <v>0.547400573</v>
      </c>
    </row>
    <row r="72" spans="1:19">
      <c r="A72" s="725" t="s">
        <v>268</v>
      </c>
      <c r="B72" s="726" t="s">
        <v>8</v>
      </c>
      <c r="C72" s="726" t="s">
        <v>9</v>
      </c>
      <c r="D72" s="726" t="s">
        <v>10</v>
      </c>
      <c r="E72" s="726" t="s">
        <v>11</v>
      </c>
      <c r="F72" s="726" t="s">
        <v>12</v>
      </c>
      <c r="G72" s="16" t="s">
        <v>13</v>
      </c>
      <c r="H72" s="16" t="s">
        <v>14</v>
      </c>
      <c r="I72" s="16" t="s">
        <v>15</v>
      </c>
      <c r="J72" s="16" t="s">
        <v>279</v>
      </c>
      <c r="K72" s="16" t="s">
        <v>17</v>
      </c>
      <c r="L72" s="16" t="s">
        <v>18</v>
      </c>
      <c r="R72" s="4" t="s">
        <v>130</v>
      </c>
      <c r="S72" s="5">
        <v>0.26223906699999999</v>
      </c>
    </row>
    <row r="73" spans="1:19">
      <c r="A73" s="727"/>
      <c r="B73" s="728"/>
      <c r="C73" s="728"/>
      <c r="D73" s="728"/>
      <c r="E73" s="728"/>
      <c r="F73" s="728"/>
      <c r="G73" s="18"/>
      <c r="R73" s="17" t="s">
        <v>132</v>
      </c>
      <c r="S73" s="5">
        <v>0.235824899</v>
      </c>
    </row>
    <row r="74" spans="1:19">
      <c r="A74" s="729" t="s">
        <v>23</v>
      </c>
      <c r="B74" s="730">
        <v>0</v>
      </c>
      <c r="C74" s="730">
        <v>41.675754296422973</v>
      </c>
      <c r="D74" s="730">
        <v>50.328126138177197</v>
      </c>
      <c r="E74" s="730">
        <v>15.291476392045652</v>
      </c>
      <c r="F74" s="730">
        <v>16.703199562119199</v>
      </c>
      <c r="G74" s="20">
        <f>AVERAGE(B74:F74)</f>
        <v>24.799711277753005</v>
      </c>
      <c r="H74">
        <f>G74/G$91</f>
        <v>8.9325826942383488E-2</v>
      </c>
      <c r="I74">
        <f>VLOOKUP(A74,R$1:S$248,2,FALSE)</f>
        <v>0.205225833</v>
      </c>
      <c r="J74">
        <f>H74*I74</f>
        <v>1.8331967242664494E-2</v>
      </c>
      <c r="K74">
        <f>SUM(J74:J89)</f>
        <v>0.24389530703881745</v>
      </c>
      <c r="L74">
        <f>COUNTA(J74:J89)</f>
        <v>12</v>
      </c>
      <c r="R74" s="4" t="s">
        <v>134</v>
      </c>
      <c r="S74" s="5">
        <v>0.42167111499999999</v>
      </c>
    </row>
    <row r="75" spans="1:19">
      <c r="A75" s="729" t="s">
        <v>25</v>
      </c>
      <c r="B75" s="730">
        <v>0</v>
      </c>
      <c r="C75" s="730">
        <v>0</v>
      </c>
      <c r="D75" s="730">
        <v>0</v>
      </c>
      <c r="E75" s="730">
        <v>0</v>
      </c>
      <c r="F75" s="730">
        <v>15.637021485454081</v>
      </c>
      <c r="G75" s="20">
        <f t="shared" ref="G75:G91" si="11">AVERAGE(B75:F75)</f>
        <v>3.1274042970908162</v>
      </c>
      <c r="H75">
        <f t="shared" ref="H75:H89" si="12">G75/G$91</f>
        <v>1.1264565619012004E-2</v>
      </c>
      <c r="I75">
        <f t="shared" ref="I75:I89" si="13">VLOOKUP(A75,R$1:S$248,2,FALSE)</f>
        <v>0.22307782900000001</v>
      </c>
      <c r="J75">
        <f t="shared" ref="J75:J89" si="14">H75*I75</f>
        <v>2.5128748429172391E-3</v>
      </c>
      <c r="R75" s="4" t="s">
        <v>38</v>
      </c>
      <c r="S75" s="5">
        <v>0.189396599</v>
      </c>
    </row>
    <row r="76" spans="1:19">
      <c r="A76" s="729" t="s">
        <v>27</v>
      </c>
      <c r="B76" s="730">
        <v>0</v>
      </c>
      <c r="C76" s="730">
        <v>0</v>
      </c>
      <c r="D76" s="730">
        <v>0</v>
      </c>
      <c r="E76" s="730">
        <v>0</v>
      </c>
      <c r="F76" s="730">
        <v>0</v>
      </c>
      <c r="G76" s="20">
        <f t="shared" si="11"/>
        <v>0</v>
      </c>
      <c r="H76">
        <f t="shared" si="12"/>
        <v>0</v>
      </c>
      <c r="I76">
        <f t="shared" si="13"/>
        <v>0.20740839999999999</v>
      </c>
      <c r="R76" s="4" t="s">
        <v>39</v>
      </c>
      <c r="S76" s="5">
        <v>0.150847644</v>
      </c>
    </row>
    <row r="77" spans="1:19">
      <c r="A77" s="729" t="s">
        <v>29</v>
      </c>
      <c r="B77" s="730">
        <v>0</v>
      </c>
      <c r="C77" s="730">
        <v>0</v>
      </c>
      <c r="D77" s="730">
        <v>1.3111801283367217</v>
      </c>
      <c r="E77" s="730">
        <v>1.3901342174586957</v>
      </c>
      <c r="F77" s="731" t="s">
        <v>30</v>
      </c>
      <c r="G77" s="20">
        <f>AVERAGE(B77:E77)</f>
        <v>0.6753285864488543</v>
      </c>
      <c r="H77">
        <f t="shared" si="12"/>
        <v>2.4324591430421099E-3</v>
      </c>
      <c r="I77">
        <f t="shared" si="13"/>
        <v>0.226918286</v>
      </c>
      <c r="J77">
        <f t="shared" si="14"/>
        <v>5.519694595041444E-4</v>
      </c>
      <c r="R77" s="4" t="s">
        <v>138</v>
      </c>
      <c r="S77" s="4">
        <v>0.300602272</v>
      </c>
    </row>
    <row r="78" spans="1:19">
      <c r="A78" s="729" t="s">
        <v>34</v>
      </c>
      <c r="B78" s="730">
        <v>0</v>
      </c>
      <c r="C78" s="730">
        <v>0</v>
      </c>
      <c r="D78" s="730">
        <v>0</v>
      </c>
      <c r="E78" s="730">
        <v>0</v>
      </c>
      <c r="F78" s="730">
        <v>0</v>
      </c>
      <c r="G78" s="20">
        <f t="shared" si="11"/>
        <v>0</v>
      </c>
      <c r="H78">
        <f t="shared" si="12"/>
        <v>0</v>
      </c>
      <c r="I78">
        <f t="shared" si="13"/>
        <v>0.14496762399999999</v>
      </c>
      <c r="R78" s="4" t="s">
        <v>140</v>
      </c>
      <c r="S78" s="4">
        <v>0.54393411999999997</v>
      </c>
    </row>
    <row r="79" spans="1:19">
      <c r="A79" s="729" t="s">
        <v>121</v>
      </c>
      <c r="B79" s="730">
        <v>0</v>
      </c>
      <c r="C79" s="730">
        <v>0</v>
      </c>
      <c r="D79" s="730">
        <v>0</v>
      </c>
      <c r="E79" s="730">
        <v>0</v>
      </c>
      <c r="F79" s="730">
        <v>0</v>
      </c>
      <c r="G79" s="20">
        <f t="shared" si="11"/>
        <v>0</v>
      </c>
      <c r="H79">
        <f t="shared" si="12"/>
        <v>0</v>
      </c>
      <c r="I79">
        <f t="shared" si="13"/>
        <v>0.31631986200000001</v>
      </c>
      <c r="R79" s="4" t="s">
        <v>142</v>
      </c>
      <c r="S79" s="29">
        <v>0.61926907399999997</v>
      </c>
    </row>
    <row r="80" spans="1:19">
      <c r="A80" s="729" t="s">
        <v>39</v>
      </c>
      <c r="B80" s="730">
        <v>8.7889552129490607</v>
      </c>
      <c r="C80" s="730">
        <v>0</v>
      </c>
      <c r="D80" s="730">
        <v>42.381579905833398</v>
      </c>
      <c r="E80" s="730">
        <v>0</v>
      </c>
      <c r="F80" s="730">
        <v>0</v>
      </c>
      <c r="G80" s="20">
        <f t="shared" si="11"/>
        <v>10.234107023756492</v>
      </c>
      <c r="H80">
        <f t="shared" si="12"/>
        <v>3.686212563829222E-2</v>
      </c>
      <c r="I80">
        <f t="shared" si="13"/>
        <v>0.150847644</v>
      </c>
      <c r="J80">
        <f t="shared" si="14"/>
        <v>5.5605648053683775E-3</v>
      </c>
      <c r="R80" s="4" t="s">
        <v>116</v>
      </c>
      <c r="S80" s="5">
        <v>0.35482106800000002</v>
      </c>
    </row>
    <row r="81" spans="1:19">
      <c r="A81" s="729" t="s">
        <v>41</v>
      </c>
      <c r="B81" s="730">
        <v>24.902039770022338</v>
      </c>
      <c r="C81" s="730">
        <v>2.7783836197615313</v>
      </c>
      <c r="D81" s="730">
        <v>0</v>
      </c>
      <c r="E81" s="730">
        <v>0</v>
      </c>
      <c r="F81" s="730">
        <v>0</v>
      </c>
      <c r="G81" s="20">
        <f t="shared" si="11"/>
        <v>5.5360846779567741</v>
      </c>
      <c r="H81">
        <f t="shared" si="12"/>
        <v>1.9940366899559872E-2</v>
      </c>
      <c r="I81">
        <f t="shared" si="13"/>
        <v>0.15008984</v>
      </c>
      <c r="J81">
        <f t="shared" si="14"/>
        <v>2.9928464774962374E-3</v>
      </c>
      <c r="R81" s="4" t="s">
        <v>145</v>
      </c>
      <c r="S81" s="5">
        <v>0.496256117</v>
      </c>
    </row>
    <row r="82" spans="1:19">
      <c r="A82" s="729" t="s">
        <v>174</v>
      </c>
      <c r="B82" s="730">
        <v>0</v>
      </c>
      <c r="C82" s="730">
        <v>0</v>
      </c>
      <c r="D82" s="730">
        <v>1.41</v>
      </c>
      <c r="E82" s="730">
        <v>0</v>
      </c>
      <c r="F82" s="730">
        <v>0</v>
      </c>
      <c r="G82" s="20">
        <f t="shared" si="11"/>
        <v>0.28199999999999997</v>
      </c>
      <c r="H82">
        <f t="shared" si="12"/>
        <v>1.0157329218727295E-3</v>
      </c>
      <c r="I82">
        <f t="shared" si="13"/>
        <v>0.427243396</v>
      </c>
      <c r="J82">
        <f t="shared" si="14"/>
        <v>4.3396518296990764E-4</v>
      </c>
      <c r="R82" s="4" t="s">
        <v>147</v>
      </c>
      <c r="S82" s="5">
        <v>0.304407025</v>
      </c>
    </row>
    <row r="83" spans="1:19">
      <c r="A83" s="729" t="s">
        <v>92</v>
      </c>
      <c r="B83" s="730">
        <v>19.766058108147334</v>
      </c>
      <c r="C83" s="730">
        <v>60.875429223651572</v>
      </c>
      <c r="D83" s="730">
        <v>36.833170236010751</v>
      </c>
      <c r="E83" s="730">
        <v>7.8870274537321299</v>
      </c>
      <c r="F83" s="730">
        <v>0</v>
      </c>
      <c r="G83" s="20">
        <f t="shared" si="11"/>
        <v>25.072337004308359</v>
      </c>
      <c r="H83">
        <f t="shared" si="12"/>
        <v>9.0307794764410962E-2</v>
      </c>
      <c r="I83">
        <f t="shared" si="13"/>
        <v>0.28963038000000002</v>
      </c>
      <c r="J83">
        <f t="shared" si="14"/>
        <v>2.615588091457836E-2</v>
      </c>
      <c r="R83" s="4" t="s">
        <v>41</v>
      </c>
      <c r="S83" s="5">
        <v>0.15008984</v>
      </c>
    </row>
    <row r="84" spans="1:19">
      <c r="A84" s="729" t="s">
        <v>51</v>
      </c>
      <c r="B84" s="730">
        <v>0</v>
      </c>
      <c r="C84" s="730">
        <v>0</v>
      </c>
      <c r="D84" s="730">
        <v>1.6965926763749468</v>
      </c>
      <c r="E84" s="730">
        <v>0</v>
      </c>
      <c r="F84" s="730">
        <v>0</v>
      </c>
      <c r="G84" s="20">
        <f t="shared" si="11"/>
        <v>0.33931853527498934</v>
      </c>
      <c r="H84">
        <f t="shared" si="12"/>
        <v>1.2221879690795738E-3</v>
      </c>
      <c r="I84">
        <f t="shared" si="13"/>
        <v>0.26294708900000002</v>
      </c>
      <c r="J84">
        <f t="shared" si="14"/>
        <v>3.2137076868029598E-4</v>
      </c>
      <c r="R84" s="4" t="s">
        <v>118</v>
      </c>
      <c r="S84" s="5">
        <v>0.47299710099999998</v>
      </c>
    </row>
    <row r="85" spans="1:19">
      <c r="A85" s="729" t="s">
        <v>54</v>
      </c>
      <c r="B85" s="730">
        <v>1.4648258688248434</v>
      </c>
      <c r="C85" s="730">
        <v>5.5567672395230598</v>
      </c>
      <c r="D85" s="730">
        <v>2.6488487441145891</v>
      </c>
      <c r="E85" s="730">
        <v>1.3901342174586957</v>
      </c>
      <c r="F85" s="730">
        <v>477.96847977756477</v>
      </c>
      <c r="G85" s="20">
        <f t="shared" si="11"/>
        <v>97.80581116949719</v>
      </c>
      <c r="H85">
        <f t="shared" si="12"/>
        <v>0.35228575303307036</v>
      </c>
      <c r="I85">
        <f t="shared" si="13"/>
        <v>0.12913191900000001</v>
      </c>
      <c r="J85">
        <f t="shared" si="14"/>
        <v>4.5491335325520452E-2</v>
      </c>
      <c r="R85" s="4" t="s">
        <v>76</v>
      </c>
      <c r="S85" s="5">
        <v>0.21351756199999999</v>
      </c>
    </row>
    <row r="86" spans="1:19">
      <c r="A86" s="729" t="s">
        <v>205</v>
      </c>
      <c r="B86" s="730">
        <v>0</v>
      </c>
      <c r="C86" s="730">
        <v>0</v>
      </c>
      <c r="D86" s="730">
        <v>0.78500000000000003</v>
      </c>
      <c r="E86" s="730">
        <v>0</v>
      </c>
      <c r="F86" s="730">
        <v>0</v>
      </c>
      <c r="G86" s="20">
        <f t="shared" si="11"/>
        <v>0.157</v>
      </c>
      <c r="H86">
        <f t="shared" si="12"/>
        <v>5.654966976383636E-4</v>
      </c>
      <c r="I86">
        <f t="shared" si="13"/>
        <v>0.28954676299999998</v>
      </c>
      <c r="J86">
        <f t="shared" si="14"/>
        <v>1.6373773828837792E-4</v>
      </c>
      <c r="R86" s="4" t="s">
        <v>43</v>
      </c>
      <c r="S86" s="5">
        <v>0.24644919700000001</v>
      </c>
    </row>
    <row r="87" spans="1:19">
      <c r="A87" s="729" t="s">
        <v>133</v>
      </c>
      <c r="B87" s="730">
        <v>0</v>
      </c>
      <c r="C87" s="730">
        <v>0</v>
      </c>
      <c r="D87" s="730">
        <v>0</v>
      </c>
      <c r="E87" s="730">
        <v>22.396000000000001</v>
      </c>
      <c r="F87" s="730">
        <v>264.29399999999998</v>
      </c>
      <c r="G87" s="20">
        <f t="shared" si="11"/>
        <v>57.338000000000001</v>
      </c>
      <c r="H87">
        <f t="shared" si="12"/>
        <v>0.20652515700120061</v>
      </c>
      <c r="I87">
        <f t="shared" si="13"/>
        <v>0.50267819899999999</v>
      </c>
      <c r="J87">
        <f t="shared" si="14"/>
        <v>0.10381569396955576</v>
      </c>
      <c r="R87" s="4" t="s">
        <v>152</v>
      </c>
      <c r="S87" s="5">
        <v>0.235824899</v>
      </c>
    </row>
    <row r="88" spans="1:19">
      <c r="A88" s="729" t="s">
        <v>64</v>
      </c>
      <c r="B88" s="730">
        <v>0</v>
      </c>
      <c r="C88" s="730">
        <v>0</v>
      </c>
      <c r="D88" s="730">
        <v>0</v>
      </c>
      <c r="E88" s="730">
        <v>0</v>
      </c>
      <c r="F88" s="730">
        <v>0</v>
      </c>
      <c r="G88" s="20">
        <f t="shared" si="11"/>
        <v>0</v>
      </c>
      <c r="H88">
        <f t="shared" si="12"/>
        <v>0</v>
      </c>
      <c r="I88">
        <f t="shared" si="13"/>
        <v>0.25070976</v>
      </c>
      <c r="R88" s="4" t="s">
        <v>154</v>
      </c>
      <c r="S88" s="5">
        <v>0.35523275199999998</v>
      </c>
    </row>
    <row r="89" spans="1:19">
      <c r="A89" s="729" t="s">
        <v>0</v>
      </c>
      <c r="B89" s="730">
        <v>54</v>
      </c>
      <c r="C89" s="730">
        <v>108</v>
      </c>
      <c r="D89" s="730">
        <v>95</v>
      </c>
      <c r="E89" s="730">
        <v>5</v>
      </c>
      <c r="F89" s="730">
        <v>0</v>
      </c>
      <c r="G89" s="20">
        <f t="shared" si="11"/>
        <v>52.4</v>
      </c>
      <c r="H89">
        <f t="shared" si="12"/>
        <v>0.1887390251990462</v>
      </c>
      <c r="I89">
        <f t="shared" si="13"/>
        <v>0.199021375</v>
      </c>
      <c r="J89">
        <f t="shared" si="14"/>
        <v>3.7563100311273821E-2</v>
      </c>
      <c r="R89" s="4" t="s">
        <v>156</v>
      </c>
      <c r="S89" s="4">
        <v>0.39864959599999999</v>
      </c>
    </row>
    <row r="90" spans="1:19" ht="16" thickBot="1">
      <c r="A90" s="732"/>
      <c r="B90" s="733"/>
      <c r="C90" s="733"/>
      <c r="D90" s="733"/>
      <c r="E90" s="733"/>
      <c r="F90" s="733"/>
      <c r="G90" s="20"/>
      <c r="R90" s="4" t="s">
        <v>158</v>
      </c>
      <c r="S90" s="4">
        <v>0.54393411999999997</v>
      </c>
    </row>
    <row r="91" spans="1:19">
      <c r="A91" s="235"/>
      <c r="B91" s="730">
        <f>SUM(B74:B89)</f>
        <v>108.92187895994357</v>
      </c>
      <c r="C91" s="730">
        <f t="shared" ref="C91:F91" si="15">SUM(C74:C89)</f>
        <v>218.88633437935914</v>
      </c>
      <c r="D91" s="730">
        <f t="shared" si="15"/>
        <v>232.39449782884759</v>
      </c>
      <c r="E91" s="730">
        <f t="shared" si="15"/>
        <v>53.354772280695173</v>
      </c>
      <c r="F91" s="730">
        <f t="shared" si="15"/>
        <v>774.60270082513807</v>
      </c>
      <c r="G91" s="20">
        <f t="shared" si="11"/>
        <v>277.6320368547967</v>
      </c>
      <c r="R91" s="4" t="s">
        <v>159</v>
      </c>
      <c r="S91" s="5">
        <v>0.34895254799999997</v>
      </c>
    </row>
    <row r="92" spans="1:19">
      <c r="A92" s="734" t="s">
        <v>269</v>
      </c>
      <c r="B92" s="735"/>
      <c r="C92" s="735"/>
      <c r="D92" s="735"/>
      <c r="E92" s="735"/>
      <c r="F92" s="735"/>
      <c r="R92" s="4" t="s">
        <v>160</v>
      </c>
      <c r="S92" s="5">
        <v>0.150847644</v>
      </c>
    </row>
    <row r="93" spans="1:19">
      <c r="A93" s="86"/>
      <c r="B93" s="735"/>
      <c r="C93" s="735"/>
      <c r="D93" s="735"/>
      <c r="E93" s="735"/>
      <c r="F93" s="735"/>
      <c r="R93" s="4" t="s">
        <v>162</v>
      </c>
      <c r="S93" s="5">
        <v>0.54537309199999995</v>
      </c>
    </row>
    <row r="94" spans="1:19">
      <c r="A94" s="736" t="s">
        <v>271</v>
      </c>
      <c r="B94" s="735"/>
      <c r="C94" s="735"/>
      <c r="D94" s="735"/>
      <c r="E94" s="735"/>
      <c r="F94" s="735"/>
      <c r="R94" s="4" t="s">
        <v>164</v>
      </c>
      <c r="S94" s="5">
        <v>0.53538932900000002</v>
      </c>
    </row>
    <row r="95" spans="1:19">
      <c r="R95" s="4" t="s">
        <v>165</v>
      </c>
      <c r="S95" s="5">
        <v>0.40111301500000002</v>
      </c>
    </row>
    <row r="96" spans="1:19">
      <c r="A96" s="62" t="s">
        <v>54</v>
      </c>
      <c r="G96" s="64"/>
      <c r="R96" s="4" t="s">
        <v>167</v>
      </c>
      <c r="S96" s="5">
        <v>0.53611852299999996</v>
      </c>
    </row>
    <row r="97" spans="1:19">
      <c r="A97" s="65" t="s">
        <v>2</v>
      </c>
      <c r="B97" s="65"/>
      <c r="C97" s="65"/>
      <c r="D97" s="65"/>
      <c r="E97" s="65"/>
      <c r="F97" s="65"/>
      <c r="G97" s="66"/>
      <c r="R97" s="4" t="s">
        <v>169</v>
      </c>
      <c r="S97" s="4">
        <v>0.61926907399999997</v>
      </c>
    </row>
    <row r="98" spans="1:19">
      <c r="A98" s="67" t="s">
        <v>4</v>
      </c>
      <c r="B98" s="68"/>
      <c r="C98" s="68"/>
      <c r="D98" s="68"/>
      <c r="E98" s="68"/>
      <c r="F98" s="68"/>
      <c r="G98" s="69"/>
      <c r="R98" s="4" t="s">
        <v>171</v>
      </c>
      <c r="S98" s="5">
        <v>0.21171030399999999</v>
      </c>
    </row>
    <row r="99" spans="1:19" ht="16" thickBot="1">
      <c r="A99" s="70"/>
      <c r="B99" s="71"/>
      <c r="C99" s="71"/>
      <c r="D99" s="71"/>
      <c r="E99" s="71"/>
      <c r="F99" s="71"/>
      <c r="G99" s="18"/>
      <c r="R99" s="4" t="s">
        <v>173</v>
      </c>
      <c r="S99" s="5">
        <v>0.40242429099999999</v>
      </c>
    </row>
    <row r="100" spans="1:19">
      <c r="A100" s="74" t="s">
        <v>7</v>
      </c>
      <c r="B100" s="75" t="s">
        <v>8</v>
      </c>
      <c r="C100" s="75" t="s">
        <v>9</v>
      </c>
      <c r="D100" s="75" t="s">
        <v>10</v>
      </c>
      <c r="E100" s="75" t="s">
        <v>11</v>
      </c>
      <c r="F100" s="75" t="s">
        <v>12</v>
      </c>
      <c r="G100" s="16" t="s">
        <v>13</v>
      </c>
      <c r="H100" s="16" t="s">
        <v>14</v>
      </c>
      <c r="I100" s="16" t="s">
        <v>15</v>
      </c>
      <c r="J100" s="16" t="s">
        <v>279</v>
      </c>
      <c r="K100" s="16" t="s">
        <v>17</v>
      </c>
      <c r="L100" s="16" t="s">
        <v>18</v>
      </c>
      <c r="R100" s="17" t="s">
        <v>150</v>
      </c>
      <c r="S100" s="5">
        <v>0.30302319799999999</v>
      </c>
    </row>
    <row r="101" spans="1:19">
      <c r="A101" s="18"/>
      <c r="B101" s="76"/>
      <c r="C101" s="76"/>
      <c r="D101" s="76"/>
      <c r="E101" s="76"/>
      <c r="F101" s="76"/>
      <c r="G101" s="18"/>
      <c r="R101" s="4" t="s">
        <v>45</v>
      </c>
      <c r="S101" s="5">
        <v>0.21118531600000001</v>
      </c>
    </row>
    <row r="102" spans="1:19">
      <c r="A102" s="165" t="s">
        <v>21</v>
      </c>
      <c r="B102" s="78">
        <v>23.437213901197499</v>
      </c>
      <c r="C102" s="78">
        <v>175.03816804497646</v>
      </c>
      <c r="D102" s="78">
        <v>279.45354250408917</v>
      </c>
      <c r="E102" s="78">
        <v>624.17026363895434</v>
      </c>
      <c r="F102" s="78">
        <v>23.1275070860112</v>
      </c>
      <c r="G102" s="20">
        <f>AVERAGE(B102:F102)</f>
        <v>225.04533903504574</v>
      </c>
      <c r="H102">
        <f>G102/G$267</f>
        <v>6.6082770580868852E-4</v>
      </c>
      <c r="I102">
        <f>VLOOKUP(A102,R$1:S$250,2,FALSE)</f>
        <v>0.19499014100000001</v>
      </c>
      <c r="J102">
        <f>H102*I102</f>
        <v>1.288548875323427E-4</v>
      </c>
      <c r="K102">
        <f>SUM(J102:J265)</f>
        <v>0.20994085331385512</v>
      </c>
      <c r="L102">
        <f>COUNTA(J102:J265)</f>
        <v>153</v>
      </c>
      <c r="R102" s="4" t="s">
        <v>77</v>
      </c>
      <c r="S102" s="5">
        <v>0.235824899</v>
      </c>
    </row>
    <row r="103" spans="1:19">
      <c r="A103" s="165" t="s">
        <v>23</v>
      </c>
      <c r="B103" s="78">
        <v>48028.710587029003</v>
      </c>
      <c r="C103" s="78">
        <v>12856.970200446485</v>
      </c>
      <c r="D103" s="78">
        <v>42202.782615605691</v>
      </c>
      <c r="E103" s="78">
        <v>61507.878585677448</v>
      </c>
      <c r="F103" s="78">
        <v>27948.3074519398</v>
      </c>
      <c r="G103" s="20">
        <f t="shared" ref="G103:G166" si="16">AVERAGE(B103:F103)</f>
        <v>38508.929888139683</v>
      </c>
      <c r="H103">
        <f t="shared" ref="H103:H166" si="17">G103/G$267</f>
        <v>0.11307840411288886</v>
      </c>
      <c r="I103">
        <f t="shared" ref="I103:I166" si="18">VLOOKUP(A103,R$1:S$250,2,FALSE)</f>
        <v>0.205225833</v>
      </c>
      <c r="J103">
        <f t="shared" ref="J103:J166" si="19">H103*I103</f>
        <v>2.3206609678378242E-2</v>
      </c>
      <c r="R103" s="4" t="s">
        <v>174</v>
      </c>
      <c r="S103" s="5">
        <v>0.427243396</v>
      </c>
    </row>
    <row r="104" spans="1:19">
      <c r="A104" s="165" t="s">
        <v>25</v>
      </c>
      <c r="B104" s="78">
        <v>20.507562163547806</v>
      </c>
      <c r="C104" s="78">
        <v>259.77886844770319</v>
      </c>
      <c r="D104" s="78">
        <v>50.328126138177197</v>
      </c>
      <c r="E104" s="78">
        <v>168.20624031250219</v>
      </c>
      <c r="F104" s="78">
        <v>394.452481966969</v>
      </c>
      <c r="G104" s="20">
        <f t="shared" si="16"/>
        <v>178.6546558057799</v>
      </c>
      <c r="H104">
        <f t="shared" si="17"/>
        <v>5.2460516105063272E-4</v>
      </c>
      <c r="I104">
        <f t="shared" si="18"/>
        <v>0.22307782900000001</v>
      </c>
      <c r="J104">
        <f t="shared" si="19"/>
        <v>1.1702778040937051E-4</v>
      </c>
      <c r="R104" s="4" t="s">
        <v>161</v>
      </c>
      <c r="S104" s="5">
        <v>0.33501194099999998</v>
      </c>
    </row>
    <row r="105" spans="1:19">
      <c r="A105" s="165" t="s">
        <v>27</v>
      </c>
      <c r="B105" s="78">
        <v>33.690994982971397</v>
      </c>
      <c r="C105" s="78">
        <v>59.735247824872921</v>
      </c>
      <c r="D105" s="78">
        <v>26.488487441145892</v>
      </c>
      <c r="E105" s="78">
        <v>9.7309395222108694</v>
      </c>
      <c r="F105" s="78">
        <v>75.806828781925603</v>
      </c>
      <c r="G105" s="20">
        <f t="shared" si="16"/>
        <v>41.090499710625338</v>
      </c>
      <c r="H105">
        <f t="shared" si="17"/>
        <v>1.2065897818961955E-4</v>
      </c>
      <c r="I105">
        <f t="shared" si="18"/>
        <v>0.20740839999999999</v>
      </c>
      <c r="J105">
        <f t="shared" si="19"/>
        <v>2.5025685611943888E-5</v>
      </c>
      <c r="R105" s="22" t="s">
        <v>175</v>
      </c>
      <c r="S105" s="5">
        <v>0.28742747600000002</v>
      </c>
    </row>
    <row r="106" spans="1:19">
      <c r="A106" s="165" t="s">
        <v>29</v>
      </c>
      <c r="B106" s="78">
        <v>8134.178049584355</v>
      </c>
      <c r="C106" s="78">
        <v>54039.561404361782</v>
      </c>
      <c r="D106" s="78">
        <v>870.14681244164262</v>
      </c>
      <c r="E106" s="78">
        <v>2290.9411903719306</v>
      </c>
      <c r="F106" s="78">
        <v>36910.216447769089</v>
      </c>
      <c r="G106" s="20">
        <f t="shared" si="16"/>
        <v>20449.008780905762</v>
      </c>
      <c r="H106">
        <f t="shared" si="17"/>
        <v>6.0046884848582859E-2</v>
      </c>
      <c r="I106">
        <f t="shared" si="18"/>
        <v>0.226918286</v>
      </c>
      <c r="J106">
        <f t="shared" si="19"/>
        <v>1.3625736189479792E-2</v>
      </c>
      <c r="R106" s="4" t="s">
        <v>180</v>
      </c>
      <c r="S106" s="5">
        <v>0.45023135800000003</v>
      </c>
    </row>
    <row r="107" spans="1:19">
      <c r="A107" s="165" t="s">
        <v>32</v>
      </c>
      <c r="B107" s="78">
        <v>429.19397956567911</v>
      </c>
      <c r="C107" s="78">
        <v>255.61129301806088</v>
      </c>
      <c r="D107" s="78">
        <v>323.15954678197988</v>
      </c>
      <c r="E107" s="78">
        <v>161.255569225209</v>
      </c>
      <c r="F107" s="78">
        <v>837.72970111551672</v>
      </c>
      <c r="G107" s="20">
        <f t="shared" si="16"/>
        <v>401.3900179412891</v>
      </c>
      <c r="H107">
        <f t="shared" si="17"/>
        <v>1.1786498037595159E-3</v>
      </c>
      <c r="I107">
        <f t="shared" si="18"/>
        <v>0.167790564</v>
      </c>
      <c r="J107">
        <f t="shared" si="19"/>
        <v>1.977663153312985E-4</v>
      </c>
      <c r="R107" s="4" t="s">
        <v>47</v>
      </c>
      <c r="S107" s="5">
        <v>0.193795309</v>
      </c>
    </row>
    <row r="108" spans="1:19">
      <c r="A108" s="165" t="s">
        <v>34</v>
      </c>
      <c r="B108" s="78">
        <v>216.79422858607683</v>
      </c>
      <c r="C108" s="78">
        <v>457.04410545077189</v>
      </c>
      <c r="D108" s="78">
        <v>11.919819348515652</v>
      </c>
      <c r="E108" s="78">
        <v>1303.9458959762567</v>
      </c>
      <c r="F108" s="78">
        <v>458.69555720588875</v>
      </c>
      <c r="G108" s="20">
        <f t="shared" si="16"/>
        <v>489.67992131350195</v>
      </c>
      <c r="H108">
        <f t="shared" si="17"/>
        <v>1.4379060698155057E-3</v>
      </c>
      <c r="I108">
        <f t="shared" si="18"/>
        <v>0.14496762399999999</v>
      </c>
      <c r="J108">
        <f t="shared" si="19"/>
        <v>2.0844982647633196E-4</v>
      </c>
      <c r="R108" s="4" t="s">
        <v>181</v>
      </c>
      <c r="S108" s="5">
        <v>0.164744418</v>
      </c>
    </row>
    <row r="109" spans="1:19">
      <c r="A109" s="165" t="s">
        <v>36</v>
      </c>
      <c r="B109" s="78">
        <v>10.2537810817739</v>
      </c>
      <c r="C109" s="78">
        <v>26.394644387734498</v>
      </c>
      <c r="D109" s="78">
        <v>22.515214324974011</v>
      </c>
      <c r="E109" s="78">
        <v>132.06275065857599</v>
      </c>
      <c r="F109" s="78">
        <v>42.400429657687198</v>
      </c>
      <c r="G109" s="20">
        <f t="shared" si="16"/>
        <v>46.725364022149122</v>
      </c>
      <c r="H109">
        <f t="shared" si="17"/>
        <v>1.3720530823801766E-4</v>
      </c>
      <c r="I109">
        <f t="shared" si="18"/>
        <v>0.252987409</v>
      </c>
      <c r="J109">
        <f t="shared" si="19"/>
        <v>3.4711215432182442E-5</v>
      </c>
      <c r="R109" s="4" t="s">
        <v>90</v>
      </c>
      <c r="S109" s="5">
        <v>0.25567135899999999</v>
      </c>
    </row>
    <row r="110" spans="1:19">
      <c r="A110" s="165" t="s">
        <v>38</v>
      </c>
      <c r="B110" s="78">
        <v>353.02303438678723</v>
      </c>
      <c r="C110" s="78">
        <v>227.82745682044558</v>
      </c>
      <c r="D110" s="78">
        <v>170.85074399539101</v>
      </c>
      <c r="E110" s="78">
        <v>246.05375649018913</v>
      </c>
      <c r="F110" s="78">
        <v>632.15186035097304</v>
      </c>
      <c r="G110" s="20">
        <f t="shared" si="16"/>
        <v>325.98137040875719</v>
      </c>
      <c r="H110">
        <f t="shared" si="17"/>
        <v>9.572183190607866E-4</v>
      </c>
      <c r="I110">
        <f t="shared" si="18"/>
        <v>0.189396599</v>
      </c>
      <c r="J110">
        <f t="shared" si="19"/>
        <v>1.8129389413060984E-4</v>
      </c>
      <c r="R110" s="4" t="s">
        <v>49</v>
      </c>
      <c r="S110" s="5">
        <v>0.21171030399999999</v>
      </c>
    </row>
    <row r="111" spans="1:19">
      <c r="A111" s="165" t="s">
        <v>39</v>
      </c>
      <c r="B111" s="78">
        <v>13211.264510931262</v>
      </c>
      <c r="C111" s="78">
        <v>14704.595307587904</v>
      </c>
      <c r="D111" s="78">
        <v>19805.442059744786</v>
      </c>
      <c r="E111" s="78">
        <v>11749.414405960895</v>
      </c>
      <c r="F111" s="78">
        <v>8929.7874582098793</v>
      </c>
      <c r="G111" s="20">
        <f t="shared" si="16"/>
        <v>13680.100748486944</v>
      </c>
      <c r="H111">
        <f t="shared" si="17"/>
        <v>4.0170525777681376E-2</v>
      </c>
      <c r="I111">
        <f t="shared" si="18"/>
        <v>0.150847644</v>
      </c>
      <c r="J111">
        <f t="shared" si="19"/>
        <v>6.0596291718045033E-3</v>
      </c>
      <c r="R111" s="4" t="s">
        <v>185</v>
      </c>
      <c r="S111" s="5">
        <v>0.36166089299999998</v>
      </c>
    </row>
    <row r="112" spans="1:19">
      <c r="A112" s="165" t="s">
        <v>41</v>
      </c>
      <c r="B112" s="78">
        <v>9921.2656095506645</v>
      </c>
      <c r="C112" s="78">
        <v>14496.216536105789</v>
      </c>
      <c r="D112" s="78">
        <v>13523.697263077036</v>
      </c>
      <c r="E112" s="78">
        <v>17083.359398349912</v>
      </c>
      <c r="F112" s="78">
        <v>32.12153761946</v>
      </c>
      <c r="G112" s="20">
        <f t="shared" si="16"/>
        <v>11011.332068940572</v>
      </c>
      <c r="H112">
        <f t="shared" si="17"/>
        <v>3.2333899205450649E-2</v>
      </c>
      <c r="I112">
        <f t="shared" si="18"/>
        <v>0.15008984</v>
      </c>
      <c r="J112">
        <f t="shared" si="19"/>
        <v>4.8529897583222152E-3</v>
      </c>
      <c r="R112" s="4" t="s">
        <v>92</v>
      </c>
      <c r="S112" s="5">
        <v>0.28963038000000002</v>
      </c>
    </row>
    <row r="113" spans="1:19">
      <c r="A113" s="165" t="s">
        <v>43</v>
      </c>
      <c r="B113" s="78">
        <v>1829.5675101622294</v>
      </c>
      <c r="C113" s="78">
        <v>155.58948270664601</v>
      </c>
      <c r="D113" s="78">
        <v>169.52631962333371</v>
      </c>
      <c r="E113" s="78">
        <v>184.88785092200652</v>
      </c>
      <c r="F113" s="78">
        <v>1552.11269777231</v>
      </c>
      <c r="G113" s="20">
        <f t="shared" si="16"/>
        <v>778.33677223730524</v>
      </c>
      <c r="H113">
        <f t="shared" si="17"/>
        <v>2.2855239115350898E-3</v>
      </c>
      <c r="I113">
        <f t="shared" si="18"/>
        <v>0.24644919700000001</v>
      </c>
      <c r="J113">
        <f t="shared" si="19"/>
        <v>5.6326553272212192E-4</v>
      </c>
      <c r="R113" s="4" t="s">
        <v>188</v>
      </c>
      <c r="S113" s="5">
        <v>0.150847644</v>
      </c>
    </row>
    <row r="114" spans="1:19">
      <c r="A114" s="165" t="s">
        <v>45</v>
      </c>
      <c r="B114" s="78">
        <v>101.0729849489142</v>
      </c>
      <c r="C114" s="78">
        <v>297.28704731448386</v>
      </c>
      <c r="D114" s="78">
        <v>10820.547119708097</v>
      </c>
      <c r="E114" s="78">
        <v>442.06268115186498</v>
      </c>
      <c r="F114" s="78">
        <v>5807.5740015983702</v>
      </c>
      <c r="G114" s="20">
        <f t="shared" si="16"/>
        <v>3493.7087669443454</v>
      </c>
      <c r="H114">
        <f t="shared" si="17"/>
        <v>1.0258997405247303E-2</v>
      </c>
      <c r="I114">
        <f t="shared" si="18"/>
        <v>0.21118531600000001</v>
      </c>
      <c r="J114">
        <f t="shared" si="19"/>
        <v>2.166549608870332E-3</v>
      </c>
      <c r="R114" s="4" t="s">
        <v>182</v>
      </c>
      <c r="S114" s="5">
        <v>0.304453064</v>
      </c>
    </row>
    <row r="115" spans="1:19">
      <c r="A115" s="165" t="s">
        <v>47</v>
      </c>
      <c r="B115" s="78">
        <v>6074.6328780166259</v>
      </c>
      <c r="C115" s="78">
        <v>7086.2674222017904</v>
      </c>
      <c r="D115" s="78">
        <v>19894.178492672621</v>
      </c>
      <c r="E115" s="78">
        <v>4722.2859367071896</v>
      </c>
      <c r="F115" s="78">
        <v>15345.1009515684</v>
      </c>
      <c r="G115" s="20">
        <f t="shared" si="16"/>
        <v>10624.493136233325</v>
      </c>
      <c r="H115">
        <f t="shared" si="17"/>
        <v>3.119797750400807E-2</v>
      </c>
      <c r="I115">
        <f t="shared" si="18"/>
        <v>0.193795309</v>
      </c>
      <c r="J115">
        <f t="shared" si="19"/>
        <v>6.0460216905642928E-3</v>
      </c>
      <c r="R115" s="4" t="s">
        <v>191</v>
      </c>
      <c r="S115" s="5">
        <v>0.28386346000000001</v>
      </c>
    </row>
    <row r="116" spans="1:19">
      <c r="A116" s="165" t="s">
        <v>49</v>
      </c>
      <c r="B116" s="78">
        <v>10580.437250521843</v>
      </c>
      <c r="C116" s="78">
        <v>5726.2486403285156</v>
      </c>
      <c r="D116" s="78">
        <v>10500.0364216702</v>
      </c>
      <c r="E116" s="78">
        <v>3227.8916529390913</v>
      </c>
      <c r="F116" s="78">
        <v>1169.22396934834</v>
      </c>
      <c r="G116" s="20">
        <f t="shared" si="16"/>
        <v>6240.7675869615978</v>
      </c>
      <c r="H116">
        <f t="shared" si="17"/>
        <v>1.8325516736584474E-2</v>
      </c>
      <c r="I116">
        <f t="shared" si="18"/>
        <v>0.21171030399999999</v>
      </c>
      <c r="J116">
        <f t="shared" si="19"/>
        <v>3.8797007192593867E-3</v>
      </c>
      <c r="R116" s="4" t="s">
        <v>120</v>
      </c>
      <c r="S116" s="5">
        <v>0.530444735</v>
      </c>
    </row>
    <row r="117" spans="1:19">
      <c r="A117" s="165" t="s">
        <v>51</v>
      </c>
      <c r="B117" s="78">
        <v>481.92771084337346</v>
      </c>
      <c r="C117" s="78">
        <v>5.5567672395230625</v>
      </c>
      <c r="D117" s="78">
        <v>17.217516836744831</v>
      </c>
      <c r="E117" s="78">
        <v>18.071744826963045</v>
      </c>
      <c r="F117" s="78">
        <v>6.4243075238919998</v>
      </c>
      <c r="G117" s="20">
        <f t="shared" si="16"/>
        <v>105.83960945409929</v>
      </c>
      <c r="H117">
        <f t="shared" si="17"/>
        <v>3.1078957955378122E-4</v>
      </c>
      <c r="I117">
        <f t="shared" si="18"/>
        <v>0.26294708900000002</v>
      </c>
      <c r="J117">
        <f t="shared" si="19"/>
        <v>8.1721215235200701E-5</v>
      </c>
      <c r="R117" s="4" t="s">
        <v>194</v>
      </c>
      <c r="S117" s="4">
        <v>0.54393411999999997</v>
      </c>
    </row>
    <row r="118" spans="1:19">
      <c r="A118" s="165" t="s">
        <v>52</v>
      </c>
      <c r="B118" s="78">
        <v>4.3944776064745303</v>
      </c>
      <c r="C118" s="78">
        <v>5.5567672395230625</v>
      </c>
      <c r="D118" s="78">
        <v>7.9465462323437679</v>
      </c>
      <c r="E118" s="78">
        <v>15.2914763920457</v>
      </c>
      <c r="F118" s="78">
        <v>6.4243075238919998</v>
      </c>
      <c r="G118" s="20">
        <f t="shared" si="16"/>
        <v>7.9227149988558114</v>
      </c>
      <c r="H118">
        <f t="shared" si="17"/>
        <v>2.3264421289145889E-5</v>
      </c>
      <c r="I118">
        <f t="shared" si="18"/>
        <v>0.25720264300000001</v>
      </c>
      <c r="J118">
        <f t="shared" si="19"/>
        <v>5.9836706434337896E-6</v>
      </c>
      <c r="R118" s="4" t="s">
        <v>196</v>
      </c>
      <c r="S118" s="5">
        <v>0.41895681699999998</v>
      </c>
    </row>
    <row r="119" spans="1:19">
      <c r="A119" s="165" t="s">
        <v>56</v>
      </c>
      <c r="B119" s="78">
        <v>1664.042186985022</v>
      </c>
      <c r="C119" s="78">
        <v>48.621713345826798</v>
      </c>
      <c r="D119" s="78">
        <v>78.141037951380383</v>
      </c>
      <c r="E119" s="78">
        <v>16.68161060950435</v>
      </c>
      <c r="F119" s="78">
        <v>143.90448853518077</v>
      </c>
      <c r="G119" s="20">
        <f t="shared" si="16"/>
        <v>390.27820748538284</v>
      </c>
      <c r="H119">
        <f t="shared" si="17"/>
        <v>1.1460208577771509E-3</v>
      </c>
      <c r="I119">
        <f t="shared" si="18"/>
        <v>0.255508018</v>
      </c>
      <c r="J119">
        <f t="shared" si="19"/>
        <v>2.9281751795729973E-4</v>
      </c>
      <c r="R119" s="17" t="s">
        <v>151</v>
      </c>
      <c r="S119" s="5">
        <v>0.34739118899999999</v>
      </c>
    </row>
    <row r="120" spans="1:19">
      <c r="A120" s="165" t="s">
        <v>58</v>
      </c>
      <c r="B120" s="78">
        <v>20816.640421869848</v>
      </c>
      <c r="C120" s="78">
        <v>38727.889275856003</v>
      </c>
      <c r="D120" s="78">
        <v>25974.610784787663</v>
      </c>
      <c r="E120" s="78">
        <v>38086.897289933346</v>
      </c>
      <c r="F120" s="78">
        <v>28463.536915355893</v>
      </c>
      <c r="G120" s="20">
        <f t="shared" si="16"/>
        <v>30413.914937560552</v>
      </c>
      <c r="H120">
        <f t="shared" si="17"/>
        <v>8.9308037744869159E-2</v>
      </c>
      <c r="I120">
        <f t="shared" si="18"/>
        <v>0.19057085000000001</v>
      </c>
      <c r="J120">
        <f t="shared" si="19"/>
        <v>1.7019508664871799E-2</v>
      </c>
      <c r="R120" s="4" t="s">
        <v>183</v>
      </c>
      <c r="S120" s="5">
        <v>0.32123402699999998</v>
      </c>
    </row>
    <row r="121" spans="1:19">
      <c r="A121" s="165" t="s">
        <v>60</v>
      </c>
      <c r="B121" s="78">
        <v>1688.9442267550444</v>
      </c>
      <c r="C121" s="78">
        <v>41.675754296422973</v>
      </c>
      <c r="D121" s="78">
        <v>2474.0247270030263</v>
      </c>
      <c r="E121" s="78">
        <v>336.41248062500438</v>
      </c>
      <c r="F121" s="78">
        <v>2935.9085384186401</v>
      </c>
      <c r="G121" s="20">
        <f t="shared" si="16"/>
        <v>1495.3931454196277</v>
      </c>
      <c r="H121">
        <f t="shared" si="17"/>
        <v>4.3911028142458071E-3</v>
      </c>
      <c r="I121">
        <f t="shared" si="18"/>
        <v>0.14993991800000001</v>
      </c>
      <c r="J121">
        <f t="shared" si="19"/>
        <v>6.5840159589758559E-4</v>
      </c>
      <c r="R121" s="4" t="s">
        <v>197</v>
      </c>
      <c r="S121" s="5">
        <v>0.35481905499999999</v>
      </c>
    </row>
    <row r="122" spans="1:19">
      <c r="A122" s="165" t="s">
        <v>62</v>
      </c>
      <c r="B122" s="78">
        <v>2457.9778078880872</v>
      </c>
      <c r="C122" s="78">
        <v>163.92463356593035</v>
      </c>
      <c r="D122" s="78">
        <v>2414.4256302604481</v>
      </c>
      <c r="E122" s="78">
        <v>934.17019413224352</v>
      </c>
      <c r="F122" s="78">
        <v>13469.203154591965</v>
      </c>
      <c r="G122" s="20">
        <f t="shared" si="16"/>
        <v>3887.9402840877351</v>
      </c>
      <c r="H122">
        <f t="shared" si="17"/>
        <v>1.1416626841823969E-2</v>
      </c>
      <c r="I122">
        <f t="shared" si="18"/>
        <v>0.25460756899999998</v>
      </c>
      <c r="J122">
        <f t="shared" si="19"/>
        <v>2.9067596063769479E-3</v>
      </c>
      <c r="R122" s="22" t="s">
        <v>198</v>
      </c>
      <c r="S122" s="5">
        <v>0.48138170000000002</v>
      </c>
    </row>
    <row r="123" spans="1:19">
      <c r="A123" s="165" t="s">
        <v>64</v>
      </c>
      <c r="B123" s="78">
        <v>309.07825832204196</v>
      </c>
      <c r="C123" s="78">
        <v>477.88198259898297</v>
      </c>
      <c r="D123" s="78">
        <v>335.07936613049554</v>
      </c>
      <c r="E123" s="78">
        <v>150.13449548553899</v>
      </c>
      <c r="F123" s="78">
        <v>247.97827042223116</v>
      </c>
      <c r="G123" s="20">
        <f t="shared" si="16"/>
        <v>304.03047459185814</v>
      </c>
      <c r="H123">
        <f t="shared" si="17"/>
        <v>8.9276126260574048E-4</v>
      </c>
      <c r="I123">
        <f t="shared" si="18"/>
        <v>0.25070976</v>
      </c>
      <c r="J123">
        <f t="shared" si="19"/>
        <v>2.2382396188518218E-4</v>
      </c>
      <c r="R123" s="4" t="s">
        <v>51</v>
      </c>
      <c r="S123" s="5">
        <v>0.26294708900000002</v>
      </c>
    </row>
    <row r="124" spans="1:19">
      <c r="A124" s="165" t="s">
        <v>66</v>
      </c>
      <c r="B124" s="78">
        <v>30.761343245321711</v>
      </c>
      <c r="C124" s="78">
        <v>202.82200424259179</v>
      </c>
      <c r="D124" s="78">
        <v>663.5366104007046</v>
      </c>
      <c r="E124" s="78">
        <v>8.3408053047521751</v>
      </c>
      <c r="F124" s="78">
        <v>4337.6924401318802</v>
      </c>
      <c r="G124" s="20">
        <f t="shared" si="16"/>
        <v>1048.6306406650501</v>
      </c>
      <c r="H124">
        <f t="shared" si="17"/>
        <v>3.0792203183708984E-3</v>
      </c>
      <c r="I124">
        <f t="shared" si="18"/>
        <v>0.187754477</v>
      </c>
      <c r="J124">
        <f t="shared" si="19"/>
        <v>5.7813740044350154E-4</v>
      </c>
      <c r="R124" s="4" t="s">
        <v>184</v>
      </c>
      <c r="S124" s="5">
        <v>0.35035347300000003</v>
      </c>
    </row>
    <row r="125" spans="1:19">
      <c r="A125" s="165" t="s">
        <v>68</v>
      </c>
      <c r="B125" s="78">
        <v>4.3944776064745303</v>
      </c>
      <c r="C125" s="78">
        <v>1.3891918098807656</v>
      </c>
      <c r="D125" s="78">
        <v>10.595394976458357</v>
      </c>
      <c r="E125" s="78">
        <v>9.7309395222108694</v>
      </c>
      <c r="F125" s="78">
        <v>8.9940305334488002</v>
      </c>
      <c r="G125" s="20">
        <f t="shared" si="16"/>
        <v>7.020806889694664</v>
      </c>
      <c r="H125">
        <f t="shared" si="17"/>
        <v>2.061603999325778E-5</v>
      </c>
      <c r="I125">
        <f t="shared" si="18"/>
        <v>0.17079533599999999</v>
      </c>
      <c r="J125">
        <f t="shared" si="19"/>
        <v>3.5211234776379001E-6</v>
      </c>
      <c r="R125" s="4" t="s">
        <v>199</v>
      </c>
      <c r="S125" s="5">
        <v>0.47867728199999998</v>
      </c>
    </row>
    <row r="126" spans="1:19">
      <c r="A126" s="165" t="s">
        <v>70</v>
      </c>
      <c r="B126" s="78">
        <v>3732.3763137657011</v>
      </c>
      <c r="C126" s="78">
        <v>14430.924521041394</v>
      </c>
      <c r="D126" s="78">
        <v>8196.8624386625997</v>
      </c>
      <c r="E126" s="78">
        <v>3329.3714508135763</v>
      </c>
      <c r="F126" s="78">
        <v>1838.6368133378901</v>
      </c>
      <c r="G126" s="20">
        <f t="shared" si="16"/>
        <v>6305.6343075242321</v>
      </c>
      <c r="H126">
        <f t="shared" si="17"/>
        <v>1.8515992692747528E-2</v>
      </c>
      <c r="I126">
        <f t="shared" si="18"/>
        <v>0.21351756199999999</v>
      </c>
      <c r="J126">
        <f t="shared" si="19"/>
        <v>3.953489617765267E-3</v>
      </c>
      <c r="R126" s="4" t="s">
        <v>122</v>
      </c>
      <c r="S126" s="5">
        <v>0.57400911600000004</v>
      </c>
    </row>
    <row r="127" spans="1:19">
      <c r="A127" s="165" t="s">
        <v>72</v>
      </c>
      <c r="B127" s="78">
        <v>6924.2318819350348</v>
      </c>
      <c r="C127" s="78">
        <v>413.97915934446814</v>
      </c>
      <c r="D127" s="78">
        <v>1471.4354773556543</v>
      </c>
      <c r="E127" s="78">
        <v>4662.5101653564652</v>
      </c>
      <c r="F127" s="78">
        <v>16807.273344006247</v>
      </c>
      <c r="G127" s="20">
        <f t="shared" si="16"/>
        <v>6055.8860055995738</v>
      </c>
      <c r="H127">
        <f t="shared" si="17"/>
        <v>1.7782626704817485E-2</v>
      </c>
      <c r="I127">
        <f t="shared" si="18"/>
        <v>0.20526576499999999</v>
      </c>
      <c r="J127">
        <f t="shared" si="19"/>
        <v>3.65016447427379E-3</v>
      </c>
      <c r="R127" s="22" t="s">
        <v>99</v>
      </c>
      <c r="S127" s="5">
        <v>0.36547341700000002</v>
      </c>
    </row>
    <row r="128" spans="1:19">
      <c r="A128" s="165" t="s">
        <v>74</v>
      </c>
      <c r="B128" s="78">
        <v>30840.443842238299</v>
      </c>
      <c r="C128" s="78">
        <v>37381.762412081524</v>
      </c>
      <c r="D128" s="78">
        <v>1244.9589097338601</v>
      </c>
      <c r="E128" s="78">
        <v>68112.406252823712</v>
      </c>
      <c r="F128" s="78">
        <v>101826.55911519297</v>
      </c>
      <c r="G128" s="20">
        <f t="shared" si="16"/>
        <v>47881.226106414069</v>
      </c>
      <c r="H128">
        <f t="shared" si="17"/>
        <v>0.14059940514600608</v>
      </c>
      <c r="I128">
        <f t="shared" si="18"/>
        <v>0.164744418</v>
      </c>
      <c r="J128">
        <f t="shared" si="19"/>
        <v>2.3162967171924977E-2</v>
      </c>
      <c r="R128" s="4" t="s">
        <v>79</v>
      </c>
      <c r="S128" s="4">
        <v>0.17537725199999998</v>
      </c>
    </row>
    <row r="129" spans="1:19">
      <c r="A129" s="165" t="s">
        <v>20</v>
      </c>
      <c r="B129" s="78">
        <v>2.92965173764969</v>
      </c>
      <c r="C129" s="78">
        <v>2.7783836197615299</v>
      </c>
      <c r="D129" s="78">
        <v>1.3244243720572946</v>
      </c>
      <c r="E129" s="78">
        <v>19.461879044421739</v>
      </c>
      <c r="F129" s="78">
        <v>0</v>
      </c>
      <c r="G129" s="20">
        <f t="shared" si="16"/>
        <v>5.2988677547780503</v>
      </c>
      <c r="H129">
        <f t="shared" si="17"/>
        <v>1.5559702932697992E-5</v>
      </c>
      <c r="I129">
        <f t="shared" si="18"/>
        <v>0.21351756199999999</v>
      </c>
      <c r="J129">
        <f t="shared" si="19"/>
        <v>3.3222698356339253E-6</v>
      </c>
      <c r="R129" s="4" t="s">
        <v>52</v>
      </c>
      <c r="S129" s="5">
        <v>0.25720264300000001</v>
      </c>
    </row>
    <row r="130" spans="1:19">
      <c r="A130" s="165" t="s">
        <v>76</v>
      </c>
      <c r="B130" s="78">
        <v>28811.660013915844</v>
      </c>
      <c r="C130" s="78">
        <v>1614.24088308145</v>
      </c>
      <c r="D130" s="78">
        <v>2471.3758782589121</v>
      </c>
      <c r="E130" s="78">
        <v>992.55583126550869</v>
      </c>
      <c r="F130" s="78">
        <v>29034.0154234775</v>
      </c>
      <c r="G130" s="20">
        <f t="shared" si="16"/>
        <v>12584.769605999845</v>
      </c>
      <c r="H130">
        <f t="shared" si="17"/>
        <v>3.6954173156941966E-2</v>
      </c>
      <c r="I130">
        <f t="shared" si="18"/>
        <v>0.21351756199999999</v>
      </c>
      <c r="J130">
        <f t="shared" si="19"/>
        <v>7.8903649581960923E-3</v>
      </c>
      <c r="R130" s="4" t="s">
        <v>54</v>
      </c>
      <c r="S130" s="5">
        <v>0.12913191900000001</v>
      </c>
    </row>
    <row r="131" spans="1:19">
      <c r="A131" s="165" t="s">
        <v>160</v>
      </c>
      <c r="B131" s="78">
        <v>326.65616874794006</v>
      </c>
      <c r="C131" s="78">
        <v>800.17448249132099</v>
      </c>
      <c r="D131" s="78">
        <v>682.0785516095068</v>
      </c>
      <c r="E131" s="78">
        <v>938.34059678461961</v>
      </c>
      <c r="F131" s="78">
        <v>639.86102937964301</v>
      </c>
      <c r="G131" s="20">
        <f t="shared" si="16"/>
        <v>677.42216580260606</v>
      </c>
      <c r="H131">
        <f t="shared" si="17"/>
        <v>1.9891962109091998E-3</v>
      </c>
      <c r="I131">
        <f t="shared" si="18"/>
        <v>0.150847644</v>
      </c>
      <c r="J131">
        <f t="shared" si="19"/>
        <v>3.0006556186937987E-4</v>
      </c>
      <c r="R131" s="23" t="s">
        <v>153</v>
      </c>
      <c r="S131" s="4">
        <v>0.30302319799999999</v>
      </c>
    </row>
    <row r="132" spans="1:19">
      <c r="A132" s="165" t="s">
        <v>77</v>
      </c>
      <c r="B132" s="78">
        <v>8.7889552129490607</v>
      </c>
      <c r="C132" s="78">
        <v>19.448685338330719</v>
      </c>
      <c r="D132" s="78">
        <v>346.9991854790112</v>
      </c>
      <c r="E132" s="78">
        <v>20.852013261880437</v>
      </c>
      <c r="F132" s="78">
        <v>5531.3287780710116</v>
      </c>
      <c r="G132" s="20">
        <f t="shared" si="16"/>
        <v>1185.4835234726365</v>
      </c>
      <c r="H132">
        <f t="shared" si="17"/>
        <v>3.4810779038992939E-3</v>
      </c>
      <c r="I132">
        <f t="shared" si="18"/>
        <v>0.235824899</v>
      </c>
      <c r="J132">
        <f t="shared" si="19"/>
        <v>8.2092484509818273E-4</v>
      </c>
      <c r="R132" s="4" t="s">
        <v>123</v>
      </c>
      <c r="S132" s="5">
        <v>0.53886033200000005</v>
      </c>
    </row>
    <row r="133" spans="1:19">
      <c r="A133" s="165" t="s">
        <v>181</v>
      </c>
      <c r="B133" s="78">
        <v>39.550298458270774</v>
      </c>
      <c r="C133" s="78">
        <v>4.1675754296422998</v>
      </c>
      <c r="D133" s="78">
        <v>2.6488487441145891</v>
      </c>
      <c r="E133" s="78">
        <v>56.995502915806526</v>
      </c>
      <c r="F133" s="78">
        <v>620.58810680796716</v>
      </c>
      <c r="G133" s="20">
        <f t="shared" si="16"/>
        <v>144.79006647116029</v>
      </c>
      <c r="H133">
        <f t="shared" si="17"/>
        <v>4.2516449289858058E-4</v>
      </c>
      <c r="I133">
        <f t="shared" si="18"/>
        <v>0.164744418</v>
      </c>
      <c r="J133">
        <f t="shared" si="19"/>
        <v>7.0043476936841793E-5</v>
      </c>
      <c r="R133" s="4" t="s">
        <v>125</v>
      </c>
      <c r="S133" s="5">
        <v>0.491810578</v>
      </c>
    </row>
    <row r="134" spans="1:19">
      <c r="A134" s="165" t="s">
        <v>188</v>
      </c>
      <c r="B134" s="78">
        <v>222.65353206137618</v>
      </c>
      <c r="C134" s="78">
        <v>2117.128318258287</v>
      </c>
      <c r="D134" s="78">
        <v>822.46753504757999</v>
      </c>
      <c r="E134" s="78">
        <v>475.42590237087393</v>
      </c>
      <c r="F134" s="78">
        <v>1743.5570619842886</v>
      </c>
      <c r="G134" s="20">
        <f t="shared" si="16"/>
        <v>1076.2464699444811</v>
      </c>
      <c r="H134">
        <f t="shared" si="17"/>
        <v>3.1603120005402803E-3</v>
      </c>
      <c r="I134">
        <f t="shared" si="18"/>
        <v>0.150847644</v>
      </c>
      <c r="J134">
        <f t="shared" si="19"/>
        <v>4.7672561958642801E-4</v>
      </c>
      <c r="R134" s="4" t="s">
        <v>163</v>
      </c>
      <c r="S134" s="5">
        <v>0.309853932</v>
      </c>
    </row>
    <row r="135" spans="1:19">
      <c r="A135" s="165" t="s">
        <v>79</v>
      </c>
      <c r="B135" s="78">
        <v>36.620646720621082</v>
      </c>
      <c r="C135" s="78">
        <v>1.3891918098807701</v>
      </c>
      <c r="D135" s="78">
        <v>235.74753822619846</v>
      </c>
      <c r="E135" s="78">
        <v>83.408053047521705</v>
      </c>
      <c r="F135" s="78">
        <v>19.272922571675998</v>
      </c>
      <c r="G135" s="20">
        <f t="shared" si="16"/>
        <v>75.28767047517961</v>
      </c>
      <c r="H135">
        <f t="shared" si="17"/>
        <v>2.2107624520961838E-4</v>
      </c>
      <c r="I135">
        <f t="shared" si="18"/>
        <v>0.17537725199999998</v>
      </c>
      <c r="J135">
        <f t="shared" si="19"/>
        <v>3.8771744367341032E-5</v>
      </c>
      <c r="R135" s="4" t="s">
        <v>176</v>
      </c>
      <c r="S135" s="5">
        <v>0.39787066100000001</v>
      </c>
    </row>
    <row r="136" spans="1:19">
      <c r="A136" s="165" t="s">
        <v>83</v>
      </c>
      <c r="B136" s="78">
        <v>433.58845717215365</v>
      </c>
      <c r="C136" s="78">
        <v>404.25481667530278</v>
      </c>
      <c r="D136" s="78">
        <v>494.01029077737093</v>
      </c>
      <c r="E136" s="78">
        <v>528.25100263430431</v>
      </c>
      <c r="F136" s="78">
        <v>954.65209805035113</v>
      </c>
      <c r="G136" s="20">
        <f t="shared" si="16"/>
        <v>562.95133306189655</v>
      </c>
      <c r="H136">
        <f t="shared" si="17"/>
        <v>1.6530617319352845E-3</v>
      </c>
      <c r="I136">
        <f t="shared" si="18"/>
        <v>0.16181582799999999</v>
      </c>
      <c r="J136">
        <f t="shared" si="19"/>
        <v>2.6749155288822209E-4</v>
      </c>
      <c r="R136" s="4" t="s">
        <v>126</v>
      </c>
      <c r="S136" s="5">
        <v>0.54441631300000004</v>
      </c>
    </row>
    <row r="137" spans="1:19">
      <c r="A137" s="165" t="s">
        <v>85</v>
      </c>
      <c r="B137" s="78">
        <v>54024.242868129048</v>
      </c>
      <c r="C137" s="78">
        <v>58847.554258359116</v>
      </c>
      <c r="D137" s="78">
        <v>18481.01768768749</v>
      </c>
      <c r="E137" s="78">
        <v>23616.99022040578</v>
      </c>
      <c r="F137" s="78">
        <v>12522.260225570286</v>
      </c>
      <c r="G137" s="20">
        <f t="shared" si="16"/>
        <v>33498.413052030344</v>
      </c>
      <c r="H137">
        <f t="shared" si="17"/>
        <v>9.8365420676220935E-2</v>
      </c>
      <c r="I137">
        <f t="shared" si="18"/>
        <v>0.15576436299999999</v>
      </c>
      <c r="J137">
        <f t="shared" si="19"/>
        <v>1.5321827092858582E-2</v>
      </c>
      <c r="R137" s="4" t="s">
        <v>56</v>
      </c>
      <c r="S137" s="5">
        <v>0.255508018</v>
      </c>
    </row>
    <row r="138" spans="1:19">
      <c r="A138" s="165" t="s">
        <v>87</v>
      </c>
      <c r="B138" s="78">
        <v>1085.4359687992089</v>
      </c>
      <c r="C138" s="78">
        <v>6597.2719051237564</v>
      </c>
      <c r="D138" s="78">
        <v>6869.7892178611874</v>
      </c>
      <c r="E138" s="78">
        <v>19103.224416317396</v>
      </c>
      <c r="F138" s="78">
        <v>10230.067301045619</v>
      </c>
      <c r="G138" s="20">
        <f t="shared" si="16"/>
        <v>8777.1577618294341</v>
      </c>
      <c r="H138">
        <f t="shared" si="17"/>
        <v>2.5773424378131286E-2</v>
      </c>
      <c r="I138">
        <f t="shared" si="18"/>
        <v>0.23357465599999999</v>
      </c>
      <c r="J138">
        <f t="shared" si="19"/>
        <v>6.020018733064029E-3</v>
      </c>
      <c r="R138" s="4" t="s">
        <v>208</v>
      </c>
      <c r="S138" s="4">
        <v>0.54393411999999997</v>
      </c>
    </row>
    <row r="139" spans="1:19">
      <c r="A139" s="165" t="s">
        <v>0</v>
      </c>
      <c r="B139" s="78">
        <v>12632.658292745449</v>
      </c>
      <c r="C139" s="78">
        <v>37697.108952924456</v>
      </c>
      <c r="D139" s="78">
        <v>19890.20521955645</v>
      </c>
      <c r="E139" s="78">
        <v>83673.56868305635</v>
      </c>
      <c r="F139" s="78">
        <v>12135.516912631987</v>
      </c>
      <c r="G139" s="20">
        <f t="shared" si="16"/>
        <v>33205.811612182937</v>
      </c>
      <c r="H139">
        <f t="shared" si="17"/>
        <v>9.7506219863443516E-2</v>
      </c>
      <c r="I139">
        <f t="shared" si="18"/>
        <v>0.199021375</v>
      </c>
      <c r="J139">
        <f t="shared" si="19"/>
        <v>1.9405821948274841E-2</v>
      </c>
      <c r="R139" s="4" t="s">
        <v>209</v>
      </c>
      <c r="S139" s="4">
        <v>0.39864959599999999</v>
      </c>
    </row>
    <row r="140" spans="1:19">
      <c r="A140" s="165" t="s">
        <v>37</v>
      </c>
      <c r="B140" s="78">
        <v>2704.0685538506609</v>
      </c>
      <c r="C140" s="78">
        <v>552.89834033254476</v>
      </c>
      <c r="D140" s="78">
        <v>1511.16820851737</v>
      </c>
      <c r="E140" s="78">
        <v>948.07153630683047</v>
      </c>
      <c r="F140" s="78">
        <v>1331.1165189504222</v>
      </c>
      <c r="G140" s="20">
        <f t="shared" si="16"/>
        <v>1409.4646315915656</v>
      </c>
      <c r="H140">
        <f t="shared" si="17"/>
        <v>4.1387805804238235E-3</v>
      </c>
      <c r="I140">
        <f t="shared" si="18"/>
        <v>0.23886655300000001</v>
      </c>
      <c r="J140">
        <f t="shared" si="19"/>
        <v>9.8861625086917797E-4</v>
      </c>
      <c r="R140" s="4" t="s">
        <v>127</v>
      </c>
      <c r="S140" s="5">
        <v>0.46528443800000002</v>
      </c>
    </row>
    <row r="141" spans="1:19">
      <c r="A141" s="165" t="s">
        <v>57</v>
      </c>
      <c r="B141" s="78">
        <v>101.072984948914</v>
      </c>
      <c r="C141" s="78">
        <v>6191.6278966385726</v>
      </c>
      <c r="D141" s="78">
        <v>30914.71369256137</v>
      </c>
      <c r="E141" s="78">
        <v>5564.7072724871587</v>
      </c>
      <c r="F141" s="78">
        <v>11648.554402320973</v>
      </c>
      <c r="G141" s="20">
        <f t="shared" si="16"/>
        <v>10884.135249791399</v>
      </c>
      <c r="H141">
        <f t="shared" si="17"/>
        <v>3.196039588143193E-2</v>
      </c>
      <c r="I141">
        <f t="shared" si="18"/>
        <v>0.39864959599999999</v>
      </c>
      <c r="J141">
        <f t="shared" si="19"/>
        <v>1.2740998906132903E-2</v>
      </c>
      <c r="R141" s="4" t="s">
        <v>128</v>
      </c>
      <c r="S141" s="5">
        <v>0.33922593699999998</v>
      </c>
    </row>
    <row r="142" spans="1:19">
      <c r="A142" s="165" t="s">
        <v>90</v>
      </c>
      <c r="B142" s="78">
        <v>45.409601933570144</v>
      </c>
      <c r="C142" s="78">
        <v>13.891918098807656</v>
      </c>
      <c r="D142" s="78">
        <v>421.16695031422</v>
      </c>
      <c r="E142" s="78">
        <v>19.4618790444217</v>
      </c>
      <c r="F142" s="78">
        <v>705.38896612334156</v>
      </c>
      <c r="G142" s="20">
        <f t="shared" si="16"/>
        <v>241.0638631028722</v>
      </c>
      <c r="H142">
        <f t="shared" si="17"/>
        <v>7.0786482533123315E-4</v>
      </c>
      <c r="I142">
        <f t="shared" si="18"/>
        <v>0.25567135899999999</v>
      </c>
      <c r="J142">
        <f t="shared" si="19"/>
        <v>1.80980761880734E-4</v>
      </c>
      <c r="R142" s="4" t="s">
        <v>210</v>
      </c>
      <c r="S142" s="4">
        <v>0.46037966699999999</v>
      </c>
    </row>
    <row r="143" spans="1:19">
      <c r="A143" s="165" t="s">
        <v>92</v>
      </c>
      <c r="B143" s="78">
        <v>149.41223862013402</v>
      </c>
      <c r="C143" s="78">
        <v>40.286562486542202</v>
      </c>
      <c r="D143" s="78">
        <v>299.31990808494857</v>
      </c>
      <c r="E143" s="78">
        <v>468.47523128358046</v>
      </c>
      <c r="F143" s="78">
        <v>69.382521258033591</v>
      </c>
      <c r="G143" s="20">
        <f t="shared" si="16"/>
        <v>205.37529234664777</v>
      </c>
      <c r="H143">
        <f t="shared" si="17"/>
        <v>6.0306818107478766E-4</v>
      </c>
      <c r="I143">
        <f t="shared" si="18"/>
        <v>0.28963038000000002</v>
      </c>
      <c r="J143">
        <f t="shared" si="19"/>
        <v>1.7466686645059958E-4</v>
      </c>
      <c r="R143" s="4" t="s">
        <v>205</v>
      </c>
      <c r="S143" s="5">
        <v>0.28954676299999998</v>
      </c>
    </row>
    <row r="144" spans="1:19">
      <c r="A144" s="165" t="s">
        <v>94</v>
      </c>
      <c r="B144" s="78">
        <v>33.690994982971397</v>
      </c>
      <c r="C144" s="78">
        <v>4.1675754296422971</v>
      </c>
      <c r="D144" s="78">
        <v>9.2709706044010627</v>
      </c>
      <c r="E144" s="78">
        <v>23.632281696797826</v>
      </c>
      <c r="F144" s="78">
        <v>17.988061066897597</v>
      </c>
      <c r="G144" s="20">
        <f t="shared" si="16"/>
        <v>17.74997675614204</v>
      </c>
      <c r="H144">
        <f t="shared" si="17"/>
        <v>5.212139237459283E-5</v>
      </c>
      <c r="I144">
        <f t="shared" si="18"/>
        <v>0.25937051</v>
      </c>
      <c r="J144">
        <f t="shared" si="19"/>
        <v>1.3518752122108253E-5</v>
      </c>
      <c r="R144" s="4" t="s">
        <v>211</v>
      </c>
      <c r="S144" s="5">
        <v>0.48259844499999999</v>
      </c>
    </row>
    <row r="145" spans="1:19">
      <c r="A145" s="165" t="s">
        <v>6</v>
      </c>
      <c r="B145" s="78">
        <v>10.253781081773903</v>
      </c>
      <c r="C145" s="78">
        <v>118.081303839865</v>
      </c>
      <c r="D145" s="78">
        <v>60.923521114635598</v>
      </c>
      <c r="E145" s="78">
        <v>6.9506710872934789</v>
      </c>
      <c r="F145" s="78">
        <v>32.12153761946</v>
      </c>
      <c r="G145" s="20">
        <f t="shared" si="16"/>
        <v>45.666162948605596</v>
      </c>
      <c r="H145">
        <f t="shared" si="17"/>
        <v>1.3409504868578198E-4</v>
      </c>
      <c r="I145">
        <f t="shared" si="18"/>
        <v>0.33249730300000002</v>
      </c>
      <c r="J145">
        <f t="shared" si="19"/>
        <v>4.4586242033676205E-5</v>
      </c>
      <c r="R145" s="4" t="s">
        <v>81</v>
      </c>
      <c r="S145" s="5">
        <v>0.18817235299999999</v>
      </c>
    </row>
    <row r="146" spans="1:19">
      <c r="A146" s="165" t="s">
        <v>97</v>
      </c>
      <c r="B146" s="78">
        <v>13.18343281942359</v>
      </c>
      <c r="C146" s="78">
        <v>2.7783836197615313</v>
      </c>
      <c r="D146" s="78">
        <v>2.6488487441145891</v>
      </c>
      <c r="E146" s="78">
        <v>4.1704026523760902</v>
      </c>
      <c r="F146" s="78">
        <v>15.418338057340801</v>
      </c>
      <c r="G146" s="20">
        <f t="shared" si="16"/>
        <v>7.6398811786033205</v>
      </c>
      <c r="H146">
        <f t="shared" si="17"/>
        <v>2.2433902312996578E-5</v>
      </c>
      <c r="I146">
        <f t="shared" si="18"/>
        <v>0.28376774599999999</v>
      </c>
      <c r="J146">
        <f t="shared" si="19"/>
        <v>6.3660178933432255E-6</v>
      </c>
      <c r="R146" s="4" t="s">
        <v>155</v>
      </c>
      <c r="S146" s="5">
        <v>0.39930692499999998</v>
      </c>
    </row>
    <row r="147" spans="1:19">
      <c r="A147" s="165" t="s">
        <v>101</v>
      </c>
      <c r="B147" s="78">
        <v>23.437213901197495</v>
      </c>
      <c r="C147" s="78">
        <v>11.1135344790461</v>
      </c>
      <c r="D147" s="78">
        <v>2.64884874411459</v>
      </c>
      <c r="E147" s="78">
        <v>0</v>
      </c>
      <c r="F147" s="78">
        <v>16.703199562119199</v>
      </c>
      <c r="G147" s="20">
        <f t="shared" si="16"/>
        <v>10.780559337295477</v>
      </c>
      <c r="H147">
        <f t="shared" si="17"/>
        <v>3.1656253467617869E-5</v>
      </c>
      <c r="I147">
        <f t="shared" si="18"/>
        <v>0.36470802699999999</v>
      </c>
      <c r="J147">
        <f t="shared" si="19"/>
        <v>1.1545289744386821E-5</v>
      </c>
      <c r="R147" s="4" t="s">
        <v>212</v>
      </c>
      <c r="S147" s="4">
        <v>0.2866231185</v>
      </c>
    </row>
    <row r="148" spans="1:19">
      <c r="A148" s="165" t="s">
        <v>103</v>
      </c>
      <c r="B148" s="78">
        <v>7.3241293441242172</v>
      </c>
      <c r="C148" s="78">
        <v>0</v>
      </c>
      <c r="D148" s="78">
        <v>0</v>
      </c>
      <c r="E148" s="78">
        <v>0</v>
      </c>
      <c r="F148" s="78">
        <v>0</v>
      </c>
      <c r="G148" s="20">
        <f t="shared" si="16"/>
        <v>1.4648258688248434</v>
      </c>
      <c r="H148">
        <f t="shared" si="17"/>
        <v>4.301344442214804E-6</v>
      </c>
      <c r="I148">
        <f t="shared" si="18"/>
        <v>0.526867847</v>
      </c>
      <c r="J148">
        <f t="shared" si="19"/>
        <v>2.2662400854751296E-6</v>
      </c>
      <c r="R148" s="4" t="s">
        <v>214</v>
      </c>
      <c r="S148" s="4">
        <v>0.39864959599999999</v>
      </c>
    </row>
    <row r="149" spans="1:19">
      <c r="A149" s="165" t="s">
        <v>105</v>
      </c>
      <c r="B149" s="78">
        <v>19.042736294722964</v>
      </c>
      <c r="C149" s="78">
        <v>8.3351508592845942</v>
      </c>
      <c r="D149" s="78">
        <v>17.217516836744831</v>
      </c>
      <c r="E149" s="78">
        <v>2.7802684349173901</v>
      </c>
      <c r="F149" s="78">
        <v>1.2848615047783998</v>
      </c>
      <c r="G149" s="20">
        <f t="shared" si="16"/>
        <v>9.7321067860896342</v>
      </c>
      <c r="H149">
        <f t="shared" si="17"/>
        <v>2.8577556094753244E-5</v>
      </c>
      <c r="I149">
        <f t="shared" si="18"/>
        <v>0.31737988700000003</v>
      </c>
      <c r="J149">
        <f t="shared" si="19"/>
        <v>9.0699415240889474E-6</v>
      </c>
      <c r="R149" s="4" t="s">
        <v>101</v>
      </c>
      <c r="S149" s="5">
        <v>0.36470802699999999</v>
      </c>
    </row>
    <row r="150" spans="1:19">
      <c r="A150" s="216" t="s">
        <v>22</v>
      </c>
      <c r="B150" s="78">
        <v>0</v>
      </c>
      <c r="C150" s="78">
        <v>0</v>
      </c>
      <c r="D150" s="78">
        <v>0</v>
      </c>
      <c r="E150" s="78">
        <v>0</v>
      </c>
      <c r="F150" s="78">
        <v>0</v>
      </c>
      <c r="G150" s="20">
        <f t="shared" si="16"/>
        <v>0</v>
      </c>
      <c r="H150">
        <f t="shared" si="17"/>
        <v>0</v>
      </c>
      <c r="I150">
        <f t="shared" si="18"/>
        <v>0.51563940399999997</v>
      </c>
      <c r="R150" s="4" t="s">
        <v>129</v>
      </c>
      <c r="S150" s="5">
        <v>0.51318692300000002</v>
      </c>
    </row>
    <row r="151" spans="1:19">
      <c r="A151" s="216" t="s">
        <v>65</v>
      </c>
      <c r="B151" s="78">
        <v>4.3944776064745303</v>
      </c>
      <c r="C151" s="78">
        <v>1.3891918098807656</v>
      </c>
      <c r="D151" s="78">
        <v>9.2709706044010627</v>
      </c>
      <c r="E151" s="78">
        <v>2.7802684349173914</v>
      </c>
      <c r="F151" s="78">
        <v>8.9940305334488002</v>
      </c>
      <c r="G151" s="20">
        <f t="shared" si="16"/>
        <v>5.3657877978245105</v>
      </c>
      <c r="H151">
        <f t="shared" si="17"/>
        <v>1.5756208306720088E-5</v>
      </c>
      <c r="I151">
        <f t="shared" si="18"/>
        <v>0.42144716700000001</v>
      </c>
      <c r="J151">
        <f t="shared" si="19"/>
        <v>6.6404093535290487E-6</v>
      </c>
      <c r="R151" s="4" t="s">
        <v>217</v>
      </c>
      <c r="S151" s="5">
        <v>0.42702807500000001</v>
      </c>
    </row>
    <row r="152" spans="1:19">
      <c r="A152" s="216" t="s">
        <v>86</v>
      </c>
      <c r="B152" s="78">
        <v>1.4648258688248434</v>
      </c>
      <c r="C152" s="78">
        <v>4.1675754296422971</v>
      </c>
      <c r="D152" s="78">
        <v>0</v>
      </c>
      <c r="E152" s="78">
        <v>8.3408053047521751</v>
      </c>
      <c r="F152" s="78">
        <v>0</v>
      </c>
      <c r="G152" s="20">
        <f t="shared" si="16"/>
        <v>2.7946413206438629</v>
      </c>
      <c r="H152">
        <f t="shared" si="17"/>
        <v>8.2062415529150491E-6</v>
      </c>
      <c r="I152">
        <f t="shared" si="18"/>
        <v>0.47433267899999998</v>
      </c>
      <c r="J152">
        <f t="shared" si="19"/>
        <v>3.8924885403153156E-6</v>
      </c>
      <c r="R152" s="4" t="s">
        <v>218</v>
      </c>
      <c r="S152" s="4">
        <v>0.54393411999999997</v>
      </c>
    </row>
    <row r="153" spans="1:19" ht="16" thickBot="1">
      <c r="A153" s="309" t="s">
        <v>88</v>
      </c>
      <c r="B153" s="310">
        <v>1.4648258688248434</v>
      </c>
      <c r="C153" s="310">
        <v>1.3891918098807656</v>
      </c>
      <c r="D153" s="310">
        <v>0</v>
      </c>
      <c r="E153" s="310">
        <v>0</v>
      </c>
      <c r="F153" s="310">
        <v>0</v>
      </c>
      <c r="G153" s="20">
        <f t="shared" si="16"/>
        <v>0.57080353574112175</v>
      </c>
      <c r="H153">
        <f t="shared" si="17"/>
        <v>1.676119099416462E-6</v>
      </c>
      <c r="I153">
        <f t="shared" si="18"/>
        <v>0.34930835100000002</v>
      </c>
      <c r="J153">
        <f t="shared" si="19"/>
        <v>5.8548239869676945E-7</v>
      </c>
      <c r="R153" s="4" t="s">
        <v>177</v>
      </c>
      <c r="S153" s="5">
        <v>0.47759416300000002</v>
      </c>
    </row>
    <row r="154" spans="1:19">
      <c r="A154" s="216" t="s">
        <v>106</v>
      </c>
      <c r="B154" s="78">
        <v>0</v>
      </c>
      <c r="C154" s="78">
        <v>2.7783836197615299</v>
      </c>
      <c r="D154" s="78">
        <v>1.3244243720572946</v>
      </c>
      <c r="E154" s="78">
        <v>0</v>
      </c>
      <c r="F154" s="78">
        <v>0</v>
      </c>
      <c r="G154" s="20">
        <f t="shared" si="16"/>
        <v>0.82056159836376497</v>
      </c>
      <c r="H154">
        <f t="shared" si="17"/>
        <v>2.4095137488583763E-6</v>
      </c>
      <c r="I154">
        <f t="shared" si="18"/>
        <v>0.48877002400000003</v>
      </c>
      <c r="J154">
        <f t="shared" si="19"/>
        <v>1.1776980928578386E-6</v>
      </c>
      <c r="R154" s="4" t="s">
        <v>58</v>
      </c>
      <c r="S154" s="5">
        <v>0.19057085000000001</v>
      </c>
    </row>
    <row r="155" spans="1:19">
      <c r="A155" s="216" t="s">
        <v>111</v>
      </c>
      <c r="B155" s="78">
        <v>1.4648258688248399</v>
      </c>
      <c r="C155" s="78">
        <v>4.1675754296422971</v>
      </c>
      <c r="D155" s="78">
        <v>1.3244243720572946</v>
      </c>
      <c r="E155" s="78">
        <v>1.3901342174586957</v>
      </c>
      <c r="F155" s="78">
        <v>385.45845143352</v>
      </c>
      <c r="G155" s="20">
        <f t="shared" si="16"/>
        <v>78.761082264300626</v>
      </c>
      <c r="H155">
        <f t="shared" si="17"/>
        <v>2.3127564215680977E-4</v>
      </c>
      <c r="I155">
        <f t="shared" si="18"/>
        <v>0.57165877300000001</v>
      </c>
      <c r="J155">
        <f t="shared" si="19"/>
        <v>1.3221074982014893E-4</v>
      </c>
      <c r="R155" s="218" t="s">
        <v>266</v>
      </c>
      <c r="S155" s="4">
        <v>0.39864959599999999</v>
      </c>
    </row>
    <row r="156" spans="1:19">
      <c r="A156" s="216" t="s">
        <v>109</v>
      </c>
      <c r="B156" s="78">
        <v>10.253781081773903</v>
      </c>
      <c r="C156" s="78">
        <v>27.783836197615312</v>
      </c>
      <c r="D156" s="78">
        <v>6.6221218602864731</v>
      </c>
      <c r="E156" s="78">
        <v>2.7802684349173901</v>
      </c>
      <c r="F156" s="78">
        <v>174.74116464986199</v>
      </c>
      <c r="G156" s="20">
        <f t="shared" si="16"/>
        <v>44.436234444891014</v>
      </c>
      <c r="H156">
        <f t="shared" si="17"/>
        <v>1.3048346163890761E-4</v>
      </c>
      <c r="I156">
        <f t="shared" si="18"/>
        <v>0.50274215499999997</v>
      </c>
      <c r="J156">
        <f t="shared" si="19"/>
        <v>6.5599536696204236E-5</v>
      </c>
      <c r="R156" s="22" t="s">
        <v>213</v>
      </c>
      <c r="S156" s="4">
        <v>0.39864959599999999</v>
      </c>
    </row>
    <row r="157" spans="1:19">
      <c r="A157" s="216" t="s">
        <v>112</v>
      </c>
      <c r="B157" s="78">
        <v>0</v>
      </c>
      <c r="C157" s="78">
        <v>0</v>
      </c>
      <c r="D157" s="78">
        <v>2.6488487441145891</v>
      </c>
      <c r="E157" s="78">
        <v>0</v>
      </c>
      <c r="F157" s="78">
        <v>0</v>
      </c>
      <c r="G157" s="20">
        <f t="shared" si="16"/>
        <v>0.52976974882291783</v>
      </c>
      <c r="H157">
        <f t="shared" si="17"/>
        <v>1.5556266538227474E-6</v>
      </c>
      <c r="I157">
        <f t="shared" si="18"/>
        <v>0.42592862599999998</v>
      </c>
      <c r="J157">
        <f t="shared" si="19"/>
        <v>6.6258592323170045E-7</v>
      </c>
      <c r="R157" s="4" t="s">
        <v>94</v>
      </c>
      <c r="S157" s="5">
        <v>0.25937051</v>
      </c>
    </row>
    <row r="158" spans="1:19">
      <c r="A158" s="216" t="s">
        <v>114</v>
      </c>
      <c r="B158" s="78">
        <v>0</v>
      </c>
      <c r="C158" s="78">
        <v>0</v>
      </c>
      <c r="D158" s="78">
        <v>0</v>
      </c>
      <c r="E158" s="78">
        <v>0</v>
      </c>
      <c r="F158" s="78">
        <v>0</v>
      </c>
      <c r="G158" s="20">
        <f t="shared" si="16"/>
        <v>0</v>
      </c>
      <c r="H158">
        <f t="shared" si="17"/>
        <v>0</v>
      </c>
      <c r="I158">
        <f t="shared" si="18"/>
        <v>0.547400573</v>
      </c>
      <c r="R158" s="17" t="s">
        <v>222</v>
      </c>
      <c r="S158" s="4">
        <v>0.54393411999999997</v>
      </c>
    </row>
    <row r="159" spans="1:19">
      <c r="A159" s="216" t="s">
        <v>116</v>
      </c>
      <c r="B159" s="78">
        <v>0</v>
      </c>
      <c r="C159" s="78">
        <v>0</v>
      </c>
      <c r="D159" s="78">
        <v>5.2976974882291801</v>
      </c>
      <c r="E159" s="78">
        <v>1.3901342174586957</v>
      </c>
      <c r="F159" s="78">
        <v>0</v>
      </c>
      <c r="G159" s="20">
        <f t="shared" si="16"/>
        <v>1.3375663411375751</v>
      </c>
      <c r="H159">
        <f t="shared" si="17"/>
        <v>3.92765697957076E-6</v>
      </c>
      <c r="I159">
        <f t="shared" si="18"/>
        <v>0.35482106800000002</v>
      </c>
      <c r="J159">
        <f t="shared" si="19"/>
        <v>1.3936154442289513E-6</v>
      </c>
      <c r="R159" s="4" t="s">
        <v>206</v>
      </c>
      <c r="S159" s="5">
        <v>0.37561155200000002</v>
      </c>
    </row>
    <row r="160" spans="1:19">
      <c r="A160" s="216" t="s">
        <v>118</v>
      </c>
      <c r="B160" s="78">
        <v>21.972388032372649</v>
      </c>
      <c r="C160" s="78">
        <v>5.5567672395230598</v>
      </c>
      <c r="D160" s="78">
        <v>166.877470879219</v>
      </c>
      <c r="E160" s="78">
        <v>0</v>
      </c>
      <c r="F160" s="78">
        <v>416.29512754820155</v>
      </c>
      <c r="G160" s="20">
        <f t="shared" si="16"/>
        <v>122.14035073986324</v>
      </c>
      <c r="H160">
        <f t="shared" si="17"/>
        <v>3.5865540744890978E-4</v>
      </c>
      <c r="I160">
        <f t="shared" si="18"/>
        <v>0.47299710099999998</v>
      </c>
      <c r="J160">
        <f t="shared" si="19"/>
        <v>1.6964296798130813E-4</v>
      </c>
      <c r="R160" s="4" t="s">
        <v>131</v>
      </c>
      <c r="S160" s="5">
        <v>0.52911444100000005</v>
      </c>
    </row>
    <row r="161" spans="1:19">
      <c r="A161" s="216" t="s">
        <v>162</v>
      </c>
      <c r="B161" s="78">
        <v>0</v>
      </c>
      <c r="C161" s="78">
        <v>1.3891918098807656</v>
      </c>
      <c r="D161" s="78">
        <v>0</v>
      </c>
      <c r="E161" s="78">
        <v>0</v>
      </c>
      <c r="F161" s="78">
        <v>0</v>
      </c>
      <c r="G161" s="20">
        <f t="shared" si="16"/>
        <v>0.27783836197615314</v>
      </c>
      <c r="H161">
        <f t="shared" si="17"/>
        <v>8.1585021097350144E-7</v>
      </c>
      <c r="I161">
        <f t="shared" si="18"/>
        <v>0.54537309199999995</v>
      </c>
      <c r="J161">
        <f t="shared" si="19"/>
        <v>4.4494275216747079E-7</v>
      </c>
      <c r="R161" s="4" t="s">
        <v>133</v>
      </c>
      <c r="S161" s="5">
        <v>0.50267819899999999</v>
      </c>
    </row>
    <row r="162" spans="1:19">
      <c r="A162" s="216" t="s">
        <v>120</v>
      </c>
      <c r="B162" s="78">
        <v>0</v>
      </c>
      <c r="C162" s="78">
        <v>4.1675754296422971</v>
      </c>
      <c r="D162" s="78">
        <v>7.9465462323437679</v>
      </c>
      <c r="E162" s="78">
        <v>8.3408053047521751</v>
      </c>
      <c r="F162" s="78">
        <v>8.9940305334487984</v>
      </c>
      <c r="G162" s="20">
        <f t="shared" si="16"/>
        <v>5.8897915000374086</v>
      </c>
      <c r="H162">
        <f t="shared" si="17"/>
        <v>1.7294903424127893E-5</v>
      </c>
      <c r="I162">
        <f t="shared" si="18"/>
        <v>0.530444735</v>
      </c>
      <c r="J162">
        <f t="shared" si="19"/>
        <v>9.1739904636621134E-6</v>
      </c>
      <c r="R162" s="4" t="s">
        <v>224</v>
      </c>
      <c r="S162" s="4">
        <v>0.54393411999999997</v>
      </c>
    </row>
    <row r="163" spans="1:19">
      <c r="A163" s="216" t="s">
        <v>122</v>
      </c>
      <c r="B163" s="78">
        <v>1.4648258688248434</v>
      </c>
      <c r="C163" s="78">
        <v>209.76796329199561</v>
      </c>
      <c r="D163" s="78">
        <v>1.3244243720572946</v>
      </c>
      <c r="E163" s="78">
        <v>1473.5422705062174</v>
      </c>
      <c r="F163" s="78">
        <v>92.510028344044784</v>
      </c>
      <c r="G163" s="20">
        <f t="shared" si="16"/>
        <v>355.72190247662797</v>
      </c>
      <c r="H163">
        <f t="shared" si="17"/>
        <v>1.0445490216659191E-3</v>
      </c>
      <c r="I163">
        <f t="shared" si="18"/>
        <v>0.57400911600000004</v>
      </c>
      <c r="J163">
        <f t="shared" si="19"/>
        <v>5.9958066054511909E-4</v>
      </c>
      <c r="R163" s="4" t="s">
        <v>225</v>
      </c>
      <c r="S163" s="4">
        <v>0.54393411999999997</v>
      </c>
    </row>
    <row r="164" spans="1:19">
      <c r="A164" s="216" t="s">
        <v>123</v>
      </c>
      <c r="B164" s="78">
        <v>1.4648258688248434</v>
      </c>
      <c r="C164" s="78">
        <v>0</v>
      </c>
      <c r="D164" s="78">
        <v>0</v>
      </c>
      <c r="E164" s="78">
        <v>0</v>
      </c>
      <c r="F164" s="78">
        <v>0</v>
      </c>
      <c r="G164" s="20">
        <f t="shared" si="16"/>
        <v>0.29296517376496867</v>
      </c>
      <c r="H164">
        <f t="shared" si="17"/>
        <v>8.602688884429607E-7</v>
      </c>
      <c r="I164">
        <f t="shared" si="18"/>
        <v>0.53886033200000005</v>
      </c>
      <c r="J164">
        <f t="shared" si="19"/>
        <v>4.6356477883564483E-7</v>
      </c>
      <c r="R164" s="4" t="s">
        <v>226</v>
      </c>
      <c r="S164" s="4">
        <v>0.54393411999999997</v>
      </c>
    </row>
    <row r="165" spans="1:19">
      <c r="A165" s="216" t="s">
        <v>126</v>
      </c>
      <c r="B165" s="78">
        <v>0</v>
      </c>
      <c r="C165" s="78">
        <v>0</v>
      </c>
      <c r="D165" s="78">
        <v>1.3244243720572899</v>
      </c>
      <c r="E165" s="78">
        <v>1.3901342174586957</v>
      </c>
      <c r="F165" s="78">
        <v>0</v>
      </c>
      <c r="G165" s="20">
        <f t="shared" si="16"/>
        <v>0.54291171790319714</v>
      </c>
      <c r="H165">
        <f t="shared" si="17"/>
        <v>1.5942169988366351E-6</v>
      </c>
      <c r="I165">
        <f t="shared" si="18"/>
        <v>0.54441631300000004</v>
      </c>
      <c r="J165">
        <f t="shared" si="19"/>
        <v>8.6791774062856628E-7</v>
      </c>
      <c r="R165" s="4" t="s">
        <v>83</v>
      </c>
      <c r="S165" s="5">
        <v>0.16181582799999999</v>
      </c>
    </row>
    <row r="166" spans="1:19">
      <c r="A166" s="216" t="s">
        <v>127</v>
      </c>
      <c r="B166" s="78">
        <v>0</v>
      </c>
      <c r="C166" s="78">
        <v>5.5567672395230625</v>
      </c>
      <c r="D166" s="78">
        <v>0</v>
      </c>
      <c r="E166" s="78">
        <v>4.1704026523760875</v>
      </c>
      <c r="F166" s="78">
        <v>23.127507086011196</v>
      </c>
      <c r="G166" s="20">
        <f t="shared" si="16"/>
        <v>6.5709353955820688</v>
      </c>
      <c r="H166">
        <f t="shared" si="17"/>
        <v>1.9295028197866375E-5</v>
      </c>
      <c r="I166">
        <f t="shared" si="18"/>
        <v>0.46528443800000002</v>
      </c>
      <c r="J166">
        <f t="shared" si="19"/>
        <v>8.97767635123841E-6</v>
      </c>
      <c r="R166" s="4" t="s">
        <v>186</v>
      </c>
      <c r="S166" s="5">
        <v>0.320837551</v>
      </c>
    </row>
    <row r="167" spans="1:19">
      <c r="A167" s="216" t="s">
        <v>128</v>
      </c>
      <c r="B167" s="78">
        <v>169.91980078368184</v>
      </c>
      <c r="C167" s="78">
        <v>225.04907320068403</v>
      </c>
      <c r="D167" s="78">
        <v>46.354853022005315</v>
      </c>
      <c r="E167" s="78">
        <v>504.61872093750657</v>
      </c>
      <c r="F167" s="78">
        <v>125.91642746828319</v>
      </c>
      <c r="G167" s="20">
        <f t="shared" ref="G167:G230" si="20">AVERAGE(B167:F167)</f>
        <v>214.37177508243221</v>
      </c>
      <c r="H167">
        <f t="shared" ref="H167:H230" si="21">G167/G$267</f>
        <v>6.2948563576248546E-4</v>
      </c>
      <c r="I167">
        <f t="shared" ref="I167:I230" si="22">VLOOKUP(A167,R$1:S$250,2,FALSE)</f>
        <v>0.33922593699999998</v>
      </c>
      <c r="J167">
        <f t="shared" ref="J167:J229" si="23">H167*I167</f>
        <v>2.1353785461956983E-4</v>
      </c>
      <c r="R167" s="4" t="s">
        <v>178</v>
      </c>
      <c r="S167" s="5">
        <v>0.430075243</v>
      </c>
    </row>
    <row r="168" spans="1:19">
      <c r="A168" s="216" t="s">
        <v>129</v>
      </c>
      <c r="B168" s="78">
        <v>0</v>
      </c>
      <c r="C168" s="78">
        <v>1.3891918098807701</v>
      </c>
      <c r="D168" s="78">
        <v>0</v>
      </c>
      <c r="E168" s="78">
        <v>0</v>
      </c>
      <c r="F168" s="78">
        <v>0</v>
      </c>
      <c r="G168" s="20">
        <f t="shared" si="20"/>
        <v>0.27783836197615402</v>
      </c>
      <c r="H168">
        <f t="shared" si="21"/>
        <v>8.1585021097350408E-7</v>
      </c>
      <c r="I168">
        <f t="shared" si="22"/>
        <v>0.51318692300000002</v>
      </c>
      <c r="J168">
        <f t="shared" si="23"/>
        <v>4.186836593983934E-7</v>
      </c>
      <c r="R168" s="4" t="s">
        <v>229</v>
      </c>
      <c r="S168" s="4">
        <v>0.54393411999999997</v>
      </c>
    </row>
    <row r="169" spans="1:19">
      <c r="A169" s="216" t="s">
        <v>217</v>
      </c>
      <c r="B169" s="78">
        <v>0</v>
      </c>
      <c r="C169" s="78">
        <v>0</v>
      </c>
      <c r="D169" s="78">
        <v>0</v>
      </c>
      <c r="E169" s="78">
        <v>0</v>
      </c>
      <c r="F169" s="78">
        <v>620.58810680796716</v>
      </c>
      <c r="G169" s="20">
        <f t="shared" si="20"/>
        <v>124.11762136159344</v>
      </c>
      <c r="H169">
        <f t="shared" si="21"/>
        <v>3.6446150507494151E-4</v>
      </c>
      <c r="I169">
        <f t="shared" si="22"/>
        <v>0.42702807500000001</v>
      </c>
      <c r="J169">
        <f t="shared" si="23"/>
        <v>1.5563529492375501E-4</v>
      </c>
      <c r="R169" s="4" t="s">
        <v>231</v>
      </c>
      <c r="S169" s="5">
        <v>0.349158994</v>
      </c>
    </row>
    <row r="170" spans="1:19">
      <c r="A170" s="217" t="s">
        <v>131</v>
      </c>
      <c r="B170" s="78">
        <v>0</v>
      </c>
      <c r="C170" s="78">
        <v>0</v>
      </c>
      <c r="D170" s="78">
        <v>0</v>
      </c>
      <c r="E170" s="78">
        <v>0</v>
      </c>
      <c r="F170" s="78">
        <v>1653.6167566498</v>
      </c>
      <c r="G170" s="20">
        <f t="shared" si="20"/>
        <v>330.72335132996</v>
      </c>
      <c r="H170">
        <f t="shared" si="21"/>
        <v>9.7114276818105493E-4</v>
      </c>
      <c r="I170">
        <f t="shared" si="22"/>
        <v>0.52911444100000005</v>
      </c>
      <c r="J170">
        <f t="shared" si="23"/>
        <v>5.1384566291731151E-4</v>
      </c>
      <c r="R170" s="4" t="s">
        <v>207</v>
      </c>
      <c r="S170" s="5">
        <v>0.33910511100000001</v>
      </c>
    </row>
    <row r="171" spans="1:19">
      <c r="A171" s="217" t="s">
        <v>133</v>
      </c>
      <c r="B171" s="78">
        <v>0</v>
      </c>
      <c r="C171" s="78">
        <v>0</v>
      </c>
      <c r="D171" s="78">
        <v>2.64884874411459</v>
      </c>
      <c r="E171" s="78">
        <v>0</v>
      </c>
      <c r="F171" s="78">
        <v>25.697230095567999</v>
      </c>
      <c r="G171" s="20">
        <f t="shared" si="20"/>
        <v>5.6692157679365183</v>
      </c>
      <c r="H171">
        <f t="shared" si="21"/>
        <v>1.6647200362930059E-5</v>
      </c>
      <c r="I171">
        <f t="shared" si="22"/>
        <v>0.50267819899999999</v>
      </c>
      <c r="J171">
        <f t="shared" si="23"/>
        <v>8.3681846968298282E-6</v>
      </c>
      <c r="R171" s="17" t="s">
        <v>219</v>
      </c>
      <c r="S171" s="5">
        <v>0.50184070000000003</v>
      </c>
    </row>
    <row r="172" spans="1:19">
      <c r="A172" s="217" t="s">
        <v>135</v>
      </c>
      <c r="B172" s="78">
        <v>0</v>
      </c>
      <c r="C172" s="78">
        <v>2.7783836197615313</v>
      </c>
      <c r="D172" s="78">
        <v>0</v>
      </c>
      <c r="E172" s="78">
        <v>0</v>
      </c>
      <c r="F172" s="78">
        <v>0</v>
      </c>
      <c r="G172" s="20">
        <f t="shared" si="20"/>
        <v>0.55567672395230627</v>
      </c>
      <c r="H172">
        <f t="shared" si="21"/>
        <v>1.6317004219470029E-6</v>
      </c>
      <c r="I172">
        <f t="shared" si="22"/>
        <v>0.52074587400000005</v>
      </c>
      <c r="J172">
        <f t="shared" si="23"/>
        <v>8.4970126233296083E-7</v>
      </c>
      <c r="R172" s="4" t="s">
        <v>200</v>
      </c>
      <c r="S172" s="5">
        <v>0.34476546800000002</v>
      </c>
    </row>
    <row r="173" spans="1:19">
      <c r="A173" s="217" t="s">
        <v>136</v>
      </c>
      <c r="B173" s="78">
        <v>16.1130845570733</v>
      </c>
      <c r="C173" s="78">
        <v>1.3891918098807656</v>
      </c>
      <c r="D173" s="78">
        <v>3.9732731161718799</v>
      </c>
      <c r="E173" s="78">
        <v>2.7802684349173901</v>
      </c>
      <c r="F173" s="78">
        <v>14.133476552562399</v>
      </c>
      <c r="G173" s="20">
        <f t="shared" si="20"/>
        <v>7.6778588941211465</v>
      </c>
      <c r="H173">
        <f t="shared" si="21"/>
        <v>2.2545420848439748E-5</v>
      </c>
      <c r="I173">
        <f t="shared" si="22"/>
        <v>0.472086175</v>
      </c>
      <c r="J173">
        <f t="shared" si="23"/>
        <v>1.0643381492105175E-5</v>
      </c>
      <c r="R173" s="4" t="s">
        <v>201</v>
      </c>
      <c r="S173" s="5">
        <v>0.36989438499999999</v>
      </c>
    </row>
    <row r="174" spans="1:19">
      <c r="A174" s="217" t="s">
        <v>137</v>
      </c>
      <c r="B174" s="78">
        <v>1.4648258688248399</v>
      </c>
      <c r="C174" s="78">
        <v>8.3351508592845907</v>
      </c>
      <c r="D174" s="78">
        <v>1.3244243720572899</v>
      </c>
      <c r="E174" s="78">
        <v>0</v>
      </c>
      <c r="F174" s="78">
        <v>0</v>
      </c>
      <c r="G174" s="20">
        <f t="shared" si="20"/>
        <v>2.2248802200333442</v>
      </c>
      <c r="H174">
        <f t="shared" si="21"/>
        <v>6.5331834811953369E-6</v>
      </c>
      <c r="I174">
        <f t="shared" si="22"/>
        <v>0.37213973700000003</v>
      </c>
      <c r="J174">
        <f t="shared" si="23"/>
        <v>2.4312571824647774E-6</v>
      </c>
      <c r="R174" s="4" t="s">
        <v>166</v>
      </c>
      <c r="S174" s="5">
        <v>0.38176551399999997</v>
      </c>
    </row>
    <row r="175" spans="1:19">
      <c r="A175" s="217" t="s">
        <v>139</v>
      </c>
      <c r="B175" s="78">
        <v>0</v>
      </c>
      <c r="C175" s="78">
        <v>2.7783836197615313</v>
      </c>
      <c r="D175" s="78">
        <v>0</v>
      </c>
      <c r="E175" s="78">
        <v>5.5605368698347828</v>
      </c>
      <c r="F175" s="78">
        <v>5.1394460191135991</v>
      </c>
      <c r="G175" s="20">
        <f t="shared" si="20"/>
        <v>2.6956733017419827</v>
      </c>
      <c r="H175">
        <f t="shared" si="21"/>
        <v>7.9156298514695197E-6</v>
      </c>
      <c r="I175">
        <f t="shared" si="22"/>
        <v>0.58945392100000005</v>
      </c>
      <c r="J175">
        <f t="shared" si="23"/>
        <v>4.6658990531333564E-6</v>
      </c>
      <c r="R175" s="4" t="s">
        <v>235</v>
      </c>
      <c r="S175" s="4">
        <v>0.54393411999999997</v>
      </c>
    </row>
    <row r="176" spans="1:19">
      <c r="A176" s="217" t="s">
        <v>141</v>
      </c>
      <c r="B176" s="78">
        <v>767.56875526421788</v>
      </c>
      <c r="C176" s="78">
        <v>1472.5433184736116</v>
      </c>
      <c r="D176" s="78">
        <v>219.8544457615109</v>
      </c>
      <c r="E176" s="78">
        <v>1668.1610609504301</v>
      </c>
      <c r="F176" s="78">
        <v>844.15400863940874</v>
      </c>
      <c r="G176" s="20">
        <f t="shared" si="20"/>
        <v>994.45631781783595</v>
      </c>
      <c r="H176">
        <f t="shared" si="21"/>
        <v>2.9201417360978006E-3</v>
      </c>
      <c r="I176">
        <f t="shared" si="22"/>
        <v>0.36556084300000002</v>
      </c>
      <c r="J176">
        <f t="shared" si="23"/>
        <v>1.0674894747273957E-3</v>
      </c>
      <c r="R176" s="4" t="s">
        <v>60</v>
      </c>
      <c r="S176" s="5">
        <v>0.14993991800000001</v>
      </c>
    </row>
    <row r="177" spans="1:19">
      <c r="A177" s="217" t="s">
        <v>146</v>
      </c>
      <c r="B177" s="78">
        <v>2.9296517376496869</v>
      </c>
      <c r="C177" s="78">
        <v>1.3891918098807656</v>
      </c>
      <c r="D177" s="78">
        <v>1.3244243720572946</v>
      </c>
      <c r="E177" s="78">
        <v>0</v>
      </c>
      <c r="F177" s="78">
        <v>14.133476552562399</v>
      </c>
      <c r="G177" s="20">
        <f t="shared" si="20"/>
        <v>3.955348894430029</v>
      </c>
      <c r="H177">
        <f t="shared" si="21"/>
        <v>1.1614566854779817E-5</v>
      </c>
      <c r="I177">
        <f t="shared" si="22"/>
        <v>0.53553453900000003</v>
      </c>
      <c r="J177">
        <f t="shared" si="23"/>
        <v>6.2200017062591893E-6</v>
      </c>
      <c r="R177" s="4" t="s">
        <v>62</v>
      </c>
      <c r="S177" s="5">
        <v>0.25460756899999998</v>
      </c>
    </row>
    <row r="178" spans="1:19">
      <c r="A178" s="217" t="s">
        <v>148</v>
      </c>
      <c r="B178" s="78">
        <v>0</v>
      </c>
      <c r="C178" s="78">
        <v>4.1675754296422971</v>
      </c>
      <c r="D178" s="78">
        <v>7.9465462323437679</v>
      </c>
      <c r="E178" s="78">
        <v>2.7802684349173914</v>
      </c>
      <c r="F178" s="78">
        <v>15.418338057340799</v>
      </c>
      <c r="G178" s="20">
        <f t="shared" si="20"/>
        <v>6.0625456308488506</v>
      </c>
      <c r="H178">
        <f t="shared" si="21"/>
        <v>1.780218216370366E-5</v>
      </c>
      <c r="I178">
        <f t="shared" si="22"/>
        <v>0.49722559999999999</v>
      </c>
      <c r="J178">
        <f t="shared" si="23"/>
        <v>8.8517007076568508E-6</v>
      </c>
      <c r="R178" s="17" t="s">
        <v>236</v>
      </c>
      <c r="S178" s="4">
        <v>0.39864959599999999</v>
      </c>
    </row>
    <row r="179" spans="1:19">
      <c r="A179" s="23" t="s">
        <v>96</v>
      </c>
      <c r="B179" s="78">
        <v>145.01776101365948</v>
      </c>
      <c r="C179" s="78">
        <v>106.96776936081895</v>
      </c>
      <c r="D179" s="78">
        <v>4186.5054400731096</v>
      </c>
      <c r="E179" s="78">
        <v>643.63214268337606</v>
      </c>
      <c r="F179" s="78">
        <v>3481.9746779494635</v>
      </c>
      <c r="G179" s="20">
        <f t="shared" si="20"/>
        <v>1712.8195582160854</v>
      </c>
      <c r="H179">
        <f t="shared" si="21"/>
        <v>5.0295581502531033E-3</v>
      </c>
      <c r="I179">
        <f t="shared" si="22"/>
        <v>0.30302319799999999</v>
      </c>
      <c r="J179">
        <f t="shared" si="23"/>
        <v>1.5240727952166599E-3</v>
      </c>
      <c r="R179" s="4" t="s">
        <v>187</v>
      </c>
      <c r="S179" s="5">
        <v>0.29396187099999999</v>
      </c>
    </row>
    <row r="180" spans="1:19">
      <c r="A180" s="23" t="s">
        <v>150</v>
      </c>
      <c r="B180" s="78">
        <v>229.97766140550041</v>
      </c>
      <c r="C180" s="78">
        <v>369.52502142828365</v>
      </c>
      <c r="D180" s="78">
        <v>607.91078677429823</v>
      </c>
      <c r="E180" s="78">
        <v>5461.8373403952155</v>
      </c>
      <c r="F180" s="78">
        <v>3260.9784991275787</v>
      </c>
      <c r="G180" s="20">
        <f t="shared" si="20"/>
        <v>1986.0458618261753</v>
      </c>
      <c r="H180">
        <f t="shared" si="21"/>
        <v>5.8318654193368962E-3</v>
      </c>
      <c r="I180">
        <f t="shared" si="22"/>
        <v>0.30302319799999999</v>
      </c>
      <c r="J180">
        <f t="shared" si="23"/>
        <v>1.7671905096730773E-3</v>
      </c>
      <c r="R180" s="22" t="s">
        <v>227</v>
      </c>
      <c r="S180" s="5">
        <v>0.32266445799999999</v>
      </c>
    </row>
    <row r="181" spans="1:19">
      <c r="A181" s="23" t="s">
        <v>151</v>
      </c>
      <c r="B181" s="78">
        <v>64.452338228293115</v>
      </c>
      <c r="C181" s="78">
        <v>26.394644387734548</v>
      </c>
      <c r="D181" s="78">
        <v>98.007403532239806</v>
      </c>
      <c r="E181" s="78">
        <v>62.556039785641303</v>
      </c>
      <c r="F181" s="78">
        <v>70.667382762811997</v>
      </c>
      <c r="G181" s="20">
        <f t="shared" si="20"/>
        <v>64.415561739344156</v>
      </c>
      <c r="H181">
        <f t="shared" si="21"/>
        <v>1.8915116422811045E-4</v>
      </c>
      <c r="I181">
        <f t="shared" si="22"/>
        <v>0.34739118899999999</v>
      </c>
      <c r="J181">
        <f t="shared" si="23"/>
        <v>6.5709447841937556E-5</v>
      </c>
      <c r="R181" s="4" t="s">
        <v>237</v>
      </c>
      <c r="S181" s="4">
        <v>0.33922593699999998</v>
      </c>
    </row>
    <row r="182" spans="1:19">
      <c r="A182" s="23" t="s">
        <v>153</v>
      </c>
      <c r="B182" s="78">
        <v>0</v>
      </c>
      <c r="C182" s="78">
        <v>0</v>
      </c>
      <c r="D182" s="78">
        <v>5.2976974882291783</v>
      </c>
      <c r="E182" s="78">
        <v>1.3901342174586999</v>
      </c>
      <c r="F182" s="78">
        <v>2.5697230095568</v>
      </c>
      <c r="G182" s="20">
        <f t="shared" si="20"/>
        <v>1.8515109430489356</v>
      </c>
      <c r="H182">
        <f t="shared" si="21"/>
        <v>5.4368143504814924E-6</v>
      </c>
      <c r="I182">
        <f t="shared" si="22"/>
        <v>0.30302319799999999</v>
      </c>
      <c r="J182">
        <f t="shared" si="23"/>
        <v>1.6474808714151947E-6</v>
      </c>
      <c r="R182" s="4" t="s">
        <v>64</v>
      </c>
      <c r="S182" s="5">
        <v>0.25070976</v>
      </c>
    </row>
    <row r="183" spans="1:19">
      <c r="A183" s="23" t="s">
        <v>155</v>
      </c>
      <c r="B183" s="78">
        <v>0</v>
      </c>
      <c r="C183" s="78">
        <v>0</v>
      </c>
      <c r="D183" s="78">
        <v>21.190789952916713</v>
      </c>
      <c r="E183" s="78">
        <v>111.21073739669566</v>
      </c>
      <c r="F183" s="78">
        <v>10.278892038227198</v>
      </c>
      <c r="G183" s="20">
        <f t="shared" si="20"/>
        <v>28.536083877567911</v>
      </c>
      <c r="H183">
        <f t="shared" si="21"/>
        <v>8.3793936468246009E-5</v>
      </c>
      <c r="I183">
        <f t="shared" si="22"/>
        <v>0.39930692499999998</v>
      </c>
      <c r="J183">
        <f t="shared" si="23"/>
        <v>3.345949910478067E-5</v>
      </c>
      <c r="R183" s="17" t="s">
        <v>228</v>
      </c>
      <c r="S183" s="5">
        <v>0.28943591299999999</v>
      </c>
    </row>
    <row r="184" spans="1:19">
      <c r="A184" s="23" t="s">
        <v>157</v>
      </c>
      <c r="B184" s="78">
        <v>1.4648258688248434</v>
      </c>
      <c r="C184" s="78">
        <v>5.5567672395230598</v>
      </c>
      <c r="D184" s="78">
        <v>43.706004277890699</v>
      </c>
      <c r="E184" s="78">
        <v>1.3901342174586957</v>
      </c>
      <c r="F184" s="78">
        <v>48.824737181579202</v>
      </c>
      <c r="G184" s="20">
        <f t="shared" si="20"/>
        <v>20.188493757055301</v>
      </c>
      <c r="H184">
        <f t="shared" si="21"/>
        <v>5.9281903239641444E-5</v>
      </c>
      <c r="I184">
        <f t="shared" si="22"/>
        <v>0.30302319799999999</v>
      </c>
      <c r="J184">
        <f t="shared" si="23"/>
        <v>1.7963791903202712E-5</v>
      </c>
      <c r="R184" s="4" t="s">
        <v>135</v>
      </c>
      <c r="S184" s="5">
        <v>0.52074587400000005</v>
      </c>
    </row>
    <row r="185" spans="1:19">
      <c r="A185" s="23" t="s">
        <v>75</v>
      </c>
      <c r="B185" s="78">
        <v>1.4648258688248434</v>
      </c>
      <c r="C185" s="78">
        <v>0</v>
      </c>
      <c r="D185" s="78">
        <v>0</v>
      </c>
      <c r="E185" s="78">
        <v>0</v>
      </c>
      <c r="F185" s="78">
        <v>0</v>
      </c>
      <c r="G185" s="20">
        <f t="shared" si="20"/>
        <v>0.29296517376496867</v>
      </c>
      <c r="H185">
        <f t="shared" si="21"/>
        <v>8.602688884429607E-7</v>
      </c>
      <c r="I185">
        <f t="shared" si="22"/>
        <v>0.30243793699999999</v>
      </c>
      <c r="J185">
        <f t="shared" si="23"/>
        <v>2.6017794788597217E-7</v>
      </c>
      <c r="R185" s="4" t="s">
        <v>238</v>
      </c>
      <c r="S185" s="4">
        <v>0.39864959599999999</v>
      </c>
    </row>
    <row r="186" spans="1:19">
      <c r="A186" s="23" t="s">
        <v>84</v>
      </c>
      <c r="B186" s="78">
        <v>2.92965173764969</v>
      </c>
      <c r="C186" s="78">
        <v>0</v>
      </c>
      <c r="D186" s="78">
        <v>0</v>
      </c>
      <c r="E186" s="78">
        <v>30.582952784091304</v>
      </c>
      <c r="F186" s="78">
        <v>15.418338057340801</v>
      </c>
      <c r="G186" s="20">
        <f t="shared" si="20"/>
        <v>9.7861885158163595</v>
      </c>
      <c r="H186">
        <f t="shared" si="21"/>
        <v>2.8736362784706119E-5</v>
      </c>
      <c r="I186">
        <f t="shared" si="22"/>
        <v>0.49951571</v>
      </c>
      <c r="J186">
        <f t="shared" si="23"/>
        <v>1.4354264659220055E-5</v>
      </c>
      <c r="R186" s="4" t="s">
        <v>239</v>
      </c>
      <c r="S186" s="4">
        <v>0.50207523200000004</v>
      </c>
    </row>
    <row r="187" spans="1:19">
      <c r="A187" s="23" t="s">
        <v>161</v>
      </c>
      <c r="B187" s="78">
        <v>1.4648258688248434</v>
      </c>
      <c r="C187" s="78">
        <v>340.35199342078761</v>
      </c>
      <c r="D187" s="78">
        <v>7.9465462323437679</v>
      </c>
      <c r="E187" s="78">
        <v>101.47979787448479</v>
      </c>
      <c r="F187" s="78">
        <v>858.28748519197109</v>
      </c>
      <c r="G187" s="20">
        <f t="shared" si="20"/>
        <v>261.9061297176824</v>
      </c>
      <c r="H187">
        <f t="shared" si="21"/>
        <v>7.6906648047314738E-4</v>
      </c>
      <c r="I187">
        <f t="shared" si="22"/>
        <v>0.33501194099999998</v>
      </c>
      <c r="J187">
        <f t="shared" si="23"/>
        <v>2.576464543813477E-4</v>
      </c>
      <c r="R187" s="4" t="s">
        <v>215</v>
      </c>
      <c r="S187" s="5">
        <v>0.397369798</v>
      </c>
    </row>
    <row r="188" spans="1:19">
      <c r="A188" s="23" t="s">
        <v>198</v>
      </c>
      <c r="B188" s="78">
        <v>0</v>
      </c>
      <c r="C188" s="78">
        <v>0</v>
      </c>
      <c r="D188" s="78">
        <v>3.9732731161718839</v>
      </c>
      <c r="E188" s="78">
        <v>0</v>
      </c>
      <c r="F188" s="78">
        <v>0</v>
      </c>
      <c r="G188" s="20">
        <f t="shared" si="20"/>
        <v>0.79465462323437674</v>
      </c>
      <c r="H188">
        <f t="shared" si="21"/>
        <v>2.3334399807341215E-6</v>
      </c>
      <c r="I188">
        <f t="shared" si="22"/>
        <v>0.48138170000000002</v>
      </c>
      <c r="J188">
        <f t="shared" si="23"/>
        <v>1.1232753047737588E-6</v>
      </c>
      <c r="R188" s="4" t="s">
        <v>240</v>
      </c>
      <c r="S188" s="5">
        <v>0.30378436800000003</v>
      </c>
    </row>
    <row r="189" spans="1:19">
      <c r="A189" s="23" t="s">
        <v>163</v>
      </c>
      <c r="B189" s="78">
        <v>10.253781081773903</v>
      </c>
      <c r="C189" s="78">
        <v>20.837877148211486</v>
      </c>
      <c r="D189" s="78">
        <v>59.599096742578297</v>
      </c>
      <c r="E189" s="78">
        <v>1385.9638148063195</v>
      </c>
      <c r="F189" s="78">
        <v>1274.5826127401726</v>
      </c>
      <c r="G189" s="20">
        <f t="shared" si="20"/>
        <v>550.24743650381117</v>
      </c>
      <c r="H189">
        <f t="shared" si="21"/>
        <v>1.6157577519759258E-3</v>
      </c>
      <c r="I189">
        <f t="shared" si="22"/>
        <v>0.309853932</v>
      </c>
      <c r="J189">
        <f t="shared" si="23"/>
        <v>5.0064889260922137E-4</v>
      </c>
      <c r="R189" s="4" t="s">
        <v>241</v>
      </c>
      <c r="S189" s="4">
        <v>0.39864959599999999</v>
      </c>
    </row>
    <row r="190" spans="1:19">
      <c r="A190" s="23" t="s">
        <v>166</v>
      </c>
      <c r="B190" s="78">
        <v>0</v>
      </c>
      <c r="C190" s="78">
        <v>1.3891918098807701</v>
      </c>
      <c r="D190" s="78">
        <v>9.2709706044010627</v>
      </c>
      <c r="E190" s="78">
        <v>2.7802684349173901</v>
      </c>
      <c r="F190" s="78">
        <v>2.5697230095568</v>
      </c>
      <c r="G190" s="20">
        <f t="shared" si="20"/>
        <v>3.2020307717512049</v>
      </c>
      <c r="H190">
        <f t="shared" si="21"/>
        <v>9.4025082141143796E-6</v>
      </c>
      <c r="I190">
        <f t="shared" si="22"/>
        <v>0.38176551399999997</v>
      </c>
      <c r="J190">
        <f t="shared" si="23"/>
        <v>3.5895533812505978E-6</v>
      </c>
      <c r="R190" s="4" t="s">
        <v>242</v>
      </c>
      <c r="S190" s="4">
        <v>0.23357465599999999</v>
      </c>
    </row>
    <row r="191" spans="1:19">
      <c r="A191" s="23" t="s">
        <v>168</v>
      </c>
      <c r="B191" s="78">
        <v>249.02039770022338</v>
      </c>
      <c r="C191" s="78">
        <v>6790.3695666971826</v>
      </c>
      <c r="D191" s="78">
        <v>460.89968147593902</v>
      </c>
      <c r="E191" s="78">
        <v>1363.7216673269804</v>
      </c>
      <c r="F191" s="78">
        <v>6796.9173602777355</v>
      </c>
      <c r="G191" s="20">
        <f t="shared" si="20"/>
        <v>3132.1857346956122</v>
      </c>
      <c r="H191">
        <f t="shared" si="21"/>
        <v>9.1974138282565048E-3</v>
      </c>
      <c r="I191">
        <f t="shared" si="22"/>
        <v>0.35233554700000003</v>
      </c>
      <c r="J191">
        <f t="shared" si="23"/>
        <v>3.24057583216412E-3</v>
      </c>
      <c r="R191" s="4" t="s">
        <v>243</v>
      </c>
      <c r="S191" s="5">
        <v>0.36169664699999998</v>
      </c>
    </row>
    <row r="192" spans="1:19">
      <c r="A192" s="23" t="s">
        <v>170</v>
      </c>
      <c r="B192" s="78">
        <v>4.3944776064745303</v>
      </c>
      <c r="C192" s="78">
        <v>0</v>
      </c>
      <c r="D192" s="78">
        <v>31.7861849293751</v>
      </c>
      <c r="E192" s="78">
        <v>1.3901342174586999</v>
      </c>
      <c r="F192" s="78">
        <v>29.551814609903197</v>
      </c>
      <c r="G192" s="20">
        <f t="shared" si="20"/>
        <v>13.424522272642303</v>
      </c>
      <c r="H192">
        <f t="shared" si="21"/>
        <v>3.9420039948600538E-5</v>
      </c>
      <c r="I192">
        <f t="shared" si="22"/>
        <v>0.30810618099999998</v>
      </c>
      <c r="J192">
        <f t="shared" si="23"/>
        <v>1.2145557963430748E-5</v>
      </c>
      <c r="R192" s="4" t="s">
        <v>244</v>
      </c>
      <c r="S192" s="5">
        <v>0.41545077699999999</v>
      </c>
    </row>
    <row r="193" spans="1:19">
      <c r="A193" s="23" t="s">
        <v>172</v>
      </c>
      <c r="B193" s="78">
        <v>19.042736294722964</v>
      </c>
      <c r="C193" s="78">
        <v>2.7783836197615313</v>
      </c>
      <c r="D193" s="78">
        <v>1511.16820851737</v>
      </c>
      <c r="E193" s="78">
        <v>16.68161060950435</v>
      </c>
      <c r="F193" s="78">
        <v>35.976122133795194</v>
      </c>
      <c r="G193" s="20">
        <f t="shared" si="20"/>
        <v>317.12941223503083</v>
      </c>
      <c r="H193">
        <f t="shared" si="21"/>
        <v>9.3122524923343461E-4</v>
      </c>
      <c r="I193">
        <f t="shared" si="22"/>
        <v>0.38138826799999997</v>
      </c>
      <c r="J193">
        <f t="shared" si="23"/>
        <v>3.5515838492300791E-4</v>
      </c>
      <c r="R193" s="4" t="s">
        <v>245</v>
      </c>
      <c r="S193" s="5">
        <v>0.21171030399999999</v>
      </c>
    </row>
    <row r="194" spans="1:19">
      <c r="A194" s="23" t="s">
        <v>46</v>
      </c>
      <c r="B194" s="78">
        <v>0</v>
      </c>
      <c r="C194" s="78">
        <v>0</v>
      </c>
      <c r="D194" s="78">
        <v>0</v>
      </c>
      <c r="E194" s="78">
        <v>0</v>
      </c>
      <c r="F194" s="78">
        <v>7894.1890853584891</v>
      </c>
      <c r="G194" s="20">
        <f t="shared" si="20"/>
        <v>1578.8378170716978</v>
      </c>
      <c r="H194">
        <f t="shared" si="21"/>
        <v>4.6361314434377656E-3</v>
      </c>
      <c r="I194">
        <f t="shared" si="22"/>
        <v>0.49513526800000002</v>
      </c>
      <c r="J194">
        <f t="shared" si="23"/>
        <v>2.2955121847297848E-3</v>
      </c>
      <c r="R194" s="4" t="s">
        <v>246</v>
      </c>
      <c r="S194" s="5">
        <v>0.50207523200000004</v>
      </c>
    </row>
    <row r="195" spans="1:19">
      <c r="A195" s="165" t="s">
        <v>174</v>
      </c>
      <c r="B195" s="78">
        <v>29.296517376496869</v>
      </c>
      <c r="C195" s="78">
        <v>12.50272628892689</v>
      </c>
      <c r="D195" s="78">
        <v>23.839638697031301</v>
      </c>
      <c r="E195" s="78">
        <v>2.7802684349173901</v>
      </c>
      <c r="F195" s="78">
        <v>707.95868913289837</v>
      </c>
      <c r="G195" s="20">
        <f t="shared" si="20"/>
        <v>155.27556798605417</v>
      </c>
      <c r="H195">
        <f t="shared" si="21"/>
        <v>4.5595433258178238E-4</v>
      </c>
      <c r="I195">
        <f t="shared" si="22"/>
        <v>0.427243396</v>
      </c>
      <c r="J195">
        <f t="shared" si="23"/>
        <v>1.9480347747315415E-4</v>
      </c>
      <c r="R195" s="4" t="s">
        <v>189</v>
      </c>
      <c r="S195" s="5">
        <v>0.34145803200000002</v>
      </c>
    </row>
    <row r="196" spans="1:19">
      <c r="A196" s="165" t="s">
        <v>175</v>
      </c>
      <c r="B196" s="78">
        <v>2.9296517376496869</v>
      </c>
      <c r="C196" s="78">
        <v>0</v>
      </c>
      <c r="D196" s="78">
        <v>7.9465462323437697</v>
      </c>
      <c r="E196" s="78">
        <v>1.3901342174586999</v>
      </c>
      <c r="F196" s="78">
        <v>1555.9672822866401</v>
      </c>
      <c r="G196" s="20">
        <f t="shared" si="20"/>
        <v>313.64672289481848</v>
      </c>
      <c r="H196">
        <f t="shared" si="21"/>
        <v>9.2099860949672579E-4</v>
      </c>
      <c r="I196">
        <f t="shared" si="22"/>
        <v>0.28742747600000002</v>
      </c>
      <c r="J196">
        <f t="shared" si="23"/>
        <v>2.6472030572715353E-4</v>
      </c>
      <c r="R196" s="4" t="s">
        <v>136</v>
      </c>
      <c r="S196" s="5">
        <v>0.472086175</v>
      </c>
    </row>
    <row r="197" spans="1:19">
      <c r="A197" s="165" t="s">
        <v>178</v>
      </c>
      <c r="B197" s="78">
        <v>7.3241293441242199</v>
      </c>
      <c r="C197" s="78">
        <v>0</v>
      </c>
      <c r="D197" s="78">
        <v>0</v>
      </c>
      <c r="E197" s="78">
        <v>0</v>
      </c>
      <c r="F197" s="78">
        <v>0</v>
      </c>
      <c r="G197" s="20">
        <f t="shared" si="20"/>
        <v>1.4648258688248439</v>
      </c>
      <c r="H197">
        <f t="shared" si="21"/>
        <v>4.3013444422148049E-6</v>
      </c>
      <c r="I197">
        <f t="shared" si="22"/>
        <v>0.430075243</v>
      </c>
      <c r="J197">
        <f t="shared" si="23"/>
        <v>1.8499017562122316E-6</v>
      </c>
      <c r="R197" s="4" t="s">
        <v>223</v>
      </c>
      <c r="S197" s="5">
        <v>0.33414865799999999</v>
      </c>
    </row>
    <row r="198" spans="1:19">
      <c r="A198" s="165" t="s">
        <v>179</v>
      </c>
      <c r="B198" s="78">
        <v>10.253781081773903</v>
      </c>
      <c r="C198" s="78">
        <v>1.3891918098807701</v>
      </c>
      <c r="D198" s="78">
        <v>1.3244243720572899</v>
      </c>
      <c r="E198" s="78">
        <v>1.3901342174586957</v>
      </c>
      <c r="F198" s="78">
        <v>1.2848615047784</v>
      </c>
      <c r="G198" s="20">
        <f t="shared" si="20"/>
        <v>3.1284785971898121</v>
      </c>
      <c r="H198">
        <f t="shared" si="21"/>
        <v>9.1865281143662301E-6</v>
      </c>
      <c r="I198">
        <f t="shared" si="22"/>
        <v>0.33193937699999998</v>
      </c>
      <c r="J198">
        <f t="shared" si="23"/>
        <v>3.0493704190757111E-6</v>
      </c>
      <c r="R198" s="4" t="s">
        <v>247</v>
      </c>
      <c r="S198" s="5">
        <v>0.33414865799999999</v>
      </c>
    </row>
    <row r="199" spans="1:19">
      <c r="A199" s="165" t="s">
        <v>44</v>
      </c>
      <c r="B199" s="78">
        <v>21.972388032372599</v>
      </c>
      <c r="C199" s="78">
        <v>1.3891918098807701</v>
      </c>
      <c r="D199" s="78">
        <v>2.64884874411459</v>
      </c>
      <c r="E199" s="78">
        <v>8.3408053047521751</v>
      </c>
      <c r="F199" s="78">
        <v>5.1394460191136</v>
      </c>
      <c r="G199" s="20">
        <f t="shared" si="20"/>
        <v>7.8981359820467478</v>
      </c>
      <c r="H199">
        <f t="shared" si="21"/>
        <v>2.3192246964813682E-5</v>
      </c>
      <c r="I199">
        <f t="shared" si="22"/>
        <v>0.338698428</v>
      </c>
      <c r="J199">
        <f t="shared" si="23"/>
        <v>7.8551775887701649E-6</v>
      </c>
      <c r="R199" s="4" t="s">
        <v>137</v>
      </c>
      <c r="S199" s="5">
        <v>0.37213973700000003</v>
      </c>
    </row>
    <row r="200" spans="1:19">
      <c r="A200" s="165" t="s">
        <v>182</v>
      </c>
      <c r="B200" s="78">
        <v>11.7186069505987</v>
      </c>
      <c r="C200" s="78">
        <v>0</v>
      </c>
      <c r="D200" s="78">
        <v>0</v>
      </c>
      <c r="E200" s="78">
        <v>0</v>
      </c>
      <c r="F200" s="78">
        <v>0</v>
      </c>
      <c r="G200" s="20">
        <f t="shared" si="20"/>
        <v>2.34372139011974</v>
      </c>
      <c r="H200">
        <f t="shared" si="21"/>
        <v>6.8821511075436576E-6</v>
      </c>
      <c r="I200">
        <f t="shared" si="22"/>
        <v>0.304453064</v>
      </c>
      <c r="J200">
        <f t="shared" si="23"/>
        <v>2.0952919916026601E-6</v>
      </c>
      <c r="R200" s="4" t="s">
        <v>139</v>
      </c>
      <c r="S200" s="5">
        <v>0.58945392100000005</v>
      </c>
    </row>
    <row r="201" spans="1:19">
      <c r="A201" s="165" t="s">
        <v>183</v>
      </c>
      <c r="B201" s="78">
        <v>24.902039770022299</v>
      </c>
      <c r="C201" s="78">
        <v>0</v>
      </c>
      <c r="D201" s="78">
        <v>1.3244243720572899</v>
      </c>
      <c r="E201" s="78">
        <v>1.3901342174586957</v>
      </c>
      <c r="F201" s="78">
        <v>7.7091690286704004</v>
      </c>
      <c r="G201" s="20">
        <f t="shared" si="20"/>
        <v>7.0651534776417364</v>
      </c>
      <c r="H201">
        <f t="shared" si="21"/>
        <v>2.0746260215099137E-5</v>
      </c>
      <c r="I201">
        <f t="shared" si="22"/>
        <v>0.32123402699999998</v>
      </c>
      <c r="J201">
        <f t="shared" si="23"/>
        <v>6.6644047140861814E-6</v>
      </c>
      <c r="R201" s="4" t="s">
        <v>168</v>
      </c>
      <c r="S201" s="5">
        <v>0.35233554700000003</v>
      </c>
    </row>
    <row r="202" spans="1:19">
      <c r="A202" s="165" t="s">
        <v>184</v>
      </c>
      <c r="B202" s="78">
        <v>1.4648258688248434</v>
      </c>
      <c r="C202" s="78">
        <v>0</v>
      </c>
      <c r="D202" s="78">
        <v>2.64884874411459</v>
      </c>
      <c r="E202" s="78">
        <v>1.3901342174586999</v>
      </c>
      <c r="F202" s="78">
        <v>1.2848615047784</v>
      </c>
      <c r="G202" s="20">
        <f t="shared" si="20"/>
        <v>1.3577340670353066</v>
      </c>
      <c r="H202">
        <f t="shared" si="21"/>
        <v>3.9868778996463406E-6</v>
      </c>
      <c r="I202">
        <f t="shared" si="22"/>
        <v>0.35035347300000003</v>
      </c>
      <c r="J202">
        <f t="shared" si="23"/>
        <v>1.3968165185680409E-6</v>
      </c>
      <c r="R202" s="4" t="s">
        <v>66</v>
      </c>
      <c r="S202" s="5">
        <v>0.187754477</v>
      </c>
    </row>
    <row r="203" spans="1:19">
      <c r="A203" s="165" t="s">
        <v>186</v>
      </c>
      <c r="B203" s="78">
        <v>32.2261691141466</v>
      </c>
      <c r="C203" s="78">
        <v>0</v>
      </c>
      <c r="D203" s="78">
        <v>0</v>
      </c>
      <c r="E203" s="78">
        <v>1.3901342174586957</v>
      </c>
      <c r="F203" s="78">
        <v>0</v>
      </c>
      <c r="G203" s="20">
        <f t="shared" si="20"/>
        <v>6.7232606663210586</v>
      </c>
      <c r="H203">
        <f t="shared" si="21"/>
        <v>1.9742319217670423E-5</v>
      </c>
      <c r="I203">
        <f t="shared" si="22"/>
        <v>0.320837551</v>
      </c>
      <c r="J203">
        <f t="shared" si="23"/>
        <v>6.3340773488576146E-6</v>
      </c>
      <c r="R203" s="4" t="s">
        <v>68</v>
      </c>
      <c r="S203" s="5">
        <v>0.17079533599999999</v>
      </c>
    </row>
    <row r="204" spans="1:19">
      <c r="A204" s="165" t="s">
        <v>187</v>
      </c>
      <c r="B204" s="78">
        <v>36.620646720621082</v>
      </c>
      <c r="C204" s="78">
        <v>55.567672395230623</v>
      </c>
      <c r="D204" s="78">
        <v>147.01110529835969</v>
      </c>
      <c r="E204" s="78">
        <v>90.358724134815219</v>
      </c>
      <c r="F204" s="78">
        <v>95.079751353601594</v>
      </c>
      <c r="G204" s="20">
        <f t="shared" si="20"/>
        <v>84.927579980525636</v>
      </c>
      <c r="H204">
        <f t="shared" si="21"/>
        <v>2.4938307133601576E-4</v>
      </c>
      <c r="I204">
        <f t="shared" si="22"/>
        <v>0.29396187099999999</v>
      </c>
      <c r="J204">
        <f t="shared" si="23"/>
        <v>7.3309114245661663E-5</v>
      </c>
      <c r="R204" s="17" t="s">
        <v>220</v>
      </c>
      <c r="S204" s="5">
        <v>0.54393411999999997</v>
      </c>
    </row>
    <row r="205" spans="1:19">
      <c r="A205" s="165" t="s">
        <v>189</v>
      </c>
      <c r="B205" s="78">
        <v>24.902039770022299</v>
      </c>
      <c r="C205" s="78">
        <v>4.1675754296422971</v>
      </c>
      <c r="D205" s="78">
        <v>6.6221218602864704</v>
      </c>
      <c r="E205" s="78">
        <v>25.022415914256499</v>
      </c>
      <c r="F205" s="78">
        <v>5.1394460191136</v>
      </c>
      <c r="G205" s="20">
        <f t="shared" si="20"/>
        <v>13.170719798664233</v>
      </c>
      <c r="H205">
        <f t="shared" si="21"/>
        <v>3.8674769207483885E-5</v>
      </c>
      <c r="I205">
        <f t="shared" si="22"/>
        <v>0.34145803200000002</v>
      </c>
      <c r="J205">
        <f t="shared" si="23"/>
        <v>1.3205810581641647E-5</v>
      </c>
      <c r="R205" s="4" t="s">
        <v>248</v>
      </c>
      <c r="S205" s="5">
        <v>0.61926907399999997</v>
      </c>
    </row>
    <row r="206" spans="1:19">
      <c r="A206" s="165" t="s">
        <v>192</v>
      </c>
      <c r="B206" s="78">
        <v>1138.1697000769034</v>
      </c>
      <c r="C206" s="78">
        <v>444.54137916184499</v>
      </c>
      <c r="D206" s="78">
        <v>252.96505506294329</v>
      </c>
      <c r="E206" s="78">
        <v>1701.5242821694435</v>
      </c>
      <c r="F206" s="78">
        <v>561.48447758816076</v>
      </c>
      <c r="G206" s="20">
        <f t="shared" si="20"/>
        <v>819.73697881185922</v>
      </c>
      <c r="H206">
        <f t="shared" si="21"/>
        <v>2.4070923192522913E-3</v>
      </c>
      <c r="I206">
        <f t="shared" si="22"/>
        <v>0.27743080799999997</v>
      </c>
      <c r="J206">
        <f t="shared" si="23"/>
        <v>6.6780156706075706E-4</v>
      </c>
      <c r="R206" s="4" t="s">
        <v>141</v>
      </c>
      <c r="S206" s="5">
        <v>0.36556084300000002</v>
      </c>
    </row>
    <row r="207" spans="1:19">
      <c r="A207" s="165" t="s">
        <v>193</v>
      </c>
      <c r="B207" s="78">
        <v>18503.680374995423</v>
      </c>
      <c r="C207" s="78">
        <v>44.4541379161845</v>
      </c>
      <c r="D207" s="78">
        <v>205.28577766888068</v>
      </c>
      <c r="E207" s="78">
        <v>182.10758248708913</v>
      </c>
      <c r="F207" s="78">
        <v>4762.9815982135287</v>
      </c>
      <c r="G207" s="20">
        <f t="shared" si="20"/>
        <v>4739.7018942562217</v>
      </c>
      <c r="H207">
        <f t="shared" si="21"/>
        <v>1.3917756939239146E-2</v>
      </c>
      <c r="I207">
        <f t="shared" si="22"/>
        <v>0.29781603099999998</v>
      </c>
      <c r="J207">
        <f t="shared" si="23"/>
        <v>4.1449311320669105E-3</v>
      </c>
      <c r="R207" s="4" t="s">
        <v>249</v>
      </c>
      <c r="S207" s="5">
        <v>0.61926907399999997</v>
      </c>
    </row>
    <row r="208" spans="1:19">
      <c r="A208" s="165" t="s">
        <v>195</v>
      </c>
      <c r="B208" s="78">
        <v>0</v>
      </c>
      <c r="C208" s="78">
        <v>0</v>
      </c>
      <c r="D208" s="78">
        <v>0</v>
      </c>
      <c r="E208" s="78">
        <v>0</v>
      </c>
      <c r="F208" s="78">
        <v>0</v>
      </c>
      <c r="G208" s="20">
        <f t="shared" si="20"/>
        <v>0</v>
      </c>
      <c r="H208">
        <f t="shared" si="21"/>
        <v>0</v>
      </c>
      <c r="I208">
        <f t="shared" si="22"/>
        <v>0.52748621900000003</v>
      </c>
      <c r="R208" s="4" t="s">
        <v>70</v>
      </c>
      <c r="S208" s="5">
        <v>0.21351756199999999</v>
      </c>
    </row>
    <row r="209" spans="1:19">
      <c r="A209" s="165" t="s">
        <v>31</v>
      </c>
      <c r="B209" s="78">
        <v>51.268905408869522</v>
      </c>
      <c r="C209" s="78">
        <v>351.465527899834</v>
      </c>
      <c r="D209" s="78">
        <v>55.625823626406401</v>
      </c>
      <c r="E209" s="78">
        <v>186.27798513946522</v>
      </c>
      <c r="F209" s="78">
        <v>25.697230095567999</v>
      </c>
      <c r="G209" s="20">
        <f t="shared" si="20"/>
        <v>134.06709443402863</v>
      </c>
      <c r="H209">
        <f t="shared" si="21"/>
        <v>3.936773399491701E-4</v>
      </c>
      <c r="I209">
        <f t="shared" si="22"/>
        <v>0.26223906699999999</v>
      </c>
      <c r="J209">
        <f t="shared" si="23"/>
        <v>1.0323757832731219E-4</v>
      </c>
      <c r="R209" s="4" t="s">
        <v>179</v>
      </c>
      <c r="S209" s="5">
        <v>0.33193937699999998</v>
      </c>
    </row>
    <row r="210" spans="1:19" ht="16" thickBot="1">
      <c r="A210" s="311" t="s">
        <v>61</v>
      </c>
      <c r="B210" s="310">
        <v>1.4648258688248434</v>
      </c>
      <c r="C210" s="310">
        <v>1.3891918098807656</v>
      </c>
      <c r="D210" s="310">
        <v>0</v>
      </c>
      <c r="E210" s="310">
        <v>1.3901342174586957</v>
      </c>
      <c r="F210" s="310">
        <v>2.5697230095567996</v>
      </c>
      <c r="G210" s="20">
        <f t="shared" si="20"/>
        <v>1.3627749811442207</v>
      </c>
      <c r="H210">
        <f t="shared" si="21"/>
        <v>4.0016801422524568E-6</v>
      </c>
      <c r="I210">
        <f t="shared" si="22"/>
        <v>0.37816792100000002</v>
      </c>
      <c r="J210">
        <f t="shared" si="23"/>
        <v>1.5133070599025958E-6</v>
      </c>
      <c r="R210" s="4" t="s">
        <v>103</v>
      </c>
      <c r="S210" s="5">
        <v>0.526867847</v>
      </c>
    </row>
    <row r="211" spans="1:19">
      <c r="A211" s="165" t="s">
        <v>69</v>
      </c>
      <c r="B211" s="78">
        <v>219.723880323727</v>
      </c>
      <c r="C211" s="78">
        <v>2282.4421436340981</v>
      </c>
      <c r="D211" s="78">
        <v>8659.0865445105919</v>
      </c>
      <c r="E211" s="78">
        <v>1045.3809315289391</v>
      </c>
      <c r="F211" s="78">
        <v>1327.2619344360871</v>
      </c>
      <c r="G211" s="20">
        <f t="shared" si="20"/>
        <v>2706.7790868866882</v>
      </c>
      <c r="H211">
        <f t="shared" si="21"/>
        <v>7.9482411046056592E-3</v>
      </c>
      <c r="I211">
        <f t="shared" si="22"/>
        <v>0.29559615700000003</v>
      </c>
      <c r="J211">
        <f t="shared" si="23"/>
        <v>2.3494695254308679E-3</v>
      </c>
      <c r="R211" s="4" t="s">
        <v>202</v>
      </c>
      <c r="S211" s="5">
        <v>0.30560838699999998</v>
      </c>
    </row>
    <row r="212" spans="1:19">
      <c r="A212" s="165" t="s">
        <v>95</v>
      </c>
      <c r="B212" s="78">
        <v>0</v>
      </c>
      <c r="C212" s="78">
        <v>0</v>
      </c>
      <c r="D212" s="78">
        <v>113.90049599692735</v>
      </c>
      <c r="E212" s="78">
        <v>592.19717663740437</v>
      </c>
      <c r="F212" s="78">
        <v>565.33906210249597</v>
      </c>
      <c r="G212" s="20">
        <f t="shared" si="20"/>
        <v>254.28734694736553</v>
      </c>
      <c r="H212">
        <f t="shared" si="21"/>
        <v>7.4669453195490136E-4</v>
      </c>
      <c r="I212">
        <f t="shared" si="22"/>
        <v>0.28245747300000001</v>
      </c>
      <c r="J212">
        <f t="shared" si="23"/>
        <v>2.1090945059889919E-4</v>
      </c>
      <c r="R212" s="4" t="s">
        <v>250</v>
      </c>
      <c r="S212" s="5">
        <v>0.16181582799999999</v>
      </c>
    </row>
    <row r="213" spans="1:19">
      <c r="A213" s="165" t="s">
        <v>102</v>
      </c>
      <c r="B213" s="78">
        <v>1.4648258688248434</v>
      </c>
      <c r="C213" s="78">
        <v>209.76796329199561</v>
      </c>
      <c r="D213" s="78">
        <v>9.2709706044010627</v>
      </c>
      <c r="E213" s="78">
        <v>8.3408053047521751</v>
      </c>
      <c r="F213" s="78">
        <v>206.86270226932237</v>
      </c>
      <c r="G213" s="20">
        <f t="shared" si="20"/>
        <v>87.141453467859222</v>
      </c>
      <c r="H213">
        <f t="shared" si="21"/>
        <v>2.5588393442368675E-4</v>
      </c>
      <c r="I213">
        <f t="shared" si="22"/>
        <v>0.29815216</v>
      </c>
      <c r="J213">
        <f t="shared" si="23"/>
        <v>7.6292347757720563E-5</v>
      </c>
      <c r="R213" s="4" t="s">
        <v>143</v>
      </c>
      <c r="S213" s="5">
        <v>0.41105823699999999</v>
      </c>
    </row>
    <row r="214" spans="1:19">
      <c r="A214" s="165" t="s">
        <v>121</v>
      </c>
      <c r="B214" s="78">
        <v>2.92965173764969</v>
      </c>
      <c r="C214" s="78">
        <v>2.7783836197615299</v>
      </c>
      <c r="D214" s="78">
        <v>0</v>
      </c>
      <c r="E214" s="78">
        <v>4.1704026523760875</v>
      </c>
      <c r="F214" s="78">
        <v>1.2848615047783998</v>
      </c>
      <c r="G214" s="20">
        <f t="shared" si="20"/>
        <v>2.2326599029131411</v>
      </c>
      <c r="H214">
        <f t="shared" si="21"/>
        <v>6.5560279000640818E-6</v>
      </c>
      <c r="I214">
        <f t="shared" si="22"/>
        <v>0.31631986200000001</v>
      </c>
      <c r="J214">
        <f t="shared" si="23"/>
        <v>2.07380184061642E-6</v>
      </c>
      <c r="R214" s="4" t="s">
        <v>72</v>
      </c>
      <c r="S214" s="5">
        <v>0.20526576499999999</v>
      </c>
    </row>
    <row r="215" spans="1:19">
      <c r="A215" s="165" t="s">
        <v>165</v>
      </c>
      <c r="B215" s="78">
        <v>0</v>
      </c>
      <c r="C215" s="78">
        <v>0</v>
      </c>
      <c r="D215" s="78">
        <v>0</v>
      </c>
      <c r="E215" s="78">
        <v>0</v>
      </c>
      <c r="F215" s="78">
        <v>797.89899446738627</v>
      </c>
      <c r="G215" s="20">
        <f t="shared" si="20"/>
        <v>159.57979889347726</v>
      </c>
      <c r="H215">
        <f t="shared" si="21"/>
        <v>4.6859336366778193E-4</v>
      </c>
      <c r="I215">
        <f t="shared" si="22"/>
        <v>0.40111301500000002</v>
      </c>
      <c r="J215">
        <f t="shared" si="23"/>
        <v>1.8795889690977549E-4</v>
      </c>
      <c r="R215" s="4" t="s">
        <v>85</v>
      </c>
      <c r="S215" s="5">
        <v>0.15576436299999999</v>
      </c>
    </row>
    <row r="216" spans="1:19">
      <c r="A216" s="165" t="s">
        <v>200</v>
      </c>
      <c r="B216" s="78">
        <v>0</v>
      </c>
      <c r="C216" s="78">
        <v>4.1675754296422998</v>
      </c>
      <c r="D216" s="78">
        <v>2.64884874411459</v>
      </c>
      <c r="E216" s="78">
        <v>0</v>
      </c>
      <c r="F216" s="78">
        <v>6.4243075238919998</v>
      </c>
      <c r="G216" s="20">
        <f t="shared" si="20"/>
        <v>2.6481463395297782</v>
      </c>
      <c r="H216">
        <f t="shared" si="21"/>
        <v>7.7760707140200817E-6</v>
      </c>
      <c r="I216">
        <f t="shared" si="22"/>
        <v>0.34476546800000002</v>
      </c>
      <c r="J216">
        <f t="shared" si="23"/>
        <v>2.6809206589202278E-6</v>
      </c>
      <c r="R216" s="22" t="s">
        <v>190</v>
      </c>
      <c r="S216" s="5">
        <v>0.349158994</v>
      </c>
    </row>
    <row r="217" spans="1:19">
      <c r="A217" s="165" t="s">
        <v>201</v>
      </c>
      <c r="B217" s="78">
        <v>0</v>
      </c>
      <c r="C217" s="78">
        <v>5.5567672395230625</v>
      </c>
      <c r="D217" s="78">
        <v>26.488487441145899</v>
      </c>
      <c r="E217" s="78">
        <v>184.88785092200652</v>
      </c>
      <c r="F217" s="78">
        <v>5.1394460191136</v>
      </c>
      <c r="G217" s="20">
        <f t="shared" si="20"/>
        <v>44.414510324357813</v>
      </c>
      <c r="H217">
        <f t="shared" si="21"/>
        <v>1.3041967049000304E-4</v>
      </c>
      <c r="I217">
        <f t="shared" si="22"/>
        <v>0.36989438499999999</v>
      </c>
      <c r="J217">
        <f t="shared" si="23"/>
        <v>4.8241503807802322E-5</v>
      </c>
      <c r="R217" s="17" t="s">
        <v>157</v>
      </c>
      <c r="S217" s="5">
        <v>0.30302319799999999</v>
      </c>
    </row>
    <row r="218" spans="1:19">
      <c r="A218" s="165" t="s">
        <v>203</v>
      </c>
      <c r="B218" s="78">
        <v>7.3241293441242172</v>
      </c>
      <c r="C218" s="78">
        <v>1.3891918098807656</v>
      </c>
      <c r="D218" s="78">
        <v>37.083882417604251</v>
      </c>
      <c r="E218" s="78">
        <v>2.7802684349173901</v>
      </c>
      <c r="F218" s="78">
        <v>29.551814609903197</v>
      </c>
      <c r="G218" s="20">
        <f t="shared" si="20"/>
        <v>15.625857323285965</v>
      </c>
      <c r="H218">
        <f t="shared" si="21"/>
        <v>4.5884084916030706E-5</v>
      </c>
      <c r="I218">
        <f t="shared" si="22"/>
        <v>0.273960494</v>
      </c>
      <c r="J218">
        <f t="shared" si="23"/>
        <v>1.2570426570333721E-5</v>
      </c>
      <c r="R218" s="4" t="s">
        <v>230</v>
      </c>
      <c r="S218" s="5">
        <v>0.39837171399999999</v>
      </c>
    </row>
    <row r="219" spans="1:19">
      <c r="A219" s="165" t="s">
        <v>204</v>
      </c>
      <c r="B219" s="78">
        <v>17.577910425898121</v>
      </c>
      <c r="C219" s="78">
        <v>33.340603437138398</v>
      </c>
      <c r="D219" s="78">
        <v>1.3244243720572899</v>
      </c>
      <c r="E219" s="78">
        <v>0</v>
      </c>
      <c r="F219" s="78">
        <v>1.2848615047783998</v>
      </c>
      <c r="G219" s="20">
        <f t="shared" si="20"/>
        <v>10.705559947974441</v>
      </c>
      <c r="H219">
        <f t="shared" si="21"/>
        <v>3.1436023737046313E-5</v>
      </c>
      <c r="I219">
        <f t="shared" si="22"/>
        <v>0.284910779</v>
      </c>
      <c r="J219">
        <f t="shared" si="23"/>
        <v>8.9564620115843571E-6</v>
      </c>
      <c r="R219" s="4" t="s">
        <v>170</v>
      </c>
      <c r="S219" s="5">
        <v>0.30810618099999998</v>
      </c>
    </row>
    <row r="220" spans="1:19">
      <c r="A220" s="165" t="s">
        <v>53</v>
      </c>
      <c r="B220" s="78">
        <v>0</v>
      </c>
      <c r="C220" s="78">
        <v>0</v>
      </c>
      <c r="D220" s="78">
        <v>3.9732731161718799</v>
      </c>
      <c r="E220" s="78">
        <v>2.7802684349173901</v>
      </c>
      <c r="F220" s="78">
        <v>0</v>
      </c>
      <c r="G220" s="20">
        <f t="shared" si="20"/>
        <v>1.3507083102178541</v>
      </c>
      <c r="H220">
        <f t="shared" si="21"/>
        <v>3.9662473245846462E-6</v>
      </c>
      <c r="I220">
        <f t="shared" si="22"/>
        <v>0.29304951499999998</v>
      </c>
      <c r="J220">
        <f t="shared" si="23"/>
        <v>1.1623068548395782E-6</v>
      </c>
      <c r="R220" s="17" t="s">
        <v>251</v>
      </c>
      <c r="S220" s="5">
        <v>0.30281271399999998</v>
      </c>
    </row>
    <row r="221" spans="1:19">
      <c r="A221" s="165" t="s">
        <v>108</v>
      </c>
      <c r="B221" s="78">
        <v>55.663383015344046</v>
      </c>
      <c r="C221" s="78">
        <v>34.729795247019098</v>
      </c>
      <c r="D221" s="78">
        <v>18.541941208802125</v>
      </c>
      <c r="E221" s="78">
        <v>15.291476392045652</v>
      </c>
      <c r="F221" s="78">
        <v>25.697230095567999</v>
      </c>
      <c r="G221" s="20">
        <f t="shared" si="20"/>
        <v>29.98476519175578</v>
      </c>
      <c r="H221">
        <f t="shared" si="21"/>
        <v>8.8047873712214454E-5</v>
      </c>
      <c r="I221">
        <f t="shared" si="22"/>
        <v>0.342986709</v>
      </c>
      <c r="J221">
        <f t="shared" si="23"/>
        <v>3.019925043900005E-5</v>
      </c>
      <c r="R221" s="4" t="s">
        <v>252</v>
      </c>
      <c r="S221" s="5">
        <v>0.53492192699999996</v>
      </c>
    </row>
    <row r="222" spans="1:19">
      <c r="A222" s="165" t="s">
        <v>124</v>
      </c>
      <c r="B222" s="78">
        <v>23.437213901197499</v>
      </c>
      <c r="C222" s="78">
        <v>8.3351508592845907</v>
      </c>
      <c r="D222" s="78">
        <v>1.3244243720572899</v>
      </c>
      <c r="E222" s="78">
        <v>0</v>
      </c>
      <c r="F222" s="78">
        <v>638.57616787486472</v>
      </c>
      <c r="G222" s="20">
        <f t="shared" si="20"/>
        <v>134.33459140148082</v>
      </c>
      <c r="H222">
        <f t="shared" si="21"/>
        <v>3.9446282347915638E-4</v>
      </c>
      <c r="I222">
        <f t="shared" si="22"/>
        <v>0.38353377399999999</v>
      </c>
      <c r="J222">
        <f t="shared" si="23"/>
        <v>1.5128981539165665E-4</v>
      </c>
      <c r="R222" s="4" t="s">
        <v>253</v>
      </c>
      <c r="S222" s="5">
        <v>0.57529444600000001</v>
      </c>
    </row>
    <row r="223" spans="1:19">
      <c r="A223" s="165" t="s">
        <v>159</v>
      </c>
      <c r="B223" s="78">
        <v>27.831691507672002</v>
      </c>
      <c r="C223" s="78">
        <v>4.1675754296422971</v>
      </c>
      <c r="D223" s="78">
        <v>6.6221218602864731</v>
      </c>
      <c r="E223" s="78">
        <v>0</v>
      </c>
      <c r="F223" s="78">
        <v>118.20725843961279</v>
      </c>
      <c r="G223" s="20">
        <f t="shared" si="20"/>
        <v>31.36572944744271</v>
      </c>
      <c r="H223">
        <f t="shared" si="21"/>
        <v>9.2102965209787225E-5</v>
      </c>
      <c r="I223">
        <f t="shared" si="22"/>
        <v>0.34895254799999997</v>
      </c>
      <c r="J223">
        <f t="shared" si="23"/>
        <v>3.2139564388310608E-5</v>
      </c>
      <c r="R223" s="4" t="s">
        <v>254</v>
      </c>
      <c r="S223" s="4">
        <v>0.54393411999999997</v>
      </c>
    </row>
    <row r="224" spans="1:19">
      <c r="A224" s="165" t="s">
        <v>173</v>
      </c>
      <c r="B224" s="78">
        <v>2.9296517376496869</v>
      </c>
      <c r="C224" s="78">
        <v>0</v>
      </c>
      <c r="D224" s="78">
        <v>0</v>
      </c>
      <c r="E224" s="78">
        <v>1.3901342174586957</v>
      </c>
      <c r="F224" s="78">
        <v>2.5697230095567996</v>
      </c>
      <c r="G224" s="20">
        <f t="shared" si="20"/>
        <v>1.3779017929330366</v>
      </c>
      <c r="H224">
        <f t="shared" si="21"/>
        <v>4.046098819721917E-6</v>
      </c>
      <c r="I224">
        <f t="shared" si="22"/>
        <v>0.40242429099999999</v>
      </c>
      <c r="J224">
        <f t="shared" si="23"/>
        <v>1.6282484488425292E-6</v>
      </c>
      <c r="R224" s="4" t="s">
        <v>255</v>
      </c>
      <c r="S224" s="5">
        <v>0.416826951</v>
      </c>
    </row>
    <row r="225" spans="1:19">
      <c r="A225" s="165" t="s">
        <v>205</v>
      </c>
      <c r="B225" s="78">
        <v>896.47343172080411</v>
      </c>
      <c r="C225" s="78">
        <v>219.49230596116101</v>
      </c>
      <c r="D225" s="78">
        <v>492.68586640531362</v>
      </c>
      <c r="E225" s="78">
        <v>1907.2641463533305</v>
      </c>
      <c r="F225" s="78">
        <v>3377.9008960624133</v>
      </c>
      <c r="G225" s="20">
        <f t="shared" si="20"/>
        <v>1378.7633293006045</v>
      </c>
      <c r="H225">
        <f t="shared" si="21"/>
        <v>4.0486286526155539E-3</v>
      </c>
      <c r="I225">
        <f t="shared" si="22"/>
        <v>0.28954676299999998</v>
      </c>
      <c r="J225">
        <f t="shared" si="23"/>
        <v>1.1722673209538851E-3</v>
      </c>
      <c r="R225" s="4" t="s">
        <v>216</v>
      </c>
      <c r="S225" s="5">
        <v>0.302344053</v>
      </c>
    </row>
    <row r="226" spans="1:19">
      <c r="A226" s="165" t="s">
        <v>206</v>
      </c>
      <c r="B226" s="78">
        <v>0</v>
      </c>
      <c r="C226" s="78">
        <v>0</v>
      </c>
      <c r="D226" s="78">
        <v>0</v>
      </c>
      <c r="E226" s="78">
        <v>0</v>
      </c>
      <c r="F226" s="78">
        <v>0</v>
      </c>
      <c r="G226" s="20">
        <f t="shared" si="20"/>
        <v>0</v>
      </c>
      <c r="H226">
        <f t="shared" si="21"/>
        <v>0</v>
      </c>
      <c r="I226">
        <f t="shared" si="22"/>
        <v>0.37561155200000002</v>
      </c>
      <c r="R226" s="4" t="s">
        <v>105</v>
      </c>
      <c r="S226" s="5">
        <v>0.31737988700000003</v>
      </c>
    </row>
    <row r="227" spans="1:19">
      <c r="A227" s="165" t="s">
        <v>207</v>
      </c>
      <c r="B227" s="78">
        <v>39.550298458270774</v>
      </c>
      <c r="C227" s="78">
        <v>38.897370676661403</v>
      </c>
      <c r="D227" s="78">
        <v>637.04812295955878</v>
      </c>
      <c r="E227" s="78">
        <v>118.16140848398901</v>
      </c>
      <c r="F227" s="78">
        <v>1932.4317031867133</v>
      </c>
      <c r="G227" s="20">
        <f t="shared" si="20"/>
        <v>553.2177807530386</v>
      </c>
      <c r="H227">
        <f t="shared" si="21"/>
        <v>1.6244799311781056E-3</v>
      </c>
      <c r="I227">
        <f t="shared" si="22"/>
        <v>0.33910511100000001</v>
      </c>
      <c r="J227">
        <f t="shared" si="23"/>
        <v>5.5086944737942393E-4</v>
      </c>
      <c r="R227" s="4" t="s">
        <v>192</v>
      </c>
      <c r="S227" s="5">
        <v>0.27743080799999997</v>
      </c>
    </row>
    <row r="228" spans="1:19">
      <c r="A228" s="165" t="s">
        <v>24</v>
      </c>
      <c r="B228" s="78">
        <v>0</v>
      </c>
      <c r="C228" s="78">
        <v>0</v>
      </c>
      <c r="D228" s="78">
        <v>0</v>
      </c>
      <c r="E228" s="78">
        <v>0</v>
      </c>
      <c r="F228" s="78">
        <v>0</v>
      </c>
      <c r="G228" s="20">
        <f t="shared" si="20"/>
        <v>0</v>
      </c>
      <c r="H228">
        <f t="shared" si="21"/>
        <v>0</v>
      </c>
      <c r="I228">
        <f t="shared" si="22"/>
        <v>0.39864959599999999</v>
      </c>
      <c r="R228" s="4" t="s">
        <v>256</v>
      </c>
      <c r="S228" s="5">
        <v>0.29321646899999998</v>
      </c>
    </row>
    <row r="229" spans="1:19">
      <c r="A229" s="165" t="s">
        <v>28</v>
      </c>
      <c r="B229" s="78">
        <v>1.4648258688248434</v>
      </c>
      <c r="C229" s="78">
        <v>0</v>
      </c>
      <c r="D229" s="78">
        <v>0</v>
      </c>
      <c r="E229" s="78">
        <v>0</v>
      </c>
      <c r="F229" s="78">
        <v>64.243075238919999</v>
      </c>
      <c r="G229" s="20">
        <f t="shared" si="20"/>
        <v>13.141580221548969</v>
      </c>
      <c r="H229">
        <f t="shared" si="21"/>
        <v>3.8589203161211235E-5</v>
      </c>
      <c r="I229">
        <f t="shared" si="22"/>
        <v>0.41010332799999999</v>
      </c>
      <c r="J229">
        <f t="shared" si="23"/>
        <v>1.5825560641280849E-5</v>
      </c>
      <c r="R229" s="4" t="s">
        <v>257</v>
      </c>
      <c r="S229" s="4">
        <v>0.39864959599999999</v>
      </c>
    </row>
    <row r="230" spans="1:19">
      <c r="A230" s="165" t="s">
        <v>35</v>
      </c>
      <c r="B230" s="78">
        <v>0</v>
      </c>
      <c r="C230" s="78">
        <v>0</v>
      </c>
      <c r="D230" s="78">
        <v>0</v>
      </c>
      <c r="E230" s="78">
        <v>0</v>
      </c>
      <c r="F230" s="78">
        <v>0</v>
      </c>
      <c r="G230" s="20">
        <f t="shared" si="20"/>
        <v>0</v>
      </c>
      <c r="H230">
        <f t="shared" si="21"/>
        <v>0</v>
      </c>
      <c r="I230">
        <f t="shared" si="22"/>
        <v>0.39864959599999999</v>
      </c>
      <c r="R230" s="4" t="s">
        <v>258</v>
      </c>
      <c r="S230" s="4">
        <v>0.54393411999999997</v>
      </c>
    </row>
    <row r="231" spans="1:19">
      <c r="A231" s="165" t="s">
        <v>42</v>
      </c>
      <c r="B231" s="78">
        <v>8.7889552129490607</v>
      </c>
      <c r="C231" s="78">
        <v>36.118987056899904</v>
      </c>
      <c r="D231" s="78">
        <v>6.6221218602864731</v>
      </c>
      <c r="E231" s="78">
        <v>29.19281856663261</v>
      </c>
      <c r="F231" s="78">
        <v>470.25931074889434</v>
      </c>
      <c r="G231" s="20">
        <f t="shared" ref="G231:G267" si="24">AVERAGE(B231:F231)</f>
        <v>110.19643868913246</v>
      </c>
      <c r="H231">
        <f t="shared" ref="H231:H265" si="25">G231/G$267</f>
        <v>3.2358306143761992E-4</v>
      </c>
      <c r="I231">
        <f t="shared" ref="I231:I265" si="26">VLOOKUP(A231,R$1:S$250,2,FALSE)</f>
        <v>0.34843180000000001</v>
      </c>
      <c r="J231">
        <f t="shared" ref="J231:J265" si="27">H231*I231</f>
        <v>1.127466285462205E-4</v>
      </c>
      <c r="R231" s="4" t="s">
        <v>144</v>
      </c>
      <c r="S231" s="5">
        <v>0.52159803599999999</v>
      </c>
    </row>
    <row r="232" spans="1:19">
      <c r="A232" s="165" t="s">
        <v>48</v>
      </c>
      <c r="B232" s="78">
        <v>11.718606950598748</v>
      </c>
      <c r="C232" s="78">
        <v>0</v>
      </c>
      <c r="D232" s="78">
        <v>64.896794230807444</v>
      </c>
      <c r="E232" s="78">
        <v>13.901342174586958</v>
      </c>
      <c r="F232" s="78">
        <v>303.22731512770235</v>
      </c>
      <c r="G232" s="20">
        <f t="shared" si="24"/>
        <v>78.748811696739097</v>
      </c>
      <c r="H232">
        <f t="shared" si="25"/>
        <v>2.3123961061291987E-4</v>
      </c>
      <c r="I232">
        <f t="shared" si="26"/>
        <v>0.35195426499999999</v>
      </c>
      <c r="J232">
        <f t="shared" si="27"/>
        <v>8.1385767192156409E-5</v>
      </c>
      <c r="R232" s="4" t="s">
        <v>232</v>
      </c>
      <c r="S232" s="5">
        <v>0.262116511</v>
      </c>
    </row>
    <row r="233" spans="1:19">
      <c r="A233" s="165" t="s">
        <v>73</v>
      </c>
      <c r="B233" s="78">
        <v>811.51353132896327</v>
      </c>
      <c r="C233" s="78">
        <v>972.43426691653599</v>
      </c>
      <c r="D233" s="78">
        <v>486.06374454502713</v>
      </c>
      <c r="E233" s="78">
        <v>764.57381960228258</v>
      </c>
      <c r="F233" s="78">
        <v>441.99235764376954</v>
      </c>
      <c r="G233" s="20">
        <f t="shared" si="24"/>
        <v>695.31554400731568</v>
      </c>
      <c r="H233">
        <f t="shared" si="25"/>
        <v>2.0417386902108663E-3</v>
      </c>
      <c r="I233">
        <f t="shared" si="26"/>
        <v>0.39864959599999999</v>
      </c>
      <c r="J233">
        <f t="shared" si="27"/>
        <v>8.1393830399013097E-4</v>
      </c>
      <c r="R233" s="4" t="s">
        <v>193</v>
      </c>
      <c r="S233" s="5">
        <v>0.29781603099999998</v>
      </c>
    </row>
    <row r="234" spans="1:19">
      <c r="A234" s="165" t="s">
        <v>89</v>
      </c>
      <c r="B234" s="78">
        <v>565.42278536638958</v>
      </c>
      <c r="C234" s="78">
        <v>4628.7871105227096</v>
      </c>
      <c r="D234" s="78">
        <v>871.47123681369999</v>
      </c>
      <c r="E234" s="78">
        <v>1348.4301909349349</v>
      </c>
      <c r="F234" s="78">
        <v>4610.0830791448989</v>
      </c>
      <c r="G234" s="20">
        <f t="shared" si="24"/>
        <v>2404.8388805565264</v>
      </c>
      <c r="H234">
        <f t="shared" si="25"/>
        <v>7.06161774819173E-3</v>
      </c>
      <c r="I234">
        <f t="shared" si="26"/>
        <v>0.39864959599999999</v>
      </c>
      <c r="J234">
        <f t="shared" si="27"/>
        <v>2.8151110624230627E-3</v>
      </c>
      <c r="R234" s="4" t="s">
        <v>74</v>
      </c>
      <c r="S234" s="5">
        <v>0.164744418</v>
      </c>
    </row>
    <row r="235" spans="1:19">
      <c r="A235" s="218" t="s">
        <v>119</v>
      </c>
      <c r="B235" s="78">
        <v>23.437213901197495</v>
      </c>
      <c r="C235" s="78">
        <v>30.562219817376842</v>
      </c>
      <c r="D235" s="78">
        <v>1.3244243720572899</v>
      </c>
      <c r="E235" s="78">
        <v>15.2914763920457</v>
      </c>
      <c r="F235" s="78">
        <v>12.848615047784</v>
      </c>
      <c r="G235" s="20">
        <f t="shared" si="24"/>
        <v>16.692789906092266</v>
      </c>
      <c r="H235">
        <f t="shared" si="25"/>
        <v>4.9017047429147363E-5</v>
      </c>
      <c r="I235">
        <f t="shared" si="26"/>
        <v>0.39864959599999999</v>
      </c>
      <c r="J235">
        <f t="shared" si="27"/>
        <v>1.9540626154742435E-5</v>
      </c>
      <c r="R235" s="25" t="s">
        <v>146</v>
      </c>
      <c r="S235" s="5">
        <v>0.53553453900000003</v>
      </c>
    </row>
    <row r="236" spans="1:19">
      <c r="A236" s="218" t="s">
        <v>167</v>
      </c>
      <c r="B236" s="78">
        <v>0</v>
      </c>
      <c r="C236" s="78">
        <v>0</v>
      </c>
      <c r="D236" s="78">
        <v>0</v>
      </c>
      <c r="E236" s="78">
        <v>0</v>
      </c>
      <c r="F236" s="78">
        <v>0</v>
      </c>
      <c r="G236" s="20">
        <f t="shared" si="24"/>
        <v>0</v>
      </c>
      <c r="H236">
        <f t="shared" si="25"/>
        <v>0</v>
      </c>
      <c r="I236">
        <f t="shared" si="26"/>
        <v>0.53611852299999996</v>
      </c>
      <c r="R236" s="39" t="s">
        <v>275</v>
      </c>
      <c r="S236" s="39">
        <v>0.53553453900000003</v>
      </c>
    </row>
    <row r="237" spans="1:19">
      <c r="A237" s="218" t="s">
        <v>185</v>
      </c>
      <c r="B237" s="78">
        <v>5.8593034752993738</v>
      </c>
      <c r="C237" s="78">
        <v>0</v>
      </c>
      <c r="D237" s="78">
        <v>0</v>
      </c>
      <c r="E237" s="78">
        <v>0</v>
      </c>
      <c r="F237" s="78">
        <v>0</v>
      </c>
      <c r="G237" s="20">
        <f t="shared" si="24"/>
        <v>1.1718606950598747</v>
      </c>
      <c r="H237">
        <f t="shared" si="25"/>
        <v>3.4410755537718428E-6</v>
      </c>
      <c r="I237">
        <f t="shared" si="26"/>
        <v>0.36166089299999998</v>
      </c>
      <c r="J237">
        <f t="shared" si="27"/>
        <v>1.2445024576575941E-6</v>
      </c>
      <c r="R237" s="4" t="s">
        <v>0</v>
      </c>
      <c r="S237" s="5">
        <v>0.199021375</v>
      </c>
    </row>
    <row r="238" spans="1:19">
      <c r="A238" s="218" t="s">
        <v>266</v>
      </c>
      <c r="B238" s="78">
        <v>8.7889552129490607</v>
      </c>
      <c r="C238" s="78">
        <v>2372.7396112763499</v>
      </c>
      <c r="D238" s="78">
        <v>210.58347515710986</v>
      </c>
      <c r="E238" s="78">
        <v>0</v>
      </c>
      <c r="F238" s="78">
        <v>0</v>
      </c>
      <c r="G238" s="20">
        <f t="shared" si="24"/>
        <v>518.42240832928178</v>
      </c>
      <c r="H238">
        <f t="shared" si="25"/>
        <v>1.5223060926523081E-3</v>
      </c>
      <c r="I238">
        <f t="shared" si="26"/>
        <v>0.39864959599999999</v>
      </c>
      <c r="J238">
        <f t="shared" si="27"/>
        <v>6.0686670882418117E-4</v>
      </c>
      <c r="R238" s="4" t="s">
        <v>259</v>
      </c>
      <c r="S238" s="4">
        <v>0.54393411999999997</v>
      </c>
    </row>
    <row r="239" spans="1:19">
      <c r="A239" s="218" t="s">
        <v>215</v>
      </c>
      <c r="B239" s="78">
        <v>1.4648258688248434</v>
      </c>
      <c r="C239" s="78">
        <v>0</v>
      </c>
      <c r="D239" s="78">
        <v>1.3244243720572946</v>
      </c>
      <c r="E239" s="78">
        <v>0</v>
      </c>
      <c r="F239" s="78">
        <v>0</v>
      </c>
      <c r="G239" s="20">
        <f t="shared" si="24"/>
        <v>0.55785004817642769</v>
      </c>
      <c r="H239">
        <f t="shared" si="25"/>
        <v>1.6380822153543348E-6</v>
      </c>
      <c r="I239">
        <f t="shared" si="26"/>
        <v>0.397369798</v>
      </c>
      <c r="J239">
        <f t="shared" si="27"/>
        <v>6.5092439902274451E-7</v>
      </c>
      <c r="R239" s="17" t="s">
        <v>260</v>
      </c>
      <c r="S239" s="4">
        <v>0.39864959599999999</v>
      </c>
    </row>
    <row r="240" spans="1:19">
      <c r="A240" s="218" t="s">
        <v>216</v>
      </c>
      <c r="B240" s="78">
        <v>30.761343245321701</v>
      </c>
      <c r="C240" s="78">
        <v>38.897370676661403</v>
      </c>
      <c r="D240" s="78">
        <v>34.435033673489698</v>
      </c>
      <c r="E240" s="78">
        <v>15.291476392045652</v>
      </c>
      <c r="F240" s="78">
        <v>16.703199562119199</v>
      </c>
      <c r="G240" s="20">
        <f t="shared" si="24"/>
        <v>27.217684709927532</v>
      </c>
      <c r="H240">
        <f t="shared" si="25"/>
        <v>7.9922562366353583E-5</v>
      </c>
      <c r="I240">
        <f t="shared" si="26"/>
        <v>0.302344053</v>
      </c>
      <c r="J240">
        <f t="shared" si="27"/>
        <v>2.4164111431988614E-5</v>
      </c>
      <c r="R240" s="4" t="s">
        <v>203</v>
      </c>
      <c r="S240" s="5">
        <v>0.273960494</v>
      </c>
    </row>
    <row r="241" spans="1:19">
      <c r="A241" s="218" t="s">
        <v>257</v>
      </c>
      <c r="B241" s="78">
        <v>0</v>
      </c>
      <c r="C241" s="78">
        <v>0</v>
      </c>
      <c r="D241" s="78">
        <v>1.3244243720572946</v>
      </c>
      <c r="E241" s="78">
        <v>0</v>
      </c>
      <c r="F241" s="78">
        <v>0</v>
      </c>
      <c r="G241" s="20">
        <f t="shared" si="24"/>
        <v>0.26488487441145891</v>
      </c>
      <c r="H241">
        <f t="shared" si="25"/>
        <v>7.7781332691137372E-7</v>
      </c>
      <c r="I241">
        <f t="shared" si="26"/>
        <v>0.39864959599999999</v>
      </c>
      <c r="J241">
        <f t="shared" si="27"/>
        <v>3.1007496853663507E-7</v>
      </c>
      <c r="R241" s="4" t="s">
        <v>233</v>
      </c>
      <c r="S241" s="5">
        <v>0.30434835599999999</v>
      </c>
    </row>
    <row r="242" spans="1:19">
      <c r="A242" s="218" t="s">
        <v>260</v>
      </c>
      <c r="B242" s="78">
        <v>0</v>
      </c>
      <c r="C242" s="78">
        <v>0</v>
      </c>
      <c r="D242" s="78">
        <v>0</v>
      </c>
      <c r="E242" s="78">
        <v>0</v>
      </c>
      <c r="F242" s="78">
        <v>0</v>
      </c>
      <c r="G242" s="20">
        <f t="shared" si="24"/>
        <v>0</v>
      </c>
      <c r="H242">
        <f t="shared" si="25"/>
        <v>0</v>
      </c>
      <c r="I242">
        <f t="shared" si="26"/>
        <v>0.39864959599999999</v>
      </c>
      <c r="R242" s="4" t="s">
        <v>221</v>
      </c>
      <c r="S242" s="5">
        <v>0.44710646199999998</v>
      </c>
    </row>
    <row r="243" spans="1:19">
      <c r="A243" s="165" t="s">
        <v>134</v>
      </c>
      <c r="B243" s="78">
        <v>0</v>
      </c>
      <c r="C243" s="78">
        <v>0</v>
      </c>
      <c r="D243" s="78">
        <v>0</v>
      </c>
      <c r="E243" s="78">
        <v>0</v>
      </c>
      <c r="F243" s="78">
        <v>6.4243075238919998</v>
      </c>
      <c r="G243" s="20">
        <f t="shared" si="24"/>
        <v>1.2848615047784</v>
      </c>
      <c r="H243">
        <f t="shared" si="25"/>
        <v>3.7728934272768276E-6</v>
      </c>
      <c r="I243">
        <f t="shared" si="26"/>
        <v>0.42167111499999999</v>
      </c>
      <c r="J243">
        <f t="shared" si="27"/>
        <v>1.5909201782559912E-6</v>
      </c>
      <c r="R243" s="22" t="s">
        <v>204</v>
      </c>
      <c r="S243" s="5">
        <v>0.284910779</v>
      </c>
    </row>
    <row r="244" spans="1:19">
      <c r="A244" s="165" t="s">
        <v>140</v>
      </c>
      <c r="B244" s="78">
        <v>0</v>
      </c>
      <c r="C244" s="78">
        <v>0</v>
      </c>
      <c r="D244" s="78">
        <v>1.3244243720572899</v>
      </c>
      <c r="E244" s="78">
        <v>0</v>
      </c>
      <c r="F244" s="78">
        <v>0</v>
      </c>
      <c r="G244" s="20">
        <f t="shared" si="24"/>
        <v>0.26488487441145797</v>
      </c>
      <c r="H244">
        <f t="shared" si="25"/>
        <v>7.7781332691137097E-7</v>
      </c>
      <c r="I244">
        <f t="shared" si="26"/>
        <v>0.54393411999999997</v>
      </c>
      <c r="J244">
        <f t="shared" si="27"/>
        <v>4.2307920749780887E-7</v>
      </c>
      <c r="R244" s="17" t="s">
        <v>172</v>
      </c>
      <c r="S244" s="5">
        <v>0.38138826799999997</v>
      </c>
    </row>
    <row r="245" spans="1:19">
      <c r="A245" s="165" t="s">
        <v>208</v>
      </c>
      <c r="B245" s="78">
        <v>1.4648258688248399</v>
      </c>
      <c r="C245" s="78">
        <v>0</v>
      </c>
      <c r="D245" s="78">
        <v>59.599096742578261</v>
      </c>
      <c r="E245" s="78">
        <v>179.32731405217174</v>
      </c>
      <c r="F245" s="78">
        <v>0</v>
      </c>
      <c r="G245" s="20">
        <f t="shared" si="24"/>
        <v>48.078247332714966</v>
      </c>
      <c r="H245">
        <f t="shared" si="25"/>
        <v>1.4117794227781383E-4</v>
      </c>
      <c r="I245">
        <f t="shared" si="26"/>
        <v>0.54393411999999997</v>
      </c>
      <c r="J245">
        <f t="shared" si="27"/>
        <v>7.6791499796293453E-5</v>
      </c>
      <c r="R245" s="4" t="s">
        <v>261</v>
      </c>
      <c r="S245" s="4">
        <v>0.54393411999999997</v>
      </c>
    </row>
    <row r="246" spans="1:19">
      <c r="A246" s="165" t="s">
        <v>218</v>
      </c>
      <c r="B246" s="78">
        <v>0</v>
      </c>
      <c r="C246" s="78">
        <v>0</v>
      </c>
      <c r="D246" s="78">
        <v>0</v>
      </c>
      <c r="E246" s="78">
        <v>0</v>
      </c>
      <c r="F246" s="78">
        <v>0</v>
      </c>
      <c r="G246" s="20">
        <f t="shared" si="24"/>
        <v>0</v>
      </c>
      <c r="H246">
        <f t="shared" si="25"/>
        <v>0</v>
      </c>
      <c r="I246">
        <f t="shared" si="26"/>
        <v>0.54393411999999997</v>
      </c>
      <c r="R246" s="4" t="s">
        <v>262</v>
      </c>
      <c r="S246" s="4">
        <v>0.38749658933333336</v>
      </c>
    </row>
    <row r="247" spans="1:19">
      <c r="A247" s="165" t="s">
        <v>222</v>
      </c>
      <c r="B247" s="78">
        <v>0</v>
      </c>
      <c r="C247" s="78">
        <v>0</v>
      </c>
      <c r="D247" s="78">
        <v>1.3244243720572899</v>
      </c>
      <c r="E247" s="78">
        <v>0</v>
      </c>
      <c r="F247" s="78">
        <v>0</v>
      </c>
      <c r="G247" s="20">
        <f t="shared" si="24"/>
        <v>0.26488487441145797</v>
      </c>
      <c r="H247">
        <f t="shared" si="25"/>
        <v>7.7781332691137097E-7</v>
      </c>
      <c r="I247">
        <f t="shared" si="26"/>
        <v>0.54393411999999997</v>
      </c>
      <c r="J247">
        <f t="shared" si="27"/>
        <v>4.2307920749780887E-7</v>
      </c>
      <c r="R247" s="4" t="s">
        <v>195</v>
      </c>
      <c r="S247" s="5">
        <v>0.52748621900000003</v>
      </c>
    </row>
    <row r="248" spans="1:19">
      <c r="A248" s="165" t="s">
        <v>244</v>
      </c>
      <c r="B248" s="78">
        <v>1.4648258688248434</v>
      </c>
      <c r="C248" s="78">
        <v>0</v>
      </c>
      <c r="D248" s="78">
        <v>0</v>
      </c>
      <c r="E248" s="78">
        <v>0</v>
      </c>
      <c r="F248" s="78">
        <v>0</v>
      </c>
      <c r="G248" s="20">
        <f t="shared" si="24"/>
        <v>0.29296517376496867</v>
      </c>
      <c r="H248">
        <f t="shared" si="25"/>
        <v>8.602688884429607E-7</v>
      </c>
      <c r="I248">
        <f t="shared" si="26"/>
        <v>0.41545077699999999</v>
      </c>
      <c r="J248">
        <f t="shared" si="27"/>
        <v>3.5739937813255433E-7</v>
      </c>
      <c r="R248" s="17" t="s">
        <v>263</v>
      </c>
      <c r="S248" s="4">
        <v>0.25747838160000003</v>
      </c>
    </row>
    <row r="249" spans="1:19">
      <c r="A249" s="165" t="s">
        <v>5</v>
      </c>
      <c r="B249" s="78">
        <v>0</v>
      </c>
      <c r="C249" s="78">
        <v>0</v>
      </c>
      <c r="D249" s="78">
        <v>3.9732731161718799</v>
      </c>
      <c r="E249" s="78">
        <v>19.461879044421739</v>
      </c>
      <c r="F249" s="78">
        <v>456.12583419633199</v>
      </c>
      <c r="G249" s="20">
        <f t="shared" si="24"/>
        <v>95.912197271385111</v>
      </c>
      <c r="H249">
        <f t="shared" si="25"/>
        <v>2.8163852472434255E-4</v>
      </c>
      <c r="I249">
        <f t="shared" si="26"/>
        <v>0.33270861600000001</v>
      </c>
      <c r="J249">
        <f t="shared" si="27"/>
        <v>9.3703563773317791E-5</v>
      </c>
      <c r="R249" s="4" t="s">
        <v>148</v>
      </c>
      <c r="S249" s="5">
        <v>0.49722559999999999</v>
      </c>
    </row>
    <row r="250" spans="1:19">
      <c r="A250" s="165" t="s">
        <v>63</v>
      </c>
      <c r="B250" s="78">
        <v>65.917164097117947</v>
      </c>
      <c r="C250" s="78">
        <v>75.016357733561307</v>
      </c>
      <c r="D250" s="78">
        <v>15.893092464687536</v>
      </c>
      <c r="E250" s="78">
        <v>290.53805144886701</v>
      </c>
      <c r="F250" s="78">
        <v>10.2788920382272</v>
      </c>
      <c r="G250" s="20">
        <f t="shared" si="24"/>
        <v>91.528711556492198</v>
      </c>
      <c r="H250">
        <f t="shared" si="25"/>
        <v>2.687667682114616E-4</v>
      </c>
      <c r="I250">
        <f t="shared" si="26"/>
        <v>0.27222679999999999</v>
      </c>
      <c r="J250">
        <f t="shared" si="27"/>
        <v>7.3165517256547919E-5</v>
      </c>
      <c r="R250" s="4" t="s">
        <v>149</v>
      </c>
      <c r="S250" s="5">
        <v>0.47228700699999998</v>
      </c>
    </row>
    <row r="251" spans="1:19">
      <c r="A251" s="165" t="s">
        <v>212</v>
      </c>
      <c r="B251" s="78">
        <v>0</v>
      </c>
      <c r="C251" s="78">
        <v>0</v>
      </c>
      <c r="D251" s="78">
        <v>1.3244243720572899</v>
      </c>
      <c r="E251" s="78">
        <v>27.802684349173916</v>
      </c>
      <c r="F251" s="78">
        <v>0</v>
      </c>
      <c r="G251" s="20">
        <f t="shared" si="24"/>
        <v>5.825421744246241</v>
      </c>
      <c r="H251">
        <f t="shared" si="25"/>
        <v>1.7105886765416651E-5</v>
      </c>
      <c r="I251">
        <f t="shared" si="26"/>
        <v>0.2866231185</v>
      </c>
      <c r="J251">
        <f t="shared" si="27"/>
        <v>4.9029426094115978E-6</v>
      </c>
    </row>
    <row r="252" spans="1:19">
      <c r="A252" s="165" t="s">
        <v>223</v>
      </c>
      <c r="B252" s="78">
        <v>147.94741275130917</v>
      </c>
      <c r="C252" s="78">
        <v>0</v>
      </c>
      <c r="D252" s="78">
        <v>5.2976974882291783</v>
      </c>
      <c r="E252" s="78">
        <v>604.70838459453262</v>
      </c>
      <c r="F252" s="78">
        <v>17.9880610668976</v>
      </c>
      <c r="G252" s="20">
        <f t="shared" si="24"/>
        <v>155.18831118019369</v>
      </c>
      <c r="H252">
        <f t="shared" si="25"/>
        <v>4.5569810992424938E-4</v>
      </c>
      <c r="I252">
        <f t="shared" si="26"/>
        <v>0.33414865799999999</v>
      </c>
      <c r="J252">
        <f t="shared" si="27"/>
        <v>1.522709118843244E-4</v>
      </c>
    </row>
    <row r="253" spans="1:19">
      <c r="A253" s="165" t="s">
        <v>247</v>
      </c>
      <c r="B253" s="78">
        <v>0</v>
      </c>
      <c r="C253" s="78">
        <v>0</v>
      </c>
      <c r="D253" s="78">
        <v>0</v>
      </c>
      <c r="E253" s="78">
        <v>0</v>
      </c>
      <c r="F253" s="78">
        <v>0</v>
      </c>
      <c r="G253" s="20">
        <f t="shared" si="24"/>
        <v>0</v>
      </c>
      <c r="H253">
        <f t="shared" si="25"/>
        <v>0</v>
      </c>
      <c r="I253">
        <f t="shared" si="26"/>
        <v>0.33414865799999999</v>
      </c>
    </row>
    <row r="254" spans="1:19">
      <c r="A254" s="165" t="s">
        <v>251</v>
      </c>
      <c r="B254" s="78">
        <v>55.663383015344003</v>
      </c>
      <c r="C254" s="78">
        <v>8.3351508592845907</v>
      </c>
      <c r="D254" s="78">
        <v>6.6221218602864704</v>
      </c>
      <c r="E254" s="78">
        <v>18.071744826963045</v>
      </c>
      <c r="F254" s="78">
        <v>8.9940305334487984</v>
      </c>
      <c r="G254" s="20">
        <f t="shared" si="24"/>
        <v>19.537286219065379</v>
      </c>
      <c r="H254">
        <f t="shared" si="25"/>
        <v>5.7369684194446337E-5</v>
      </c>
      <c r="I254">
        <f t="shared" si="26"/>
        <v>0.30281271399999998</v>
      </c>
      <c r="J254">
        <f t="shared" si="27"/>
        <v>1.7372269772243199E-5</v>
      </c>
    </row>
    <row r="255" spans="1:19">
      <c r="A255" s="165" t="s">
        <v>33</v>
      </c>
      <c r="B255" s="78">
        <v>0</v>
      </c>
      <c r="C255" s="78">
        <v>0</v>
      </c>
      <c r="D255" s="78">
        <v>0</v>
      </c>
      <c r="E255" s="78">
        <v>1.3901342174586999</v>
      </c>
      <c r="F255" s="78">
        <v>0</v>
      </c>
      <c r="G255" s="20">
        <f t="shared" si="24"/>
        <v>0.27802684349174001</v>
      </c>
      <c r="H255">
        <f t="shared" si="25"/>
        <v>8.1640367192526651E-7</v>
      </c>
      <c r="I255">
        <f t="shared" si="26"/>
        <v>0.29721400999999997</v>
      </c>
      <c r="J255">
        <f t="shared" si="27"/>
        <v>2.4264660911163285E-7</v>
      </c>
    </row>
    <row r="256" spans="1:19">
      <c r="A256" s="165" t="s">
        <v>40</v>
      </c>
      <c r="B256" s="78">
        <v>0</v>
      </c>
      <c r="C256" s="78">
        <v>1.3891918098807656</v>
      </c>
      <c r="D256" s="78">
        <v>1.3244243720572946</v>
      </c>
      <c r="E256" s="78">
        <v>1.3901342174586957</v>
      </c>
      <c r="F256" s="78">
        <v>3.8545845143351998</v>
      </c>
      <c r="G256" s="20">
        <f t="shared" si="24"/>
        <v>1.591666982746391</v>
      </c>
      <c r="H256">
        <f t="shared" si="25"/>
        <v>4.6738032661762352E-6</v>
      </c>
      <c r="I256">
        <f t="shared" si="26"/>
        <v>0.292860758</v>
      </c>
      <c r="J256">
        <f t="shared" si="27"/>
        <v>1.3687735672752481E-6</v>
      </c>
    </row>
    <row r="257" spans="1:10">
      <c r="A257" s="165" t="s">
        <v>50</v>
      </c>
      <c r="B257" s="78">
        <v>7.3241293441242172</v>
      </c>
      <c r="C257" s="78">
        <v>0</v>
      </c>
      <c r="D257" s="78">
        <v>2.6488487441145891</v>
      </c>
      <c r="E257" s="78">
        <v>0</v>
      </c>
      <c r="F257" s="78">
        <v>1.2848615047783998</v>
      </c>
      <c r="G257" s="20">
        <f t="shared" si="24"/>
        <v>2.251567918603441</v>
      </c>
      <c r="H257">
        <f t="shared" si="25"/>
        <v>6.6115497814929158E-6</v>
      </c>
      <c r="I257">
        <f t="shared" si="26"/>
        <v>0.230041615</v>
      </c>
      <c r="J257">
        <f t="shared" si="27"/>
        <v>1.5209315893875276E-6</v>
      </c>
    </row>
    <row r="258" spans="1:10">
      <c r="A258" s="165" t="s">
        <v>191</v>
      </c>
      <c r="B258" s="78">
        <v>342.76925330501336</v>
      </c>
      <c r="C258" s="78">
        <v>18.059493528449952</v>
      </c>
      <c r="D258" s="78">
        <v>13.244243720572946</v>
      </c>
      <c r="E258" s="78">
        <v>511.56939202480004</v>
      </c>
      <c r="F258" s="78">
        <v>624.44269132230204</v>
      </c>
      <c r="G258" s="20">
        <f t="shared" si="24"/>
        <v>302.01701478022767</v>
      </c>
      <c r="H258">
        <f t="shared" si="25"/>
        <v>8.8684889830722665E-4</v>
      </c>
      <c r="I258">
        <f t="shared" si="26"/>
        <v>0.28386346000000001</v>
      </c>
      <c r="J258">
        <f t="shared" si="27"/>
        <v>2.5174399677067752E-4</v>
      </c>
    </row>
    <row r="259" spans="1:10">
      <c r="A259" s="165" t="s">
        <v>197</v>
      </c>
      <c r="B259" s="78">
        <v>1.4648258688248434</v>
      </c>
      <c r="C259" s="78">
        <v>1.3891918098807656</v>
      </c>
      <c r="D259" s="78">
        <v>0</v>
      </c>
      <c r="E259" s="78">
        <v>0</v>
      </c>
      <c r="F259" s="78">
        <v>0</v>
      </c>
      <c r="G259" s="20">
        <f t="shared" si="24"/>
        <v>0.57080353574112175</v>
      </c>
      <c r="H259">
        <f t="shared" si="25"/>
        <v>1.676119099416462E-6</v>
      </c>
      <c r="I259">
        <f t="shared" si="26"/>
        <v>0.35481905499999999</v>
      </c>
      <c r="J259">
        <f t="shared" si="27"/>
        <v>5.9471899492240011E-7</v>
      </c>
    </row>
    <row r="260" spans="1:10">
      <c r="A260" s="165" t="s">
        <v>227</v>
      </c>
      <c r="B260" s="78">
        <v>0</v>
      </c>
      <c r="C260" s="78">
        <v>0</v>
      </c>
      <c r="D260" s="78">
        <v>0</v>
      </c>
      <c r="E260" s="78">
        <v>1.3901342174586957</v>
      </c>
      <c r="F260" s="78">
        <v>1.2848615047783998</v>
      </c>
      <c r="G260" s="20">
        <f t="shared" si="24"/>
        <v>0.53499914444741914</v>
      </c>
      <c r="H260">
        <f t="shared" si="25"/>
        <v>1.5709823573806294E-6</v>
      </c>
      <c r="I260">
        <f t="shared" si="26"/>
        <v>0.32266445799999999</v>
      </c>
      <c r="J260">
        <f t="shared" si="27"/>
        <v>5.0690017087178309E-7</v>
      </c>
    </row>
    <row r="261" spans="1:10">
      <c r="A261" s="165" t="s">
        <v>228</v>
      </c>
      <c r="B261" s="78">
        <v>918.44581975317681</v>
      </c>
      <c r="C261" s="78">
        <v>122.24887926950737</v>
      </c>
      <c r="D261" s="78">
        <v>765.51728704911636</v>
      </c>
      <c r="E261" s="78">
        <v>1199.6858296668545</v>
      </c>
      <c r="F261" s="78">
        <v>11842.568489542511</v>
      </c>
      <c r="G261" s="20">
        <f t="shared" si="24"/>
        <v>2969.6932610562335</v>
      </c>
      <c r="H261">
        <f t="shared" si="25"/>
        <v>8.7202676272877845E-3</v>
      </c>
      <c r="I261">
        <f t="shared" si="26"/>
        <v>0.28943591299999999</v>
      </c>
      <c r="J261">
        <f t="shared" si="27"/>
        <v>2.5239586223083834E-3</v>
      </c>
    </row>
    <row r="262" spans="1:10">
      <c r="A262" s="165" t="s">
        <v>230</v>
      </c>
      <c r="B262" s="78">
        <v>1.4648258688248434</v>
      </c>
      <c r="C262" s="78">
        <v>0</v>
      </c>
      <c r="D262" s="78">
        <v>0</v>
      </c>
      <c r="E262" s="78">
        <v>0</v>
      </c>
      <c r="F262" s="78">
        <v>0</v>
      </c>
      <c r="G262" s="20">
        <f t="shared" si="24"/>
        <v>0.29296517376496867</v>
      </c>
      <c r="H262">
        <f t="shared" si="25"/>
        <v>8.602688884429607E-7</v>
      </c>
      <c r="I262">
        <f t="shared" si="26"/>
        <v>0.39837171399999999</v>
      </c>
      <c r="J262">
        <f t="shared" si="27"/>
        <v>3.4270679158989702E-7</v>
      </c>
    </row>
    <row r="263" spans="1:10">
      <c r="A263" s="165" t="s">
        <v>232</v>
      </c>
      <c r="B263" s="78">
        <v>2.9296517376496869</v>
      </c>
      <c r="C263" s="78">
        <v>215.32473053151901</v>
      </c>
      <c r="D263" s="78">
        <v>327.13281989815181</v>
      </c>
      <c r="E263" s="78">
        <v>126.50221378874132</v>
      </c>
      <c r="F263" s="78">
        <v>34.691260629016796</v>
      </c>
      <c r="G263" s="20">
        <f t="shared" si="24"/>
        <v>141.31613531701572</v>
      </c>
      <c r="H263">
        <f t="shared" si="25"/>
        <v>4.1496357087738206E-4</v>
      </c>
      <c r="I263">
        <f t="shared" si="26"/>
        <v>0.262116511</v>
      </c>
      <c r="J263">
        <f t="shared" si="27"/>
        <v>1.0876880339048059E-4</v>
      </c>
    </row>
    <row r="264" spans="1:10">
      <c r="A264" s="165" t="s">
        <v>233</v>
      </c>
      <c r="B264" s="78">
        <v>0</v>
      </c>
      <c r="C264" s="78">
        <v>0</v>
      </c>
      <c r="D264" s="78">
        <v>0</v>
      </c>
      <c r="E264" s="78">
        <v>0</v>
      </c>
      <c r="F264" s="78">
        <v>0</v>
      </c>
      <c r="G264" s="20">
        <f t="shared" si="24"/>
        <v>0</v>
      </c>
      <c r="H264">
        <f t="shared" si="25"/>
        <v>0</v>
      </c>
      <c r="I264">
        <f t="shared" si="26"/>
        <v>0.30434835599999999</v>
      </c>
    </row>
    <row r="265" spans="1:10">
      <c r="A265" s="165" t="s">
        <v>147</v>
      </c>
      <c r="B265" s="78">
        <v>4.3944776064745303</v>
      </c>
      <c r="C265" s="78">
        <v>2.7783836197615313</v>
      </c>
      <c r="D265" s="78">
        <v>17.217516836744831</v>
      </c>
      <c r="E265" s="78">
        <v>45.874429176136957</v>
      </c>
      <c r="F265" s="78">
        <v>507.52029438746797</v>
      </c>
      <c r="G265" s="20">
        <f t="shared" si="24"/>
        <v>115.55702032531717</v>
      </c>
      <c r="H265">
        <f t="shared" si="25"/>
        <v>3.3932398226552683E-4</v>
      </c>
      <c r="I265">
        <f t="shared" si="26"/>
        <v>0.304407025</v>
      </c>
      <c r="J265">
        <f t="shared" si="27"/>
        <v>1.0329260395260178E-4</v>
      </c>
    </row>
    <row r="266" spans="1:10" ht="16" thickBot="1">
      <c r="A266" s="79"/>
      <c r="B266" s="80"/>
      <c r="C266" s="80"/>
      <c r="D266" s="80"/>
      <c r="E266" s="80"/>
      <c r="F266" s="80"/>
      <c r="G266" s="20"/>
    </row>
    <row r="267" spans="1:10">
      <c r="A267" s="58"/>
      <c r="B267" s="82">
        <f>SUM(B102:B265)</f>
        <v>294599.91943457717</v>
      </c>
      <c r="C267" s="82">
        <f>SUM(C102:C265)</f>
        <v>339712.96518824238</v>
      </c>
      <c r="D267" s="82">
        <f>SUM(D102:D265)</f>
        <v>266249.03151467768</v>
      </c>
      <c r="E267" s="82">
        <f>SUM(E102:E265)</f>
        <v>380255.92370943382</v>
      </c>
      <c r="F267" s="82">
        <f>SUM(F102:F265)</f>
        <v>421935.66955417895</v>
      </c>
      <c r="G267" s="20">
        <f t="shared" si="24"/>
        <v>340550.70188022201</v>
      </c>
    </row>
    <row r="268" spans="1:10">
      <c r="A268" s="84" t="s">
        <v>316</v>
      </c>
      <c r="B268" s="166"/>
      <c r="C268" s="166"/>
      <c r="D268" s="166"/>
      <c r="E268" s="166"/>
      <c r="F268" s="166"/>
      <c r="G268" s="69"/>
    </row>
    <row r="269" spans="1:10">
      <c r="A269" s="84" t="s">
        <v>317</v>
      </c>
      <c r="B269" s="81"/>
      <c r="C269" s="81"/>
      <c r="D269" s="81"/>
      <c r="E269" s="81"/>
      <c r="F269" s="81"/>
      <c r="G269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"/>
  <sheetViews>
    <sheetView topLeftCell="B236" workbookViewId="0">
      <selection activeCell="Q236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153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18"/>
      <c r="R4" s="4" t="s">
        <v>6</v>
      </c>
      <c r="S4" s="5">
        <v>0.33249730300000002</v>
      </c>
    </row>
    <row r="5" spans="1:19">
      <c r="A5" s="74" t="s">
        <v>7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165" t="s">
        <v>62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20">
        <f>AVERAGE(B7:F7)</f>
        <v>0</v>
      </c>
      <c r="H7">
        <f t="shared" ref="H7:H12" si="0">G7/G$14</f>
        <v>0</v>
      </c>
      <c r="I7">
        <f>VLOOKUP(A7,R$1:S$248,2,FALSE)</f>
        <v>0.25460756899999998</v>
      </c>
      <c r="K7">
        <f>SUM(J7:J12)</f>
        <v>0.44124294766771133</v>
      </c>
      <c r="L7">
        <f>COUNTA(J7:J12)</f>
        <v>3</v>
      </c>
      <c r="R7" s="4" t="s">
        <v>22</v>
      </c>
      <c r="S7" s="5">
        <v>0.51563940399999997</v>
      </c>
    </row>
    <row r="8" spans="1:19">
      <c r="A8" s="165" t="s">
        <v>87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20">
        <f>AVERAGE(B8:F8)</f>
        <v>0</v>
      </c>
      <c r="H8">
        <f t="shared" si="0"/>
        <v>0</v>
      </c>
      <c r="I8">
        <f t="shared" ref="I8:I12" si="1">VLOOKUP(A8,R$1:S$248,2,FALSE)</f>
        <v>0.23357465599999999</v>
      </c>
      <c r="R8" s="4" t="s">
        <v>24</v>
      </c>
      <c r="S8" s="4">
        <v>0.39864959599999999</v>
      </c>
    </row>
    <row r="9" spans="1:19">
      <c r="A9" s="23" t="s">
        <v>96</v>
      </c>
      <c r="B9" s="78">
        <v>19.825164492756301</v>
      </c>
      <c r="C9" s="78">
        <v>86.670307153556735</v>
      </c>
      <c r="D9" s="78">
        <v>16.870318486619965</v>
      </c>
      <c r="E9" s="78">
        <v>16.961391632296984</v>
      </c>
      <c r="F9" s="78">
        <v>88.98779202639345</v>
      </c>
      <c r="G9" s="20">
        <f>AVERAGE(B9:F9)</f>
        <v>45.862994758324689</v>
      </c>
      <c r="H9">
        <f t="shared" si="0"/>
        <v>0.31254208323138249</v>
      </c>
      <c r="I9">
        <f t="shared" si="1"/>
        <v>0.30302319799999999</v>
      </c>
      <c r="J9">
        <f>H9*I9</f>
        <v>9.4707501570355693E-2</v>
      </c>
      <c r="R9" s="4" t="s">
        <v>26</v>
      </c>
      <c r="S9" s="5">
        <v>0.61926907399999997</v>
      </c>
    </row>
    <row r="10" spans="1:19">
      <c r="A10" s="23" t="s">
        <v>150</v>
      </c>
      <c r="B10" s="78">
        <v>44.513105181849099</v>
      </c>
      <c r="C10" s="78">
        <v>44.712860771415833</v>
      </c>
      <c r="D10" s="78">
        <v>46.362134507674121</v>
      </c>
      <c r="E10" s="78">
        <v>194.30770708175515</v>
      </c>
      <c r="F10" s="78">
        <v>28.285852317812829</v>
      </c>
      <c r="G10" s="20">
        <f>AVERAGE(B10:F10)</f>
        <v>71.636331972101416</v>
      </c>
      <c r="H10">
        <f t="shared" si="0"/>
        <v>0.48817938182180148</v>
      </c>
      <c r="I10">
        <f t="shared" si="1"/>
        <v>0.30302319799999999</v>
      </c>
      <c r="J10">
        <f>H10*I10</f>
        <v>0.14792967747730534</v>
      </c>
      <c r="R10" s="4" t="s">
        <v>28</v>
      </c>
      <c r="S10" s="5">
        <v>0.41010332799999999</v>
      </c>
    </row>
    <row r="11" spans="1:19">
      <c r="A11" s="165" t="s">
        <v>73</v>
      </c>
      <c r="B11" s="78">
        <v>16.708000264335499</v>
      </c>
      <c r="C11" s="78">
        <v>129.50447629592099</v>
      </c>
      <c r="D11" s="458" t="s">
        <v>30</v>
      </c>
      <c r="E11" s="458" t="s">
        <v>30</v>
      </c>
      <c r="F11" s="458" t="s">
        <v>30</v>
      </c>
      <c r="G11" s="20">
        <f>AVERAGE(B11:C11)</f>
        <v>73.106238280128252</v>
      </c>
      <c r="H11">
        <f t="shared" si="0"/>
        <v>0.49819633736704028</v>
      </c>
      <c r="I11">
        <f t="shared" si="1"/>
        <v>0.39864959599999999</v>
      </c>
      <c r="J11">
        <f>H11*I11</f>
        <v>0.1986057686200503</v>
      </c>
      <c r="R11" s="4" t="s">
        <v>31</v>
      </c>
      <c r="S11" s="5">
        <v>0.26223906699999999</v>
      </c>
    </row>
    <row r="12" spans="1:19">
      <c r="A12" s="165" t="s">
        <v>89</v>
      </c>
      <c r="B12" s="78">
        <v>0</v>
      </c>
      <c r="C12" s="78">
        <v>0</v>
      </c>
      <c r="D12" s="458" t="s">
        <v>30</v>
      </c>
      <c r="E12" s="458" t="s">
        <v>30</v>
      </c>
      <c r="F12" s="458" t="s">
        <v>30</v>
      </c>
      <c r="G12" s="20">
        <f>AVERAGE(B12:C12)</f>
        <v>0</v>
      </c>
      <c r="H12">
        <f t="shared" si="0"/>
        <v>0</v>
      </c>
      <c r="I12">
        <f t="shared" si="1"/>
        <v>0.39864959599999999</v>
      </c>
      <c r="R12" s="4" t="s">
        <v>33</v>
      </c>
      <c r="S12" s="5">
        <v>0.29721400999999997</v>
      </c>
    </row>
    <row r="13" spans="1:19" ht="16" thickBot="1">
      <c r="A13" s="79"/>
      <c r="B13" s="80"/>
      <c r="C13" s="80"/>
      <c r="D13" s="80"/>
      <c r="E13" s="80"/>
      <c r="F13" s="80"/>
      <c r="G13" s="20"/>
      <c r="R13" s="4" t="s">
        <v>35</v>
      </c>
      <c r="S13" s="4">
        <v>0.39864959599999999</v>
      </c>
    </row>
    <row r="14" spans="1:19">
      <c r="A14" s="58"/>
      <c r="B14" s="82">
        <f>SUM(B7:B12)</f>
        <v>81.046269938940895</v>
      </c>
      <c r="C14" s="82">
        <f>SUM(C7:C12)</f>
        <v>260.88764422089355</v>
      </c>
      <c r="D14" s="82">
        <f>SUM(D7:D12)</f>
        <v>63.232452994294086</v>
      </c>
      <c r="E14" s="82">
        <f>SUM(E7:E12)</f>
        <v>211.26909871405215</v>
      </c>
      <c r="F14" s="82">
        <f>SUM(F7:F12)</f>
        <v>117.27364434420628</v>
      </c>
      <c r="G14" s="20">
        <f>AVERAGE(B14:F14)</f>
        <v>146.74182204247739</v>
      </c>
      <c r="R14" s="4" t="s">
        <v>37</v>
      </c>
      <c r="S14" s="5">
        <v>0.23886655300000001</v>
      </c>
    </row>
    <row r="15" spans="1:19">
      <c r="A15" s="84" t="s">
        <v>318</v>
      </c>
      <c r="B15" s="166"/>
      <c r="C15" s="166"/>
      <c r="D15" s="166"/>
      <c r="E15" s="166"/>
      <c r="F15" s="166"/>
      <c r="G15" s="69"/>
      <c r="R15" s="4" t="s">
        <v>21</v>
      </c>
      <c r="S15" s="5">
        <v>0.19499014100000001</v>
      </c>
    </row>
    <row r="16" spans="1:19">
      <c r="A16" s="86"/>
      <c r="B16" s="81"/>
      <c r="C16" s="81"/>
      <c r="D16" s="81"/>
      <c r="E16" s="81"/>
      <c r="F16" s="81"/>
      <c r="G16" s="18"/>
      <c r="R16" s="4" t="s">
        <v>40</v>
      </c>
      <c r="S16" s="5">
        <v>0.292860758</v>
      </c>
    </row>
    <row r="17" spans="1:19">
      <c r="A17" s="88" t="s">
        <v>123</v>
      </c>
      <c r="B17" s="89"/>
      <c r="C17" s="89"/>
      <c r="D17" s="89"/>
      <c r="E17" s="89"/>
      <c r="F17" s="89"/>
      <c r="R17" s="4" t="s">
        <v>42</v>
      </c>
      <c r="S17" s="5">
        <v>0.34843180000000001</v>
      </c>
    </row>
    <row r="18" spans="1:19">
      <c r="A18" s="90" t="s">
        <v>2</v>
      </c>
      <c r="B18" s="90"/>
      <c r="C18" s="90"/>
      <c r="D18" s="90"/>
      <c r="E18" s="90"/>
      <c r="F18" s="90"/>
      <c r="R18" s="4" t="s">
        <v>44</v>
      </c>
      <c r="S18" s="5">
        <v>0.338698428</v>
      </c>
    </row>
    <row r="19" spans="1:19">
      <c r="A19" s="91" t="s">
        <v>4</v>
      </c>
      <c r="B19" s="92"/>
      <c r="C19" s="92"/>
      <c r="D19" s="92"/>
      <c r="E19" s="92"/>
      <c r="F19" s="92"/>
      <c r="R19" s="4" t="s">
        <v>46</v>
      </c>
      <c r="S19" s="5">
        <v>0.49513526800000002</v>
      </c>
    </row>
    <row r="20" spans="1:19" ht="16" thickBot="1">
      <c r="A20" s="93"/>
      <c r="B20" s="94"/>
      <c r="C20" s="94"/>
      <c r="D20" s="94"/>
      <c r="E20" s="94"/>
      <c r="F20" s="94"/>
      <c r="R20" s="4" t="s">
        <v>48</v>
      </c>
      <c r="S20" s="5">
        <v>0.35195426499999999</v>
      </c>
    </row>
    <row r="21" spans="1:19">
      <c r="A21" s="95" t="s">
        <v>268</v>
      </c>
      <c r="B21" s="96" t="s">
        <v>8</v>
      </c>
      <c r="C21" s="96" t="s">
        <v>9</v>
      </c>
      <c r="D21" s="96" t="s">
        <v>10</v>
      </c>
      <c r="E21" s="96" t="s">
        <v>11</v>
      </c>
      <c r="F21" s="96" t="s">
        <v>12</v>
      </c>
      <c r="G21" s="16" t="s">
        <v>13</v>
      </c>
      <c r="H21" s="16" t="s">
        <v>14</v>
      </c>
      <c r="I21" s="16" t="s">
        <v>15</v>
      </c>
      <c r="J21" s="16" t="s">
        <v>279</v>
      </c>
      <c r="K21" s="16" t="s">
        <v>17</v>
      </c>
      <c r="L21" s="16" t="s">
        <v>18</v>
      </c>
      <c r="R21" s="4" t="s">
        <v>50</v>
      </c>
      <c r="S21" s="5">
        <v>0.230041615</v>
      </c>
    </row>
    <row r="22" spans="1:19">
      <c r="A22" s="97"/>
      <c r="B22" s="98"/>
      <c r="C22" s="98"/>
      <c r="D22" s="98"/>
      <c r="E22" s="98"/>
      <c r="F22" s="98"/>
      <c r="G22" s="18"/>
      <c r="R22" s="4" t="s">
        <v>23</v>
      </c>
      <c r="S22" s="5">
        <v>0.205225833</v>
      </c>
    </row>
    <row r="23" spans="1:19">
      <c r="A23" s="39" t="s">
        <v>23</v>
      </c>
      <c r="B23" s="100">
        <v>0</v>
      </c>
      <c r="C23" s="100">
        <v>1.3891918098807656</v>
      </c>
      <c r="D23" s="100">
        <v>0</v>
      </c>
      <c r="E23" s="100">
        <v>0</v>
      </c>
      <c r="F23" s="100">
        <v>0</v>
      </c>
      <c r="G23" s="20">
        <f>AVERAGE(B23:F23)</f>
        <v>0.27783836197615314</v>
      </c>
      <c r="H23">
        <f>G23/G$29</f>
        <v>0.3676682808529757</v>
      </c>
      <c r="I23">
        <f>VLOOKUP(A23,R$1:S$248,2,FALSE)</f>
        <v>0.205225833</v>
      </c>
      <c r="J23">
        <f>H23*I23</f>
        <v>7.5455029205729884E-2</v>
      </c>
      <c r="K23">
        <f>SUM(J23:J27)</f>
        <v>0.1756064212692148</v>
      </c>
      <c r="L23">
        <f>COUNTA(J23:J27)</f>
        <v>3</v>
      </c>
      <c r="R23" s="4" t="s">
        <v>53</v>
      </c>
      <c r="S23" s="5">
        <v>0.29304951499999998</v>
      </c>
    </row>
    <row r="24" spans="1:19">
      <c r="A24" s="39" t="s">
        <v>39</v>
      </c>
      <c r="B24" s="100">
        <v>0</v>
      </c>
      <c r="C24" s="100">
        <v>0</v>
      </c>
      <c r="D24" s="132" t="s">
        <v>30</v>
      </c>
      <c r="E24" s="132" t="s">
        <v>30</v>
      </c>
      <c r="F24" s="100">
        <v>0</v>
      </c>
      <c r="G24" s="20">
        <f t="shared" ref="G24:G29" si="2">AVERAGE(B24:F24)</f>
        <v>0</v>
      </c>
      <c r="H24">
        <f t="shared" ref="H24:H27" si="3">G24/G$29</f>
        <v>0</v>
      </c>
      <c r="I24">
        <f t="shared" ref="I24:I27" si="4">VLOOKUP(A24,R$1:S$248,2,FALSE)</f>
        <v>0.150847644</v>
      </c>
      <c r="R24" s="4" t="s">
        <v>55</v>
      </c>
      <c r="S24" s="5">
        <v>0.51724363100000004</v>
      </c>
    </row>
    <row r="25" spans="1:19">
      <c r="A25" s="39" t="s">
        <v>41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20">
        <f t="shared" si="2"/>
        <v>0</v>
      </c>
      <c r="H25">
        <f t="shared" si="3"/>
        <v>0</v>
      </c>
      <c r="I25">
        <f t="shared" si="4"/>
        <v>0.15008984</v>
      </c>
      <c r="R25" s="4" t="s">
        <v>57</v>
      </c>
      <c r="S25" s="4">
        <v>0.39864959599999999</v>
      </c>
    </row>
    <row r="26" spans="1:19">
      <c r="A26" s="39" t="s">
        <v>54</v>
      </c>
      <c r="B26" s="100">
        <v>0</v>
      </c>
      <c r="C26" s="100">
        <v>1.3891918098807656</v>
      </c>
      <c r="D26" s="100">
        <v>0</v>
      </c>
      <c r="E26" s="100">
        <v>0</v>
      </c>
      <c r="F26" s="100">
        <v>0</v>
      </c>
      <c r="G26" s="20">
        <f t="shared" si="2"/>
        <v>0.27783836197615314</v>
      </c>
      <c r="H26">
        <f t="shared" si="3"/>
        <v>0.3676682808529757</v>
      </c>
      <c r="I26">
        <f t="shared" si="4"/>
        <v>0.12913191900000001</v>
      </c>
      <c r="J26">
        <f t="shared" ref="J26:J27" si="5">H26*I26</f>
        <v>4.7477710661975717E-2</v>
      </c>
      <c r="R26" s="4" t="s">
        <v>59</v>
      </c>
      <c r="S26" s="5">
        <v>0.42244188599999999</v>
      </c>
    </row>
    <row r="27" spans="1:19">
      <c r="A27" s="39" t="s">
        <v>0</v>
      </c>
      <c r="B27" s="100">
        <v>1</v>
      </c>
      <c r="C27" s="100">
        <v>0</v>
      </c>
      <c r="D27" s="100">
        <v>0</v>
      </c>
      <c r="E27" s="100">
        <v>0</v>
      </c>
      <c r="F27" s="100">
        <v>0</v>
      </c>
      <c r="G27" s="20">
        <f t="shared" si="2"/>
        <v>0.2</v>
      </c>
      <c r="H27">
        <f t="shared" si="3"/>
        <v>0.26466343829404859</v>
      </c>
      <c r="I27">
        <f t="shared" si="4"/>
        <v>0.199021375</v>
      </c>
      <c r="J27">
        <f t="shared" si="5"/>
        <v>5.2673681401509208E-2</v>
      </c>
      <c r="R27" s="793" t="s">
        <v>265</v>
      </c>
      <c r="S27" s="5">
        <v>0.37816792100000002</v>
      </c>
    </row>
    <row r="28" spans="1:19" ht="16" thickBot="1">
      <c r="A28" s="407"/>
      <c r="B28" s="102"/>
      <c r="C28" s="102"/>
      <c r="D28" s="102"/>
      <c r="E28" s="102"/>
      <c r="F28" s="102"/>
      <c r="G28" s="20"/>
      <c r="R28" s="17" t="s">
        <v>63</v>
      </c>
      <c r="S28" s="5">
        <v>0.27222679999999999</v>
      </c>
    </row>
    <row r="29" spans="1:19">
      <c r="A29" s="235"/>
      <c r="B29" s="100">
        <f>SUM(B23:B27)</f>
        <v>1</v>
      </c>
      <c r="C29" s="100">
        <f t="shared" ref="C29:F29" si="6">SUM(C23:C27)</f>
        <v>2.7783836197615313</v>
      </c>
      <c r="D29" s="100">
        <f t="shared" si="6"/>
        <v>0</v>
      </c>
      <c r="E29" s="100">
        <f t="shared" si="6"/>
        <v>0</v>
      </c>
      <c r="F29" s="100">
        <f t="shared" si="6"/>
        <v>0</v>
      </c>
      <c r="G29" s="20">
        <f t="shared" si="2"/>
        <v>0.75567672395230623</v>
      </c>
      <c r="R29" s="4" t="s">
        <v>65</v>
      </c>
      <c r="S29" s="5">
        <v>0.42144716700000001</v>
      </c>
    </row>
    <row r="30" spans="1:19">
      <c r="A30" s="134" t="s">
        <v>269</v>
      </c>
      <c r="B30" s="135"/>
      <c r="C30" s="135"/>
      <c r="D30" s="135"/>
      <c r="E30" s="135"/>
      <c r="F30" s="135"/>
      <c r="R30" s="4" t="s">
        <v>67</v>
      </c>
      <c r="S30" s="4">
        <v>0.61926907399999997</v>
      </c>
    </row>
    <row r="31" spans="1:19">
      <c r="A31" s="86"/>
      <c r="B31" s="135"/>
      <c r="C31" s="135"/>
      <c r="D31" s="135"/>
      <c r="E31" s="135"/>
      <c r="F31" s="135"/>
      <c r="R31" s="4" t="s">
        <v>69</v>
      </c>
      <c r="S31" s="5">
        <v>0.29559615700000003</v>
      </c>
    </row>
    <row r="32" spans="1:19">
      <c r="A32" s="137" t="s">
        <v>271</v>
      </c>
      <c r="B32" s="135"/>
      <c r="C32" s="135"/>
      <c r="D32" s="135"/>
      <c r="E32" s="135"/>
      <c r="F32" s="135"/>
      <c r="R32" s="4" t="s">
        <v>71</v>
      </c>
      <c r="S32" s="4">
        <v>0.39787066100000001</v>
      </c>
    </row>
    <row r="33" spans="1:19">
      <c r="R33" s="22" t="s">
        <v>73</v>
      </c>
      <c r="S33" s="4">
        <v>0.39864959599999999</v>
      </c>
    </row>
    <row r="34" spans="1:19">
      <c r="A34" s="88" t="s">
        <v>125</v>
      </c>
      <c r="B34" s="89"/>
      <c r="C34" s="89"/>
      <c r="D34" s="89"/>
      <c r="E34" s="89"/>
      <c r="F34" s="89"/>
      <c r="R34" s="4" t="s">
        <v>75</v>
      </c>
      <c r="S34" s="5">
        <v>0.30243793699999999</v>
      </c>
    </row>
    <row r="35" spans="1:19">
      <c r="A35" s="90" t="s">
        <v>2</v>
      </c>
      <c r="B35" s="90"/>
      <c r="C35" s="90"/>
      <c r="D35" s="90"/>
      <c r="E35" s="90"/>
      <c r="F35" s="90"/>
      <c r="R35" s="4" t="s">
        <v>25</v>
      </c>
      <c r="S35" s="5">
        <v>0.22307782900000001</v>
      </c>
    </row>
    <row r="36" spans="1:19">
      <c r="A36" s="91" t="s">
        <v>4</v>
      </c>
      <c r="B36" s="92"/>
      <c r="C36" s="92"/>
      <c r="D36" s="92"/>
      <c r="E36" s="92"/>
      <c r="F36" s="92"/>
      <c r="R36" s="4" t="s">
        <v>78</v>
      </c>
      <c r="S36" s="5">
        <v>0.53326135799999996</v>
      </c>
    </row>
    <row r="37" spans="1:19" ht="16" thickBot="1">
      <c r="A37" s="93"/>
      <c r="B37" s="94"/>
      <c r="C37" s="94"/>
      <c r="D37" s="94"/>
      <c r="E37" s="94"/>
      <c r="F37" s="94"/>
      <c r="R37" s="23" t="s">
        <v>80</v>
      </c>
      <c r="S37" s="5">
        <v>0.45051817900000002</v>
      </c>
    </row>
    <row r="38" spans="1:19">
      <c r="A38" s="95" t="s">
        <v>268</v>
      </c>
      <c r="B38" s="96" t="s">
        <v>8</v>
      </c>
      <c r="C38" s="96" t="s">
        <v>9</v>
      </c>
      <c r="D38" s="96" t="s">
        <v>10</v>
      </c>
      <c r="E38" s="96" t="s">
        <v>11</v>
      </c>
      <c r="F38" s="96" t="s">
        <v>12</v>
      </c>
      <c r="G38" s="16" t="s">
        <v>13</v>
      </c>
      <c r="H38" s="16" t="s">
        <v>14</v>
      </c>
      <c r="I38" s="16" t="s">
        <v>15</v>
      </c>
      <c r="J38" s="16" t="s">
        <v>279</v>
      </c>
      <c r="K38" s="16" t="s">
        <v>17</v>
      </c>
      <c r="L38" s="16" t="s">
        <v>18</v>
      </c>
      <c r="R38" s="4" t="s">
        <v>82</v>
      </c>
      <c r="S38" s="5">
        <v>0.58993438499999995</v>
      </c>
    </row>
    <row r="39" spans="1:19">
      <c r="A39" s="97"/>
      <c r="B39" s="98"/>
      <c r="C39" s="98"/>
      <c r="D39" s="98"/>
      <c r="E39" s="98"/>
      <c r="F39" s="98"/>
      <c r="G39" s="18"/>
      <c r="R39" s="4" t="s">
        <v>84</v>
      </c>
      <c r="S39" s="5">
        <v>0.49951571</v>
      </c>
    </row>
    <row r="40" spans="1:19">
      <c r="A40" s="39" t="s">
        <v>36</v>
      </c>
      <c r="B40" s="100">
        <v>4.2538543230673449</v>
      </c>
      <c r="C40" s="100">
        <v>0</v>
      </c>
      <c r="D40" s="100">
        <v>0</v>
      </c>
      <c r="E40" s="100">
        <v>0</v>
      </c>
      <c r="F40" s="100">
        <v>0</v>
      </c>
      <c r="G40" s="20">
        <f>AVERAGE(B40:F40)</f>
        <v>0.85077086461346896</v>
      </c>
      <c r="H40">
        <f>G40/G$44</f>
        <v>0.28195474392820319</v>
      </c>
      <c r="I40">
        <f>VLOOKUP(A40,R$1:S$250,2,FALSE)</f>
        <v>0.252987409</v>
      </c>
      <c r="J40">
        <f>H40*I40</f>
        <v>7.1331000121654609E-2</v>
      </c>
      <c r="K40">
        <f>SUM(J40:J42)</f>
        <v>0.43047738601232866</v>
      </c>
      <c r="L40">
        <f>COUNTA(J40:J42)</f>
        <v>3</v>
      </c>
      <c r="R40" s="4" t="s">
        <v>86</v>
      </c>
      <c r="S40" s="5">
        <v>0.47433267899999998</v>
      </c>
    </row>
    <row r="41" spans="1:19">
      <c r="A41" s="39" t="s">
        <v>129</v>
      </c>
      <c r="B41" s="100">
        <v>0</v>
      </c>
      <c r="C41" s="100">
        <v>0</v>
      </c>
      <c r="D41" s="100">
        <v>0</v>
      </c>
      <c r="E41" s="100">
        <v>0</v>
      </c>
      <c r="F41" s="100">
        <v>2</v>
      </c>
      <c r="G41" s="20">
        <f t="shared" ref="G41:G44" si="7">AVERAGE(B41:F41)</f>
        <v>0.4</v>
      </c>
      <c r="H41">
        <f t="shared" ref="H41:H42" si="8">G41/G$44</f>
        <v>0.1325643628176213</v>
      </c>
      <c r="I41">
        <f t="shared" ref="I41:I42" si="9">VLOOKUP(A41,R$1:S$250,2,FALSE)</f>
        <v>0.51318692300000002</v>
      </c>
      <c r="J41">
        <f t="shared" ref="J41:J42" si="10">H41*I41</f>
        <v>6.8030297453830685E-2</v>
      </c>
      <c r="R41" s="4" t="s">
        <v>87</v>
      </c>
      <c r="S41" s="5">
        <v>0.23357465599999999</v>
      </c>
    </row>
    <row r="42" spans="1:19">
      <c r="A42" s="39" t="s">
        <v>148</v>
      </c>
      <c r="B42" s="100">
        <v>0</v>
      </c>
      <c r="C42" s="100">
        <v>6.1</v>
      </c>
      <c r="D42" s="100">
        <v>0</v>
      </c>
      <c r="E42" s="100">
        <v>0</v>
      </c>
      <c r="F42" s="100">
        <v>2.7331566766502</v>
      </c>
      <c r="G42" s="20">
        <f t="shared" si="7"/>
        <v>1.76663133533004</v>
      </c>
      <c r="H42">
        <f t="shared" si="8"/>
        <v>0.58548089325417552</v>
      </c>
      <c r="I42">
        <f t="shared" si="9"/>
        <v>0.49722559999999999</v>
      </c>
      <c r="J42">
        <f t="shared" si="10"/>
        <v>0.29111608843684339</v>
      </c>
      <c r="R42" s="4" t="s">
        <v>88</v>
      </c>
      <c r="S42" s="5">
        <v>0.34930835100000002</v>
      </c>
    </row>
    <row r="43" spans="1:19" ht="16" thickBot="1">
      <c r="A43" s="407"/>
      <c r="B43" s="102"/>
      <c r="C43" s="102"/>
      <c r="D43" s="102"/>
      <c r="E43" s="102"/>
      <c r="F43" s="102"/>
      <c r="G43" s="20"/>
      <c r="R43" s="4" t="s">
        <v>89</v>
      </c>
      <c r="S43" s="4">
        <v>0.39864959599999999</v>
      </c>
    </row>
    <row r="44" spans="1:19">
      <c r="A44" s="235"/>
      <c r="B44" s="100">
        <f>SUM(B40:B42)</f>
        <v>4.2538543230673449</v>
      </c>
      <c r="C44" s="100">
        <f t="shared" ref="C44:F44" si="11">SUM(C40:C42)</f>
        <v>6.1</v>
      </c>
      <c r="D44" s="100">
        <f t="shared" si="11"/>
        <v>0</v>
      </c>
      <c r="E44" s="100">
        <f t="shared" si="11"/>
        <v>0</v>
      </c>
      <c r="F44" s="100">
        <f t="shared" si="11"/>
        <v>4.7331566766502</v>
      </c>
      <c r="G44" s="20">
        <f t="shared" si="7"/>
        <v>3.017402199943509</v>
      </c>
      <c r="R44" s="4" t="s">
        <v>91</v>
      </c>
      <c r="S44" s="5">
        <v>0.578744904</v>
      </c>
    </row>
    <row r="45" spans="1:19">
      <c r="A45" s="134" t="s">
        <v>269</v>
      </c>
      <c r="B45" s="135"/>
      <c r="C45" s="135"/>
      <c r="D45" s="135"/>
      <c r="E45" s="135"/>
      <c r="F45" s="135"/>
      <c r="R45" s="4" t="s">
        <v>93</v>
      </c>
      <c r="S45" s="5">
        <v>0.544175509</v>
      </c>
    </row>
    <row r="46" spans="1:19">
      <c r="A46" s="86"/>
      <c r="B46" s="135"/>
      <c r="C46" s="135"/>
      <c r="D46" s="135"/>
      <c r="E46" s="135"/>
      <c r="F46" s="135"/>
      <c r="R46" s="4" t="s">
        <v>95</v>
      </c>
      <c r="S46" s="5">
        <v>0.28245747300000001</v>
      </c>
    </row>
    <row r="47" spans="1:19">
      <c r="A47" s="137" t="s">
        <v>271</v>
      </c>
      <c r="B47" s="135"/>
      <c r="C47" s="135"/>
      <c r="D47" s="135"/>
      <c r="E47" s="135"/>
      <c r="F47" s="135"/>
      <c r="R47" s="4" t="s">
        <v>96</v>
      </c>
      <c r="S47" s="5">
        <v>0.30302319799999999</v>
      </c>
    </row>
    <row r="48" spans="1:19">
      <c r="R48" s="4" t="s">
        <v>98</v>
      </c>
      <c r="S48" s="4">
        <v>0.39787066100000001</v>
      </c>
    </row>
    <row r="49" spans="1:19">
      <c r="R49" s="4" t="s">
        <v>100</v>
      </c>
      <c r="S49" s="4">
        <v>0.39787066100000001</v>
      </c>
    </row>
    <row r="50" spans="1:19">
      <c r="A50" s="737" t="s">
        <v>163</v>
      </c>
      <c r="B50" s="738"/>
      <c r="C50" s="738"/>
      <c r="D50" s="738"/>
      <c r="E50" s="738"/>
      <c r="F50" s="738"/>
      <c r="G50" s="739"/>
      <c r="H50" s="740"/>
      <c r="I50" s="740"/>
      <c r="J50" s="740"/>
      <c r="K50" s="740"/>
      <c r="L50" s="740"/>
      <c r="R50" s="4" t="s">
        <v>102</v>
      </c>
      <c r="S50" s="5">
        <v>0.29815216</v>
      </c>
    </row>
    <row r="51" spans="1:19">
      <c r="A51" s="741" t="s">
        <v>2</v>
      </c>
      <c r="B51" s="741"/>
      <c r="C51" s="741"/>
      <c r="D51" s="741"/>
      <c r="E51" s="741"/>
      <c r="F51" s="741"/>
      <c r="G51" s="742"/>
      <c r="H51" s="740"/>
      <c r="I51" s="740"/>
      <c r="J51" s="740"/>
      <c r="K51" s="740"/>
      <c r="L51" s="740"/>
      <c r="R51" s="4" t="s">
        <v>104</v>
      </c>
      <c r="S51" s="5">
        <v>0.46037966699999999</v>
      </c>
    </row>
    <row r="52" spans="1:19">
      <c r="A52" s="743" t="s">
        <v>4</v>
      </c>
      <c r="B52" s="744"/>
      <c r="C52" s="744"/>
      <c r="D52" s="744"/>
      <c r="E52" s="744"/>
      <c r="F52" s="744"/>
      <c r="G52" s="745"/>
      <c r="H52" s="740"/>
      <c r="I52" s="740"/>
      <c r="J52" s="740"/>
      <c r="K52" s="740"/>
      <c r="L52" s="740"/>
      <c r="R52" s="4" t="s">
        <v>106</v>
      </c>
      <c r="S52" s="5">
        <v>0.48877002400000003</v>
      </c>
    </row>
    <row r="53" spans="1:19" ht="16" thickBot="1">
      <c r="A53" s="746"/>
      <c r="B53" s="747"/>
      <c r="C53" s="747"/>
      <c r="D53" s="747"/>
      <c r="E53" s="747"/>
      <c r="F53" s="747"/>
      <c r="G53" s="748"/>
      <c r="H53" s="740"/>
      <c r="I53" s="740"/>
      <c r="J53" s="740"/>
      <c r="K53" s="740"/>
      <c r="L53" s="740"/>
      <c r="R53" s="17" t="s">
        <v>107</v>
      </c>
      <c r="S53" s="4">
        <v>0.54393411999999997</v>
      </c>
    </row>
    <row r="54" spans="1:19">
      <c r="A54" s="749" t="s">
        <v>7</v>
      </c>
      <c r="B54" s="750" t="s">
        <v>8</v>
      </c>
      <c r="C54" s="750" t="s">
        <v>9</v>
      </c>
      <c r="D54" s="750" t="s">
        <v>10</v>
      </c>
      <c r="E54" s="750" t="s">
        <v>11</v>
      </c>
      <c r="F54" s="750" t="s">
        <v>12</v>
      </c>
      <c r="G54" s="16" t="s">
        <v>13</v>
      </c>
      <c r="H54" s="16" t="s">
        <v>14</v>
      </c>
      <c r="I54" s="16" t="s">
        <v>15</v>
      </c>
      <c r="J54" s="16" t="s">
        <v>279</v>
      </c>
      <c r="K54" s="16" t="s">
        <v>17</v>
      </c>
      <c r="L54" s="16" t="s">
        <v>18</v>
      </c>
      <c r="R54" s="22" t="s">
        <v>108</v>
      </c>
      <c r="S54" s="5">
        <v>0.342986709</v>
      </c>
    </row>
    <row r="55" spans="1:19">
      <c r="A55" s="748"/>
      <c r="B55" s="751"/>
      <c r="C55" s="751"/>
      <c r="D55" s="751"/>
      <c r="E55" s="751"/>
      <c r="F55" s="751"/>
      <c r="G55" s="18"/>
      <c r="R55" s="25" t="s">
        <v>109</v>
      </c>
      <c r="S55" s="5">
        <v>0.50274215499999997</v>
      </c>
    </row>
    <row r="56" spans="1:19">
      <c r="A56" s="752" t="s">
        <v>41</v>
      </c>
      <c r="B56" s="753">
        <v>863.11262864114781</v>
      </c>
      <c r="C56" s="753">
        <v>80.950489431124979</v>
      </c>
      <c r="D56" s="753">
        <v>378.23314468083788</v>
      </c>
      <c r="E56" s="753">
        <v>106.27091503267999</v>
      </c>
      <c r="F56" s="753">
        <v>24.0802253302253</v>
      </c>
      <c r="G56" s="20">
        <f>AVERAGE(B56:F56)</f>
        <v>290.5294806232032</v>
      </c>
      <c r="H56">
        <f>G56/G$76</f>
        <v>2.2214441124448814E-2</v>
      </c>
      <c r="I56">
        <f>VLOOKUP(A56,R$1:S$248,2,FALSE)</f>
        <v>0.15008984</v>
      </c>
      <c r="J56">
        <f>H56*I56</f>
        <v>3.3341619140579426E-3</v>
      </c>
      <c r="K56">
        <f>SUM(J56:J167)</f>
        <v>1.4643397814312316</v>
      </c>
      <c r="L56">
        <f>COUNTA(J56:J167)</f>
        <v>68</v>
      </c>
      <c r="R56" s="4" t="s">
        <v>27</v>
      </c>
      <c r="S56" s="5">
        <v>0.20740839999999999</v>
      </c>
    </row>
    <row r="57" spans="1:19">
      <c r="A57" s="752" t="s">
        <v>58</v>
      </c>
      <c r="B57" s="753">
        <v>243.176360905682</v>
      </c>
      <c r="C57" s="753">
        <v>423.43509717690398</v>
      </c>
      <c r="D57" s="753">
        <v>137.12718365522232</v>
      </c>
      <c r="E57" s="753">
        <v>38.199673202614377</v>
      </c>
      <c r="F57" s="753">
        <v>222.85612535612535</v>
      </c>
      <c r="G57" s="20">
        <f t="shared" ref="G57:G76" si="12">AVERAGE(B57:F57)</f>
        <v>212.95888805930957</v>
      </c>
      <c r="H57">
        <f t="shared" ref="H57:H74" si="13">G57/G$76</f>
        <v>1.6283244889894986E-2</v>
      </c>
      <c r="I57">
        <f t="shared" ref="I57:I74" si="14">VLOOKUP(A57,R$1:S$248,2,FALSE)</f>
        <v>0.19057085000000001</v>
      </c>
      <c r="J57">
        <f t="shared" ref="J57:J74" si="15">H57*I57</f>
        <v>3.1031118194254441E-3</v>
      </c>
      <c r="K57" s="740"/>
      <c r="L57" s="740"/>
      <c r="R57" s="4" t="s">
        <v>110</v>
      </c>
      <c r="S57" s="5">
        <v>0.38689927499999999</v>
      </c>
    </row>
    <row r="58" spans="1:19">
      <c r="A58" s="752" t="s">
        <v>74</v>
      </c>
      <c r="B58" s="753">
        <v>707.42963520323269</v>
      </c>
      <c r="C58" s="753">
        <v>484.17676266137039</v>
      </c>
      <c r="D58" s="753">
        <v>855.12140300333112</v>
      </c>
      <c r="E58" s="753">
        <v>3239.2424836601308</v>
      </c>
      <c r="F58" s="753">
        <v>1773.11965811966</v>
      </c>
      <c r="G58" s="20">
        <f t="shared" si="12"/>
        <v>1411.8179885295449</v>
      </c>
      <c r="H58">
        <f t="shared" si="13"/>
        <v>0.10795031030018828</v>
      </c>
      <c r="I58">
        <f t="shared" si="14"/>
        <v>0.164744418</v>
      </c>
      <c r="J58">
        <f t="shared" si="15"/>
        <v>1.7784211043323925E-2</v>
      </c>
      <c r="K58" s="740"/>
      <c r="L58" s="740"/>
      <c r="R58" s="4" t="s">
        <v>29</v>
      </c>
      <c r="S58" s="5">
        <v>0.226918286</v>
      </c>
    </row>
    <row r="59" spans="1:19">
      <c r="A59" s="752" t="s">
        <v>0</v>
      </c>
      <c r="B59" s="753">
        <v>621.41685877277905</v>
      </c>
      <c r="C59" s="753">
        <v>356.24173641651299</v>
      </c>
      <c r="D59" s="753">
        <v>128.74151296610799</v>
      </c>
      <c r="E59" s="753">
        <v>569.06797385620916</v>
      </c>
      <c r="F59" s="753">
        <v>606.61098161098164</v>
      </c>
      <c r="G59" s="20">
        <f t="shared" si="12"/>
        <v>456.41581272451822</v>
      </c>
      <c r="H59">
        <f t="shared" si="13"/>
        <v>3.4898428132964177E-2</v>
      </c>
      <c r="I59">
        <f t="shared" si="14"/>
        <v>0.199021375</v>
      </c>
      <c r="J59">
        <f t="shared" si="15"/>
        <v>6.9455331523612133E-3</v>
      </c>
      <c r="K59" s="740"/>
      <c r="L59" s="740"/>
      <c r="R59" s="4" t="s">
        <v>32</v>
      </c>
      <c r="S59" s="5">
        <v>0.167790564</v>
      </c>
    </row>
    <row r="60" spans="1:19">
      <c r="A60" s="752" t="s">
        <v>37</v>
      </c>
      <c r="B60" s="753">
        <v>2815.1347640617178</v>
      </c>
      <c r="C60" s="753">
        <v>329.23677117321603</v>
      </c>
      <c r="D60" s="753">
        <v>1865.4772142349329</v>
      </c>
      <c r="E60" s="753">
        <v>2452.1326797385618</v>
      </c>
      <c r="F60" s="753">
        <v>1498.9481351981351</v>
      </c>
      <c r="G60" s="20">
        <f t="shared" si="12"/>
        <v>1792.1859128813128</v>
      </c>
      <c r="H60">
        <f t="shared" si="13"/>
        <v>0.13703397108055423</v>
      </c>
      <c r="I60">
        <f t="shared" si="14"/>
        <v>0.23886655300000001</v>
      </c>
      <c r="J60">
        <f t="shared" si="15"/>
        <v>3.2732832315913674E-2</v>
      </c>
      <c r="K60" s="740"/>
      <c r="L60" s="740"/>
      <c r="R60" s="25" t="s">
        <v>111</v>
      </c>
      <c r="S60" s="5">
        <v>0.57165877300000001</v>
      </c>
    </row>
    <row r="61" spans="1:19">
      <c r="A61" s="754" t="s">
        <v>128</v>
      </c>
      <c r="B61" s="753">
        <v>1734.6081784743228</v>
      </c>
      <c r="C61" s="753">
        <v>1081.1905234785074</v>
      </c>
      <c r="D61" s="753">
        <v>430.19040138586632</v>
      </c>
      <c r="E61" s="753">
        <v>2082.363725490196</v>
      </c>
      <c r="F61" s="753">
        <v>732.42003367003394</v>
      </c>
      <c r="G61" s="20">
        <f t="shared" si="12"/>
        <v>1212.1545724997854</v>
      </c>
      <c r="H61">
        <f t="shared" si="13"/>
        <v>9.2683662693256286E-2</v>
      </c>
      <c r="I61">
        <f t="shared" si="14"/>
        <v>0.33922593699999998</v>
      </c>
      <c r="J61">
        <f t="shared" si="15"/>
        <v>3.1440702321711804E-2</v>
      </c>
      <c r="K61" s="740"/>
      <c r="L61" s="740"/>
      <c r="R61" s="4" t="s">
        <v>34</v>
      </c>
      <c r="S61" s="5">
        <v>0.14496762399999999</v>
      </c>
    </row>
    <row r="62" spans="1:19">
      <c r="A62" s="752" t="s">
        <v>96</v>
      </c>
      <c r="B62" s="753">
        <v>197.61678502801402</v>
      </c>
      <c r="C62" s="753">
        <v>281.06653426017874</v>
      </c>
      <c r="D62" s="753">
        <v>86.666625272811388</v>
      </c>
      <c r="E62" s="753">
        <v>295.56633986928102</v>
      </c>
      <c r="F62" s="753">
        <v>73.105413105413106</v>
      </c>
      <c r="G62" s="20">
        <f t="shared" si="12"/>
        <v>186.80433950713964</v>
      </c>
      <c r="H62">
        <f t="shared" si="13"/>
        <v>1.4283417961135749E-2</v>
      </c>
      <c r="I62">
        <f t="shared" si="14"/>
        <v>0.30302319799999999</v>
      </c>
      <c r="J62">
        <f t="shared" si="15"/>
        <v>4.3282069889539945E-3</v>
      </c>
      <c r="K62" s="740"/>
      <c r="L62" s="740"/>
      <c r="R62" s="4" t="s">
        <v>115</v>
      </c>
      <c r="S62" s="5">
        <v>0.45267124600000003</v>
      </c>
    </row>
    <row r="63" spans="1:19">
      <c r="A63" s="752" t="s">
        <v>150</v>
      </c>
      <c r="B63" s="753">
        <v>339.64170836043803</v>
      </c>
      <c r="C63" s="753">
        <v>616.15803660093604</v>
      </c>
      <c r="D63" s="753">
        <v>493.0104405651503</v>
      </c>
      <c r="E63" s="753">
        <v>160.73039215686273</v>
      </c>
      <c r="F63" s="753">
        <v>1259.5642320642321</v>
      </c>
      <c r="G63" s="20">
        <f t="shared" si="12"/>
        <v>573.82096194952385</v>
      </c>
      <c r="H63">
        <f t="shared" si="13"/>
        <v>4.3875450945146631E-2</v>
      </c>
      <c r="I63">
        <f t="shared" si="14"/>
        <v>0.30302319799999999</v>
      </c>
      <c r="J63">
        <f t="shared" si="15"/>
        <v>1.3295279459090455E-2</v>
      </c>
      <c r="K63" s="740"/>
      <c r="L63" s="740"/>
      <c r="R63" s="4" t="s">
        <v>117</v>
      </c>
      <c r="S63" s="5">
        <v>0.40126814</v>
      </c>
    </row>
    <row r="64" spans="1:19">
      <c r="A64" s="752" t="s">
        <v>157</v>
      </c>
      <c r="B64" s="753">
        <v>65.452376170248499</v>
      </c>
      <c r="C64" s="753">
        <v>51.001560505036174</v>
      </c>
      <c r="D64" s="753">
        <v>20.366397710091899</v>
      </c>
      <c r="E64" s="753">
        <v>4.3859477124183002</v>
      </c>
      <c r="F64" s="753">
        <v>301.05833980834001</v>
      </c>
      <c r="G64" s="20">
        <f t="shared" si="12"/>
        <v>88.452924381226964</v>
      </c>
      <c r="H64">
        <f t="shared" si="13"/>
        <v>6.7632801901452181E-3</v>
      </c>
      <c r="I64">
        <f t="shared" si="14"/>
        <v>0.30302319799999999</v>
      </c>
      <c r="J64">
        <f t="shared" si="15"/>
        <v>2.0494307921878519E-3</v>
      </c>
      <c r="K64" s="740"/>
      <c r="L64" s="740"/>
      <c r="R64" s="4" t="s">
        <v>119</v>
      </c>
      <c r="S64" s="5">
        <v>0.39864959599999999</v>
      </c>
    </row>
    <row r="65" spans="1:19">
      <c r="A65" s="752" t="s">
        <v>84</v>
      </c>
      <c r="B65" s="753">
        <v>84.433859039579346</v>
      </c>
      <c r="C65" s="753">
        <v>62.949921974748186</v>
      </c>
      <c r="D65" s="753">
        <v>122.48586658553472</v>
      </c>
      <c r="E65" s="753">
        <v>13.1016339869281</v>
      </c>
      <c r="F65" s="753">
        <v>29.826469826469825</v>
      </c>
      <c r="G65" s="20">
        <f t="shared" si="12"/>
        <v>62.559550282652026</v>
      </c>
      <c r="H65">
        <f t="shared" si="13"/>
        <v>4.7834231608610729E-3</v>
      </c>
      <c r="I65">
        <f t="shared" si="14"/>
        <v>0.49951571</v>
      </c>
      <c r="J65">
        <f t="shared" si="15"/>
        <v>2.389395016427963E-3</v>
      </c>
      <c r="K65" s="740"/>
      <c r="L65" s="740"/>
      <c r="R65" s="4" t="s">
        <v>121</v>
      </c>
      <c r="S65" s="5">
        <v>0.31631986200000001</v>
      </c>
    </row>
    <row r="66" spans="1:19">
      <c r="A66" s="752" t="s">
        <v>161</v>
      </c>
      <c r="B66" s="753">
        <v>3529.9946340191195</v>
      </c>
      <c r="C66" s="753">
        <v>765.81983260036884</v>
      </c>
      <c r="D66" s="753">
        <v>820.7721609765639</v>
      </c>
      <c r="E66" s="753">
        <v>1383.2539215686272</v>
      </c>
      <c r="F66" s="753">
        <v>842.18142968142968</v>
      </c>
      <c r="G66" s="20">
        <f t="shared" si="12"/>
        <v>1468.404395769222</v>
      </c>
      <c r="H66">
        <f t="shared" si="13"/>
        <v>0.11227701549159769</v>
      </c>
      <c r="I66">
        <f t="shared" si="14"/>
        <v>0.33501194099999998</v>
      </c>
      <c r="J66">
        <f t="shared" si="15"/>
        <v>3.7614140889527206E-2</v>
      </c>
      <c r="K66" s="740"/>
      <c r="L66" s="740"/>
      <c r="R66" s="4" t="s">
        <v>97</v>
      </c>
      <c r="S66" s="5">
        <v>0.28376774599999999</v>
      </c>
    </row>
    <row r="67" spans="1:19">
      <c r="A67" s="752" t="s">
        <v>166</v>
      </c>
      <c r="B67" s="753">
        <v>41.16007110674105</v>
      </c>
      <c r="C67" s="753">
        <v>81.463469995744077</v>
      </c>
      <c r="D67" s="753">
        <v>90.6329844866179</v>
      </c>
      <c r="E67" s="753">
        <v>33.784967320261401</v>
      </c>
      <c r="F67" s="753">
        <v>35.161551411551415</v>
      </c>
      <c r="G67" s="20">
        <f t="shared" si="12"/>
        <v>56.440608864183176</v>
      </c>
      <c r="H67">
        <f t="shared" si="13"/>
        <v>4.3155571680779927E-3</v>
      </c>
      <c r="I67">
        <f t="shared" si="14"/>
        <v>0.38176551399999997</v>
      </c>
      <c r="J67">
        <f t="shared" si="15"/>
        <v>1.6475309004676791E-3</v>
      </c>
      <c r="K67" s="740"/>
      <c r="L67" s="740"/>
      <c r="R67" s="22" t="s">
        <v>124</v>
      </c>
      <c r="S67" s="5">
        <v>0.38353377399999999</v>
      </c>
    </row>
    <row r="68" spans="1:19">
      <c r="A68" s="752" t="s">
        <v>168</v>
      </c>
      <c r="B68" s="753">
        <v>1771.7803365279406</v>
      </c>
      <c r="C68" s="753">
        <v>632.00170236913027</v>
      </c>
      <c r="D68" s="753">
        <v>4383.9985843301492</v>
      </c>
      <c r="E68" s="753">
        <v>2573.5245098039213</v>
      </c>
      <c r="F68" s="753">
        <v>2952.0532245532245</v>
      </c>
      <c r="G68" s="20">
        <f t="shared" si="12"/>
        <v>2462.6716715168732</v>
      </c>
      <c r="H68">
        <f t="shared" si="13"/>
        <v>0.18830059771700272</v>
      </c>
      <c r="I68">
        <f t="shared" si="14"/>
        <v>0.35233554700000003</v>
      </c>
      <c r="J68">
        <f t="shared" si="15"/>
        <v>6.6344994097047111E-2</v>
      </c>
      <c r="K68" s="740"/>
      <c r="L68" s="740"/>
      <c r="R68" s="25" t="s">
        <v>112</v>
      </c>
      <c r="S68" s="5">
        <v>0.42592862599999998</v>
      </c>
    </row>
    <row r="69" spans="1:19">
      <c r="A69" s="752" t="s">
        <v>170</v>
      </c>
      <c r="B69" s="753">
        <v>5.8372279162906997</v>
      </c>
      <c r="C69" s="753">
        <v>1005.0903674280039</v>
      </c>
      <c r="D69" s="753">
        <v>547.34981015743119</v>
      </c>
      <c r="E69" s="753">
        <v>142.53333333333299</v>
      </c>
      <c r="F69" s="753">
        <v>446.99753949753949</v>
      </c>
      <c r="G69" s="20">
        <f t="shared" si="12"/>
        <v>429.56165566651964</v>
      </c>
      <c r="H69">
        <f t="shared" si="13"/>
        <v>3.2845107796480678E-2</v>
      </c>
      <c r="I69">
        <f t="shared" si="14"/>
        <v>0.30810618099999998</v>
      </c>
      <c r="J69">
        <f t="shared" si="15"/>
        <v>1.0119780727706987E-2</v>
      </c>
      <c r="K69" s="740"/>
      <c r="L69" s="740"/>
      <c r="R69" s="4" t="s">
        <v>113</v>
      </c>
      <c r="S69" s="5">
        <v>0.49646305299999999</v>
      </c>
    </row>
    <row r="70" spans="1:19">
      <c r="A70" s="752" t="s">
        <v>172</v>
      </c>
      <c r="B70" s="753">
        <v>544.12515026245342</v>
      </c>
      <c r="C70" s="753">
        <v>246.24570861115052</v>
      </c>
      <c r="D70" s="753">
        <v>144.72430140107852</v>
      </c>
      <c r="E70" s="753">
        <v>962.33071895424837</v>
      </c>
      <c r="F70" s="753">
        <v>2.9755892255892258</v>
      </c>
      <c r="G70" s="20">
        <f t="shared" si="12"/>
        <v>380.080293690904</v>
      </c>
      <c r="H70">
        <f t="shared" si="13"/>
        <v>2.9061667988558255E-2</v>
      </c>
      <c r="I70">
        <f t="shared" si="14"/>
        <v>0.38138826799999997</v>
      </c>
      <c r="J70">
        <f t="shared" si="15"/>
        <v>1.1083779219347277E-2</v>
      </c>
      <c r="K70" s="740"/>
      <c r="L70" s="740"/>
      <c r="R70" s="4" t="s">
        <v>36</v>
      </c>
      <c r="S70" s="5">
        <v>0.252987409</v>
      </c>
    </row>
    <row r="71" spans="1:19">
      <c r="A71" s="752" t="s">
        <v>174</v>
      </c>
      <c r="B71" s="753">
        <v>944.47079137725848</v>
      </c>
      <c r="C71" s="753">
        <v>193.90097886224996</v>
      </c>
      <c r="D71" s="753">
        <v>269.56713410677753</v>
      </c>
      <c r="E71" s="753">
        <v>1828.4823529411799</v>
      </c>
      <c r="F71" s="753">
        <v>167.18272468272468</v>
      </c>
      <c r="G71" s="20">
        <f t="shared" si="12"/>
        <v>680.72079639403808</v>
      </c>
      <c r="H71">
        <f t="shared" si="13"/>
        <v>5.2049217247234353E-2</v>
      </c>
      <c r="I71">
        <f t="shared" si="14"/>
        <v>0.427243396</v>
      </c>
      <c r="J71">
        <f t="shared" si="15"/>
        <v>2.2237684335850175E-2</v>
      </c>
      <c r="K71" s="740"/>
      <c r="L71" s="740"/>
      <c r="R71" s="4" t="s">
        <v>114</v>
      </c>
      <c r="S71" s="5">
        <v>0.547400573</v>
      </c>
    </row>
    <row r="72" spans="1:19">
      <c r="A72" s="752" t="s">
        <v>193</v>
      </c>
      <c r="B72" s="753">
        <v>157.04367428795831</v>
      </c>
      <c r="C72" s="753">
        <v>50.88863668605476</v>
      </c>
      <c r="D72" s="753">
        <v>209.74639019710719</v>
      </c>
      <c r="E72" s="753">
        <v>199.2016339869281</v>
      </c>
      <c r="F72" s="753">
        <v>120.71516446516446</v>
      </c>
      <c r="G72" s="20">
        <f t="shared" si="12"/>
        <v>147.51909992464255</v>
      </c>
      <c r="H72">
        <f t="shared" si="13"/>
        <v>1.1279593220550888E-2</v>
      </c>
      <c r="I72">
        <f t="shared" si="14"/>
        <v>0.29781603099999998</v>
      </c>
      <c r="J72">
        <f t="shared" si="15"/>
        <v>3.3592436842389728E-3</v>
      </c>
      <c r="K72" s="740"/>
      <c r="L72" s="740"/>
      <c r="R72" s="4" t="s">
        <v>130</v>
      </c>
      <c r="S72" s="5">
        <v>0.26223906699999999</v>
      </c>
    </row>
    <row r="73" spans="1:19">
      <c r="A73" s="752" t="s">
        <v>73</v>
      </c>
      <c r="B73" s="753">
        <v>22.583884670381885</v>
      </c>
      <c r="C73" s="753">
        <v>719.64647467725911</v>
      </c>
      <c r="D73" s="753">
        <v>572.33576211779246</v>
      </c>
      <c r="E73" s="753">
        <v>1141.4228758169934</v>
      </c>
      <c r="F73" s="753">
        <v>705.73135198135196</v>
      </c>
      <c r="G73" s="20">
        <f t="shared" si="12"/>
        <v>632.34406985275575</v>
      </c>
      <c r="H73">
        <f t="shared" si="13"/>
        <v>4.8350239982553118E-2</v>
      </c>
      <c r="I73">
        <f t="shared" si="14"/>
        <v>0.39864959599999999</v>
      </c>
      <c r="J73">
        <f t="shared" si="15"/>
        <v>1.9274803635547847E-2</v>
      </c>
      <c r="K73" s="740"/>
      <c r="L73" s="740"/>
      <c r="R73" s="17" t="s">
        <v>132</v>
      </c>
      <c r="S73" s="5">
        <v>0.235824899</v>
      </c>
    </row>
    <row r="74" spans="1:19">
      <c r="A74" s="752" t="s">
        <v>89</v>
      </c>
      <c r="B74" s="753">
        <v>441.74972945264</v>
      </c>
      <c r="C74" s="753">
        <v>251.71825790892325</v>
      </c>
      <c r="D74" s="753">
        <v>386.02491703119136</v>
      </c>
      <c r="E74" s="753">
        <v>869.05915032679729</v>
      </c>
      <c r="F74" s="753">
        <v>716.26295001295</v>
      </c>
      <c r="G74" s="20">
        <f t="shared" si="12"/>
        <v>532.96300094650042</v>
      </c>
      <c r="H74">
        <f t="shared" si="13"/>
        <v>4.0751372909348833E-2</v>
      </c>
      <c r="I74">
        <f t="shared" si="14"/>
        <v>0.39864959599999999</v>
      </c>
      <c r="J74">
        <f t="shared" si="15"/>
        <v>1.6245518346757255E-2</v>
      </c>
      <c r="K74" s="740"/>
      <c r="L74" s="740"/>
      <c r="R74" s="4" t="s">
        <v>134</v>
      </c>
      <c r="S74" s="5">
        <v>0.42167111499999999</v>
      </c>
    </row>
    <row r="75" spans="1:19" ht="16" thickBot="1">
      <c r="A75" s="755"/>
      <c r="B75" s="756"/>
      <c r="C75" s="756"/>
      <c r="D75" s="756"/>
      <c r="E75" s="756"/>
      <c r="F75" s="756"/>
      <c r="G75" s="20"/>
      <c r="H75" s="740"/>
      <c r="I75" s="740"/>
      <c r="J75" s="740"/>
      <c r="K75" s="740"/>
      <c r="L75" s="740"/>
      <c r="R75" s="4" t="s">
        <v>38</v>
      </c>
      <c r="S75" s="5">
        <v>0.189396599</v>
      </c>
    </row>
    <row r="76" spans="1:19">
      <c r="A76" s="33"/>
      <c r="B76" s="757">
        <f>SUM(B56:B74)</f>
        <v>15130.768654277947</v>
      </c>
      <c r="C76" s="757">
        <f>SUM(C56:C74)</f>
        <v>7713.1828628174198</v>
      </c>
      <c r="D76" s="757">
        <f>SUM(D56:D74)</f>
        <v>11942.572234864596</v>
      </c>
      <c r="E76" s="757">
        <f>SUM(E56:E74)</f>
        <v>18094.655228758173</v>
      </c>
      <c r="F76" s="757">
        <f>SUM(F56:F74)</f>
        <v>12510.851139601142</v>
      </c>
      <c r="G76" s="20">
        <f t="shared" si="12"/>
        <v>13078.406024063856</v>
      </c>
      <c r="H76" s="740"/>
      <c r="I76" s="740"/>
      <c r="J76" s="740"/>
      <c r="K76" s="740"/>
      <c r="L76" s="740"/>
      <c r="R76" s="4" t="s">
        <v>39</v>
      </c>
      <c r="S76" s="5">
        <v>0.150847644</v>
      </c>
    </row>
    <row r="77" spans="1:19">
      <c r="A77" s="758" t="s">
        <v>319</v>
      </c>
      <c r="B77" s="759"/>
      <c r="C77" s="759"/>
      <c r="D77" s="759"/>
      <c r="E77" s="759"/>
      <c r="F77" s="759"/>
      <c r="G77" s="745"/>
      <c r="H77" s="740"/>
      <c r="I77" s="740"/>
      <c r="J77" s="740"/>
      <c r="K77" s="740"/>
      <c r="L77" s="740"/>
      <c r="R77" s="4" t="s">
        <v>138</v>
      </c>
      <c r="S77" s="4">
        <v>0.300602272</v>
      </c>
    </row>
    <row r="78" spans="1:19">
      <c r="A78" s="37"/>
      <c r="B78" s="760"/>
      <c r="C78" s="760"/>
      <c r="D78" s="760"/>
      <c r="E78" s="760"/>
      <c r="F78" s="760"/>
      <c r="G78" s="748"/>
      <c r="H78" s="740"/>
      <c r="I78" s="740"/>
      <c r="J78" s="740"/>
      <c r="K78" s="740"/>
      <c r="L78" s="740"/>
      <c r="R78" s="4" t="s">
        <v>140</v>
      </c>
      <c r="S78" s="4">
        <v>0.54393411999999997</v>
      </c>
    </row>
    <row r="79" spans="1:19">
      <c r="A79" s="62" t="s">
        <v>176</v>
      </c>
      <c r="B79" s="63"/>
      <c r="C79" s="63"/>
      <c r="D79" s="63"/>
      <c r="E79" s="63"/>
      <c r="F79" s="63"/>
      <c r="R79" s="4" t="s">
        <v>142</v>
      </c>
      <c r="S79" s="29">
        <v>0.61926907399999997</v>
      </c>
    </row>
    <row r="80" spans="1:19">
      <c r="A80" s="65" t="s">
        <v>2</v>
      </c>
      <c r="B80" s="65"/>
      <c r="C80" s="65"/>
      <c r="D80" s="65"/>
      <c r="E80" s="65"/>
      <c r="F80" s="65"/>
      <c r="R80" s="4" t="s">
        <v>116</v>
      </c>
      <c r="S80" s="5">
        <v>0.35482106800000002</v>
      </c>
    </row>
    <row r="81" spans="1:19">
      <c r="A81" s="67" t="s">
        <v>4</v>
      </c>
      <c r="B81" s="68"/>
      <c r="C81" s="68"/>
      <c r="D81" s="68"/>
      <c r="E81" s="68"/>
      <c r="F81" s="68"/>
      <c r="R81" s="4" t="s">
        <v>145</v>
      </c>
      <c r="S81" s="5">
        <v>0.496256117</v>
      </c>
    </row>
    <row r="82" spans="1:19" ht="16" thickBot="1">
      <c r="A82" s="70"/>
      <c r="B82" s="71"/>
      <c r="C82" s="71"/>
      <c r="D82" s="71"/>
      <c r="E82" s="71"/>
      <c r="F82" s="71"/>
      <c r="R82" s="4" t="s">
        <v>147</v>
      </c>
      <c r="S82" s="5">
        <v>0.304407025</v>
      </c>
    </row>
    <row r="83" spans="1:19">
      <c r="A83" s="74" t="s">
        <v>268</v>
      </c>
      <c r="B83" s="75" t="s">
        <v>8</v>
      </c>
      <c r="C83" s="75" t="s">
        <v>9</v>
      </c>
      <c r="D83" s="75" t="s">
        <v>10</v>
      </c>
      <c r="E83" s="75" t="s">
        <v>11</v>
      </c>
      <c r="F83" s="75" t="s">
        <v>12</v>
      </c>
      <c r="G83" s="16" t="s">
        <v>13</v>
      </c>
      <c r="H83" s="16" t="s">
        <v>14</v>
      </c>
      <c r="I83" s="16" t="s">
        <v>15</v>
      </c>
      <c r="J83" s="16" t="s">
        <v>279</v>
      </c>
      <c r="K83" s="16" t="s">
        <v>17</v>
      </c>
      <c r="L83" s="16" t="s">
        <v>18</v>
      </c>
      <c r="R83" s="4" t="s">
        <v>41</v>
      </c>
      <c r="S83" s="5">
        <v>0.15008984</v>
      </c>
    </row>
    <row r="84" spans="1:19">
      <c r="A84" s="18"/>
      <c r="B84" s="76"/>
      <c r="C84" s="76"/>
      <c r="D84" s="76"/>
      <c r="E84" s="76"/>
      <c r="F84" s="76"/>
      <c r="G84" s="18"/>
      <c r="R84" s="4" t="s">
        <v>118</v>
      </c>
      <c r="S84" s="5">
        <v>0.47299710099999998</v>
      </c>
    </row>
    <row r="85" spans="1:19">
      <c r="A85" s="77" t="s">
        <v>174</v>
      </c>
      <c r="B85" s="78">
        <v>0</v>
      </c>
      <c r="C85" s="78">
        <v>0</v>
      </c>
      <c r="D85" s="78">
        <v>2.0099999999999998</v>
      </c>
      <c r="E85" s="78">
        <v>0</v>
      </c>
      <c r="F85" s="78">
        <v>0</v>
      </c>
      <c r="G85" s="20">
        <f>AVERAGE(B85:F85)</f>
        <v>0.40199999999999997</v>
      </c>
      <c r="H85">
        <f>G85/G$87</f>
        <v>1</v>
      </c>
      <c r="I85">
        <f>VLOOKUP(A85,R$1:S$248,2,FALSE)</f>
        <v>0.427243396</v>
      </c>
      <c r="J85">
        <f>H85*I85</f>
        <v>0.427243396</v>
      </c>
      <c r="K85">
        <f>SUM(J85)</f>
        <v>0.427243396</v>
      </c>
      <c r="L85">
        <f>COUNTA(J85)</f>
        <v>1</v>
      </c>
      <c r="R85" s="4" t="s">
        <v>76</v>
      </c>
      <c r="S85" s="5">
        <v>0.21351756199999999</v>
      </c>
    </row>
    <row r="86" spans="1:19" ht="16" thickBot="1">
      <c r="A86" s="311"/>
      <c r="B86" s="80"/>
      <c r="C86" s="80"/>
      <c r="D86" s="80"/>
      <c r="E86" s="80"/>
      <c r="F86" s="80"/>
      <c r="R86" s="4" t="s">
        <v>43</v>
      </c>
      <c r="S86" s="5">
        <v>0.24644919700000001</v>
      </c>
    </row>
    <row r="87" spans="1:19">
      <c r="A87" s="235"/>
      <c r="B87" s="78">
        <f>SUM(B85)</f>
        <v>0</v>
      </c>
      <c r="C87" s="78">
        <f t="shared" ref="C87:F87" si="16">SUM(C85)</f>
        <v>0</v>
      </c>
      <c r="D87" s="78">
        <f t="shared" si="16"/>
        <v>2.0099999999999998</v>
      </c>
      <c r="E87" s="78">
        <f t="shared" si="16"/>
        <v>0</v>
      </c>
      <c r="F87" s="78">
        <f t="shared" si="16"/>
        <v>0</v>
      </c>
      <c r="G87" s="83">
        <f>AVERAGE(B87:F87)</f>
        <v>0.40199999999999997</v>
      </c>
      <c r="R87" s="4" t="s">
        <v>152</v>
      </c>
      <c r="S87" s="5">
        <v>0.235824899</v>
      </c>
    </row>
    <row r="88" spans="1:19">
      <c r="A88" s="84" t="s">
        <v>269</v>
      </c>
      <c r="B88" s="166"/>
      <c r="C88" s="166"/>
      <c r="D88" s="166"/>
      <c r="E88" s="166"/>
      <c r="F88" s="166"/>
      <c r="R88" s="4" t="s">
        <v>154</v>
      </c>
      <c r="S88" s="5">
        <v>0.35523275199999998</v>
      </c>
    </row>
    <row r="89" spans="1:19">
      <c r="A89" s="86"/>
      <c r="B89" s="166"/>
      <c r="C89" s="166"/>
      <c r="D89" s="166"/>
      <c r="E89" s="166"/>
      <c r="F89" s="166"/>
      <c r="R89" s="4" t="s">
        <v>156</v>
      </c>
      <c r="S89" s="4">
        <v>0.39864959599999999</v>
      </c>
    </row>
    <row r="90" spans="1:19">
      <c r="A90" s="87" t="s">
        <v>271</v>
      </c>
      <c r="B90" s="166"/>
      <c r="C90" s="166"/>
      <c r="D90" s="166"/>
      <c r="E90" s="166"/>
      <c r="F90" s="166"/>
      <c r="R90" s="4" t="s">
        <v>158</v>
      </c>
      <c r="S90" s="4">
        <v>0.54393411999999997</v>
      </c>
    </row>
    <row r="91" spans="1:19">
      <c r="R91" s="4" t="s">
        <v>159</v>
      </c>
      <c r="S91" s="5">
        <v>0.34895254799999997</v>
      </c>
    </row>
    <row r="92" spans="1:19">
      <c r="A92" s="761" t="s">
        <v>126</v>
      </c>
      <c r="B92" s="762"/>
      <c r="C92" s="762"/>
      <c r="D92" s="762"/>
      <c r="E92" s="762"/>
      <c r="F92" s="762"/>
      <c r="R92" s="4" t="s">
        <v>160</v>
      </c>
      <c r="S92" s="5">
        <v>0.150847644</v>
      </c>
    </row>
    <row r="93" spans="1:19">
      <c r="A93" s="763" t="s">
        <v>2</v>
      </c>
      <c r="B93" s="763"/>
      <c r="C93" s="763"/>
      <c r="D93" s="763"/>
      <c r="E93" s="763"/>
      <c r="F93" s="763"/>
      <c r="R93" s="4" t="s">
        <v>162</v>
      </c>
      <c r="S93" s="5">
        <v>0.54537309199999995</v>
      </c>
    </row>
    <row r="94" spans="1:19">
      <c r="A94" s="764" t="s">
        <v>4</v>
      </c>
      <c r="B94" s="765"/>
      <c r="C94" s="765"/>
      <c r="D94" s="765"/>
      <c r="E94" s="765"/>
      <c r="F94" s="765"/>
      <c r="R94" s="4" t="s">
        <v>164</v>
      </c>
      <c r="S94" s="5">
        <v>0.53538932900000002</v>
      </c>
    </row>
    <row r="95" spans="1:19" ht="16" thickBot="1">
      <c r="A95" s="766"/>
      <c r="B95" s="767"/>
      <c r="C95" s="767"/>
      <c r="D95" s="767"/>
      <c r="E95" s="767"/>
      <c r="F95" s="767"/>
      <c r="R95" s="4" t="s">
        <v>165</v>
      </c>
      <c r="S95" s="5">
        <v>0.40111301500000002</v>
      </c>
    </row>
    <row r="96" spans="1:19">
      <c r="A96" s="768" t="s">
        <v>268</v>
      </c>
      <c r="B96" s="769" t="s">
        <v>8</v>
      </c>
      <c r="C96" s="769" t="s">
        <v>9</v>
      </c>
      <c r="D96" s="769" t="s">
        <v>10</v>
      </c>
      <c r="E96" s="769" t="s">
        <v>11</v>
      </c>
      <c r="F96" s="769" t="s">
        <v>12</v>
      </c>
      <c r="G96" s="16" t="s">
        <v>13</v>
      </c>
      <c r="H96" s="16" t="s">
        <v>14</v>
      </c>
      <c r="I96" s="16" t="s">
        <v>15</v>
      </c>
      <c r="J96" s="16" t="s">
        <v>279</v>
      </c>
      <c r="K96" s="16" t="s">
        <v>17</v>
      </c>
      <c r="L96" s="16" t="s">
        <v>18</v>
      </c>
      <c r="R96" s="4" t="s">
        <v>167</v>
      </c>
      <c r="S96" s="5">
        <v>0.53611852299999996</v>
      </c>
    </row>
    <row r="97" spans="1:19">
      <c r="A97" s="770"/>
      <c r="B97" s="771"/>
      <c r="C97" s="771"/>
      <c r="D97" s="771"/>
      <c r="E97" s="771"/>
      <c r="F97" s="771"/>
      <c r="G97" s="18"/>
      <c r="R97" s="4" t="s">
        <v>169</v>
      </c>
      <c r="S97" s="4">
        <v>0.61926907399999997</v>
      </c>
    </row>
    <row r="98" spans="1:19">
      <c r="A98" s="772" t="s">
        <v>23</v>
      </c>
      <c r="B98" s="773">
        <v>0</v>
      </c>
      <c r="C98" s="773">
        <v>0</v>
      </c>
      <c r="D98" s="773">
        <v>0</v>
      </c>
      <c r="E98" s="773">
        <v>1.3901342174586957</v>
      </c>
      <c r="F98" s="773">
        <v>0</v>
      </c>
      <c r="G98" s="20">
        <f>AVERAGE(B98:F98)</f>
        <v>0.27802684349173912</v>
      </c>
      <c r="H98">
        <f>G98/G$103</f>
        <v>1.7936364459019787E-2</v>
      </c>
      <c r="I98">
        <f>VLOOKUP(A98,R$1:S$248,2,FALSE)</f>
        <v>0.205225833</v>
      </c>
      <c r="J98">
        <f>H98*I98</f>
        <v>3.6810053370939302E-3</v>
      </c>
      <c r="K98">
        <f>SUM(J98:J101)</f>
        <v>0.15182299101652547</v>
      </c>
      <c r="L98">
        <f>COUNTA(J98:J101)</f>
        <v>2</v>
      </c>
      <c r="R98" s="4" t="s">
        <v>171</v>
      </c>
      <c r="S98" s="5">
        <v>0.21171030399999999</v>
      </c>
    </row>
    <row r="99" spans="1:19">
      <c r="A99" s="772" t="s">
        <v>39</v>
      </c>
      <c r="B99" s="773">
        <v>21.972388032372649</v>
      </c>
      <c r="C99" s="773">
        <v>26.394644387734548</v>
      </c>
      <c r="D99" s="773">
        <v>18.541941208802101</v>
      </c>
      <c r="E99" s="773">
        <v>2.7802684349173918</v>
      </c>
      <c r="F99" s="773">
        <v>6.4243018266619041</v>
      </c>
      <c r="G99" s="20">
        <f t="shared" ref="G99:G103" si="17">AVERAGE(B99:F99)</f>
        <v>15.222708778097717</v>
      </c>
      <c r="H99">
        <f t="shared" ref="H99:H101" si="18">G99/G$103</f>
        <v>0.9820636355409802</v>
      </c>
      <c r="I99">
        <f t="shared" ref="I99:I101" si="19">VLOOKUP(A99,R$1:S$248,2,FALSE)</f>
        <v>0.150847644</v>
      </c>
      <c r="J99">
        <f t="shared" ref="J99" si="20">H99*I99</f>
        <v>0.14814198567943154</v>
      </c>
      <c r="R99" s="4" t="s">
        <v>173</v>
      </c>
      <c r="S99" s="5">
        <v>0.40242429099999999</v>
      </c>
    </row>
    <row r="100" spans="1:19">
      <c r="A100" s="772" t="s">
        <v>205</v>
      </c>
      <c r="B100" s="773">
        <v>0</v>
      </c>
      <c r="C100" s="773">
        <v>0</v>
      </c>
      <c r="D100" s="773">
        <v>0</v>
      </c>
      <c r="E100" s="773">
        <v>0</v>
      </c>
      <c r="F100" s="773">
        <v>0</v>
      </c>
      <c r="G100" s="20">
        <f t="shared" si="17"/>
        <v>0</v>
      </c>
      <c r="H100">
        <f t="shared" si="18"/>
        <v>0</v>
      </c>
      <c r="I100">
        <f t="shared" si="19"/>
        <v>0.28954676299999998</v>
      </c>
      <c r="R100" s="17" t="s">
        <v>150</v>
      </c>
      <c r="S100" s="5">
        <v>0.30302319799999999</v>
      </c>
    </row>
    <row r="101" spans="1:19">
      <c r="A101" s="772" t="s">
        <v>101</v>
      </c>
      <c r="B101" s="773">
        <v>0</v>
      </c>
      <c r="C101" s="773">
        <v>0</v>
      </c>
      <c r="D101" s="773">
        <v>0</v>
      </c>
      <c r="E101" s="773">
        <v>0</v>
      </c>
      <c r="F101" s="773">
        <v>0</v>
      </c>
      <c r="G101" s="20">
        <f t="shared" si="17"/>
        <v>0</v>
      </c>
      <c r="H101">
        <f t="shared" si="18"/>
        <v>0</v>
      </c>
      <c r="I101">
        <f t="shared" si="19"/>
        <v>0.36470802699999999</v>
      </c>
      <c r="R101" s="4" t="s">
        <v>45</v>
      </c>
      <c r="S101" s="5">
        <v>0.21118531600000001</v>
      </c>
    </row>
    <row r="102" spans="1:19" ht="16" thickBot="1">
      <c r="A102" s="774"/>
      <c r="B102" s="775"/>
      <c r="C102" s="775"/>
      <c r="D102" s="775"/>
      <c r="E102" s="775"/>
      <c r="F102" s="775"/>
      <c r="G102" s="20"/>
      <c r="R102" s="4" t="s">
        <v>77</v>
      </c>
      <c r="S102" s="5">
        <v>0.235824899</v>
      </c>
    </row>
    <row r="103" spans="1:19">
      <c r="A103" s="235"/>
      <c r="B103" s="773">
        <f>SUM(B98:B101)</f>
        <v>21.972388032372649</v>
      </c>
      <c r="C103" s="773">
        <f t="shared" ref="C103:F103" si="21">SUM(C98:C101)</f>
        <v>26.394644387734548</v>
      </c>
      <c r="D103" s="773">
        <f t="shared" si="21"/>
        <v>18.541941208802101</v>
      </c>
      <c r="E103" s="773">
        <f t="shared" si="21"/>
        <v>4.1704026523760875</v>
      </c>
      <c r="F103" s="773">
        <f t="shared" si="21"/>
        <v>6.4243018266619041</v>
      </c>
      <c r="G103" s="20">
        <f t="shared" si="17"/>
        <v>15.500735621589456</v>
      </c>
      <c r="R103" s="4" t="s">
        <v>174</v>
      </c>
      <c r="S103" s="5">
        <v>0.427243396</v>
      </c>
    </row>
    <row r="104" spans="1:19">
      <c r="A104" s="776" t="s">
        <v>269</v>
      </c>
      <c r="B104" s="777"/>
      <c r="C104" s="777"/>
      <c r="D104" s="777"/>
      <c r="E104" s="777"/>
      <c r="F104" s="777"/>
      <c r="R104" s="4" t="s">
        <v>161</v>
      </c>
      <c r="S104" s="5">
        <v>0.33501194099999998</v>
      </c>
    </row>
    <row r="105" spans="1:19">
      <c r="A105" s="86"/>
      <c r="B105" s="777"/>
      <c r="C105" s="777"/>
      <c r="D105" s="777"/>
      <c r="E105" s="777"/>
      <c r="F105" s="777"/>
      <c r="R105" s="22" t="s">
        <v>175</v>
      </c>
      <c r="S105" s="5">
        <v>0.28742747600000002</v>
      </c>
    </row>
    <row r="106" spans="1:19">
      <c r="A106" s="778" t="s">
        <v>271</v>
      </c>
      <c r="B106" s="777"/>
      <c r="C106" s="777"/>
      <c r="D106" s="777"/>
      <c r="E106" s="777"/>
      <c r="F106" s="777"/>
      <c r="R106" s="4" t="s">
        <v>180</v>
      </c>
      <c r="S106" s="5">
        <v>0.45023135800000003</v>
      </c>
    </row>
    <row r="107" spans="1:19">
      <c r="R107" s="4" t="s">
        <v>47</v>
      </c>
      <c r="S107" s="5">
        <v>0.193795309</v>
      </c>
    </row>
    <row r="108" spans="1:19">
      <c r="A108" s="62" t="s">
        <v>128</v>
      </c>
      <c r="B108" s="63"/>
      <c r="C108" s="63"/>
      <c r="D108" s="63"/>
      <c r="E108" s="63"/>
      <c r="F108" s="63"/>
      <c r="G108" s="64"/>
      <c r="R108" s="4" t="s">
        <v>181</v>
      </c>
      <c r="S108" s="5">
        <v>0.164744418</v>
      </c>
    </row>
    <row r="109" spans="1:19">
      <c r="A109" s="65" t="s">
        <v>2</v>
      </c>
      <c r="B109" s="65"/>
      <c r="C109" s="65"/>
      <c r="D109" s="65"/>
      <c r="E109" s="65"/>
      <c r="F109" s="65"/>
      <c r="G109" s="66"/>
      <c r="R109" s="4" t="s">
        <v>90</v>
      </c>
      <c r="S109" s="5">
        <v>0.25567135899999999</v>
      </c>
    </row>
    <row r="110" spans="1:19">
      <c r="A110" s="67" t="s">
        <v>4</v>
      </c>
      <c r="B110" s="68"/>
      <c r="C110" s="68"/>
      <c r="D110" s="68"/>
      <c r="E110" s="68"/>
      <c r="F110" s="68"/>
      <c r="G110" s="69"/>
      <c r="R110" s="4" t="s">
        <v>49</v>
      </c>
      <c r="S110" s="5">
        <v>0.21171030399999999</v>
      </c>
    </row>
    <row r="111" spans="1:19" ht="16" thickBot="1">
      <c r="A111" s="70"/>
      <c r="B111" s="71"/>
      <c r="C111" s="71"/>
      <c r="D111" s="71"/>
      <c r="E111" s="71"/>
      <c r="F111" s="71"/>
      <c r="G111" s="18"/>
      <c r="R111" s="4" t="s">
        <v>185</v>
      </c>
      <c r="S111" s="5">
        <v>0.36166089299999998</v>
      </c>
    </row>
    <row r="112" spans="1:19">
      <c r="A112" s="74" t="s">
        <v>7</v>
      </c>
      <c r="B112" s="75" t="s">
        <v>8</v>
      </c>
      <c r="C112" s="75" t="s">
        <v>9</v>
      </c>
      <c r="D112" s="75" t="s">
        <v>10</v>
      </c>
      <c r="E112" s="75" t="s">
        <v>11</v>
      </c>
      <c r="F112" s="75" t="s">
        <v>12</v>
      </c>
      <c r="G112" s="16" t="s">
        <v>13</v>
      </c>
      <c r="H112" s="16" t="s">
        <v>14</v>
      </c>
      <c r="I112" s="16" t="s">
        <v>15</v>
      </c>
      <c r="J112" s="16" t="s">
        <v>279</v>
      </c>
      <c r="K112" s="16" t="s">
        <v>17</v>
      </c>
      <c r="L112" s="16" t="s">
        <v>18</v>
      </c>
      <c r="R112" s="4" t="s">
        <v>92</v>
      </c>
      <c r="S112" s="5">
        <v>0.28963038000000002</v>
      </c>
    </row>
    <row r="113" spans="1:19">
      <c r="A113" s="18"/>
      <c r="B113" s="76"/>
      <c r="C113" s="76"/>
      <c r="D113" s="76"/>
      <c r="E113" s="76"/>
      <c r="F113" s="76"/>
      <c r="G113" s="18"/>
      <c r="R113" s="4" t="s">
        <v>188</v>
      </c>
      <c r="S113" s="5">
        <v>0.150847644</v>
      </c>
    </row>
    <row r="114" spans="1:19">
      <c r="A114" s="165" t="s">
        <v>39</v>
      </c>
      <c r="B114" s="78">
        <v>5.2810268233706346</v>
      </c>
      <c r="C114" s="78">
        <v>9.0207072634997711</v>
      </c>
      <c r="D114" s="78">
        <v>0</v>
      </c>
      <c r="E114" s="78">
        <v>1.5286002926217517</v>
      </c>
      <c r="F114" s="78">
        <v>2.5291181364392679</v>
      </c>
      <c r="G114" s="20">
        <f>AVERAGE(B114:F114)</f>
        <v>3.6718905031862854</v>
      </c>
      <c r="H114">
        <f>G114/G$127</f>
        <v>7.8482053200559287E-2</v>
      </c>
      <c r="I114">
        <f>VLOOKUP(A114,R$1:S$248,2,FALSE)</f>
        <v>0.150847644</v>
      </c>
      <c r="J114">
        <f>H114*I114</f>
        <v>1.1838832821587028E-2</v>
      </c>
      <c r="K114">
        <f>SUM(J114:J125)</f>
        <v>0.37555984965786121</v>
      </c>
      <c r="L114">
        <f>COUNTA(J114:J125)</f>
        <v>12</v>
      </c>
      <c r="R114" s="4" t="s">
        <v>182</v>
      </c>
      <c r="S114" s="5">
        <v>0.304453064</v>
      </c>
    </row>
    <row r="115" spans="1:19">
      <c r="A115" s="165" t="s">
        <v>85</v>
      </c>
      <c r="B115" s="78">
        <v>0</v>
      </c>
      <c r="C115" s="78">
        <v>0</v>
      </c>
      <c r="D115" s="78">
        <v>25.564896506022528</v>
      </c>
      <c r="E115" s="78">
        <v>2.1336654357973943</v>
      </c>
      <c r="F115" s="78">
        <v>0</v>
      </c>
      <c r="G115" s="20">
        <f t="shared" ref="G115:G127" si="22">AVERAGE(B115:F115)</f>
        <v>5.5397123883639843</v>
      </c>
      <c r="H115">
        <f t="shared" ref="H115:H125" si="23">G115/G$127</f>
        <v>0.11840440285518029</v>
      </c>
      <c r="I115">
        <f t="shared" ref="I115:I125" si="24">VLOOKUP(A115,R$1:S$248,2,FALSE)</f>
        <v>0.15576436299999999</v>
      </c>
      <c r="J115">
        <f t="shared" ref="J115:J125" si="25">H115*I115</f>
        <v>1.8443186387132538E-2</v>
      </c>
      <c r="R115" s="4" t="s">
        <v>191</v>
      </c>
      <c r="S115" s="5">
        <v>0.28386346000000001</v>
      </c>
    </row>
    <row r="116" spans="1:19">
      <c r="A116" s="165" t="s">
        <v>0</v>
      </c>
      <c r="B116" s="78">
        <v>0</v>
      </c>
      <c r="C116" s="78">
        <v>0.77284588764635564</v>
      </c>
      <c r="D116" s="78">
        <v>1.8191031821312091</v>
      </c>
      <c r="E116" s="78">
        <v>0.87716853619452384</v>
      </c>
      <c r="F116" s="78">
        <v>0</v>
      </c>
      <c r="G116" s="20">
        <f t="shared" si="22"/>
        <v>0.6938235211944177</v>
      </c>
      <c r="H116">
        <f t="shared" si="23"/>
        <v>1.4829607379339964E-2</v>
      </c>
      <c r="I116">
        <f t="shared" si="24"/>
        <v>0.199021375</v>
      </c>
      <c r="J116">
        <f t="shared" si="25"/>
        <v>2.9514088513463862E-3</v>
      </c>
      <c r="R116" s="4" t="s">
        <v>120</v>
      </c>
      <c r="S116" s="5">
        <v>0.530444735</v>
      </c>
    </row>
    <row r="117" spans="1:19">
      <c r="A117" s="216" t="s">
        <v>120</v>
      </c>
      <c r="B117" s="78">
        <v>0</v>
      </c>
      <c r="C117" s="78">
        <v>0</v>
      </c>
      <c r="D117" s="78">
        <v>0</v>
      </c>
      <c r="E117" s="78">
        <v>1.3586009893402076</v>
      </c>
      <c r="F117" s="78">
        <v>0</v>
      </c>
      <c r="G117" s="20">
        <f t="shared" si="22"/>
        <v>0.27172019786804152</v>
      </c>
      <c r="H117">
        <f t="shared" si="23"/>
        <v>5.8076783624787321E-3</v>
      </c>
      <c r="I117">
        <f t="shared" si="24"/>
        <v>0.530444735</v>
      </c>
      <c r="J117">
        <f t="shared" si="25"/>
        <v>3.0806524099502648E-3</v>
      </c>
      <c r="R117" s="4" t="s">
        <v>194</v>
      </c>
      <c r="S117" s="4">
        <v>0.54393411999999997</v>
      </c>
    </row>
    <row r="118" spans="1:19">
      <c r="A118" s="216" t="s">
        <v>123</v>
      </c>
      <c r="B118" s="78">
        <v>8.2512090198504193</v>
      </c>
      <c r="C118" s="78">
        <v>2.9724841832552142</v>
      </c>
      <c r="D118" s="78">
        <v>2.3161081586777716</v>
      </c>
      <c r="E118" s="78">
        <v>6.5455653870271018</v>
      </c>
      <c r="F118" s="78">
        <v>5.0249584026622296</v>
      </c>
      <c r="G118" s="20">
        <f t="shared" si="22"/>
        <v>5.0220650302945469</v>
      </c>
      <c r="H118">
        <f t="shared" si="23"/>
        <v>0.10734033995355474</v>
      </c>
      <c r="I118">
        <f t="shared" si="24"/>
        <v>0.53886033200000005</v>
      </c>
      <c r="J118">
        <f t="shared" si="25"/>
        <v>5.7841451224365376E-2</v>
      </c>
      <c r="R118" s="4" t="s">
        <v>196</v>
      </c>
      <c r="S118" s="5">
        <v>0.41895681699999998</v>
      </c>
    </row>
    <row r="119" spans="1:19">
      <c r="A119" s="216" t="s">
        <v>129</v>
      </c>
      <c r="B119" s="78">
        <v>0</v>
      </c>
      <c r="C119" s="78">
        <v>0</v>
      </c>
      <c r="D119" s="78">
        <v>0</v>
      </c>
      <c r="E119" s="78">
        <v>23.340068278408694</v>
      </c>
      <c r="F119" s="78">
        <v>2.5956738768718801</v>
      </c>
      <c r="G119" s="20">
        <f t="shared" si="22"/>
        <v>5.1871484310561149</v>
      </c>
      <c r="H119">
        <f t="shared" si="23"/>
        <v>0.11086879055137512</v>
      </c>
      <c r="I119">
        <f t="shared" si="24"/>
        <v>0.51318692300000002</v>
      </c>
      <c r="J119">
        <f t="shared" si="25"/>
        <v>5.6896413479791672E-2</v>
      </c>
      <c r="R119" s="17" t="s">
        <v>151</v>
      </c>
      <c r="S119" s="5">
        <v>0.34739118899999999</v>
      </c>
    </row>
    <row r="120" spans="1:19">
      <c r="A120" s="217" t="s">
        <v>137</v>
      </c>
      <c r="B120" s="78">
        <v>5.8662064893437549</v>
      </c>
      <c r="C120" s="78">
        <v>6.5676255796344156</v>
      </c>
      <c r="D120" s="78">
        <v>3.5407544080768178</v>
      </c>
      <c r="E120" s="78">
        <v>2.6823660558768201</v>
      </c>
      <c r="F120" s="78">
        <v>0</v>
      </c>
      <c r="G120" s="20">
        <f t="shared" si="22"/>
        <v>3.7313905065863615</v>
      </c>
      <c r="H120">
        <f t="shared" si="23"/>
        <v>7.9753791131803739E-2</v>
      </c>
      <c r="I120">
        <f t="shared" si="24"/>
        <v>0.37213973700000003</v>
      </c>
      <c r="J120">
        <f t="shared" si="25"/>
        <v>2.9679554856542379E-2</v>
      </c>
      <c r="R120" s="4" t="s">
        <v>183</v>
      </c>
      <c r="S120" s="5">
        <v>0.32123402699999998</v>
      </c>
    </row>
    <row r="121" spans="1:19">
      <c r="A121" s="217" t="s">
        <v>141</v>
      </c>
      <c r="B121" s="78">
        <v>0.7183827250745094</v>
      </c>
      <c r="C121" s="78">
        <v>2.2027672263280746</v>
      </c>
      <c r="D121" s="78">
        <v>10.567040449058615</v>
      </c>
      <c r="E121" s="78">
        <v>1.707238904758587</v>
      </c>
      <c r="F121" s="78">
        <v>2.562396006655574</v>
      </c>
      <c r="G121" s="20">
        <f t="shared" si="22"/>
        <v>3.5515650623750723</v>
      </c>
      <c r="H121">
        <f t="shared" si="23"/>
        <v>7.5910247848811507E-2</v>
      </c>
      <c r="I121">
        <f t="shared" si="24"/>
        <v>0.36556084300000002</v>
      </c>
      <c r="J121">
        <f t="shared" si="25"/>
        <v>2.7749814195950472E-2</v>
      </c>
      <c r="R121" s="4" t="s">
        <v>197</v>
      </c>
      <c r="S121" s="5">
        <v>0.35481905499999999</v>
      </c>
    </row>
    <row r="122" spans="1:19">
      <c r="A122" s="23" t="s">
        <v>170</v>
      </c>
      <c r="B122" s="78">
        <v>0</v>
      </c>
      <c r="C122" s="78">
        <v>0</v>
      </c>
      <c r="D122" s="78">
        <v>0</v>
      </c>
      <c r="E122" s="78">
        <v>5.7569846025221203</v>
      </c>
      <c r="F122" s="78">
        <v>0</v>
      </c>
      <c r="G122" s="20">
        <f t="shared" si="22"/>
        <v>1.1513969205044241</v>
      </c>
      <c r="H122">
        <f t="shared" si="23"/>
        <v>2.4609664773929108E-2</v>
      </c>
      <c r="I122">
        <f t="shared" si="24"/>
        <v>0.30810618099999998</v>
      </c>
      <c r="J122">
        <f t="shared" si="25"/>
        <v>7.5823898291855251E-3</v>
      </c>
      <c r="R122" s="22" t="s">
        <v>198</v>
      </c>
      <c r="S122" s="5">
        <v>0.48138170000000002</v>
      </c>
    </row>
    <row r="123" spans="1:19">
      <c r="A123" s="165" t="s">
        <v>174</v>
      </c>
      <c r="B123" s="78">
        <v>0.96370128774672448</v>
      </c>
      <c r="C123" s="78">
        <v>0</v>
      </c>
      <c r="D123" s="78">
        <v>33.367549797949607</v>
      </c>
      <c r="E123" s="78">
        <v>22.005051208806524</v>
      </c>
      <c r="F123" s="78">
        <v>0</v>
      </c>
      <c r="G123" s="20">
        <f t="shared" si="22"/>
        <v>11.267260458900571</v>
      </c>
      <c r="H123">
        <f t="shared" si="23"/>
        <v>0.24082355778111034</v>
      </c>
      <c r="I123">
        <f t="shared" si="24"/>
        <v>0.427243396</v>
      </c>
      <c r="J123">
        <f t="shared" si="25"/>
        <v>0.1028902746632038</v>
      </c>
      <c r="R123" s="4" t="s">
        <v>51</v>
      </c>
      <c r="S123" s="5">
        <v>0.26294708900000002</v>
      </c>
    </row>
    <row r="124" spans="1:19">
      <c r="A124" s="165" t="s">
        <v>176</v>
      </c>
      <c r="B124" s="78">
        <v>21.357476241354099</v>
      </c>
      <c r="C124" s="78">
        <v>10.087672638752432</v>
      </c>
      <c r="D124" s="78">
        <v>1.2116526552409661</v>
      </c>
      <c r="E124" s="78">
        <v>0</v>
      </c>
      <c r="F124" s="78">
        <v>0</v>
      </c>
      <c r="G124" s="20">
        <f t="shared" si="22"/>
        <v>6.5313603070694999</v>
      </c>
      <c r="H124">
        <f t="shared" si="23"/>
        <v>0.13959963311723089</v>
      </c>
      <c r="I124">
        <f t="shared" si="24"/>
        <v>0.39787066100000001</v>
      </c>
      <c r="J124">
        <f t="shared" si="25"/>
        <v>5.5542598303710146E-2</v>
      </c>
      <c r="R124" s="4" t="s">
        <v>184</v>
      </c>
      <c r="S124" s="5">
        <v>0.35035347300000003</v>
      </c>
    </row>
    <row r="125" spans="1:19">
      <c r="A125" s="165" t="s">
        <v>193</v>
      </c>
      <c r="B125" s="78">
        <v>0</v>
      </c>
      <c r="C125" s="78">
        <v>0</v>
      </c>
      <c r="D125" s="78">
        <v>0</v>
      </c>
      <c r="E125" s="78">
        <v>0.83519124921619181</v>
      </c>
      <c r="F125" s="78">
        <v>0</v>
      </c>
      <c r="G125" s="20">
        <f t="shared" si="22"/>
        <v>0.16703824984323837</v>
      </c>
      <c r="H125">
        <f t="shared" si="23"/>
        <v>3.570233044626349E-3</v>
      </c>
      <c r="I125">
        <f t="shared" si="24"/>
        <v>0.29781603099999998</v>
      </c>
      <c r="J125">
        <f t="shared" si="25"/>
        <v>1.0632726350956652E-3</v>
      </c>
      <c r="R125" s="4" t="s">
        <v>199</v>
      </c>
      <c r="S125" s="5">
        <v>0.47867728199999998</v>
      </c>
    </row>
    <row r="126" spans="1:19" ht="16" thickBot="1">
      <c r="A126" s="79"/>
      <c r="B126" s="80"/>
      <c r="C126" s="80"/>
      <c r="D126" s="80"/>
      <c r="E126" s="80"/>
      <c r="F126" s="80"/>
      <c r="G126" s="20"/>
      <c r="R126" s="4" t="s">
        <v>122</v>
      </c>
      <c r="S126" s="5">
        <v>0.57400911600000004</v>
      </c>
    </row>
    <row r="127" spans="1:19">
      <c r="A127" s="58"/>
      <c r="B127" s="82">
        <f>SUM(B114:B125)</f>
        <v>42.43800258674014</v>
      </c>
      <c r="C127" s="82">
        <f t="shared" ref="C127:F127" si="26">SUM(C114:C125)</f>
        <v>31.624102779116264</v>
      </c>
      <c r="D127" s="82">
        <f t="shared" si="26"/>
        <v>78.387105157157507</v>
      </c>
      <c r="E127" s="82">
        <f t="shared" si="26"/>
        <v>68.770500940569917</v>
      </c>
      <c r="F127" s="82">
        <f t="shared" si="26"/>
        <v>12.712146422628951</v>
      </c>
      <c r="G127" s="20">
        <f t="shared" si="22"/>
        <v>46.786371577242555</v>
      </c>
      <c r="R127" s="22" t="s">
        <v>99</v>
      </c>
      <c r="S127" s="5">
        <v>0.36547341700000002</v>
      </c>
    </row>
    <row r="128" spans="1:19">
      <c r="A128" s="84" t="s">
        <v>320</v>
      </c>
      <c r="B128" s="166"/>
      <c r="C128" s="166"/>
      <c r="D128" s="166"/>
      <c r="E128" s="166"/>
      <c r="F128" s="166"/>
      <c r="G128" s="69"/>
      <c r="R128" s="4" t="s">
        <v>79</v>
      </c>
      <c r="S128" s="4">
        <v>0.17537725199999998</v>
      </c>
    </row>
    <row r="129" spans="1:19">
      <c r="A129" s="86"/>
      <c r="B129" s="81"/>
      <c r="C129" s="81"/>
      <c r="D129" s="81"/>
      <c r="E129" s="81"/>
      <c r="F129" s="81"/>
      <c r="G129" s="18"/>
      <c r="R129" s="4" t="s">
        <v>52</v>
      </c>
      <c r="S129" s="5">
        <v>0.25720264300000001</v>
      </c>
    </row>
    <row r="130" spans="1:19">
      <c r="A130" s="779" t="s">
        <v>205</v>
      </c>
      <c r="B130" s="780"/>
      <c r="C130" s="780"/>
      <c r="D130" s="780"/>
      <c r="E130" s="780"/>
      <c r="F130" s="780"/>
      <c r="G130" s="781"/>
      <c r="H130" s="782"/>
      <c r="I130" s="782"/>
      <c r="J130" s="782"/>
      <c r="K130" s="782"/>
      <c r="L130" s="782"/>
      <c r="R130" s="4" t="s">
        <v>54</v>
      </c>
      <c r="S130" s="5">
        <v>0.12913191900000001</v>
      </c>
    </row>
    <row r="131" spans="1:19">
      <c r="A131" s="783" t="s">
        <v>2</v>
      </c>
      <c r="B131" s="783"/>
      <c r="C131" s="783"/>
      <c r="D131" s="783"/>
      <c r="E131" s="783"/>
      <c r="F131" s="783"/>
      <c r="G131" s="784"/>
      <c r="H131" s="782"/>
      <c r="I131" s="782"/>
      <c r="J131" s="782"/>
      <c r="K131" s="782"/>
      <c r="L131" s="782"/>
      <c r="R131" s="23" t="s">
        <v>153</v>
      </c>
      <c r="S131" s="4">
        <v>0.30302319799999999</v>
      </c>
    </row>
    <row r="132" spans="1:19">
      <c r="A132" s="785" t="s">
        <v>4</v>
      </c>
      <c r="B132" s="786"/>
      <c r="C132" s="786"/>
      <c r="D132" s="786"/>
      <c r="E132" s="786"/>
      <c r="F132" s="786"/>
      <c r="G132" s="787"/>
      <c r="H132" s="782"/>
      <c r="I132" s="782"/>
      <c r="J132" s="782"/>
      <c r="K132" s="782"/>
      <c r="L132" s="782"/>
      <c r="R132" s="4" t="s">
        <v>123</v>
      </c>
      <c r="S132" s="5">
        <v>0.53886033200000005</v>
      </c>
    </row>
    <row r="133" spans="1:19" ht="16" thickBot="1">
      <c r="A133" s="788"/>
      <c r="B133" s="789"/>
      <c r="C133" s="789"/>
      <c r="D133" s="789"/>
      <c r="E133" s="789"/>
      <c r="F133" s="789"/>
      <c r="G133" s="784"/>
      <c r="H133" s="782"/>
      <c r="I133" s="782"/>
      <c r="J133" s="782"/>
      <c r="K133" s="782"/>
      <c r="L133" s="782"/>
      <c r="R133" s="4" t="s">
        <v>125</v>
      </c>
      <c r="S133" s="5">
        <v>0.491810578</v>
      </c>
    </row>
    <row r="134" spans="1:19">
      <c r="A134" s="790" t="s">
        <v>268</v>
      </c>
      <c r="B134" s="791" t="s">
        <v>8</v>
      </c>
      <c r="C134" s="791" t="s">
        <v>9</v>
      </c>
      <c r="D134" s="791" t="s">
        <v>10</v>
      </c>
      <c r="E134" s="791" t="s">
        <v>11</v>
      </c>
      <c r="F134" s="791" t="s">
        <v>12</v>
      </c>
      <c r="G134" s="16" t="s">
        <v>13</v>
      </c>
      <c r="H134" s="16" t="s">
        <v>14</v>
      </c>
      <c r="I134" s="16" t="s">
        <v>15</v>
      </c>
      <c r="J134" s="16" t="s">
        <v>279</v>
      </c>
      <c r="K134" s="16" t="s">
        <v>17</v>
      </c>
      <c r="L134" s="16" t="s">
        <v>18</v>
      </c>
      <c r="R134" s="4" t="s">
        <v>163</v>
      </c>
      <c r="S134" s="5">
        <v>0.309853932</v>
      </c>
    </row>
    <row r="135" spans="1:19">
      <c r="A135" s="784"/>
      <c r="B135" s="792"/>
      <c r="C135" s="792"/>
      <c r="D135" s="792"/>
      <c r="E135" s="792"/>
      <c r="F135" s="792"/>
      <c r="G135" s="18"/>
      <c r="R135" s="4" t="s">
        <v>176</v>
      </c>
      <c r="S135" s="5">
        <v>0.39787066100000001</v>
      </c>
    </row>
    <row r="136" spans="1:19">
      <c r="A136" s="793" t="s">
        <v>31</v>
      </c>
      <c r="B136" s="794">
        <v>544.31299999999999</v>
      </c>
      <c r="C136" s="794">
        <v>104.76900000000001</v>
      </c>
      <c r="D136" s="794">
        <v>308.017</v>
      </c>
      <c r="E136" s="794">
        <v>418.11799999999999</v>
      </c>
      <c r="F136" s="794">
        <v>562.27300000000002</v>
      </c>
      <c r="G136" s="20">
        <f>AVERAGE(B136:F136)</f>
        <v>387.49799999999993</v>
      </c>
      <c r="H136">
        <f>G136/G$177</f>
        <v>4.4876283829382989E-2</v>
      </c>
      <c r="I136">
        <f>VLOOKUP(A136,R$1:S$250,2,FALSE)</f>
        <v>0.26223906699999999</v>
      </c>
      <c r="J136">
        <f>H136*I136</f>
        <v>1.1768314801844582E-2</v>
      </c>
      <c r="K136">
        <f>SUM(J136:J175)</f>
        <v>0.26132152977941442</v>
      </c>
      <c r="L136">
        <f>COUNTA(J136:J175)</f>
        <v>37</v>
      </c>
      <c r="R136" s="4" t="s">
        <v>126</v>
      </c>
      <c r="S136" s="5">
        <v>0.54441631300000004</v>
      </c>
    </row>
    <row r="137" spans="1:19">
      <c r="A137" s="793" t="s">
        <v>37</v>
      </c>
      <c r="B137" s="794">
        <v>0</v>
      </c>
      <c r="C137" s="794">
        <v>0.77991561313065927</v>
      </c>
      <c r="D137" s="795" t="s">
        <v>30</v>
      </c>
      <c r="E137" s="794">
        <v>0</v>
      </c>
      <c r="F137" s="795" t="s">
        <v>30</v>
      </c>
      <c r="G137" s="20">
        <f>AVERAGE(B137,,C137,E137)</f>
        <v>0.19497890328266482</v>
      </c>
      <c r="H137">
        <f t="shared" ref="H137:H175" si="27">G137/G$177</f>
        <v>2.2580577459637684E-5</v>
      </c>
      <c r="I137">
        <f t="shared" ref="I137:I175" si="28">VLOOKUP(A137,R$1:S$250,2,FALSE)</f>
        <v>0.23886655300000001</v>
      </c>
      <c r="J137">
        <f t="shared" ref="J137:J175" si="29">H137*I137</f>
        <v>5.3937447025331508E-6</v>
      </c>
      <c r="K137" s="782"/>
      <c r="L137" s="782"/>
      <c r="R137" s="4" t="s">
        <v>56</v>
      </c>
      <c r="S137" s="5">
        <v>0.255508018</v>
      </c>
    </row>
    <row r="138" spans="1:19">
      <c r="A138" s="793" t="s">
        <v>21</v>
      </c>
      <c r="B138" s="794">
        <v>16.3386677408723</v>
      </c>
      <c r="C138" s="794">
        <v>0</v>
      </c>
      <c r="D138" s="794">
        <v>0</v>
      </c>
      <c r="E138" s="794">
        <v>0</v>
      </c>
      <c r="F138" s="794">
        <v>0</v>
      </c>
      <c r="G138" s="20">
        <f t="shared" ref="G138:G175" si="30">AVERAGE(B138:F138)</f>
        <v>3.2677335481744598</v>
      </c>
      <c r="H138">
        <f t="shared" si="27"/>
        <v>3.7843740661028919E-4</v>
      </c>
      <c r="I138">
        <f t="shared" si="28"/>
        <v>0.19499014100000001</v>
      </c>
      <c r="J138">
        <f t="shared" si="29"/>
        <v>7.3791563274614626E-5</v>
      </c>
      <c r="K138" s="782"/>
      <c r="L138" s="782"/>
      <c r="R138" s="4" t="s">
        <v>208</v>
      </c>
      <c r="S138" s="4">
        <v>0.54393411999999997</v>
      </c>
    </row>
    <row r="139" spans="1:19">
      <c r="A139" s="793" t="s">
        <v>23</v>
      </c>
      <c r="B139" s="794">
        <v>0</v>
      </c>
      <c r="C139" s="794">
        <v>88.908275832369</v>
      </c>
      <c r="D139" s="794">
        <v>107.27837413664101</v>
      </c>
      <c r="E139" s="794">
        <v>33.3632212190087</v>
      </c>
      <c r="F139" s="794">
        <v>21.842645581232802</v>
      </c>
      <c r="G139" s="20">
        <f t="shared" si="30"/>
        <v>50.278503353850297</v>
      </c>
      <c r="H139">
        <f t="shared" si="27"/>
        <v>5.8227716969480384E-3</v>
      </c>
      <c r="I139">
        <f t="shared" si="28"/>
        <v>0.205225833</v>
      </c>
      <c r="J139">
        <f t="shared" si="29"/>
        <v>1.1949831718749847E-3</v>
      </c>
      <c r="K139" s="782"/>
      <c r="L139" s="782"/>
      <c r="R139" s="4" t="s">
        <v>209</v>
      </c>
      <c r="S139" s="4">
        <v>0.39864959599999999</v>
      </c>
    </row>
    <row r="140" spans="1:19">
      <c r="A140" s="793" t="s">
        <v>265</v>
      </c>
      <c r="B140" s="794">
        <v>18.239999999999998</v>
      </c>
      <c r="C140" s="794">
        <v>6.867</v>
      </c>
      <c r="D140" s="794">
        <v>9.3559999999999999</v>
      </c>
      <c r="E140" s="794">
        <v>0</v>
      </c>
      <c r="F140" s="794">
        <v>0</v>
      </c>
      <c r="G140" s="20">
        <f t="shared" si="30"/>
        <v>6.8925999999999998</v>
      </c>
      <c r="H140">
        <f t="shared" si="27"/>
        <v>7.9823450423590638E-4</v>
      </c>
      <c r="I140">
        <f t="shared" si="28"/>
        <v>0.37816792100000002</v>
      </c>
      <c r="J140">
        <f t="shared" si="29"/>
        <v>3.0186668293735844E-4</v>
      </c>
      <c r="K140" s="782"/>
      <c r="L140" s="782"/>
      <c r="R140" s="4" t="s">
        <v>127</v>
      </c>
      <c r="S140" s="5">
        <v>0.46528443800000002</v>
      </c>
    </row>
    <row r="141" spans="1:19">
      <c r="A141" s="793" t="s">
        <v>69</v>
      </c>
      <c r="B141" s="794">
        <v>202.386</v>
      </c>
      <c r="C141" s="794">
        <v>134.10400000000001</v>
      </c>
      <c r="D141" s="794">
        <v>2329.7150000000001</v>
      </c>
      <c r="E141" s="794">
        <v>932.31100000000004</v>
      </c>
      <c r="F141" s="794">
        <v>2755.88</v>
      </c>
      <c r="G141" s="20">
        <f t="shared" si="30"/>
        <v>1270.8792000000001</v>
      </c>
      <c r="H141">
        <f t="shared" si="27"/>
        <v>0.14718098078456973</v>
      </c>
      <c r="I141">
        <f t="shared" si="28"/>
        <v>0.29559615700000003</v>
      </c>
      <c r="J141">
        <f t="shared" si="29"/>
        <v>4.3506132303409661E-2</v>
      </c>
      <c r="K141" s="782"/>
      <c r="L141" s="782"/>
      <c r="R141" s="4" t="s">
        <v>128</v>
      </c>
      <c r="S141" s="5">
        <v>0.33922593699999998</v>
      </c>
    </row>
    <row r="142" spans="1:19">
      <c r="A142" s="793" t="s">
        <v>25</v>
      </c>
      <c r="B142" s="794">
        <v>0</v>
      </c>
      <c r="C142" s="794">
        <v>0</v>
      </c>
      <c r="D142" s="794">
        <v>0</v>
      </c>
      <c r="E142" s="794">
        <v>0.60262318326834496</v>
      </c>
      <c r="F142" s="794">
        <v>0.69164094802221265</v>
      </c>
      <c r="G142" s="20">
        <f t="shared" si="30"/>
        <v>0.25885282625811151</v>
      </c>
      <c r="H142">
        <f t="shared" si="27"/>
        <v>2.9977839630648355E-5</v>
      </c>
      <c r="I142">
        <f t="shared" si="28"/>
        <v>0.22307782900000001</v>
      </c>
      <c r="J142">
        <f t="shared" si="29"/>
        <v>6.6873913829151971E-6</v>
      </c>
      <c r="K142" s="782"/>
      <c r="L142" s="782"/>
      <c r="R142" s="4" t="s">
        <v>210</v>
      </c>
      <c r="S142" s="4">
        <v>0.46037966699999999</v>
      </c>
    </row>
    <row r="143" spans="1:19">
      <c r="A143" s="793" t="s">
        <v>95</v>
      </c>
      <c r="B143" s="794">
        <v>325</v>
      </c>
      <c r="C143" s="794">
        <v>617.31100000000004</v>
      </c>
      <c r="D143" s="794">
        <v>94.769000000000005</v>
      </c>
      <c r="E143" s="794">
        <v>187.785</v>
      </c>
      <c r="F143" s="794">
        <v>577.33100000000002</v>
      </c>
      <c r="G143" s="20">
        <f t="shared" si="30"/>
        <v>360.43919999999997</v>
      </c>
      <c r="H143">
        <f t="shared" si="27"/>
        <v>4.1742594393869757E-2</v>
      </c>
      <c r="I143">
        <f t="shared" si="28"/>
        <v>0.28245747300000001</v>
      </c>
      <c r="J143">
        <f t="shared" si="29"/>
        <v>1.1790507728956418E-2</v>
      </c>
      <c r="K143" s="782"/>
      <c r="L143" s="782"/>
      <c r="R143" s="4" t="s">
        <v>205</v>
      </c>
      <c r="S143" s="5">
        <v>0.28954676299999998</v>
      </c>
    </row>
    <row r="144" spans="1:19">
      <c r="A144" s="793" t="s">
        <v>102</v>
      </c>
      <c r="B144" s="794">
        <v>577.11800000000005</v>
      </c>
      <c r="C144" s="794">
        <v>461.762</v>
      </c>
      <c r="D144" s="794">
        <v>342.697</v>
      </c>
      <c r="E144" s="794">
        <v>424.95</v>
      </c>
      <c r="F144" s="794">
        <v>807.44799999999998</v>
      </c>
      <c r="G144" s="20">
        <f t="shared" si="30"/>
        <v>522.79500000000007</v>
      </c>
      <c r="H144">
        <f t="shared" si="27"/>
        <v>6.0545078438036554E-2</v>
      </c>
      <c r="I144">
        <f t="shared" si="28"/>
        <v>0.29815216</v>
      </c>
      <c r="J144">
        <f t="shared" si="29"/>
        <v>1.8051645913670023E-2</v>
      </c>
      <c r="K144" s="782"/>
      <c r="L144" s="782"/>
      <c r="R144" s="4" t="s">
        <v>211</v>
      </c>
      <c r="S144" s="5">
        <v>0.48259844499999999</v>
      </c>
    </row>
    <row r="145" spans="1:19">
      <c r="A145" s="793" t="s">
        <v>108</v>
      </c>
      <c r="B145" s="794">
        <v>19.841000000000001</v>
      </c>
      <c r="C145" s="794">
        <v>6.7469999999999999</v>
      </c>
      <c r="D145" s="794">
        <v>40.360999999999997</v>
      </c>
      <c r="E145" s="794">
        <v>183.39500000000001</v>
      </c>
      <c r="F145" s="794">
        <v>346.25799999999998</v>
      </c>
      <c r="G145" s="20">
        <f t="shared" si="30"/>
        <v>119.32039999999999</v>
      </c>
      <c r="H145">
        <f t="shared" si="27"/>
        <v>1.3818538771904657E-2</v>
      </c>
      <c r="I145">
        <f t="shared" si="28"/>
        <v>0.342986709</v>
      </c>
      <c r="J145">
        <f t="shared" si="29"/>
        <v>4.7395751365644796E-3</v>
      </c>
      <c r="K145" s="782"/>
      <c r="L145" s="782"/>
      <c r="R145" s="4" t="s">
        <v>81</v>
      </c>
      <c r="S145" s="5">
        <v>0.18817235299999999</v>
      </c>
    </row>
    <row r="146" spans="1:19">
      <c r="A146" s="793" t="s">
        <v>32</v>
      </c>
      <c r="B146" s="794">
        <v>116.41043364164101</v>
      </c>
      <c r="C146" s="794">
        <v>266.85259403032057</v>
      </c>
      <c r="D146" s="794">
        <v>31.119157202473499</v>
      </c>
      <c r="E146" s="794">
        <v>2.8489085042297932</v>
      </c>
      <c r="F146" s="794">
        <v>0</v>
      </c>
      <c r="G146" s="20">
        <f t="shared" si="30"/>
        <v>83.446218675732979</v>
      </c>
      <c r="H146">
        <f t="shared" si="27"/>
        <v>9.6639368300764222E-3</v>
      </c>
      <c r="I146">
        <f t="shared" si="28"/>
        <v>0.167790564</v>
      </c>
      <c r="J146">
        <f t="shared" si="29"/>
        <v>1.621517411178895E-3</v>
      </c>
      <c r="K146" s="782"/>
      <c r="L146" s="782"/>
      <c r="R146" s="4" t="s">
        <v>155</v>
      </c>
      <c r="S146" s="5">
        <v>0.39930692499999998</v>
      </c>
    </row>
    <row r="147" spans="1:19">
      <c r="A147" s="793" t="s">
        <v>34</v>
      </c>
      <c r="B147" s="794">
        <v>0.78460141267484351</v>
      </c>
      <c r="C147" s="794">
        <v>18.653688673666775</v>
      </c>
      <c r="D147" s="794">
        <v>35.561371815479156</v>
      </c>
      <c r="E147" s="794">
        <v>111.75869063518051</v>
      </c>
      <c r="F147" s="794">
        <v>17.2637626716018</v>
      </c>
      <c r="G147" s="20">
        <f t="shared" si="30"/>
        <v>36.804423041720618</v>
      </c>
      <c r="H147">
        <f t="shared" si="27"/>
        <v>4.2623335722944064E-3</v>
      </c>
      <c r="I147">
        <f t="shared" si="28"/>
        <v>0.14496762399999999</v>
      </c>
      <c r="J147">
        <f t="shared" si="29"/>
        <v>6.1790037067095227E-4</v>
      </c>
      <c r="K147" s="782"/>
      <c r="L147" s="782"/>
      <c r="R147" s="4" t="s">
        <v>212</v>
      </c>
      <c r="S147" s="4">
        <v>0.2866231185</v>
      </c>
    </row>
    <row r="148" spans="1:19">
      <c r="A148" s="793" t="s">
        <v>119</v>
      </c>
      <c r="B148" s="794">
        <v>1055.2</v>
      </c>
      <c r="C148" s="794">
        <v>273.2</v>
      </c>
      <c r="D148" s="794">
        <v>369.2</v>
      </c>
      <c r="E148" s="794">
        <v>72.900000000000006</v>
      </c>
      <c r="F148" s="794">
        <v>361.7</v>
      </c>
      <c r="G148" s="20">
        <f t="shared" si="30"/>
        <v>426.44000000000005</v>
      </c>
      <c r="H148">
        <f t="shared" si="27"/>
        <v>4.9386170963984559E-2</v>
      </c>
      <c r="I148">
        <f t="shared" si="28"/>
        <v>0.39864959599999999</v>
      </c>
      <c r="J148">
        <f t="shared" si="29"/>
        <v>1.9687777102779375E-2</v>
      </c>
      <c r="K148" s="782"/>
      <c r="L148" s="782"/>
      <c r="R148" s="4" t="s">
        <v>214</v>
      </c>
      <c r="S148" s="4">
        <v>0.39864959599999999</v>
      </c>
    </row>
    <row r="149" spans="1:19">
      <c r="A149" s="793" t="s">
        <v>121</v>
      </c>
      <c r="B149" s="794">
        <v>312.56700000000001</v>
      </c>
      <c r="C149" s="794">
        <v>620.96199999999999</v>
      </c>
      <c r="D149" s="794">
        <v>278.54000000000002</v>
      </c>
      <c r="E149" s="794">
        <v>70.132999999999996</v>
      </c>
      <c r="F149" s="794">
        <v>83.135999999999996</v>
      </c>
      <c r="G149" s="20">
        <f t="shared" si="30"/>
        <v>273.06759999999997</v>
      </c>
      <c r="H149">
        <f t="shared" si="27"/>
        <v>3.1624057729868087E-2</v>
      </c>
      <c r="I149">
        <f t="shared" si="28"/>
        <v>0.31631986200000001</v>
      </c>
      <c r="J149">
        <f t="shared" si="29"/>
        <v>1.0003317576991907E-2</v>
      </c>
      <c r="K149" s="782"/>
      <c r="L149" s="782"/>
      <c r="R149" s="4" t="s">
        <v>101</v>
      </c>
      <c r="S149" s="5">
        <v>0.36470802699999999</v>
      </c>
    </row>
    <row r="150" spans="1:19">
      <c r="A150" s="793" t="s">
        <v>124</v>
      </c>
      <c r="B150" s="794">
        <v>7.6000000000000227</v>
      </c>
      <c r="C150" s="794">
        <v>0</v>
      </c>
      <c r="D150" s="794">
        <v>48.542999999999999</v>
      </c>
      <c r="E150" s="794">
        <v>49.347000000000001</v>
      </c>
      <c r="F150" s="794">
        <v>19.518999999999998</v>
      </c>
      <c r="G150" s="20">
        <f t="shared" si="30"/>
        <v>25.001800000000003</v>
      </c>
      <c r="H150">
        <f t="shared" si="27"/>
        <v>2.895467519949698E-3</v>
      </c>
      <c r="I150">
        <f t="shared" si="28"/>
        <v>0.38353377399999999</v>
      </c>
      <c r="J150">
        <f t="shared" si="29"/>
        <v>1.1105095854207279E-3</v>
      </c>
      <c r="K150" s="782"/>
      <c r="L150" s="782"/>
      <c r="R150" s="4" t="s">
        <v>129</v>
      </c>
      <c r="S150" s="5">
        <v>0.51318692300000002</v>
      </c>
    </row>
    <row r="151" spans="1:19">
      <c r="A151" s="793" t="s">
        <v>38</v>
      </c>
      <c r="B151" s="794">
        <v>0</v>
      </c>
      <c r="C151" s="794">
        <v>1.5322785662984846</v>
      </c>
      <c r="D151" s="794">
        <v>0</v>
      </c>
      <c r="E151" s="794">
        <v>0.7423316721229436</v>
      </c>
      <c r="F151" s="794">
        <v>0</v>
      </c>
      <c r="G151" s="20">
        <f t="shared" si="30"/>
        <v>0.45492204768428568</v>
      </c>
      <c r="H151">
        <f t="shared" si="27"/>
        <v>5.2684687229673727E-5</v>
      </c>
      <c r="I151">
        <f t="shared" si="28"/>
        <v>0.189396599</v>
      </c>
      <c r="J151">
        <f t="shared" si="29"/>
        <v>9.9783005806789365E-6</v>
      </c>
      <c r="K151" s="782"/>
      <c r="L151" s="782"/>
      <c r="R151" s="4" t="s">
        <v>217</v>
      </c>
      <c r="S151" s="5">
        <v>0.42702807500000001</v>
      </c>
    </row>
    <row r="152" spans="1:19">
      <c r="A152" s="793" t="s">
        <v>39</v>
      </c>
      <c r="B152" s="794">
        <v>495.11114366279708</v>
      </c>
      <c r="C152" s="794">
        <v>345.90876066031063</v>
      </c>
      <c r="D152" s="794">
        <v>190.71710957625001</v>
      </c>
      <c r="E152" s="794">
        <v>336.41248062500438</v>
      </c>
      <c r="F152" s="794">
        <v>165.7471284191835</v>
      </c>
      <c r="G152" s="20">
        <f t="shared" si="30"/>
        <v>306.77932458870913</v>
      </c>
      <c r="H152">
        <f t="shared" si="27"/>
        <v>3.5528224773364835E-2</v>
      </c>
      <c r="I152">
        <f t="shared" si="28"/>
        <v>0.150847644</v>
      </c>
      <c r="J152">
        <f t="shared" si="29"/>
        <v>5.3593490025645191E-3</v>
      </c>
      <c r="K152" s="782"/>
      <c r="L152" s="782"/>
      <c r="R152" s="4" t="s">
        <v>218</v>
      </c>
      <c r="S152" s="4">
        <v>0.54393411999999997</v>
      </c>
    </row>
    <row r="153" spans="1:19">
      <c r="A153" s="793" t="s">
        <v>41</v>
      </c>
      <c r="B153" s="794">
        <v>7.3241293441242199</v>
      </c>
      <c r="C153" s="794">
        <v>13.891918098807656</v>
      </c>
      <c r="D153" s="794">
        <v>59.599096742578297</v>
      </c>
      <c r="E153" s="794">
        <v>48.654697611054353</v>
      </c>
      <c r="F153" s="794">
        <v>104.07378188705039</v>
      </c>
      <c r="G153" s="20">
        <f t="shared" si="30"/>
        <v>46.708724736722985</v>
      </c>
      <c r="H153">
        <f t="shared" si="27"/>
        <v>5.4093543414255128E-3</v>
      </c>
      <c r="I153">
        <f t="shared" si="28"/>
        <v>0.15008984</v>
      </c>
      <c r="J153">
        <f t="shared" si="29"/>
        <v>8.1188912760786058E-4</v>
      </c>
      <c r="K153" s="782"/>
      <c r="L153" s="782"/>
      <c r="R153" s="4" t="s">
        <v>177</v>
      </c>
      <c r="S153" s="5">
        <v>0.47759416300000002</v>
      </c>
    </row>
    <row r="154" spans="1:19">
      <c r="A154" s="793" t="s">
        <v>159</v>
      </c>
      <c r="B154" s="794">
        <v>76.134</v>
      </c>
      <c r="C154" s="794">
        <v>49.764000000000003</v>
      </c>
      <c r="D154" s="794">
        <v>96.64</v>
      </c>
      <c r="E154" s="794">
        <v>81.400000000000006</v>
      </c>
      <c r="F154" s="794">
        <v>95.7</v>
      </c>
      <c r="G154" s="20">
        <f t="shared" si="30"/>
        <v>79.927599999999998</v>
      </c>
      <c r="H154">
        <f t="shared" si="27"/>
        <v>9.2564443259097913E-3</v>
      </c>
      <c r="I154">
        <f t="shared" si="28"/>
        <v>0.34895254799999997</v>
      </c>
      <c r="J154">
        <f t="shared" si="29"/>
        <v>3.2300598329463638E-3</v>
      </c>
      <c r="K154" s="782"/>
      <c r="L154" s="782"/>
      <c r="R154" s="4" t="s">
        <v>58</v>
      </c>
      <c r="S154" s="5">
        <v>0.19057085000000001</v>
      </c>
    </row>
    <row r="155" spans="1:19">
      <c r="A155" s="793" t="s">
        <v>173</v>
      </c>
      <c r="B155" s="794">
        <v>30.420999999999999</v>
      </c>
      <c r="C155" s="794">
        <v>167.666</v>
      </c>
      <c r="D155" s="794">
        <v>123.779</v>
      </c>
      <c r="E155" s="794">
        <v>153.923</v>
      </c>
      <c r="F155" s="794">
        <v>191.535</v>
      </c>
      <c r="G155" s="20">
        <f t="shared" si="30"/>
        <v>133.4648</v>
      </c>
      <c r="H155">
        <f t="shared" si="27"/>
        <v>1.5456606862569189E-2</v>
      </c>
      <c r="I155">
        <f t="shared" si="28"/>
        <v>0.40242429099999999</v>
      </c>
      <c r="J155">
        <f t="shared" si="29"/>
        <v>6.2201140579351399E-3</v>
      </c>
      <c r="K155" s="782"/>
      <c r="L155" s="782"/>
      <c r="R155" s="218" t="s">
        <v>266</v>
      </c>
      <c r="S155" s="4">
        <v>0.39864959599999999</v>
      </c>
    </row>
    <row r="156" spans="1:19">
      <c r="A156" s="793" t="s">
        <v>45</v>
      </c>
      <c r="B156" s="794">
        <v>3.4218681912464501</v>
      </c>
      <c r="C156" s="794">
        <v>3.2490881774421525</v>
      </c>
      <c r="D156" s="794">
        <v>0</v>
      </c>
      <c r="E156" s="794">
        <v>6.7068563328442501</v>
      </c>
      <c r="F156" s="794">
        <v>16.206584512047801</v>
      </c>
      <c r="G156" s="20">
        <f t="shared" si="30"/>
        <v>5.9168794427161311</v>
      </c>
      <c r="H156">
        <f t="shared" si="27"/>
        <v>6.852359528451001E-4</v>
      </c>
      <c r="I156">
        <f t="shared" si="28"/>
        <v>0.21118531600000001</v>
      </c>
      <c r="J156">
        <f t="shared" si="29"/>
        <v>1.4471177123615356E-4</v>
      </c>
      <c r="K156" s="782"/>
      <c r="L156" s="782"/>
      <c r="R156" s="22" t="s">
        <v>213</v>
      </c>
      <c r="S156" s="4">
        <v>0.39864959599999999</v>
      </c>
    </row>
    <row r="157" spans="1:19">
      <c r="A157" s="793" t="s">
        <v>174</v>
      </c>
      <c r="B157" s="794">
        <v>0</v>
      </c>
      <c r="C157" s="794">
        <v>0</v>
      </c>
      <c r="D157" s="794">
        <v>10.58</v>
      </c>
      <c r="E157" s="794">
        <v>0</v>
      </c>
      <c r="F157" s="794">
        <v>54.277546763090186</v>
      </c>
      <c r="G157" s="20">
        <f t="shared" si="30"/>
        <v>12.971509352618037</v>
      </c>
      <c r="H157">
        <f t="shared" si="27"/>
        <v>1.5022351996747936E-3</v>
      </c>
      <c r="I157">
        <f t="shared" si="28"/>
        <v>0.427243396</v>
      </c>
      <c r="J157">
        <f t="shared" si="29"/>
        <v>6.4182006829979689E-4</v>
      </c>
      <c r="K157" s="782"/>
      <c r="L157" s="782"/>
      <c r="R157" s="4" t="s">
        <v>94</v>
      </c>
      <c r="S157" s="5">
        <v>0.25937051</v>
      </c>
    </row>
    <row r="158" spans="1:19">
      <c r="A158" s="793" t="s">
        <v>47</v>
      </c>
      <c r="B158" s="794">
        <v>0</v>
      </c>
      <c r="C158" s="794">
        <v>0</v>
      </c>
      <c r="D158" s="794">
        <v>0</v>
      </c>
      <c r="E158" s="794">
        <v>0</v>
      </c>
      <c r="F158" s="794">
        <v>0</v>
      </c>
      <c r="G158" s="20">
        <f t="shared" si="30"/>
        <v>0</v>
      </c>
      <c r="H158">
        <f t="shared" si="27"/>
        <v>0</v>
      </c>
      <c r="I158">
        <f t="shared" si="28"/>
        <v>0.193795309</v>
      </c>
      <c r="K158" s="782"/>
      <c r="L158" s="782"/>
      <c r="R158" s="17" t="s">
        <v>222</v>
      </c>
      <c r="S158" s="4">
        <v>0.54393411999999997</v>
      </c>
    </row>
    <row r="159" spans="1:19">
      <c r="A159" s="793" t="s">
        <v>90</v>
      </c>
      <c r="B159" s="794">
        <v>0</v>
      </c>
      <c r="C159" s="794">
        <v>0</v>
      </c>
      <c r="D159" s="794">
        <v>19.939299793002554</v>
      </c>
      <c r="E159" s="794">
        <v>20.712</v>
      </c>
      <c r="F159" s="794">
        <v>32.326000000000001</v>
      </c>
      <c r="G159" s="20">
        <f t="shared" si="30"/>
        <v>14.595459958600509</v>
      </c>
      <c r="H159">
        <f t="shared" si="27"/>
        <v>1.6903055079575922E-3</v>
      </c>
      <c r="I159">
        <f t="shared" si="28"/>
        <v>0.25567135899999999</v>
      </c>
      <c r="J159">
        <f t="shared" si="29"/>
        <v>4.3216270634470287E-4</v>
      </c>
      <c r="K159" s="782"/>
      <c r="L159" s="782"/>
      <c r="R159" s="4" t="s">
        <v>206</v>
      </c>
      <c r="S159" s="5">
        <v>0.37561155200000002</v>
      </c>
    </row>
    <row r="160" spans="1:19">
      <c r="A160" s="793" t="s">
        <v>49</v>
      </c>
      <c r="B160" s="794">
        <v>20.990954700260005</v>
      </c>
      <c r="C160" s="794">
        <v>231.09205757366499</v>
      </c>
      <c r="D160" s="794">
        <v>236.48921587455052</v>
      </c>
      <c r="E160" s="794">
        <v>4.2121066788998496</v>
      </c>
      <c r="F160" s="794">
        <v>14.30050854818359</v>
      </c>
      <c r="G160" s="20">
        <f t="shared" si="30"/>
        <v>101.41696867511179</v>
      </c>
      <c r="H160">
        <f t="shared" si="27"/>
        <v>1.1745135901036808E-2</v>
      </c>
      <c r="I160">
        <f t="shared" si="28"/>
        <v>0.21171030399999999</v>
      </c>
      <c r="J160">
        <f t="shared" si="29"/>
        <v>2.4865662921298164E-3</v>
      </c>
      <c r="K160" s="782"/>
      <c r="L160" s="782"/>
      <c r="R160" s="4" t="s">
        <v>131</v>
      </c>
      <c r="S160" s="5">
        <v>0.52911444100000005</v>
      </c>
    </row>
    <row r="161" spans="1:19">
      <c r="A161" s="793" t="s">
        <v>92</v>
      </c>
      <c r="B161" s="794">
        <v>0</v>
      </c>
      <c r="C161" s="794">
        <v>0</v>
      </c>
      <c r="D161" s="794">
        <v>7561.7820138778898</v>
      </c>
      <c r="E161" s="794">
        <v>246.848522059468</v>
      </c>
      <c r="F161" s="794">
        <v>0</v>
      </c>
      <c r="G161" s="20">
        <f t="shared" si="30"/>
        <v>1561.7261071874716</v>
      </c>
      <c r="H161">
        <f t="shared" si="27"/>
        <v>0.18086406652396242</v>
      </c>
      <c r="I161">
        <f t="shared" si="28"/>
        <v>0.28963038000000002</v>
      </c>
      <c r="J161">
        <f t="shared" si="29"/>
        <v>5.2383728315680521E-2</v>
      </c>
      <c r="K161" s="782"/>
      <c r="L161" s="782"/>
      <c r="R161" s="4" t="s">
        <v>133</v>
      </c>
      <c r="S161" s="5">
        <v>0.50267819899999999</v>
      </c>
    </row>
    <row r="162" spans="1:19">
      <c r="A162" s="793" t="s">
        <v>52</v>
      </c>
      <c r="B162" s="794">
        <v>3.907376923990701</v>
      </c>
      <c r="C162" s="794">
        <v>1.706903700840972</v>
      </c>
      <c r="D162" s="794">
        <v>4.9916933005413702</v>
      </c>
      <c r="E162" s="794">
        <v>0</v>
      </c>
      <c r="F162" s="794">
        <v>2.5760435396029466</v>
      </c>
      <c r="G162" s="20">
        <f t="shared" si="30"/>
        <v>2.6364034929951976</v>
      </c>
      <c r="H162">
        <f t="shared" si="27"/>
        <v>3.0532284409320626E-4</v>
      </c>
      <c r="I162">
        <f t="shared" si="28"/>
        <v>0.25720264300000001</v>
      </c>
      <c r="J162">
        <f t="shared" si="29"/>
        <v>7.8529842469049593E-5</v>
      </c>
      <c r="K162" s="782"/>
      <c r="L162" s="782"/>
      <c r="R162" s="4" t="s">
        <v>224</v>
      </c>
      <c r="S162" s="4">
        <v>0.54393411999999997</v>
      </c>
    </row>
    <row r="163" spans="1:19">
      <c r="A163" s="793" t="s">
        <v>54</v>
      </c>
      <c r="B163" s="794">
        <v>247.55557183139854</v>
      </c>
      <c r="C163" s="794">
        <v>223.65988139080326</v>
      </c>
      <c r="D163" s="794">
        <v>139.06455906601593</v>
      </c>
      <c r="E163" s="794">
        <v>738.16126947056705</v>
      </c>
      <c r="F163" s="794">
        <v>70.667382762811997</v>
      </c>
      <c r="G163" s="20">
        <f t="shared" si="30"/>
        <v>283.82173290431933</v>
      </c>
      <c r="H163">
        <f t="shared" si="27"/>
        <v>3.2869497759373124E-2</v>
      </c>
      <c r="I163">
        <f t="shared" si="28"/>
        <v>0.12913191900000001</v>
      </c>
      <c r="J163">
        <f t="shared" si="29"/>
        <v>4.2445013222340523E-3</v>
      </c>
      <c r="K163" s="782"/>
      <c r="L163" s="782"/>
      <c r="R163" s="4" t="s">
        <v>225</v>
      </c>
      <c r="S163" s="4">
        <v>0.54393411999999997</v>
      </c>
    </row>
    <row r="164" spans="1:19">
      <c r="A164" s="793" t="s">
        <v>94</v>
      </c>
      <c r="B164" s="794">
        <v>0</v>
      </c>
      <c r="C164" s="794">
        <v>0</v>
      </c>
      <c r="D164" s="794">
        <v>0</v>
      </c>
      <c r="E164" s="794">
        <v>0</v>
      </c>
      <c r="F164" s="795" t="s">
        <v>30</v>
      </c>
      <c r="G164" s="20">
        <f t="shared" si="30"/>
        <v>0</v>
      </c>
      <c r="H164">
        <f t="shared" si="27"/>
        <v>0</v>
      </c>
      <c r="I164">
        <f t="shared" si="28"/>
        <v>0.25937051</v>
      </c>
      <c r="K164" s="782"/>
      <c r="L164" s="782"/>
      <c r="R164" s="4" t="s">
        <v>226</v>
      </c>
      <c r="S164" s="4">
        <v>0.54393411999999997</v>
      </c>
    </row>
    <row r="165" spans="1:19">
      <c r="A165" s="793" t="s">
        <v>207</v>
      </c>
      <c r="B165" s="794">
        <v>69.019000000000005</v>
      </c>
      <c r="C165" s="794">
        <v>153.58000000000001</v>
      </c>
      <c r="D165" s="794">
        <v>9.2129999999999992</v>
      </c>
      <c r="E165" s="794">
        <v>14.738</v>
      </c>
      <c r="F165" s="794">
        <v>132.92500000000001</v>
      </c>
      <c r="G165" s="20">
        <f t="shared" si="30"/>
        <v>75.89500000000001</v>
      </c>
      <c r="H165">
        <f t="shared" si="27"/>
        <v>8.7894274582862968E-3</v>
      </c>
      <c r="I165">
        <f t="shared" si="28"/>
        <v>0.33910511100000001</v>
      </c>
      <c r="J165">
        <f t="shared" si="29"/>
        <v>2.9805397738686228E-3</v>
      </c>
      <c r="K165" s="782"/>
      <c r="L165" s="782"/>
      <c r="R165" s="4" t="s">
        <v>83</v>
      </c>
      <c r="S165" s="5">
        <v>0.16181582799999999</v>
      </c>
    </row>
    <row r="166" spans="1:19">
      <c r="A166" s="793" t="s">
        <v>200</v>
      </c>
      <c r="B166" s="794">
        <v>0</v>
      </c>
      <c r="C166" s="794">
        <v>8.3641905282428599</v>
      </c>
      <c r="D166" s="794">
        <v>17.895399999999999</v>
      </c>
      <c r="E166" s="794">
        <v>12.5616</v>
      </c>
      <c r="F166" s="794">
        <v>40.085000000000001</v>
      </c>
      <c r="G166" s="20">
        <f t="shared" si="30"/>
        <v>15.781238105648573</v>
      </c>
      <c r="H166">
        <f t="shared" si="27"/>
        <v>1.8276309049547607E-3</v>
      </c>
      <c r="I166">
        <f t="shared" si="28"/>
        <v>0.34476546800000002</v>
      </c>
      <c r="J166">
        <f t="shared" si="29"/>
        <v>6.3010402427799166E-4</v>
      </c>
      <c r="K166" s="782"/>
      <c r="L166" s="782"/>
      <c r="R166" s="4" t="s">
        <v>186</v>
      </c>
      <c r="S166" s="5">
        <v>0.320837551</v>
      </c>
    </row>
    <row r="167" spans="1:19">
      <c r="A167" s="793" t="s">
        <v>201</v>
      </c>
      <c r="B167" s="794">
        <v>7.089999999999975</v>
      </c>
      <c r="C167" s="794">
        <v>10</v>
      </c>
      <c r="D167" s="794">
        <v>0</v>
      </c>
      <c r="E167" s="794">
        <v>0</v>
      </c>
      <c r="F167" s="794">
        <v>12</v>
      </c>
      <c r="G167" s="20">
        <f t="shared" si="30"/>
        <v>5.8179999999999952</v>
      </c>
      <c r="H167">
        <f t="shared" si="27"/>
        <v>6.7378468874510335E-4</v>
      </c>
      <c r="I167">
        <f t="shared" si="28"/>
        <v>0.36989438499999999</v>
      </c>
      <c r="J167">
        <f t="shared" si="29"/>
        <v>2.4922917306578643E-4</v>
      </c>
      <c r="K167" s="782"/>
      <c r="L167" s="782"/>
      <c r="R167" s="4" t="s">
        <v>178</v>
      </c>
      <c r="S167" s="5">
        <v>0.430075243</v>
      </c>
    </row>
    <row r="168" spans="1:19">
      <c r="A168" s="793" t="s">
        <v>60</v>
      </c>
      <c r="B168" s="794">
        <v>3.9846590626089551</v>
      </c>
      <c r="C168" s="794">
        <v>3.9421308018229952</v>
      </c>
      <c r="D168" s="794">
        <v>6.0027194640665904</v>
      </c>
      <c r="E168" s="794">
        <v>2.0925797796040975</v>
      </c>
      <c r="F168" s="794">
        <v>3.7770148685414582</v>
      </c>
      <c r="G168" s="20">
        <f t="shared" si="30"/>
        <v>3.9598207953288189</v>
      </c>
      <c r="H168">
        <f t="shared" si="27"/>
        <v>4.5858828155156722E-4</v>
      </c>
      <c r="I168">
        <f t="shared" si="28"/>
        <v>0.14993991800000001</v>
      </c>
      <c r="J168">
        <f t="shared" si="29"/>
        <v>6.8760689331602906E-5</v>
      </c>
      <c r="K168" s="782"/>
      <c r="L168" s="782"/>
      <c r="R168" s="4" t="s">
        <v>229</v>
      </c>
      <c r="S168" s="4">
        <v>0.54393411999999997</v>
      </c>
    </row>
    <row r="169" spans="1:19">
      <c r="A169" s="793" t="s">
        <v>62</v>
      </c>
      <c r="B169" s="794">
        <v>0</v>
      </c>
      <c r="C169" s="794">
        <v>0.69459590494038281</v>
      </c>
      <c r="D169" s="794">
        <v>1.6687747087921914</v>
      </c>
      <c r="E169" s="794">
        <v>0</v>
      </c>
      <c r="F169" s="794">
        <v>0</v>
      </c>
      <c r="G169" s="20">
        <f t="shared" si="30"/>
        <v>0.47267412274651488</v>
      </c>
      <c r="H169">
        <f t="shared" si="27"/>
        <v>5.4740561476903675E-5</v>
      </c>
      <c r="I169">
        <f t="shared" si="28"/>
        <v>0.25460756899999998</v>
      </c>
      <c r="J169">
        <f t="shared" si="29"/>
        <v>1.3937361283329493E-5</v>
      </c>
      <c r="K169" s="782"/>
      <c r="L169" s="782"/>
      <c r="R169" s="4" t="s">
        <v>231</v>
      </c>
      <c r="S169" s="5">
        <v>0.349158994</v>
      </c>
    </row>
    <row r="170" spans="1:19">
      <c r="A170" s="793" t="s">
        <v>66</v>
      </c>
      <c r="B170" s="794">
        <v>8.7889552129490607</v>
      </c>
      <c r="C170" s="794">
        <v>0</v>
      </c>
      <c r="D170" s="794">
        <v>1.3244243720572899</v>
      </c>
      <c r="E170" s="794">
        <v>0</v>
      </c>
      <c r="F170" s="794">
        <v>1.2848615047784</v>
      </c>
      <c r="G170" s="20">
        <f t="shared" si="30"/>
        <v>2.2796482179569502</v>
      </c>
      <c r="H170">
        <f t="shared" si="27"/>
        <v>2.6400688638440262E-4</v>
      </c>
      <c r="I170">
        <f t="shared" si="28"/>
        <v>0.187754477</v>
      </c>
      <c r="J170">
        <f t="shared" si="29"/>
        <v>4.9568474877501936E-5</v>
      </c>
      <c r="K170" s="782"/>
      <c r="L170" s="782"/>
      <c r="R170" s="4" t="s">
        <v>207</v>
      </c>
      <c r="S170" s="5">
        <v>0.33910511100000001</v>
      </c>
    </row>
    <row r="171" spans="1:19">
      <c r="A171" s="793" t="s">
        <v>70</v>
      </c>
      <c r="B171" s="794">
        <v>250.48522356904823</v>
      </c>
      <c r="C171" s="794">
        <v>652.9201506439598</v>
      </c>
      <c r="D171" s="794">
        <v>1590.633670840811</v>
      </c>
      <c r="E171" s="794">
        <v>0</v>
      </c>
      <c r="F171" s="794">
        <v>864.71179271586311</v>
      </c>
      <c r="G171" s="20">
        <f t="shared" si="30"/>
        <v>671.75016755393642</v>
      </c>
      <c r="H171">
        <f t="shared" si="27"/>
        <v>7.7795630381540123E-2</v>
      </c>
      <c r="I171">
        <f t="shared" si="28"/>
        <v>0.21351756199999999</v>
      </c>
      <c r="J171">
        <f t="shared" si="29"/>
        <v>1.6610733333319576E-2</v>
      </c>
      <c r="K171" s="782"/>
      <c r="L171" s="782"/>
      <c r="R171" s="17" t="s">
        <v>219</v>
      </c>
      <c r="S171" s="5">
        <v>0.50184070000000003</v>
      </c>
    </row>
    <row r="172" spans="1:19">
      <c r="A172" s="793" t="s">
        <v>72</v>
      </c>
      <c r="B172" s="795" t="s">
        <v>30</v>
      </c>
      <c r="C172" s="795" t="s">
        <v>30</v>
      </c>
      <c r="D172" s="795" t="s">
        <v>30</v>
      </c>
      <c r="E172" s="795" t="s">
        <v>30</v>
      </c>
      <c r="F172" s="795" t="s">
        <v>30</v>
      </c>
      <c r="G172" s="20"/>
      <c r="H172">
        <f t="shared" si="27"/>
        <v>0</v>
      </c>
      <c r="I172">
        <f t="shared" si="28"/>
        <v>0.20526576499999999</v>
      </c>
      <c r="K172" s="782"/>
      <c r="L172" s="782"/>
      <c r="R172" s="4" t="s">
        <v>200</v>
      </c>
      <c r="S172" s="5">
        <v>0.34476546800000002</v>
      </c>
    </row>
    <row r="173" spans="1:19">
      <c r="A173" s="793" t="s">
        <v>0</v>
      </c>
      <c r="B173" s="794">
        <v>731</v>
      </c>
      <c r="C173" s="794">
        <v>2469</v>
      </c>
      <c r="D173" s="794">
        <v>190</v>
      </c>
      <c r="E173" s="794">
        <v>2491</v>
      </c>
      <c r="F173" s="794">
        <v>2801</v>
      </c>
      <c r="G173" s="20">
        <f t="shared" si="30"/>
        <v>1736.4</v>
      </c>
      <c r="H173">
        <f t="shared" si="27"/>
        <v>0.20109311336146418</v>
      </c>
      <c r="I173">
        <f t="shared" si="28"/>
        <v>0.199021375</v>
      </c>
      <c r="J173">
        <f t="shared" si="29"/>
        <v>4.0021827924229474E-2</v>
      </c>
      <c r="K173" s="782"/>
      <c r="L173" s="782"/>
      <c r="R173" s="4" t="s">
        <v>201</v>
      </c>
      <c r="S173" s="5">
        <v>0.36989438499999999</v>
      </c>
    </row>
    <row r="174" spans="1:19">
      <c r="A174" s="793" t="s">
        <v>203</v>
      </c>
      <c r="B174" s="794">
        <v>24.222000000000001</v>
      </c>
      <c r="C174" s="794">
        <v>0</v>
      </c>
      <c r="D174" s="794">
        <v>0</v>
      </c>
      <c r="E174" s="794">
        <v>0</v>
      </c>
      <c r="F174" s="794">
        <v>0</v>
      </c>
      <c r="G174" s="20">
        <f t="shared" si="30"/>
        <v>4.8444000000000003</v>
      </c>
      <c r="H174">
        <f t="shared" si="27"/>
        <v>5.6103171986194255E-4</v>
      </c>
      <c r="I174">
        <f t="shared" si="28"/>
        <v>0.273960494</v>
      </c>
      <c r="J174">
        <f t="shared" si="29"/>
        <v>1.5370052712304738E-4</v>
      </c>
      <c r="K174" s="782"/>
      <c r="L174" s="782"/>
      <c r="R174" s="4" t="s">
        <v>166</v>
      </c>
      <c r="S174" s="5">
        <v>0.38176551399999997</v>
      </c>
    </row>
    <row r="175" spans="1:19">
      <c r="A175" s="793" t="s">
        <v>267</v>
      </c>
      <c r="B175" s="794">
        <v>3</v>
      </c>
      <c r="C175" s="794">
        <v>0</v>
      </c>
      <c r="D175" s="794">
        <v>0</v>
      </c>
      <c r="E175" s="794">
        <v>0</v>
      </c>
      <c r="F175" s="794">
        <v>0</v>
      </c>
      <c r="G175" s="20">
        <f t="shared" si="30"/>
        <v>0.6</v>
      </c>
      <c r="H175">
        <f t="shared" si="27"/>
        <v>6.9486217471134815E-5</v>
      </c>
      <c r="I175">
        <f t="shared" si="28"/>
        <v>0.284910779</v>
      </c>
      <c r="J175">
        <f t="shared" si="29"/>
        <v>1.979737234946443E-5</v>
      </c>
      <c r="K175" s="782"/>
      <c r="L175" s="782"/>
      <c r="R175" s="4" t="s">
        <v>235</v>
      </c>
      <c r="S175" s="4">
        <v>0.54393411999999997</v>
      </c>
    </row>
    <row r="176" spans="1:19" ht="16" thickBot="1">
      <c r="A176" s="796"/>
      <c r="B176" s="797"/>
      <c r="C176" s="797"/>
      <c r="D176" s="797"/>
      <c r="E176" s="797"/>
      <c r="F176" s="797"/>
      <c r="G176" s="793"/>
      <c r="H176" s="793"/>
      <c r="I176" s="782"/>
      <c r="J176" s="782"/>
      <c r="K176" s="782"/>
      <c r="L176" s="782"/>
      <c r="R176" s="4" t="s">
        <v>60</v>
      </c>
      <c r="S176" s="5">
        <v>0.14993991800000001</v>
      </c>
    </row>
    <row r="177" spans="1:19">
      <c r="A177" s="235"/>
      <c r="B177" s="794">
        <f t="shared" ref="B177:G177" si="31">SUM(B136:B175)</f>
        <v>5178.2545852936109</v>
      </c>
      <c r="C177" s="794">
        <f t="shared" si="31"/>
        <v>6937.8884301966209</v>
      </c>
      <c r="D177" s="794">
        <f t="shared" si="31"/>
        <v>14255.476880771146</v>
      </c>
      <c r="E177" s="794">
        <f t="shared" si="31"/>
        <v>6645.6778877712532</v>
      </c>
      <c r="F177" s="794">
        <f t="shared" si="31"/>
        <v>10156.53669472201</v>
      </c>
      <c r="G177" s="794">
        <f t="shared" si="31"/>
        <v>8634.8058915315869</v>
      </c>
      <c r="H177" s="793"/>
      <c r="I177" s="782"/>
      <c r="J177" s="782"/>
      <c r="K177" s="782"/>
      <c r="L177" s="782"/>
      <c r="R177" s="4" t="s">
        <v>62</v>
      </c>
      <c r="S177" s="5">
        <v>0.25460756899999998</v>
      </c>
    </row>
    <row r="178" spans="1:19">
      <c r="A178" s="798" t="s">
        <v>269</v>
      </c>
      <c r="B178" s="799"/>
      <c r="C178" s="799"/>
      <c r="D178" s="799"/>
      <c r="E178" s="799"/>
      <c r="F178" s="799"/>
      <c r="G178" s="799"/>
      <c r="H178" s="793"/>
      <c r="I178" s="782"/>
      <c r="J178" s="782"/>
      <c r="K178" s="782"/>
      <c r="L178" s="782"/>
      <c r="R178" s="17" t="s">
        <v>236</v>
      </c>
      <c r="S178" s="4">
        <v>0.39864959599999999</v>
      </c>
    </row>
    <row r="179" spans="1:19">
      <c r="A179" s="86"/>
      <c r="B179" s="799"/>
      <c r="C179" s="799"/>
      <c r="D179" s="799"/>
      <c r="E179" s="799"/>
      <c r="F179" s="799"/>
      <c r="G179" s="799"/>
      <c r="H179" s="793"/>
      <c r="I179" s="782"/>
      <c r="J179" s="782"/>
      <c r="K179" s="782"/>
      <c r="L179" s="782"/>
      <c r="R179" s="4" t="s">
        <v>187</v>
      </c>
      <c r="S179" s="5">
        <v>0.29396187099999999</v>
      </c>
    </row>
    <row r="180" spans="1:19">
      <c r="A180" s="800" t="s">
        <v>271</v>
      </c>
      <c r="B180" s="799"/>
      <c r="C180" s="799"/>
      <c r="D180" s="799"/>
      <c r="E180" s="799"/>
      <c r="F180" s="799"/>
      <c r="G180" s="799"/>
      <c r="H180" s="793"/>
      <c r="I180" s="782"/>
      <c r="J180" s="782"/>
      <c r="K180" s="782"/>
      <c r="L180" s="782"/>
      <c r="R180" s="22" t="s">
        <v>227</v>
      </c>
      <c r="S180" s="5">
        <v>0.32266445799999999</v>
      </c>
    </row>
    <row r="181" spans="1:19">
      <c r="R181" s="4" t="s">
        <v>237</v>
      </c>
      <c r="S181" s="4">
        <v>0.33922593699999998</v>
      </c>
    </row>
    <row r="182" spans="1:19">
      <c r="A182" s="1" t="s">
        <v>321</v>
      </c>
      <c r="B182" s="2"/>
      <c r="C182" s="2"/>
      <c r="D182" s="2"/>
      <c r="E182" s="2"/>
      <c r="F182" s="2"/>
      <c r="G182" s="3"/>
      <c r="R182" s="4" t="s">
        <v>64</v>
      </c>
      <c r="S182" s="5">
        <v>0.25070976</v>
      </c>
    </row>
    <row r="183" spans="1:19">
      <c r="A183" s="6" t="s">
        <v>2</v>
      </c>
      <c r="B183" s="6"/>
      <c r="C183" s="6"/>
      <c r="D183" s="6"/>
      <c r="E183" s="6"/>
      <c r="F183" s="6"/>
      <c r="G183" s="7"/>
      <c r="R183" s="17" t="s">
        <v>228</v>
      </c>
      <c r="S183" s="5">
        <v>0.28943591299999999</v>
      </c>
    </row>
    <row r="184" spans="1:19">
      <c r="A184" s="8" t="s">
        <v>4</v>
      </c>
      <c r="B184" s="9"/>
      <c r="C184" s="9"/>
      <c r="D184" s="9"/>
      <c r="E184" s="9"/>
      <c r="F184" s="9"/>
      <c r="G184" s="10"/>
      <c r="R184" s="4" t="s">
        <v>135</v>
      </c>
      <c r="S184" s="5">
        <v>0.52074587400000005</v>
      </c>
    </row>
    <row r="185" spans="1:19" ht="16" thickBot="1">
      <c r="A185" s="11"/>
      <c r="B185" s="12"/>
      <c r="C185" s="12"/>
      <c r="D185" s="12"/>
      <c r="E185" s="12"/>
      <c r="F185" s="12"/>
      <c r="G185" s="13"/>
      <c r="R185" s="4" t="s">
        <v>238</v>
      </c>
      <c r="S185" s="4">
        <v>0.39864959599999999</v>
      </c>
    </row>
    <row r="186" spans="1:19">
      <c r="A186" s="14" t="s">
        <v>7</v>
      </c>
      <c r="B186" s="15" t="s">
        <v>8</v>
      </c>
      <c r="C186" s="15" t="s">
        <v>9</v>
      </c>
      <c r="D186" s="15" t="s">
        <v>10</v>
      </c>
      <c r="E186" s="15" t="s">
        <v>11</v>
      </c>
      <c r="F186" s="15" t="s">
        <v>12</v>
      </c>
      <c r="G186" s="16" t="s">
        <v>13</v>
      </c>
      <c r="H186" s="16" t="s">
        <v>14</v>
      </c>
      <c r="I186" s="16" t="s">
        <v>15</v>
      </c>
      <c r="J186" s="16" t="s">
        <v>279</v>
      </c>
      <c r="K186" s="16" t="s">
        <v>17</v>
      </c>
      <c r="L186" s="16" t="s">
        <v>18</v>
      </c>
      <c r="R186" s="4" t="s">
        <v>239</v>
      </c>
      <c r="S186" s="4">
        <v>0.50207523200000004</v>
      </c>
    </row>
    <row r="187" spans="1:19">
      <c r="A187" s="13"/>
      <c r="B187" s="16"/>
      <c r="C187" s="16"/>
      <c r="D187" s="16"/>
      <c r="E187" s="16"/>
      <c r="F187" s="16"/>
      <c r="G187" s="18"/>
      <c r="R187" s="4" t="s">
        <v>215</v>
      </c>
      <c r="S187" s="5">
        <v>0.397369798</v>
      </c>
    </row>
    <row r="188" spans="1:19">
      <c r="A188" s="17" t="s">
        <v>41</v>
      </c>
      <c r="B188" s="19">
        <v>2.4300000000000002</v>
      </c>
      <c r="C188" s="19">
        <v>1.19</v>
      </c>
      <c r="D188" s="19">
        <v>0.8</v>
      </c>
      <c r="E188" s="19">
        <v>1.45</v>
      </c>
      <c r="F188" s="19">
        <v>7.57</v>
      </c>
      <c r="G188" s="20">
        <f>AVERAGE(B188:F188)</f>
        <v>2.6880000000000002</v>
      </c>
      <c r="H188">
        <f>G188/G$193</f>
        <v>0.25440090857467351</v>
      </c>
      <c r="I188">
        <f>VLOOKUP(A188,R$1:S$248,2,FALSE)</f>
        <v>0.15008984</v>
      </c>
      <c r="J188">
        <f>H188*I188</f>
        <v>3.8182991663827374E-2</v>
      </c>
      <c r="K188">
        <f>SUM(J188:J191)</f>
        <v>0.23374928205811094</v>
      </c>
      <c r="L188">
        <f>COUNTA(J188:J191)</f>
        <v>4</v>
      </c>
      <c r="R188" s="4" t="s">
        <v>240</v>
      </c>
      <c r="S188" s="5">
        <v>0.30378436800000003</v>
      </c>
    </row>
    <row r="189" spans="1:19">
      <c r="A189" s="17" t="s">
        <v>64</v>
      </c>
      <c r="B189" s="19">
        <v>7.46</v>
      </c>
      <c r="C189" s="19">
        <v>0</v>
      </c>
      <c r="D189" s="19">
        <v>0</v>
      </c>
      <c r="E189" s="19">
        <v>11.45</v>
      </c>
      <c r="F189" s="19">
        <v>0.93</v>
      </c>
      <c r="G189" s="20">
        <f t="shared" ref="G189:G193" si="32">AVERAGE(B189:F189)</f>
        <v>3.968</v>
      </c>
      <c r="H189">
        <f t="shared" ref="H189:H191" si="33">G189/G$193</f>
        <v>0.37554419837213709</v>
      </c>
      <c r="I189">
        <f t="shared" ref="I189:I191" si="34">VLOOKUP(A189,R$1:S$248,2,FALSE)</f>
        <v>0.25070976</v>
      </c>
      <c r="J189">
        <f t="shared" ref="J189:J191" si="35">H189*I189</f>
        <v>9.4152595843270889E-2</v>
      </c>
      <c r="R189" s="4" t="s">
        <v>241</v>
      </c>
      <c r="S189" s="4">
        <v>0.39864959599999999</v>
      </c>
    </row>
    <row r="190" spans="1:19">
      <c r="A190" s="17" t="s">
        <v>228</v>
      </c>
      <c r="B190" s="19">
        <v>3.47</v>
      </c>
      <c r="C190" s="19">
        <v>2.57</v>
      </c>
      <c r="D190" s="19">
        <v>1.01</v>
      </c>
      <c r="E190" s="19">
        <v>1.49</v>
      </c>
      <c r="F190" s="19">
        <v>0</v>
      </c>
      <c r="G190" s="20">
        <f t="shared" si="32"/>
        <v>1.7079999999999997</v>
      </c>
      <c r="H190">
        <f t="shared" si="33"/>
        <v>0.16165057732349045</v>
      </c>
      <c r="I190">
        <f t="shared" si="34"/>
        <v>0.28943591299999999</v>
      </c>
      <c r="J190">
        <f t="shared" si="35"/>
        <v>4.6787482434601554E-2</v>
      </c>
      <c r="R190" s="4" t="s">
        <v>242</v>
      </c>
      <c r="S190" s="4">
        <v>0.23357465599999999</v>
      </c>
    </row>
    <row r="191" spans="1:19">
      <c r="A191" s="17" t="s">
        <v>232</v>
      </c>
      <c r="B191" s="19">
        <v>0</v>
      </c>
      <c r="C191" s="19">
        <v>1.27</v>
      </c>
      <c r="D191" s="19">
        <v>0</v>
      </c>
      <c r="E191" s="19">
        <v>2.12</v>
      </c>
      <c r="F191" s="19">
        <v>7.62</v>
      </c>
      <c r="G191" s="20">
        <f t="shared" si="32"/>
        <v>2.202</v>
      </c>
      <c r="H191">
        <f t="shared" si="33"/>
        <v>0.20840431572969906</v>
      </c>
      <c r="I191">
        <f t="shared" si="34"/>
        <v>0.262116511</v>
      </c>
      <c r="J191">
        <f t="shared" si="35"/>
        <v>5.4626212116411138E-2</v>
      </c>
      <c r="R191" s="4" t="s">
        <v>243</v>
      </c>
      <c r="S191" s="5">
        <v>0.36169664699999998</v>
      </c>
    </row>
    <row r="192" spans="1:19" ht="16" thickBot="1">
      <c r="A192" s="31"/>
      <c r="B192" s="32"/>
      <c r="C192" s="32"/>
      <c r="D192" s="32"/>
      <c r="E192" s="32"/>
      <c r="F192" s="32"/>
      <c r="G192" s="20"/>
      <c r="R192" s="4" t="s">
        <v>244</v>
      </c>
      <c r="S192" s="5">
        <v>0.41545077699999999</v>
      </c>
    </row>
    <row r="193" spans="1:19">
      <c r="A193" s="33"/>
      <c r="B193" s="34">
        <f>SUM(B188:B191)</f>
        <v>13.360000000000001</v>
      </c>
      <c r="C193" s="34">
        <f t="shared" ref="C193:F193" si="36">SUM(C188:C191)</f>
        <v>5.0299999999999994</v>
      </c>
      <c r="D193" s="34">
        <f t="shared" si="36"/>
        <v>1.81</v>
      </c>
      <c r="E193" s="34">
        <f t="shared" si="36"/>
        <v>16.509999999999998</v>
      </c>
      <c r="F193" s="34">
        <f t="shared" si="36"/>
        <v>16.12</v>
      </c>
      <c r="G193" s="20">
        <f t="shared" si="32"/>
        <v>10.565999999999999</v>
      </c>
      <c r="R193" s="4" t="s">
        <v>245</v>
      </c>
      <c r="S193" s="5">
        <v>0.21171030399999999</v>
      </c>
    </row>
    <row r="194" spans="1:19">
      <c r="A194" s="35" t="s">
        <v>322</v>
      </c>
      <c r="B194" s="36"/>
      <c r="C194" s="36"/>
      <c r="D194" s="36"/>
      <c r="E194" s="36"/>
      <c r="F194" s="36"/>
      <c r="G194" s="10"/>
      <c r="R194" s="4" t="s">
        <v>246</v>
      </c>
      <c r="S194" s="5">
        <v>0.50207523200000004</v>
      </c>
    </row>
    <row r="195" spans="1:19">
      <c r="A195" s="37"/>
      <c r="B195" s="38"/>
      <c r="C195" s="38"/>
      <c r="D195" s="38"/>
      <c r="E195" s="38"/>
      <c r="F195" s="38"/>
      <c r="G195" s="13"/>
      <c r="R195" s="4" t="s">
        <v>189</v>
      </c>
      <c r="S195" s="5">
        <v>0.34145803200000002</v>
      </c>
    </row>
    <row r="196" spans="1:19">
      <c r="A196" s="62" t="s">
        <v>155</v>
      </c>
      <c r="B196" s="63"/>
      <c r="C196" s="63"/>
      <c r="D196" s="63"/>
      <c r="E196" s="63"/>
      <c r="F196" s="63"/>
      <c r="R196" s="4" t="s">
        <v>136</v>
      </c>
      <c r="S196" s="5">
        <v>0.472086175</v>
      </c>
    </row>
    <row r="197" spans="1:19">
      <c r="A197" s="65" t="s">
        <v>2</v>
      </c>
      <c r="B197" s="65"/>
      <c r="C197" s="65"/>
      <c r="D197" s="65"/>
      <c r="E197" s="65"/>
      <c r="F197" s="65"/>
      <c r="R197" s="4" t="s">
        <v>223</v>
      </c>
      <c r="S197" s="5">
        <v>0.33414865799999999</v>
      </c>
    </row>
    <row r="198" spans="1:19">
      <c r="A198" s="67" t="s">
        <v>4</v>
      </c>
      <c r="B198" s="68"/>
      <c r="C198" s="68"/>
      <c r="D198" s="68"/>
      <c r="E198" s="68"/>
      <c r="F198" s="68"/>
      <c r="R198" s="4" t="s">
        <v>247</v>
      </c>
      <c r="S198" s="5">
        <v>0.33414865799999999</v>
      </c>
    </row>
    <row r="199" spans="1:19" ht="16" thickBot="1">
      <c r="A199" s="70"/>
      <c r="B199" s="71"/>
      <c r="C199" s="71"/>
      <c r="D199" s="71"/>
      <c r="E199" s="71"/>
      <c r="F199" s="71"/>
      <c r="R199" s="4" t="s">
        <v>137</v>
      </c>
      <c r="S199" s="5">
        <v>0.37213973700000003</v>
      </c>
    </row>
    <row r="200" spans="1:19">
      <c r="A200" s="74" t="s">
        <v>268</v>
      </c>
      <c r="B200" s="75" t="s">
        <v>8</v>
      </c>
      <c r="C200" s="75" t="s">
        <v>9</v>
      </c>
      <c r="D200" s="75" t="s">
        <v>10</v>
      </c>
      <c r="E200" s="75" t="s">
        <v>11</v>
      </c>
      <c r="F200" s="75" t="s">
        <v>12</v>
      </c>
      <c r="G200" s="16" t="s">
        <v>13</v>
      </c>
      <c r="H200" s="16" t="s">
        <v>14</v>
      </c>
      <c r="I200" s="16" t="s">
        <v>15</v>
      </c>
      <c r="J200" s="16" t="s">
        <v>279</v>
      </c>
      <c r="K200" s="16" t="s">
        <v>17</v>
      </c>
      <c r="L200" s="16" t="s">
        <v>18</v>
      </c>
      <c r="R200" s="4" t="s">
        <v>139</v>
      </c>
      <c r="S200" s="5">
        <v>0.58945392100000005</v>
      </c>
    </row>
    <row r="201" spans="1:19">
      <c r="A201" s="18"/>
      <c r="B201" s="76"/>
      <c r="C201" s="76"/>
      <c r="D201" s="76"/>
      <c r="E201" s="76"/>
      <c r="F201" s="76"/>
      <c r="G201" s="18"/>
      <c r="R201" s="4" t="s">
        <v>168</v>
      </c>
      <c r="S201" s="5">
        <v>0.35233554700000003</v>
      </c>
    </row>
    <row r="202" spans="1:19">
      <c r="A202" s="77" t="s">
        <v>92</v>
      </c>
      <c r="B202" s="78">
        <v>0</v>
      </c>
      <c r="C202" s="78">
        <v>0</v>
      </c>
      <c r="D202" s="78">
        <v>0</v>
      </c>
      <c r="E202" s="78">
        <v>0</v>
      </c>
      <c r="F202" s="78">
        <v>0</v>
      </c>
      <c r="G202" s="20">
        <f>AVERAGE(B202:F202)</f>
        <v>0</v>
      </c>
      <c r="H202">
        <f>G202/G$207</f>
        <v>0</v>
      </c>
      <c r="I202">
        <f>VLOOKUP(A202,R$1:S$248,2,FALSE)</f>
        <v>0.28963038000000002</v>
      </c>
      <c r="J202">
        <f>H202*I202</f>
        <v>0</v>
      </c>
      <c r="K202">
        <f>SUM(J202:J205)</f>
        <v>0.18041251002247444</v>
      </c>
      <c r="L202">
        <f>COUNTA(J202:J205)</f>
        <v>4</v>
      </c>
      <c r="R202" s="4" t="s">
        <v>66</v>
      </c>
      <c r="S202" s="5">
        <v>0.187754477</v>
      </c>
    </row>
    <row r="203" spans="1:19">
      <c r="A203" s="77" t="s">
        <v>151</v>
      </c>
      <c r="B203" s="78">
        <v>0</v>
      </c>
      <c r="C203" s="78">
        <v>0</v>
      </c>
      <c r="D203" s="78">
        <v>0</v>
      </c>
      <c r="E203" s="78">
        <v>0</v>
      </c>
      <c r="F203" s="78">
        <v>0</v>
      </c>
      <c r="G203" s="20">
        <f t="shared" ref="G203:G207" si="37">AVERAGE(B203:F203)</f>
        <v>0</v>
      </c>
      <c r="H203">
        <f t="shared" ref="H203:H205" si="38">G203/G$207</f>
        <v>0</v>
      </c>
      <c r="I203">
        <f t="shared" ref="I203:I205" si="39">VLOOKUP(A203,R$1:S$248,2,FALSE)</f>
        <v>0.34739118899999999</v>
      </c>
      <c r="J203">
        <f t="shared" ref="J203:J205" si="40">H203*I203</f>
        <v>0</v>
      </c>
      <c r="R203" s="4" t="s">
        <v>68</v>
      </c>
      <c r="S203" s="5">
        <v>0.17079533599999999</v>
      </c>
    </row>
    <row r="204" spans="1:19">
      <c r="A204" s="77" t="s">
        <v>54</v>
      </c>
      <c r="B204" s="78">
        <v>0</v>
      </c>
      <c r="C204" s="78">
        <v>0</v>
      </c>
      <c r="D204" s="78">
        <v>1.3244243720572899</v>
      </c>
      <c r="E204" s="78">
        <v>1.3901342174586999</v>
      </c>
      <c r="F204" s="78">
        <v>1.2848615047783998</v>
      </c>
      <c r="G204" s="20">
        <f t="shared" si="37"/>
        <v>0.79988401885887794</v>
      </c>
      <c r="H204">
        <f t="shared" si="38"/>
        <v>0.57139306405605461</v>
      </c>
      <c r="I204">
        <f t="shared" si="39"/>
        <v>0.12913191900000001</v>
      </c>
      <c r="J204">
        <f t="shared" si="40"/>
        <v>7.3785082864848264E-2</v>
      </c>
      <c r="R204" s="17" t="s">
        <v>220</v>
      </c>
      <c r="S204" s="5">
        <v>0.54393411999999997</v>
      </c>
    </row>
    <row r="205" spans="1:19">
      <c r="A205" s="77" t="s">
        <v>0</v>
      </c>
      <c r="B205" s="78">
        <v>2</v>
      </c>
      <c r="C205" s="78">
        <v>1</v>
      </c>
      <c r="D205" s="78">
        <v>0</v>
      </c>
      <c r="E205" s="458" t="s">
        <v>30</v>
      </c>
      <c r="F205" s="78">
        <v>0</v>
      </c>
      <c r="G205" s="20">
        <f t="shared" si="37"/>
        <v>0.75</v>
      </c>
      <c r="H205">
        <f t="shared" si="38"/>
        <v>0.53575866992993182</v>
      </c>
      <c r="I205">
        <f t="shared" si="39"/>
        <v>0.199021375</v>
      </c>
      <c r="J205">
        <f t="shared" si="40"/>
        <v>0.10662742715762619</v>
      </c>
      <c r="R205" s="4" t="s">
        <v>248</v>
      </c>
      <c r="S205" s="5">
        <v>0.61926907399999997</v>
      </c>
    </row>
    <row r="206" spans="1:19" ht="16" thickBot="1">
      <c r="A206" s="311"/>
      <c r="B206" s="80"/>
      <c r="C206" s="80"/>
      <c r="D206" s="80"/>
      <c r="E206" s="80"/>
      <c r="F206" s="80"/>
      <c r="G206" s="20"/>
      <c r="R206" s="4" t="s">
        <v>141</v>
      </c>
      <c r="S206" s="5">
        <v>0.36556084300000002</v>
      </c>
    </row>
    <row r="207" spans="1:19">
      <c r="A207" s="235"/>
      <c r="B207" s="78">
        <f>SUM(B202:B205)</f>
        <v>2</v>
      </c>
      <c r="C207" s="78">
        <f t="shared" ref="C207:F207" si="41">SUM(C202:C205)</f>
        <v>1</v>
      </c>
      <c r="D207" s="78">
        <f t="shared" si="41"/>
        <v>1.3244243720572899</v>
      </c>
      <c r="E207" s="78">
        <f t="shared" si="41"/>
        <v>1.3901342174586999</v>
      </c>
      <c r="F207" s="78">
        <f t="shared" si="41"/>
        <v>1.2848615047783998</v>
      </c>
      <c r="G207" s="20">
        <f t="shared" si="37"/>
        <v>1.3998840188588779</v>
      </c>
      <c r="R207" s="4" t="s">
        <v>249</v>
      </c>
      <c r="S207" s="5">
        <v>0.61926907399999997</v>
      </c>
    </row>
    <row r="208" spans="1:19">
      <c r="A208" s="84" t="s">
        <v>269</v>
      </c>
      <c r="B208" s="166"/>
      <c r="C208" s="166"/>
      <c r="D208" s="166"/>
      <c r="E208" s="166"/>
      <c r="F208" s="166"/>
      <c r="R208" s="4" t="s">
        <v>70</v>
      </c>
      <c r="S208" s="5">
        <v>0.21351756199999999</v>
      </c>
    </row>
    <row r="209" spans="1:19">
      <c r="A209" s="86"/>
      <c r="B209" s="166"/>
      <c r="C209" s="166"/>
      <c r="D209" s="166"/>
      <c r="E209" s="166"/>
      <c r="F209" s="166"/>
      <c r="R209" s="4" t="s">
        <v>179</v>
      </c>
      <c r="S209" s="5">
        <v>0.33193937699999998</v>
      </c>
    </row>
    <row r="210" spans="1:19">
      <c r="A210" s="87" t="s">
        <v>271</v>
      </c>
      <c r="B210" s="166"/>
      <c r="C210" s="166"/>
      <c r="D210" s="166"/>
      <c r="E210" s="166"/>
      <c r="F210" s="166"/>
      <c r="R210" s="4" t="s">
        <v>103</v>
      </c>
      <c r="S210" s="5">
        <v>0.526867847</v>
      </c>
    </row>
    <row r="211" spans="1:19">
      <c r="R211" s="4" t="s">
        <v>202</v>
      </c>
      <c r="S211" s="5">
        <v>0.30560838699999998</v>
      </c>
    </row>
    <row r="212" spans="1:19">
      <c r="A212" s="801" t="s">
        <v>212</v>
      </c>
      <c r="B212" s="802"/>
      <c r="C212" s="802"/>
      <c r="D212" s="802"/>
      <c r="E212" s="802"/>
      <c r="F212" s="802"/>
      <c r="R212" s="4" t="s">
        <v>250</v>
      </c>
      <c r="S212" s="5">
        <v>0.16181582799999999</v>
      </c>
    </row>
    <row r="213" spans="1:19">
      <c r="A213" s="803" t="s">
        <v>2</v>
      </c>
      <c r="B213" s="803"/>
      <c r="C213" s="803"/>
      <c r="D213" s="803"/>
      <c r="E213" s="803"/>
      <c r="F213" s="803"/>
      <c r="R213" s="4" t="s">
        <v>143</v>
      </c>
      <c r="S213" s="5">
        <v>0.41105823699999999</v>
      </c>
    </row>
    <row r="214" spans="1:19">
      <c r="A214" s="804" t="s">
        <v>4</v>
      </c>
      <c r="B214" s="805"/>
      <c r="C214" s="805"/>
      <c r="D214" s="805"/>
      <c r="E214" s="805"/>
      <c r="F214" s="805"/>
      <c r="R214" s="4" t="s">
        <v>72</v>
      </c>
      <c r="S214" s="5">
        <v>0.20526576499999999</v>
      </c>
    </row>
    <row r="215" spans="1:19" ht="16" thickBot="1">
      <c r="A215" s="806"/>
      <c r="B215" s="807"/>
      <c r="C215" s="807"/>
      <c r="D215" s="807"/>
      <c r="E215" s="807"/>
      <c r="F215" s="807"/>
      <c r="R215" s="4" t="s">
        <v>85</v>
      </c>
      <c r="S215" s="5">
        <v>0.15576436299999999</v>
      </c>
    </row>
    <row r="216" spans="1:19">
      <c r="A216" s="808" t="s">
        <v>268</v>
      </c>
      <c r="B216" s="809" t="s">
        <v>8</v>
      </c>
      <c r="C216" s="809" t="s">
        <v>9</v>
      </c>
      <c r="D216" s="809" t="s">
        <v>10</v>
      </c>
      <c r="E216" s="809" t="s">
        <v>11</v>
      </c>
      <c r="F216" s="809" t="s">
        <v>12</v>
      </c>
      <c r="G216" s="16" t="s">
        <v>13</v>
      </c>
      <c r="H216" s="16" t="s">
        <v>14</v>
      </c>
      <c r="I216" s="16" t="s">
        <v>15</v>
      </c>
      <c r="J216" s="16" t="s">
        <v>279</v>
      </c>
      <c r="K216" s="16" t="s">
        <v>17</v>
      </c>
      <c r="L216" s="16" t="s">
        <v>18</v>
      </c>
      <c r="R216" s="22" t="s">
        <v>190</v>
      </c>
      <c r="S216" s="5">
        <v>0.349158994</v>
      </c>
    </row>
    <row r="217" spans="1:19">
      <c r="A217" s="810"/>
      <c r="B217" s="811"/>
      <c r="C217" s="811"/>
      <c r="D217" s="811"/>
      <c r="E217" s="811"/>
      <c r="F217" s="811"/>
      <c r="G217" s="18"/>
      <c r="R217" s="17" t="s">
        <v>157</v>
      </c>
      <c r="S217" s="5">
        <v>0.30302319799999999</v>
      </c>
    </row>
    <row r="218" spans="1:19">
      <c r="A218" s="812" t="s">
        <v>21</v>
      </c>
      <c r="B218" s="813">
        <v>0</v>
      </c>
      <c r="C218" s="813">
        <v>0</v>
      </c>
      <c r="D218" s="813">
        <v>1.3244243720572946</v>
      </c>
      <c r="E218" s="813">
        <v>5.5605368698347828</v>
      </c>
      <c r="F218" s="813">
        <v>5.1394460191135991</v>
      </c>
      <c r="G218" s="20">
        <f>AVERAGE(B218:F218)</f>
        <v>2.4048814522011357</v>
      </c>
      <c r="H218">
        <f>G218/G$227</f>
        <v>0.22893359488530157</v>
      </c>
      <c r="I218">
        <f>VLOOKUP(A218,R$1:S$248,2,FALSE)</f>
        <v>0.19499014100000001</v>
      </c>
      <c r="J218">
        <f>H218*I218</f>
        <v>4.463979394632183E-2</v>
      </c>
      <c r="K218">
        <f>SUM(J218:J225)</f>
        <v>0.19391306716626172</v>
      </c>
      <c r="L218">
        <f>COUNTA(J218:J225)</f>
        <v>8</v>
      </c>
      <c r="R218" s="4" t="s">
        <v>230</v>
      </c>
      <c r="S218" s="5">
        <v>0.39837171399999999</v>
      </c>
    </row>
    <row r="219" spans="1:19">
      <c r="A219" s="812" t="s">
        <v>23</v>
      </c>
      <c r="B219" s="813">
        <v>0</v>
      </c>
      <c r="C219" s="813">
        <v>0</v>
      </c>
      <c r="D219" s="813">
        <v>0</v>
      </c>
      <c r="E219" s="813">
        <v>0</v>
      </c>
      <c r="F219" s="813">
        <v>10.2788920382272</v>
      </c>
      <c r="G219" s="20">
        <f t="shared" ref="G219:G227" si="42">AVERAGE(B219:F219)</f>
        <v>2.0557784076454402</v>
      </c>
      <c r="H219">
        <f t="shared" ref="H219:H225" si="43">G219/G$227</f>
        <v>0.19570059917884433</v>
      </c>
      <c r="I219">
        <f t="shared" ref="I219:I225" si="44">VLOOKUP(A219,R$1:S$248,2,FALSE)</f>
        <v>0.205225833</v>
      </c>
      <c r="J219">
        <f t="shared" ref="J219:J225" si="45">H219*I219</f>
        <v>4.0162818485077446E-2</v>
      </c>
      <c r="R219" s="4" t="s">
        <v>170</v>
      </c>
      <c r="S219" s="5">
        <v>0.30810618099999998</v>
      </c>
    </row>
    <row r="220" spans="1:19">
      <c r="A220" s="812" t="s">
        <v>25</v>
      </c>
      <c r="B220" s="813">
        <v>0</v>
      </c>
      <c r="C220" s="813">
        <v>0</v>
      </c>
      <c r="D220" s="813">
        <v>0</v>
      </c>
      <c r="E220" s="813">
        <v>0</v>
      </c>
      <c r="F220" s="813">
        <v>0</v>
      </c>
      <c r="G220" s="20">
        <f t="shared" si="42"/>
        <v>0</v>
      </c>
      <c r="H220">
        <f t="shared" si="43"/>
        <v>0</v>
      </c>
      <c r="I220">
        <f t="shared" si="44"/>
        <v>0.22307782900000001</v>
      </c>
      <c r="J220">
        <f t="shared" si="45"/>
        <v>0</v>
      </c>
      <c r="R220" s="17" t="s">
        <v>251</v>
      </c>
      <c r="S220" s="5">
        <v>0.30281271399999998</v>
      </c>
    </row>
    <row r="221" spans="1:19">
      <c r="A221" s="812" t="s">
        <v>27</v>
      </c>
      <c r="B221" s="813">
        <v>0</v>
      </c>
      <c r="C221" s="813">
        <v>5.4900860326487857</v>
      </c>
      <c r="D221" s="813">
        <v>0</v>
      </c>
      <c r="E221" s="813">
        <v>0</v>
      </c>
      <c r="F221" s="813">
        <v>0</v>
      </c>
      <c r="G221" s="20">
        <f t="shared" si="42"/>
        <v>1.0980172065297571</v>
      </c>
      <c r="H221">
        <f t="shared" si="43"/>
        <v>0.10452616119879742</v>
      </c>
      <c r="I221">
        <f t="shared" si="44"/>
        <v>0.20740839999999999</v>
      </c>
      <c r="J221">
        <f t="shared" si="45"/>
        <v>2.1679603852384655E-2</v>
      </c>
      <c r="R221" s="4" t="s">
        <v>252</v>
      </c>
      <c r="S221" s="5">
        <v>0.53492192699999996</v>
      </c>
    </row>
    <row r="222" spans="1:19">
      <c r="A222" s="812" t="s">
        <v>45</v>
      </c>
      <c r="B222" s="813">
        <v>1.063795297275627</v>
      </c>
      <c r="C222" s="813">
        <v>0</v>
      </c>
      <c r="D222" s="813">
        <v>0</v>
      </c>
      <c r="E222" s="813">
        <v>0</v>
      </c>
      <c r="F222" s="813">
        <v>0</v>
      </c>
      <c r="G222" s="20">
        <f t="shared" si="42"/>
        <v>0.21275905945512541</v>
      </c>
      <c r="H222">
        <f t="shared" si="43"/>
        <v>2.0253678733684097E-2</v>
      </c>
      <c r="I222">
        <f t="shared" si="44"/>
        <v>0.21118531600000001</v>
      </c>
      <c r="J222">
        <f t="shared" si="45"/>
        <v>4.2772795435355561E-3</v>
      </c>
      <c r="R222" s="4" t="s">
        <v>253</v>
      </c>
      <c r="S222" s="5">
        <v>0.57529444600000001</v>
      </c>
    </row>
    <row r="223" spans="1:19">
      <c r="A223" s="812" t="s">
        <v>49</v>
      </c>
      <c r="B223" s="813">
        <v>0</v>
      </c>
      <c r="C223" s="813">
        <v>0.61124439634753691</v>
      </c>
      <c r="D223" s="813">
        <v>0</v>
      </c>
      <c r="E223" s="813">
        <v>0</v>
      </c>
      <c r="F223" s="813">
        <v>0</v>
      </c>
      <c r="G223" s="20">
        <f t="shared" si="42"/>
        <v>0.12224887926950738</v>
      </c>
      <c r="H223">
        <f t="shared" si="43"/>
        <v>1.163752806869202E-2</v>
      </c>
      <c r="I223">
        <f t="shared" si="44"/>
        <v>0.21171030399999999</v>
      </c>
      <c r="J223">
        <f t="shared" si="45"/>
        <v>2.4637846052313205E-3</v>
      </c>
      <c r="R223" s="4" t="s">
        <v>254</v>
      </c>
      <c r="S223" s="4">
        <v>0.54393411999999997</v>
      </c>
    </row>
    <row r="224" spans="1:19">
      <c r="A224" s="812" t="s">
        <v>51</v>
      </c>
      <c r="B224" s="813">
        <v>1.6638346813860576</v>
      </c>
      <c r="C224" s="813">
        <v>0</v>
      </c>
      <c r="D224" s="813">
        <v>0</v>
      </c>
      <c r="E224" s="813">
        <v>1.59606410591481</v>
      </c>
      <c r="F224" s="813">
        <v>0</v>
      </c>
      <c r="G224" s="20">
        <f t="shared" si="42"/>
        <v>0.65197975746017356</v>
      </c>
      <c r="H224">
        <f t="shared" si="43"/>
        <v>6.2065458374752761E-2</v>
      </c>
      <c r="I224">
        <f t="shared" si="44"/>
        <v>0.26294708900000002</v>
      </c>
      <c r="J224">
        <f t="shared" si="45"/>
        <v>1.6319931607091911E-2</v>
      </c>
      <c r="R224" s="4" t="s">
        <v>255</v>
      </c>
      <c r="S224" s="5">
        <v>0.416826951</v>
      </c>
    </row>
    <row r="225" spans="1:19">
      <c r="A225" s="812" t="s">
        <v>68</v>
      </c>
      <c r="B225" s="813">
        <v>0</v>
      </c>
      <c r="C225" s="813">
        <v>0</v>
      </c>
      <c r="D225" s="813">
        <v>0</v>
      </c>
      <c r="E225" s="813">
        <v>1.8071744826963045</v>
      </c>
      <c r="F225" s="813">
        <v>17.988061066897597</v>
      </c>
      <c r="G225" s="20">
        <f t="shared" si="42"/>
        <v>3.9590471099187803</v>
      </c>
      <c r="H225">
        <f t="shared" si="43"/>
        <v>0.37688297955992778</v>
      </c>
      <c r="I225">
        <f t="shared" si="44"/>
        <v>0.17079533599999999</v>
      </c>
      <c r="J225">
        <f t="shared" si="45"/>
        <v>6.4369855126618997E-2</v>
      </c>
      <c r="R225" s="4" t="s">
        <v>216</v>
      </c>
      <c r="S225" s="5">
        <v>0.302344053</v>
      </c>
    </row>
    <row r="226" spans="1:19" ht="16" thickBot="1">
      <c r="A226" s="814"/>
      <c r="B226" s="815"/>
      <c r="C226" s="815"/>
      <c r="D226" s="815"/>
      <c r="E226" s="815"/>
      <c r="F226" s="815"/>
      <c r="G226" s="20"/>
      <c r="R226" s="4" t="s">
        <v>105</v>
      </c>
      <c r="S226" s="5">
        <v>0.31737988700000003</v>
      </c>
    </row>
    <row r="227" spans="1:19">
      <c r="A227" s="235"/>
      <c r="B227" s="813">
        <f>SUM(B218:B225)</f>
        <v>2.7276299786616844</v>
      </c>
      <c r="C227" s="813">
        <f t="shared" ref="C227:F227" si="46">SUM(C218:C225)</f>
        <v>6.1013304289963228</v>
      </c>
      <c r="D227" s="813">
        <f t="shared" si="46"/>
        <v>1.3244243720572946</v>
      </c>
      <c r="E227" s="813">
        <f t="shared" si="46"/>
        <v>8.9637754584458964</v>
      </c>
      <c r="F227" s="813">
        <f t="shared" si="46"/>
        <v>33.406399124238398</v>
      </c>
      <c r="G227" s="20">
        <f t="shared" si="42"/>
        <v>10.50471187247992</v>
      </c>
      <c r="R227" s="4" t="s">
        <v>192</v>
      </c>
      <c r="S227" s="5">
        <v>0.27743080799999997</v>
      </c>
    </row>
    <row r="228" spans="1:19">
      <c r="A228" s="816" t="s">
        <v>269</v>
      </c>
      <c r="B228" s="817"/>
      <c r="C228" s="817"/>
      <c r="D228" s="817"/>
      <c r="E228" s="817"/>
      <c r="F228" s="817"/>
      <c r="R228" s="4" t="s">
        <v>256</v>
      </c>
      <c r="S228" s="5">
        <v>0.29321646899999998</v>
      </c>
    </row>
    <row r="229" spans="1:19">
      <c r="A229" s="86"/>
      <c r="B229" s="817"/>
      <c r="C229" s="817"/>
      <c r="D229" s="817"/>
      <c r="E229" s="817"/>
      <c r="F229" s="817"/>
      <c r="R229" s="4" t="s">
        <v>257</v>
      </c>
      <c r="S229" s="4">
        <v>0.39864959599999999</v>
      </c>
    </row>
    <row r="230" spans="1:19">
      <c r="A230" s="818" t="s">
        <v>271</v>
      </c>
      <c r="B230" s="817"/>
      <c r="C230" s="817"/>
      <c r="D230" s="817"/>
      <c r="E230" s="817"/>
      <c r="F230" s="817"/>
      <c r="R230" s="4" t="s">
        <v>258</v>
      </c>
      <c r="S230" s="4">
        <v>0.54393411999999997</v>
      </c>
    </row>
    <row r="231" spans="1:19">
      <c r="R231" s="4" t="s">
        <v>144</v>
      </c>
      <c r="S231" s="5">
        <v>0.52159803599999999</v>
      </c>
    </row>
    <row r="232" spans="1:19">
      <c r="A232" s="62" t="s">
        <v>101</v>
      </c>
      <c r="B232" s="63"/>
      <c r="C232" s="63"/>
      <c r="D232" s="63"/>
      <c r="E232" s="63"/>
      <c r="F232" s="63"/>
      <c r="G232" s="64"/>
      <c r="R232" s="4" t="s">
        <v>232</v>
      </c>
      <c r="S232" s="5">
        <v>0.262116511</v>
      </c>
    </row>
    <row r="233" spans="1:19">
      <c r="A233" s="65" t="s">
        <v>2</v>
      </c>
      <c r="B233" s="65"/>
      <c r="C233" s="65"/>
      <c r="D233" s="65"/>
      <c r="E233" s="65"/>
      <c r="F233" s="65"/>
      <c r="G233" s="66"/>
      <c r="R233" s="4" t="s">
        <v>193</v>
      </c>
      <c r="S233" s="5">
        <v>0.29781603099999998</v>
      </c>
    </row>
    <row r="234" spans="1:19">
      <c r="A234" s="67" t="s">
        <v>4</v>
      </c>
      <c r="B234" s="68"/>
      <c r="C234" s="68"/>
      <c r="D234" s="68"/>
      <c r="E234" s="68"/>
      <c r="F234" s="68"/>
      <c r="G234" s="69"/>
      <c r="R234" s="4" t="s">
        <v>74</v>
      </c>
      <c r="S234" s="5">
        <v>0.164744418</v>
      </c>
    </row>
    <row r="235" spans="1:19" ht="16" thickBot="1">
      <c r="A235" s="70"/>
      <c r="B235" s="71"/>
      <c r="C235" s="71"/>
      <c r="D235" s="71"/>
      <c r="E235" s="71"/>
      <c r="F235" s="71"/>
      <c r="G235" s="18"/>
      <c r="R235" s="25" t="s">
        <v>146</v>
      </c>
      <c r="S235" s="5">
        <v>0.53553453900000003</v>
      </c>
    </row>
    <row r="236" spans="1:19">
      <c r="A236" s="74" t="s">
        <v>7</v>
      </c>
      <c r="B236" s="75" t="s">
        <v>8</v>
      </c>
      <c r="C236" s="75" t="s">
        <v>9</v>
      </c>
      <c r="D236" s="75" t="s">
        <v>10</v>
      </c>
      <c r="E236" s="75" t="s">
        <v>11</v>
      </c>
      <c r="F236" s="75" t="s">
        <v>12</v>
      </c>
      <c r="G236" s="16" t="s">
        <v>13</v>
      </c>
      <c r="H236" s="16" t="s">
        <v>14</v>
      </c>
      <c r="I236" s="16" t="s">
        <v>15</v>
      </c>
      <c r="J236" s="16" t="s">
        <v>279</v>
      </c>
      <c r="K236" s="16" t="s">
        <v>17</v>
      </c>
      <c r="L236" s="16" t="s">
        <v>18</v>
      </c>
      <c r="R236" s="39" t="s">
        <v>275</v>
      </c>
      <c r="S236" s="39">
        <v>0.53553453900000003</v>
      </c>
    </row>
    <row r="237" spans="1:19">
      <c r="A237" s="18"/>
      <c r="B237" s="76"/>
      <c r="C237" s="76"/>
      <c r="D237" s="76"/>
      <c r="E237" s="76"/>
      <c r="F237" s="76"/>
      <c r="G237" s="18"/>
      <c r="R237" s="4" t="s">
        <v>0</v>
      </c>
      <c r="S237" s="5">
        <v>0.199021375</v>
      </c>
    </row>
    <row r="238" spans="1:19">
      <c r="A238" s="165" t="s">
        <v>23</v>
      </c>
      <c r="B238" s="78">
        <v>53.455788334174159</v>
      </c>
      <c r="C238" s="78">
        <v>1.4024897295552992</v>
      </c>
      <c r="D238" s="78">
        <v>1.9008786811703708</v>
      </c>
      <c r="E238" s="78">
        <v>0</v>
      </c>
      <c r="F238" s="458" t="s">
        <v>30</v>
      </c>
      <c r="G238" s="20">
        <f>AVERAGE(B238:E238)</f>
        <v>14.189789186224957</v>
      </c>
      <c r="H238">
        <f>G238/G$261</f>
        <v>3.1198160381910037E-2</v>
      </c>
      <c r="I238">
        <f>VLOOKUP(A238,R$1:S$248,2,FALSE)</f>
        <v>0.205225833</v>
      </c>
      <c r="J238">
        <f>H238*I238</f>
        <v>6.4026684524450851E-3</v>
      </c>
      <c r="K238">
        <f>SUM(J238:J259)</f>
        <v>0.39789911654570681</v>
      </c>
      <c r="L238">
        <f>COUNTA(J238:J259)</f>
        <v>22</v>
      </c>
      <c r="R238" s="4" t="s">
        <v>259</v>
      </c>
      <c r="S238" s="4">
        <v>0.54393411999999997</v>
      </c>
    </row>
    <row r="239" spans="1:19">
      <c r="A239" s="165" t="s">
        <v>39</v>
      </c>
      <c r="B239" s="78">
        <v>86.7446934517627</v>
      </c>
      <c r="C239" s="78">
        <v>75.27522309515831</v>
      </c>
      <c r="D239" s="78">
        <v>35.320701994496957</v>
      </c>
      <c r="E239" s="78">
        <v>65.118475327786484</v>
      </c>
      <c r="F239" s="458" t="s">
        <v>30</v>
      </c>
      <c r="G239" s="20">
        <f t="shared" ref="G239:G259" si="47">AVERAGE(B239:E239)</f>
        <v>65.61477346730112</v>
      </c>
      <c r="H239">
        <f t="shared" ref="H239:H259" si="48">G239/G$261</f>
        <v>0.14426290617782986</v>
      </c>
      <c r="I239">
        <f t="shared" ref="I239:I259" si="49">VLOOKUP(A239,R$1:S$248,2,FALSE)</f>
        <v>0.150847644</v>
      </c>
      <c r="J239">
        <f t="shared" ref="J239:J259" si="50">H239*I239</f>
        <v>2.1761719513518681E-2</v>
      </c>
      <c r="R239" s="17" t="s">
        <v>260</v>
      </c>
      <c r="S239" s="4">
        <v>0.39864959599999999</v>
      </c>
    </row>
    <row r="240" spans="1:19">
      <c r="A240" s="165" t="s">
        <v>49</v>
      </c>
      <c r="B240" s="78">
        <v>0</v>
      </c>
      <c r="C240" s="78">
        <v>0</v>
      </c>
      <c r="D240" s="78">
        <v>0.84351491476935203</v>
      </c>
      <c r="E240" s="78">
        <v>0</v>
      </c>
      <c r="F240" s="458" t="s">
        <v>30</v>
      </c>
      <c r="G240" s="20">
        <f t="shared" si="47"/>
        <v>0.21087872869233801</v>
      </c>
      <c r="H240">
        <f t="shared" si="48"/>
        <v>4.6364525311366772E-4</v>
      </c>
      <c r="I240">
        <f t="shared" si="49"/>
        <v>0.21171030399999999</v>
      </c>
      <c r="J240">
        <f t="shared" si="50"/>
        <v>9.8158477484851535E-5</v>
      </c>
      <c r="R240" s="4" t="s">
        <v>203</v>
      </c>
      <c r="S240" s="5">
        <v>0.273960494</v>
      </c>
    </row>
    <row r="241" spans="1:19">
      <c r="A241" s="165" t="s">
        <v>70</v>
      </c>
      <c r="B241" s="78">
        <v>0</v>
      </c>
      <c r="C241" s="78">
        <v>0.67021633093793054</v>
      </c>
      <c r="D241" s="78">
        <v>2.2572934338898154</v>
      </c>
      <c r="E241" s="78">
        <v>13.350029110480145</v>
      </c>
      <c r="F241" s="458" t="s">
        <v>30</v>
      </c>
      <c r="G241" s="20">
        <f t="shared" si="47"/>
        <v>4.0693847188269725</v>
      </c>
      <c r="H241">
        <f t="shared" si="48"/>
        <v>8.9470897310373245E-3</v>
      </c>
      <c r="I241">
        <f t="shared" si="49"/>
        <v>0.21351756199999999</v>
      </c>
      <c r="J241">
        <f t="shared" si="50"/>
        <v>1.9103607863663252E-3</v>
      </c>
      <c r="R241" s="4" t="s">
        <v>233</v>
      </c>
      <c r="S241" s="5">
        <v>0.30434835599999999</v>
      </c>
    </row>
    <row r="242" spans="1:19">
      <c r="A242" s="165" t="s">
        <v>72</v>
      </c>
      <c r="B242" s="78">
        <v>0</v>
      </c>
      <c r="C242" s="78">
        <v>0</v>
      </c>
      <c r="D242" s="78">
        <v>0</v>
      </c>
      <c r="E242" s="78">
        <v>1.5080588439616458</v>
      </c>
      <c r="F242" s="458" t="s">
        <v>30</v>
      </c>
      <c r="G242" s="20">
        <f t="shared" si="47"/>
        <v>0.37701471099041145</v>
      </c>
      <c r="H242">
        <f t="shared" si="48"/>
        <v>8.2891755934166324E-4</v>
      </c>
      <c r="I242">
        <f t="shared" si="49"/>
        <v>0.20526576499999999</v>
      </c>
      <c r="J242">
        <f t="shared" si="50"/>
        <v>1.7014839694019939E-4</v>
      </c>
      <c r="R242" s="4" t="s">
        <v>221</v>
      </c>
      <c r="S242" s="5">
        <v>0.44710646199999998</v>
      </c>
    </row>
    <row r="243" spans="1:19">
      <c r="A243" s="165" t="s">
        <v>74</v>
      </c>
      <c r="B243" s="78">
        <v>0</v>
      </c>
      <c r="C243" s="78">
        <v>2.0602946469573422</v>
      </c>
      <c r="D243" s="78">
        <v>0</v>
      </c>
      <c r="E243" s="78">
        <v>0</v>
      </c>
      <c r="F243" s="458" t="s">
        <v>30</v>
      </c>
      <c r="G243" s="20">
        <f t="shared" si="47"/>
        <v>0.51507366173933555</v>
      </c>
      <c r="H243">
        <f t="shared" si="48"/>
        <v>1.132458734696435E-3</v>
      </c>
      <c r="I243">
        <f t="shared" si="49"/>
        <v>0.164744418</v>
      </c>
      <c r="J243">
        <f t="shared" si="50"/>
        <v>1.8656625515658059E-4</v>
      </c>
      <c r="R243" s="793" t="s">
        <v>267</v>
      </c>
      <c r="S243" s="5">
        <v>0.284910779</v>
      </c>
    </row>
    <row r="244" spans="1:19">
      <c r="A244" s="165" t="s">
        <v>85</v>
      </c>
      <c r="B244" s="78">
        <v>0</v>
      </c>
      <c r="C244" s="78">
        <v>2.9663278350771365</v>
      </c>
      <c r="D244" s="78">
        <v>3.6235499859810192</v>
      </c>
      <c r="E244" s="78">
        <v>6.4277917939348841</v>
      </c>
      <c r="F244" s="458" t="s">
        <v>30</v>
      </c>
      <c r="G244" s="20">
        <f t="shared" si="47"/>
        <v>3.2544174037482598</v>
      </c>
      <c r="H244">
        <f t="shared" si="48"/>
        <v>7.1552744568172798E-3</v>
      </c>
      <c r="I244">
        <f t="shared" si="49"/>
        <v>0.15576436299999999</v>
      </c>
      <c r="J244">
        <f t="shared" si="50"/>
        <v>1.1145367678563145E-3</v>
      </c>
      <c r="R244" s="17" t="s">
        <v>172</v>
      </c>
      <c r="S244" s="5">
        <v>0.38138826799999997</v>
      </c>
    </row>
    <row r="245" spans="1:19">
      <c r="A245" s="165" t="s">
        <v>0</v>
      </c>
      <c r="B245" s="78">
        <v>104.7439270327844</v>
      </c>
      <c r="C245" s="78">
        <v>7.4220252944607861</v>
      </c>
      <c r="D245" s="78">
        <v>1.5801054037228708</v>
      </c>
      <c r="E245" s="78">
        <v>1.0506967355470485</v>
      </c>
      <c r="F245" s="458" t="s">
        <v>30</v>
      </c>
      <c r="G245" s="20">
        <f t="shared" si="47"/>
        <v>28.699188616628774</v>
      </c>
      <c r="H245">
        <f t="shared" si="48"/>
        <v>6.309902688064338E-2</v>
      </c>
      <c r="I245">
        <f t="shared" si="49"/>
        <v>0.199021375</v>
      </c>
      <c r="J245">
        <f t="shared" si="50"/>
        <v>1.2558055090947606E-2</v>
      </c>
      <c r="R245" s="4" t="s">
        <v>261</v>
      </c>
      <c r="S245" s="4">
        <v>0.54393411999999997</v>
      </c>
    </row>
    <row r="246" spans="1:19">
      <c r="A246" s="165" t="s">
        <v>6</v>
      </c>
      <c r="B246" s="78">
        <v>2.0257201951400776</v>
      </c>
      <c r="C246" s="78">
        <v>8.3652927231882437</v>
      </c>
      <c r="D246" s="78">
        <v>0.49898065380722234</v>
      </c>
      <c r="E246" s="78">
        <v>0</v>
      </c>
      <c r="F246" s="458" t="s">
        <v>30</v>
      </c>
      <c r="G246" s="20">
        <f t="shared" si="47"/>
        <v>2.7224983930338862</v>
      </c>
      <c r="H246">
        <f t="shared" si="48"/>
        <v>5.985778956308801E-3</v>
      </c>
      <c r="I246">
        <f t="shared" si="49"/>
        <v>0.33249730300000002</v>
      </c>
      <c r="J246">
        <f t="shared" si="50"/>
        <v>1.9902553593268311E-3</v>
      </c>
      <c r="R246" s="4" t="s">
        <v>262</v>
      </c>
      <c r="S246" s="4">
        <v>0.38749658933333336</v>
      </c>
    </row>
    <row r="247" spans="1:19">
      <c r="A247" s="165" t="s">
        <v>97</v>
      </c>
      <c r="B247" s="78">
        <v>0</v>
      </c>
      <c r="C247" s="78">
        <v>0</v>
      </c>
      <c r="D247" s="78">
        <v>0</v>
      </c>
      <c r="E247" s="78">
        <v>14.66030974539764</v>
      </c>
      <c r="F247" s="458" t="s">
        <v>30</v>
      </c>
      <c r="G247" s="20">
        <f t="shared" si="47"/>
        <v>3.6650774363494101</v>
      </c>
      <c r="H247">
        <f t="shared" si="48"/>
        <v>8.058165781796826E-3</v>
      </c>
      <c r="I247">
        <f t="shared" si="49"/>
        <v>0.28376774599999999</v>
      </c>
      <c r="J247">
        <f t="shared" si="50"/>
        <v>2.2866475407948132E-3</v>
      </c>
      <c r="R247" s="4" t="s">
        <v>195</v>
      </c>
      <c r="S247" s="5">
        <v>0.52748621900000003</v>
      </c>
    </row>
    <row r="248" spans="1:19">
      <c r="A248" s="165" t="s">
        <v>105</v>
      </c>
      <c r="B248" s="78">
        <v>17.14765693847875</v>
      </c>
      <c r="C248" s="78">
        <v>22.849412319569076</v>
      </c>
      <c r="D248" s="78">
        <v>23.345166303123616</v>
      </c>
      <c r="E248" s="78">
        <v>0</v>
      </c>
      <c r="F248" s="458" t="s">
        <v>30</v>
      </c>
      <c r="G248" s="20">
        <f t="shared" si="47"/>
        <v>15.835558890292862</v>
      </c>
      <c r="H248">
        <f t="shared" si="48"/>
        <v>3.4816606470527298E-2</v>
      </c>
      <c r="I248">
        <f t="shared" si="49"/>
        <v>0.31737988700000003</v>
      </c>
      <c r="J248">
        <f t="shared" si="50"/>
        <v>1.1050090627339424E-2</v>
      </c>
      <c r="R248" s="17" t="s">
        <v>263</v>
      </c>
      <c r="S248" s="4">
        <v>0.25747838160000003</v>
      </c>
    </row>
    <row r="249" spans="1:19">
      <c r="A249" s="216" t="s">
        <v>86</v>
      </c>
      <c r="B249" s="78">
        <v>7.5738710480715019</v>
      </c>
      <c r="C249" s="78">
        <v>2.0851174740291172</v>
      </c>
      <c r="D249" s="78">
        <v>3.0295253981152785</v>
      </c>
      <c r="E249" s="78">
        <v>53.808033998074137</v>
      </c>
      <c r="F249" s="458" t="s">
        <v>30</v>
      </c>
      <c r="G249" s="20">
        <f t="shared" si="47"/>
        <v>16.624136979572508</v>
      </c>
      <c r="H249">
        <f t="shared" si="48"/>
        <v>3.6550401481864718E-2</v>
      </c>
      <c r="I249">
        <f t="shared" si="49"/>
        <v>0.47433267899999998</v>
      </c>
      <c r="J249">
        <f t="shared" si="50"/>
        <v>1.7337049853418461E-2</v>
      </c>
      <c r="R249" s="4" t="s">
        <v>148</v>
      </c>
      <c r="S249" s="5">
        <v>0.49722559999999999</v>
      </c>
    </row>
    <row r="250" spans="1:19">
      <c r="A250" s="216" t="s">
        <v>106</v>
      </c>
      <c r="B250" s="78">
        <v>2.2837737231833999</v>
      </c>
      <c r="C250" s="78">
        <v>0</v>
      </c>
      <c r="D250" s="78">
        <v>68.324708096317522</v>
      </c>
      <c r="E250" s="78">
        <v>0</v>
      </c>
      <c r="F250" s="458" t="s">
        <v>30</v>
      </c>
      <c r="G250" s="20">
        <f t="shared" si="47"/>
        <v>17.652120454875231</v>
      </c>
      <c r="H250">
        <f t="shared" si="48"/>
        <v>3.8810561439954962E-2</v>
      </c>
      <c r="I250">
        <f t="shared" si="49"/>
        <v>0.48877002400000003</v>
      </c>
      <c r="J250">
        <f t="shared" si="50"/>
        <v>1.8969439046460264E-2</v>
      </c>
      <c r="R250" s="4" t="s">
        <v>149</v>
      </c>
      <c r="S250" s="5">
        <v>0.47228700699999998</v>
      </c>
    </row>
    <row r="251" spans="1:19">
      <c r="A251" s="216" t="s">
        <v>109</v>
      </c>
      <c r="B251" s="78">
        <v>0</v>
      </c>
      <c r="C251" s="78">
        <v>79.917091757580266</v>
      </c>
      <c r="D251" s="78">
        <v>104.99978615114836</v>
      </c>
      <c r="E251" s="78">
        <v>0</v>
      </c>
      <c r="F251" s="458" t="s">
        <v>30</v>
      </c>
      <c r="G251" s="20">
        <f t="shared" si="47"/>
        <v>46.229219477182156</v>
      </c>
      <c r="H251">
        <f t="shared" si="48"/>
        <v>0.1016411579235976</v>
      </c>
      <c r="I251">
        <f t="shared" si="49"/>
        <v>0.50274215499999997</v>
      </c>
      <c r="J251">
        <f t="shared" si="50"/>
        <v>5.1099294771204777E-2</v>
      </c>
    </row>
    <row r="252" spans="1:19">
      <c r="A252" s="216" t="s">
        <v>116</v>
      </c>
      <c r="B252" s="78">
        <v>0</v>
      </c>
      <c r="C252" s="78">
        <v>22.886646560176739</v>
      </c>
      <c r="D252" s="78">
        <v>150.97728925195671</v>
      </c>
      <c r="E252" s="78">
        <v>2.3115328182035064</v>
      </c>
      <c r="F252" s="458" t="s">
        <v>30</v>
      </c>
      <c r="G252" s="20">
        <f t="shared" si="47"/>
        <v>44.043867157584238</v>
      </c>
      <c r="H252">
        <f t="shared" si="48"/>
        <v>9.6836366868351953E-2</v>
      </c>
      <c r="I252">
        <f t="shared" si="49"/>
        <v>0.35482106800000002</v>
      </c>
      <c r="J252">
        <f t="shared" si="50"/>
        <v>3.4359583113468456E-2</v>
      </c>
    </row>
    <row r="253" spans="1:19">
      <c r="A253" s="216" t="s">
        <v>162</v>
      </c>
      <c r="B253" s="78">
        <v>0</v>
      </c>
      <c r="C253" s="78">
        <v>0</v>
      </c>
      <c r="D253" s="78">
        <v>0</v>
      </c>
      <c r="E253" s="78">
        <v>0.72930714585030421</v>
      </c>
      <c r="F253" s="458" t="s">
        <v>30</v>
      </c>
      <c r="G253" s="20">
        <f t="shared" si="47"/>
        <v>0.18232678646257605</v>
      </c>
      <c r="H253">
        <f t="shared" si="48"/>
        <v>4.0086996722260771E-4</v>
      </c>
      <c r="I253">
        <f t="shared" si="49"/>
        <v>0.54537309199999995</v>
      </c>
      <c r="J253">
        <f t="shared" si="50"/>
        <v>2.186236935141322E-4</v>
      </c>
    </row>
    <row r="254" spans="1:19">
      <c r="A254" s="216" t="s">
        <v>126</v>
      </c>
      <c r="B254" s="78">
        <v>86.615666687741026</v>
      </c>
      <c r="C254" s="78">
        <v>204.42839234960468</v>
      </c>
      <c r="D254" s="78">
        <v>187.29595255406809</v>
      </c>
      <c r="E254" s="78">
        <v>23.411995495601293</v>
      </c>
      <c r="F254" s="458" t="s">
        <v>30</v>
      </c>
      <c r="G254" s="20">
        <f t="shared" si="47"/>
        <v>125.43800177175378</v>
      </c>
      <c r="H254">
        <f t="shared" si="48"/>
        <v>0.2757923212178896</v>
      </c>
      <c r="I254">
        <f t="shared" si="49"/>
        <v>0.54441631300000004</v>
      </c>
      <c r="J254">
        <f t="shared" si="50"/>
        <v>0.15014583867115514</v>
      </c>
    </row>
    <row r="255" spans="1:19">
      <c r="A255" s="216" t="s">
        <v>127</v>
      </c>
      <c r="B255" s="78">
        <v>0</v>
      </c>
      <c r="C255" s="78">
        <v>0</v>
      </c>
      <c r="D255" s="78">
        <v>9.4212299635506493</v>
      </c>
      <c r="E255" s="78">
        <v>12.089193027823686</v>
      </c>
      <c r="F255" s="458" t="s">
        <v>30</v>
      </c>
      <c r="G255" s="20">
        <f t="shared" si="47"/>
        <v>5.3776057478435835</v>
      </c>
      <c r="H255">
        <f t="shared" si="48"/>
        <v>1.1823389649422917E-2</v>
      </c>
      <c r="I255">
        <f t="shared" si="49"/>
        <v>0.46528443800000002</v>
      </c>
      <c r="J255">
        <f t="shared" si="50"/>
        <v>5.5012392082867591E-3</v>
      </c>
    </row>
    <row r="256" spans="1:19">
      <c r="A256" s="217" t="s">
        <v>136</v>
      </c>
      <c r="B256" s="78">
        <v>184.66310466780124</v>
      </c>
      <c r="C256" s="78">
        <v>36.874309615122066</v>
      </c>
      <c r="D256" s="78">
        <v>1.4613004861497227</v>
      </c>
      <c r="E256" s="78">
        <v>0</v>
      </c>
      <c r="F256" s="458" t="s">
        <v>30</v>
      </c>
      <c r="G256" s="20">
        <f t="shared" si="47"/>
        <v>55.749678692268255</v>
      </c>
      <c r="H256">
        <f t="shared" si="48"/>
        <v>0.1225731682307013</v>
      </c>
      <c r="I256">
        <f t="shared" si="49"/>
        <v>0.472086175</v>
      </c>
      <c r="J256">
        <f t="shared" si="50"/>
        <v>5.7865098147663295E-2</v>
      </c>
    </row>
    <row r="257" spans="1:10">
      <c r="A257" s="165" t="s">
        <v>182</v>
      </c>
      <c r="B257" s="78">
        <v>0</v>
      </c>
      <c r="C257" s="78">
        <v>7.3847910538531236</v>
      </c>
      <c r="D257" s="78">
        <v>0</v>
      </c>
      <c r="E257" s="78">
        <v>0</v>
      </c>
      <c r="F257" s="458" t="s">
        <v>30</v>
      </c>
      <c r="G257" s="20">
        <f t="shared" si="47"/>
        <v>1.8461977634632809</v>
      </c>
      <c r="H257">
        <f t="shared" si="48"/>
        <v>4.0591141394239688E-3</v>
      </c>
      <c r="I257">
        <f t="shared" si="49"/>
        <v>0.304453064</v>
      </c>
      <c r="J257">
        <f t="shared" si="50"/>
        <v>1.2358097368733506E-3</v>
      </c>
    </row>
    <row r="258" spans="1:10">
      <c r="A258" s="165" t="s">
        <v>187</v>
      </c>
      <c r="B258" s="78">
        <v>0</v>
      </c>
      <c r="C258" s="78">
        <v>0</v>
      </c>
      <c r="D258" s="78">
        <v>0</v>
      </c>
      <c r="E258" s="78">
        <v>9.1101587540961724</v>
      </c>
      <c r="F258" s="458" t="s">
        <v>30</v>
      </c>
      <c r="G258" s="20">
        <f t="shared" si="47"/>
        <v>2.2775396885240431</v>
      </c>
      <c r="H258">
        <f t="shared" si="48"/>
        <v>5.0074773871705402E-3</v>
      </c>
      <c r="I258">
        <f t="shared" si="49"/>
        <v>0.29396187099999999</v>
      </c>
      <c r="J258">
        <f t="shared" si="50"/>
        <v>1.4720074217228433E-3</v>
      </c>
    </row>
    <row r="259" spans="1:10">
      <c r="A259" s="165" t="s">
        <v>193</v>
      </c>
      <c r="B259" s="78">
        <v>0</v>
      </c>
      <c r="C259" s="78">
        <v>0</v>
      </c>
      <c r="D259" s="78">
        <v>0</v>
      </c>
      <c r="E259" s="78">
        <v>1.0136133213512701</v>
      </c>
      <c r="F259" s="458" t="s">
        <v>30</v>
      </c>
      <c r="G259" s="20">
        <f t="shared" si="47"/>
        <v>0.25340333033781753</v>
      </c>
      <c r="H259">
        <f t="shared" si="48"/>
        <v>5.5714131037718352E-4</v>
      </c>
      <c r="I259">
        <f t="shared" si="49"/>
        <v>0.29781603099999998</v>
      </c>
      <c r="J259">
        <f t="shared" si="50"/>
        <v>1.6592561376267191E-4</v>
      </c>
    </row>
    <row r="260" spans="1:10" ht="16" thickBot="1">
      <c r="A260" s="79"/>
      <c r="B260" s="80"/>
      <c r="C260" s="80"/>
      <c r="D260" s="80"/>
      <c r="E260" s="80"/>
      <c r="F260" s="80"/>
      <c r="G260" s="20"/>
    </row>
    <row r="261" spans="1:10">
      <c r="A261" s="58"/>
      <c r="B261" s="82">
        <f>SUM(B238:B259)</f>
        <v>545.25420207913726</v>
      </c>
      <c r="C261" s="82">
        <f>SUM(C238:C259)</f>
        <v>474.58763078527011</v>
      </c>
      <c r="D261" s="82">
        <f>SUM(D238:D259)</f>
        <v>594.87998327226762</v>
      </c>
      <c r="E261" s="82">
        <f>SUM(E238:E259)</f>
        <v>204.58919611810825</v>
      </c>
      <c r="F261" s="82">
        <f>SUM(F238:F259)</f>
        <v>0</v>
      </c>
      <c r="G261" s="20">
        <f>AVERAGE(B261:E261)</f>
        <v>454.82775306369581</v>
      </c>
    </row>
    <row r="262" spans="1:10">
      <c r="A262" s="84" t="s">
        <v>323</v>
      </c>
      <c r="B262" s="166"/>
      <c r="C262" s="166"/>
      <c r="D262" s="166"/>
      <c r="E262" s="166"/>
      <c r="F262" s="166"/>
    </row>
    <row r="263" spans="1:10">
      <c r="A263" s="86"/>
      <c r="B263" s="81"/>
      <c r="C263" s="81"/>
      <c r="D263" s="81"/>
      <c r="E263" s="81"/>
      <c r="F263" s="81"/>
      <c r="G263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B196" workbookViewId="0">
      <selection activeCell="Q196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88" t="s">
        <v>217</v>
      </c>
      <c r="B1" s="89"/>
      <c r="C1" s="89"/>
      <c r="D1" s="89"/>
      <c r="E1" s="89"/>
      <c r="F1" s="89"/>
      <c r="Q1" s="190" t="s">
        <v>278</v>
      </c>
      <c r="R1" s="4" t="s">
        <v>1</v>
      </c>
      <c r="S1" s="5">
        <v>0.58265870500000005</v>
      </c>
    </row>
    <row r="2" spans="1:19">
      <c r="A2" s="90" t="s">
        <v>2</v>
      </c>
      <c r="B2" s="90"/>
      <c r="C2" s="90"/>
      <c r="D2" s="90"/>
      <c r="E2" s="90"/>
      <c r="F2" s="90"/>
      <c r="R2" s="4" t="s">
        <v>3</v>
      </c>
      <c r="S2" s="5">
        <v>0.189396599</v>
      </c>
    </row>
    <row r="3" spans="1:19">
      <c r="A3" s="91" t="s">
        <v>4</v>
      </c>
      <c r="B3" s="92"/>
      <c r="C3" s="92"/>
      <c r="D3" s="92"/>
      <c r="E3" s="92"/>
      <c r="F3" s="92"/>
      <c r="R3" s="4" t="s">
        <v>5</v>
      </c>
      <c r="S3" s="5">
        <v>0.33270861600000001</v>
      </c>
    </row>
    <row r="4" spans="1:19" ht="16" thickBot="1">
      <c r="A4" s="93"/>
      <c r="B4" s="94"/>
      <c r="C4" s="94"/>
      <c r="D4" s="94"/>
      <c r="E4" s="94"/>
      <c r="F4" s="94"/>
      <c r="R4" s="4" t="s">
        <v>6</v>
      </c>
      <c r="S4" s="5">
        <v>0.33249730300000002</v>
      </c>
    </row>
    <row r="5" spans="1:19">
      <c r="A5" s="95" t="s">
        <v>268</v>
      </c>
      <c r="B5" s="96" t="s">
        <v>8</v>
      </c>
      <c r="C5" s="96" t="s">
        <v>9</v>
      </c>
      <c r="D5" s="96" t="s">
        <v>10</v>
      </c>
      <c r="E5" s="96" t="s">
        <v>11</v>
      </c>
      <c r="F5" s="96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97"/>
      <c r="B6" s="98"/>
      <c r="C6" s="98"/>
      <c r="D6" s="98"/>
      <c r="E6" s="98"/>
      <c r="F6" s="98"/>
      <c r="G6" s="18"/>
      <c r="R6" s="4" t="s">
        <v>20</v>
      </c>
      <c r="S6" s="4">
        <v>0.21351756199999999</v>
      </c>
    </row>
    <row r="7" spans="1:19">
      <c r="A7" s="39" t="s">
        <v>23</v>
      </c>
      <c r="B7" s="100">
        <v>0</v>
      </c>
      <c r="C7" s="100">
        <v>0</v>
      </c>
      <c r="D7" s="100">
        <v>0</v>
      </c>
      <c r="E7" s="100">
        <v>0</v>
      </c>
      <c r="F7" s="100">
        <v>3.8545845143351998</v>
      </c>
      <c r="G7" s="20">
        <f>AVERAGE(B7:F7)</f>
        <v>0.77091690286703995</v>
      </c>
      <c r="H7">
        <f>G7/G$14</f>
        <v>6.6258375223586005E-2</v>
      </c>
      <c r="I7">
        <f t="shared" ref="I7:I12" si="0">VLOOKUP(A7,R$1:S$252,2,FALSE)</f>
        <v>0.205225833</v>
      </c>
      <c r="J7">
        <f>H7*I7</f>
        <v>1.3597930248486999E-2</v>
      </c>
      <c r="K7">
        <f>SUM(J7:J12)</f>
        <v>0.17410537777768806</v>
      </c>
      <c r="L7">
        <f>COUNTA(J7:J12)</f>
        <v>5</v>
      </c>
      <c r="R7" s="4" t="s">
        <v>22</v>
      </c>
      <c r="S7" s="5">
        <v>0.51563940399999997</v>
      </c>
    </row>
    <row r="8" spans="1:19">
      <c r="A8" s="39" t="s">
        <v>25</v>
      </c>
      <c r="B8" s="100">
        <v>3.2226169114146601</v>
      </c>
      <c r="C8" s="100">
        <v>4.5843329726065303</v>
      </c>
      <c r="D8" s="100">
        <v>2.7812911813203187</v>
      </c>
      <c r="E8" s="100">
        <v>0.66031375329288045</v>
      </c>
      <c r="F8" s="100">
        <v>0.94206045530352278</v>
      </c>
      <c r="G8" s="20">
        <f t="shared" ref="G8:G14" si="1">AVERAGE(B8:F8)</f>
        <v>2.4381230547875825</v>
      </c>
      <c r="H8">
        <f t="shared" ref="H8:H12" si="2">G8/G$14</f>
        <v>0.20955056453503812</v>
      </c>
      <c r="I8">
        <f t="shared" si="0"/>
        <v>0.22307782900000001</v>
      </c>
      <c r="J8">
        <f t="shared" ref="J8:J12" si="3">H8*I8</f>
        <v>4.6746085002200698E-2</v>
      </c>
      <c r="R8" s="4" t="s">
        <v>24</v>
      </c>
      <c r="S8" s="4">
        <v>0.39864959599999999</v>
      </c>
    </row>
    <row r="9" spans="1:19">
      <c r="A9" s="39" t="s">
        <v>41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20">
        <f t="shared" si="1"/>
        <v>0</v>
      </c>
      <c r="H9">
        <f t="shared" si="2"/>
        <v>0</v>
      </c>
      <c r="I9">
        <f t="shared" si="0"/>
        <v>0.15008984</v>
      </c>
      <c r="R9" s="4" t="s">
        <v>26</v>
      </c>
      <c r="S9" s="5">
        <v>0.61926907399999997</v>
      </c>
    </row>
    <row r="10" spans="1:19">
      <c r="A10" s="39" t="s">
        <v>54</v>
      </c>
      <c r="B10" s="100">
        <v>0</v>
      </c>
      <c r="C10" s="100">
        <v>0</v>
      </c>
      <c r="D10" s="100">
        <v>0</v>
      </c>
      <c r="E10" s="100">
        <v>13.901342174586958</v>
      </c>
      <c r="F10" s="100">
        <v>0</v>
      </c>
      <c r="G10" s="20">
        <f t="shared" si="1"/>
        <v>2.7802684349173914</v>
      </c>
      <c r="H10">
        <f t="shared" si="2"/>
        <v>0.23895710224791952</v>
      </c>
      <c r="I10">
        <f t="shared" si="0"/>
        <v>0.12913191900000001</v>
      </c>
      <c r="J10">
        <f t="shared" si="3"/>
        <v>3.0856989171953064E-2</v>
      </c>
      <c r="R10" s="4" t="s">
        <v>28</v>
      </c>
      <c r="S10" s="5">
        <v>0.41010332799999999</v>
      </c>
    </row>
    <row r="11" spans="1:19">
      <c r="A11" s="39" t="s">
        <v>60</v>
      </c>
      <c r="B11" s="100">
        <v>0</v>
      </c>
      <c r="C11" s="100">
        <v>0</v>
      </c>
      <c r="D11" s="100">
        <v>0</v>
      </c>
      <c r="E11" s="100">
        <v>26.528511399497098</v>
      </c>
      <c r="F11" s="100">
        <v>0</v>
      </c>
      <c r="G11" s="20">
        <f t="shared" si="1"/>
        <v>5.3057022798994193</v>
      </c>
      <c r="H11">
        <f t="shared" si="2"/>
        <v>0.45601181032457239</v>
      </c>
      <c r="I11">
        <f t="shared" si="0"/>
        <v>0.14993991800000001</v>
      </c>
      <c r="J11">
        <f t="shared" si="3"/>
        <v>6.8374373447097944E-2</v>
      </c>
      <c r="R11" s="4" t="s">
        <v>31</v>
      </c>
      <c r="S11" s="5">
        <v>0.26223906699999999</v>
      </c>
    </row>
    <row r="12" spans="1:19">
      <c r="A12" s="39" t="s">
        <v>148</v>
      </c>
      <c r="B12" s="100">
        <v>0</v>
      </c>
      <c r="C12" s="100">
        <v>0</v>
      </c>
      <c r="D12" s="100">
        <v>1.7</v>
      </c>
      <c r="E12" s="100">
        <v>0</v>
      </c>
      <c r="F12" s="100">
        <v>0</v>
      </c>
      <c r="G12" s="20">
        <f t="shared" si="1"/>
        <v>0.33999999999999997</v>
      </c>
      <c r="H12">
        <f t="shared" si="2"/>
        <v>2.9222147668883862E-2</v>
      </c>
      <c r="I12">
        <f t="shared" si="0"/>
        <v>0.49722559999999999</v>
      </c>
      <c r="J12">
        <f t="shared" si="3"/>
        <v>1.4529999907949379E-2</v>
      </c>
      <c r="R12" s="4" t="s">
        <v>33</v>
      </c>
      <c r="S12" s="5">
        <v>0.29721400999999997</v>
      </c>
    </row>
    <row r="13" spans="1:19" ht="16" thickBot="1">
      <c r="A13" s="407"/>
      <c r="B13" s="102"/>
      <c r="C13" s="102"/>
      <c r="D13" s="102"/>
      <c r="E13" s="102"/>
      <c r="F13" s="102"/>
      <c r="G13" s="20"/>
      <c r="R13" s="4" t="s">
        <v>35</v>
      </c>
      <c r="S13" s="4">
        <v>0.39864959599999999</v>
      </c>
    </row>
    <row r="14" spans="1:19">
      <c r="A14" s="235"/>
      <c r="B14" s="100">
        <f>SUM(B7:B12)</f>
        <v>3.2226169114146601</v>
      </c>
      <c r="C14" s="100">
        <f t="shared" ref="C14:F14" si="4">SUM(C7:C12)</f>
        <v>4.5843329726065303</v>
      </c>
      <c r="D14" s="100">
        <f t="shared" si="4"/>
        <v>4.4812911813203185</v>
      </c>
      <c r="E14" s="100">
        <f t="shared" si="4"/>
        <v>41.090167327376939</v>
      </c>
      <c r="F14" s="100">
        <f t="shared" si="4"/>
        <v>4.7966449696387228</v>
      </c>
      <c r="G14" s="20">
        <f t="shared" si="1"/>
        <v>11.635010672471434</v>
      </c>
      <c r="R14" s="4" t="s">
        <v>37</v>
      </c>
      <c r="S14" s="5">
        <v>0.23886655300000001</v>
      </c>
    </row>
    <row r="15" spans="1:19">
      <c r="A15" s="134" t="s">
        <v>269</v>
      </c>
      <c r="B15" s="135"/>
      <c r="C15" s="135"/>
      <c r="D15" s="135"/>
      <c r="E15" s="135"/>
      <c r="F15" s="135"/>
      <c r="G15" s="20"/>
      <c r="R15" s="4" t="s">
        <v>21</v>
      </c>
      <c r="S15" s="5">
        <v>0.19499014100000001</v>
      </c>
    </row>
    <row r="16" spans="1:19">
      <c r="A16" s="86"/>
      <c r="B16" s="135"/>
      <c r="C16" s="135"/>
      <c r="D16" s="135"/>
      <c r="E16" s="135"/>
      <c r="F16" s="135"/>
      <c r="R16" s="4" t="s">
        <v>40</v>
      </c>
      <c r="S16" s="5">
        <v>0.292860758</v>
      </c>
    </row>
    <row r="17" spans="1:19">
      <c r="A17" s="137" t="s">
        <v>271</v>
      </c>
      <c r="B17" s="135"/>
      <c r="C17" s="135"/>
      <c r="D17" s="135"/>
      <c r="E17" s="135"/>
      <c r="F17" s="135"/>
      <c r="R17" s="4" t="s">
        <v>42</v>
      </c>
      <c r="S17" s="5">
        <v>0.34843180000000001</v>
      </c>
    </row>
    <row r="18" spans="1:19">
      <c r="R18" s="4" t="s">
        <v>44</v>
      </c>
      <c r="S18" s="5">
        <v>0.338698428</v>
      </c>
    </row>
    <row r="19" spans="1:19">
      <c r="A19" s="62" t="s">
        <v>177</v>
      </c>
      <c r="B19" s="63"/>
      <c r="C19" s="63"/>
      <c r="D19" s="63"/>
      <c r="E19" s="63"/>
      <c r="F19" s="63"/>
      <c r="G19" s="64"/>
      <c r="R19" s="4" t="s">
        <v>46</v>
      </c>
      <c r="S19" s="5">
        <v>0.49513526800000002</v>
      </c>
    </row>
    <row r="20" spans="1:19">
      <c r="A20" s="65" t="s">
        <v>2</v>
      </c>
      <c r="B20" s="65"/>
      <c r="C20" s="65"/>
      <c r="D20" s="65"/>
      <c r="E20" s="65"/>
      <c r="F20" s="65"/>
      <c r="G20" s="66"/>
      <c r="R20" s="4" t="s">
        <v>48</v>
      </c>
      <c r="S20" s="5">
        <v>0.35195426499999999</v>
      </c>
    </row>
    <row r="21" spans="1:19">
      <c r="A21" s="67" t="s">
        <v>4</v>
      </c>
      <c r="B21" s="68"/>
      <c r="C21" s="68"/>
      <c r="D21" s="68"/>
      <c r="E21" s="68"/>
      <c r="F21" s="68"/>
      <c r="G21" s="69"/>
      <c r="R21" s="4" t="s">
        <v>50</v>
      </c>
      <c r="S21" s="5">
        <v>0.230041615</v>
      </c>
    </row>
    <row r="22" spans="1:19" ht="16" thickBot="1">
      <c r="A22" s="70"/>
      <c r="B22" s="71"/>
      <c r="C22" s="71"/>
      <c r="D22" s="71"/>
      <c r="E22" s="71"/>
      <c r="F22" s="71"/>
      <c r="G22" s="18"/>
      <c r="R22" s="4" t="s">
        <v>23</v>
      </c>
      <c r="S22" s="5">
        <v>0.205225833</v>
      </c>
    </row>
    <row r="23" spans="1:19">
      <c r="A23" s="74" t="s">
        <v>268</v>
      </c>
      <c r="B23" s="75" t="s">
        <v>8</v>
      </c>
      <c r="C23" s="75" t="s">
        <v>9</v>
      </c>
      <c r="D23" s="75" t="s">
        <v>10</v>
      </c>
      <c r="E23" s="75" t="s">
        <v>11</v>
      </c>
      <c r="F23" s="75" t="s">
        <v>12</v>
      </c>
      <c r="G23" s="16" t="s">
        <v>13</v>
      </c>
      <c r="H23" s="16" t="s">
        <v>14</v>
      </c>
      <c r="I23" s="16" t="s">
        <v>15</v>
      </c>
      <c r="J23" s="16" t="s">
        <v>279</v>
      </c>
      <c r="K23" s="16" t="s">
        <v>17</v>
      </c>
      <c r="L23" s="16" t="s">
        <v>18</v>
      </c>
      <c r="R23" s="4" t="s">
        <v>53</v>
      </c>
      <c r="S23" s="5">
        <v>0.29304951499999998</v>
      </c>
    </row>
    <row r="24" spans="1:19">
      <c r="A24" s="18"/>
      <c r="B24" s="76"/>
      <c r="C24" s="76"/>
      <c r="D24" s="76"/>
      <c r="E24" s="76"/>
      <c r="F24" s="76"/>
      <c r="G24" s="18"/>
      <c r="R24" s="4" t="s">
        <v>55</v>
      </c>
      <c r="S24" s="5">
        <v>0.51724363100000004</v>
      </c>
    </row>
    <row r="25" spans="1:19">
      <c r="A25" s="77" t="s">
        <v>29</v>
      </c>
      <c r="B25" s="458" t="s">
        <v>30</v>
      </c>
      <c r="C25" s="78">
        <v>0</v>
      </c>
      <c r="D25" s="78">
        <v>0</v>
      </c>
      <c r="E25" s="78">
        <v>0</v>
      </c>
      <c r="F25" s="78">
        <v>0</v>
      </c>
      <c r="G25" s="20">
        <f>AVERAGE(C25:F25)</f>
        <v>0</v>
      </c>
      <c r="H25" t="e">
        <f>G25/G$33</f>
        <v>#DIV/0!</v>
      </c>
      <c r="I25">
        <f t="shared" ref="I25:I31" si="5">VLOOKUP(A25,R$1:S$250,2,FALSE)</f>
        <v>0.226918286</v>
      </c>
      <c r="K25">
        <f>SUM(J25:J31)</f>
        <v>0</v>
      </c>
      <c r="L25">
        <f>COUNTA(J25:J31)</f>
        <v>0</v>
      </c>
      <c r="R25" s="4" t="s">
        <v>57</v>
      </c>
      <c r="S25" s="4">
        <v>0.39864959599999999</v>
      </c>
    </row>
    <row r="26" spans="1:19">
      <c r="A26" s="77" t="s">
        <v>92</v>
      </c>
      <c r="B26" s="78">
        <v>0</v>
      </c>
      <c r="C26" s="78">
        <v>0</v>
      </c>
      <c r="D26" s="78">
        <v>0</v>
      </c>
      <c r="E26" s="78">
        <v>0</v>
      </c>
      <c r="F26" s="78">
        <v>0</v>
      </c>
      <c r="G26" s="20">
        <f t="shared" ref="G26:G33" si="6">AVERAGE(B26:F26)</f>
        <v>0</v>
      </c>
      <c r="H26" t="e">
        <f t="shared" ref="H26:H31" si="7">G26/G$33</f>
        <v>#DIV/0!</v>
      </c>
      <c r="I26">
        <f t="shared" si="5"/>
        <v>0.28963038000000002</v>
      </c>
      <c r="R26" s="4" t="s">
        <v>59</v>
      </c>
      <c r="S26" s="5">
        <v>0.42244188599999999</v>
      </c>
    </row>
    <row r="27" spans="1:19">
      <c r="A27" s="77" t="s">
        <v>151</v>
      </c>
      <c r="B27" s="78">
        <v>0</v>
      </c>
      <c r="C27" s="78">
        <v>0</v>
      </c>
      <c r="D27" s="78">
        <v>0</v>
      </c>
      <c r="E27" s="78">
        <v>0</v>
      </c>
      <c r="F27" s="78">
        <v>0</v>
      </c>
      <c r="G27" s="20">
        <f t="shared" si="6"/>
        <v>0</v>
      </c>
      <c r="H27" t="e">
        <f t="shared" si="7"/>
        <v>#DIV/0!</v>
      </c>
      <c r="I27">
        <f t="shared" si="5"/>
        <v>0.34739118899999999</v>
      </c>
      <c r="R27" s="17" t="s">
        <v>61</v>
      </c>
      <c r="S27" s="5">
        <v>0.37816792100000002</v>
      </c>
    </row>
    <row r="28" spans="1:19">
      <c r="A28" s="77" t="s">
        <v>54</v>
      </c>
      <c r="B28" s="78">
        <v>0</v>
      </c>
      <c r="C28" s="78">
        <v>0</v>
      </c>
      <c r="D28" s="78">
        <v>0</v>
      </c>
      <c r="E28" s="78">
        <v>0</v>
      </c>
      <c r="F28" s="78">
        <v>0</v>
      </c>
      <c r="G28" s="20">
        <f t="shared" si="6"/>
        <v>0</v>
      </c>
      <c r="H28" t="e">
        <f t="shared" si="7"/>
        <v>#DIV/0!</v>
      </c>
      <c r="I28">
        <f t="shared" si="5"/>
        <v>0.12913191900000001</v>
      </c>
      <c r="R28" s="793" t="s">
        <v>265</v>
      </c>
      <c r="S28" s="5">
        <v>0.37816792100000002</v>
      </c>
    </row>
    <row r="29" spans="1:19">
      <c r="A29" s="77" t="s">
        <v>189</v>
      </c>
      <c r="B29" s="78">
        <v>0</v>
      </c>
      <c r="C29" s="78">
        <v>0</v>
      </c>
      <c r="D29" s="78">
        <v>0</v>
      </c>
      <c r="E29" s="78">
        <v>0</v>
      </c>
      <c r="F29" s="78">
        <v>0</v>
      </c>
      <c r="G29" s="20">
        <f t="shared" si="6"/>
        <v>0</v>
      </c>
      <c r="H29" t="e">
        <f t="shared" si="7"/>
        <v>#DIV/0!</v>
      </c>
      <c r="I29">
        <f t="shared" si="5"/>
        <v>0.34145803200000002</v>
      </c>
      <c r="R29" s="17" t="s">
        <v>63</v>
      </c>
      <c r="S29" s="5">
        <v>0.27222679999999999</v>
      </c>
    </row>
    <row r="30" spans="1:19">
      <c r="A30" s="77" t="s">
        <v>68</v>
      </c>
      <c r="B30" s="78">
        <v>0</v>
      </c>
      <c r="C30" s="78">
        <v>0</v>
      </c>
      <c r="D30" s="78">
        <v>0</v>
      </c>
      <c r="E30" s="78">
        <v>0</v>
      </c>
      <c r="F30" s="78">
        <v>0</v>
      </c>
      <c r="G30" s="20">
        <f t="shared" si="6"/>
        <v>0</v>
      </c>
      <c r="H30" t="e">
        <f t="shared" si="7"/>
        <v>#DIV/0!</v>
      </c>
      <c r="I30">
        <f t="shared" si="5"/>
        <v>0.17079533599999999</v>
      </c>
      <c r="R30" s="4" t="s">
        <v>65</v>
      </c>
      <c r="S30" s="5">
        <v>0.42144716700000001</v>
      </c>
    </row>
    <row r="31" spans="1:19">
      <c r="A31" s="77" t="s">
        <v>72</v>
      </c>
      <c r="B31" s="78">
        <v>0</v>
      </c>
      <c r="C31" s="78">
        <v>0</v>
      </c>
      <c r="D31" s="78">
        <v>0</v>
      </c>
      <c r="E31" s="78">
        <v>0</v>
      </c>
      <c r="F31" s="78">
        <v>0</v>
      </c>
      <c r="G31" s="20">
        <f t="shared" si="6"/>
        <v>0</v>
      </c>
      <c r="H31" t="e">
        <f t="shared" si="7"/>
        <v>#DIV/0!</v>
      </c>
      <c r="I31">
        <f t="shared" si="5"/>
        <v>0.20526576499999999</v>
      </c>
      <c r="R31" s="4" t="s">
        <v>67</v>
      </c>
      <c r="S31" s="4">
        <v>0.61926907399999997</v>
      </c>
    </row>
    <row r="32" spans="1:19" ht="16" thickBot="1">
      <c r="A32" s="311"/>
      <c r="B32" s="80"/>
      <c r="C32" s="80"/>
      <c r="D32" s="80"/>
      <c r="E32" s="80"/>
      <c r="F32" s="80"/>
      <c r="G32" s="20"/>
      <c r="R32" s="4" t="s">
        <v>69</v>
      </c>
      <c r="S32" s="5">
        <v>0.29559615700000003</v>
      </c>
    </row>
    <row r="33" spans="1:19">
      <c r="A33" s="235"/>
      <c r="B33" s="78">
        <f>SUM(B25:B31)</f>
        <v>0</v>
      </c>
      <c r="C33" s="78">
        <f t="shared" ref="C33:F33" si="8">SUM(C25:C31)</f>
        <v>0</v>
      </c>
      <c r="D33" s="78">
        <f t="shared" si="8"/>
        <v>0</v>
      </c>
      <c r="E33" s="78">
        <f t="shared" si="8"/>
        <v>0</v>
      </c>
      <c r="F33" s="78">
        <f t="shared" si="8"/>
        <v>0</v>
      </c>
      <c r="G33" s="20">
        <f t="shared" si="6"/>
        <v>0</v>
      </c>
      <c r="R33" s="4" t="s">
        <v>71</v>
      </c>
      <c r="S33" s="4">
        <v>0.39787066100000001</v>
      </c>
    </row>
    <row r="34" spans="1:19">
      <c r="A34" s="84" t="s">
        <v>269</v>
      </c>
      <c r="B34" s="166"/>
      <c r="C34" s="166"/>
      <c r="D34" s="166"/>
      <c r="E34" s="166"/>
      <c r="F34" s="166"/>
      <c r="G34" s="166"/>
      <c r="R34" s="22" t="s">
        <v>73</v>
      </c>
      <c r="S34" s="4">
        <v>0.39864959599999999</v>
      </c>
    </row>
    <row r="35" spans="1:19">
      <c r="A35" s="86"/>
      <c r="B35" s="166"/>
      <c r="C35" s="166"/>
      <c r="D35" s="166"/>
      <c r="E35" s="166"/>
      <c r="F35" s="166"/>
      <c r="G35" s="166"/>
      <c r="R35" s="4" t="s">
        <v>75</v>
      </c>
      <c r="S35" s="5">
        <v>0.30243793699999999</v>
      </c>
    </row>
    <row r="36" spans="1:19">
      <c r="A36" s="87" t="s">
        <v>271</v>
      </c>
      <c r="B36" s="166"/>
      <c r="C36" s="166"/>
      <c r="D36" s="166"/>
      <c r="E36" s="166"/>
      <c r="F36" s="166"/>
      <c r="G36" s="166"/>
      <c r="R36" s="4" t="s">
        <v>25</v>
      </c>
      <c r="S36" s="5">
        <v>0.22307782900000001</v>
      </c>
    </row>
    <row r="37" spans="1:19">
      <c r="R37" s="4" t="s">
        <v>78</v>
      </c>
      <c r="S37" s="5">
        <v>0.53326135799999996</v>
      </c>
    </row>
    <row r="38" spans="1:19">
      <c r="A38" s="1" t="s">
        <v>58</v>
      </c>
      <c r="B38" s="2"/>
      <c r="C38" s="2"/>
      <c r="D38" s="2"/>
      <c r="E38" s="2"/>
      <c r="F38" s="2"/>
      <c r="G38" s="3"/>
      <c r="R38" s="23" t="s">
        <v>80</v>
      </c>
      <c r="S38" s="5">
        <v>0.45051817900000002</v>
      </c>
    </row>
    <row r="39" spans="1:19">
      <c r="A39" s="6" t="s">
        <v>2</v>
      </c>
      <c r="B39" s="6"/>
      <c r="C39" s="6"/>
      <c r="D39" s="6"/>
      <c r="E39" s="6"/>
      <c r="F39" s="6"/>
      <c r="G39" s="7"/>
      <c r="R39" s="4" t="s">
        <v>82</v>
      </c>
      <c r="S39" s="5">
        <v>0.58993438499999995</v>
      </c>
    </row>
    <row r="40" spans="1:19">
      <c r="A40" s="8" t="s">
        <v>4</v>
      </c>
      <c r="B40" s="9"/>
      <c r="C40" s="9"/>
      <c r="D40" s="9"/>
      <c r="E40" s="9"/>
      <c r="F40" s="9"/>
      <c r="G40" s="10"/>
      <c r="R40" s="4" t="s">
        <v>84</v>
      </c>
      <c r="S40" s="5">
        <v>0.49951571</v>
      </c>
    </row>
    <row r="41" spans="1:19" ht="16" thickBot="1">
      <c r="A41" s="11"/>
      <c r="B41" s="12"/>
      <c r="C41" s="12"/>
      <c r="D41" s="12"/>
      <c r="E41" s="12"/>
      <c r="F41" s="12"/>
      <c r="G41" s="13"/>
      <c r="R41" s="4" t="s">
        <v>86</v>
      </c>
      <c r="S41" s="5">
        <v>0.47433267899999998</v>
      </c>
    </row>
    <row r="42" spans="1:19">
      <c r="A42" s="14" t="s">
        <v>7</v>
      </c>
      <c r="B42" s="15" t="s">
        <v>8</v>
      </c>
      <c r="C42" s="15" t="s">
        <v>9</v>
      </c>
      <c r="D42" s="15" t="s">
        <v>10</v>
      </c>
      <c r="E42" s="15" t="s">
        <v>11</v>
      </c>
      <c r="F42" s="15" t="s">
        <v>12</v>
      </c>
      <c r="G42" s="16" t="s">
        <v>13</v>
      </c>
      <c r="H42" s="16" t="s">
        <v>14</v>
      </c>
      <c r="I42" s="16" t="s">
        <v>15</v>
      </c>
      <c r="J42" s="16" t="s">
        <v>279</v>
      </c>
      <c r="K42" s="16" t="s">
        <v>17</v>
      </c>
      <c r="L42" s="16" t="s">
        <v>18</v>
      </c>
      <c r="R42" s="4" t="s">
        <v>87</v>
      </c>
      <c r="S42" s="5">
        <v>0.23357465599999999</v>
      </c>
    </row>
    <row r="43" spans="1:19">
      <c r="A43" s="13"/>
      <c r="B43" s="16"/>
      <c r="C43" s="16"/>
      <c r="D43" s="16"/>
      <c r="E43" s="16"/>
      <c r="F43" s="16"/>
      <c r="G43" s="18"/>
      <c r="R43" s="4" t="s">
        <v>88</v>
      </c>
      <c r="S43" s="5">
        <v>0.34930835100000002</v>
      </c>
    </row>
    <row r="44" spans="1:19">
      <c r="A44" s="17" t="s">
        <v>21</v>
      </c>
      <c r="B44" s="19">
        <v>21.532940271725</v>
      </c>
      <c r="C44" s="19">
        <v>795.17339197574995</v>
      </c>
      <c r="D44" s="19">
        <v>31236.151487659699</v>
      </c>
      <c r="E44" s="19">
        <v>376.30933266606888</v>
      </c>
      <c r="F44" s="19">
        <v>1597.982253492896</v>
      </c>
      <c r="G44" s="20">
        <f>AVERAGE(B44:F44)</f>
        <v>6805.4298812132274</v>
      </c>
      <c r="H44">
        <f>G44/G$107</f>
        <v>9.4725250481886999E-2</v>
      </c>
      <c r="I44">
        <f t="shared" ref="I44:I75" si="9">VLOOKUP(A44,R$1:S$250,2,FALSE)</f>
        <v>0.19499014100000001</v>
      </c>
      <c r="J44">
        <f>H44*I44</f>
        <v>1.8470489947723465E-2</v>
      </c>
      <c r="K44">
        <f>SUM(J44:J105)</f>
        <v>0.18775139403678995</v>
      </c>
      <c r="L44">
        <f>COUNTA(J44:J105)</f>
        <v>62</v>
      </c>
      <c r="R44" s="4" t="s">
        <v>89</v>
      </c>
      <c r="S44" s="4">
        <v>0.39864959599999999</v>
      </c>
    </row>
    <row r="45" spans="1:19">
      <c r="A45" s="17" t="s">
        <v>23</v>
      </c>
      <c r="B45" s="19">
        <v>11603.032189548467</v>
      </c>
      <c r="C45" s="19">
        <v>3560.4986087244001</v>
      </c>
      <c r="D45" s="19">
        <v>13131.667648948076</v>
      </c>
      <c r="E45" s="19">
        <v>9286.5136128893246</v>
      </c>
      <c r="F45" s="19">
        <v>6954.4413807635701</v>
      </c>
      <c r="G45" s="20">
        <f t="shared" ref="G45:G107" si="10">AVERAGE(B45:F45)</f>
        <v>8907.2306881747681</v>
      </c>
      <c r="H45">
        <f t="shared" ref="H45:H105" si="11">G45/G$107</f>
        <v>0.12398036167656308</v>
      </c>
      <c r="I45">
        <f t="shared" si="9"/>
        <v>0.205225833</v>
      </c>
      <c r="J45">
        <f t="shared" ref="J45:J105" si="12">H45*I45</f>
        <v>2.5443973000713934E-2</v>
      </c>
      <c r="R45" s="4" t="s">
        <v>91</v>
      </c>
      <c r="S45" s="5">
        <v>0.578744904</v>
      </c>
    </row>
    <row r="46" spans="1:19">
      <c r="A46" s="17" t="s">
        <v>25</v>
      </c>
      <c r="B46" s="19">
        <v>29.735965137144323</v>
      </c>
      <c r="C46" s="19">
        <v>42.0925118393872</v>
      </c>
      <c r="D46" s="19">
        <v>21.588117264533903</v>
      </c>
      <c r="E46" s="19">
        <v>139.43046201110718</v>
      </c>
      <c r="F46" s="19">
        <v>98.6773635669811</v>
      </c>
      <c r="G46" s="20">
        <f t="shared" si="10"/>
        <v>66.304883963830747</v>
      </c>
      <c r="H46">
        <f t="shared" si="11"/>
        <v>9.2290227822120039E-4</v>
      </c>
      <c r="I46">
        <f t="shared" si="9"/>
        <v>0.22307782900000001</v>
      </c>
      <c r="J46">
        <f t="shared" si="12"/>
        <v>2.0587903660473938E-4</v>
      </c>
      <c r="R46" s="4" t="s">
        <v>93</v>
      </c>
      <c r="S46" s="5">
        <v>0.544175509</v>
      </c>
    </row>
    <row r="47" spans="1:19">
      <c r="A47" s="17" t="s">
        <v>29</v>
      </c>
      <c r="B47" s="19">
        <v>15.673636796425823</v>
      </c>
      <c r="C47" s="19">
        <v>1583.956501626049</v>
      </c>
      <c r="D47" s="19">
        <v>340.90683336754762</v>
      </c>
      <c r="E47" s="19">
        <v>718.00432331741638</v>
      </c>
      <c r="F47" s="19">
        <v>733.52743307798846</v>
      </c>
      <c r="G47" s="20">
        <f t="shared" si="10"/>
        <v>678.41374563708553</v>
      </c>
      <c r="H47">
        <f t="shared" si="11"/>
        <v>9.4428879743849083E-3</v>
      </c>
      <c r="I47">
        <f t="shared" si="9"/>
        <v>0.226918286</v>
      </c>
      <c r="J47">
        <f t="shared" si="12"/>
        <v>2.1427639540374352E-3</v>
      </c>
      <c r="R47" s="4" t="s">
        <v>95</v>
      </c>
      <c r="S47" s="5">
        <v>0.28245747300000001</v>
      </c>
    </row>
    <row r="48" spans="1:19">
      <c r="A48" s="17" t="s">
        <v>32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20">
        <f t="shared" si="10"/>
        <v>0</v>
      </c>
      <c r="H48">
        <f t="shared" si="11"/>
        <v>0</v>
      </c>
      <c r="I48">
        <f t="shared" si="9"/>
        <v>0.167790564</v>
      </c>
      <c r="J48">
        <f t="shared" si="12"/>
        <v>0</v>
      </c>
      <c r="R48" s="4" t="s">
        <v>96</v>
      </c>
      <c r="S48" s="5">
        <v>0.30302319799999999</v>
      </c>
    </row>
    <row r="49" spans="1:19">
      <c r="A49" s="17" t="s">
        <v>34</v>
      </c>
      <c r="B49" s="19">
        <v>473.72468597795432</v>
      </c>
      <c r="C49" s="19">
        <v>62.930388987598803</v>
      </c>
      <c r="D49" s="19">
        <v>630.9557708480952</v>
      </c>
      <c r="E49" s="19">
        <v>214.77573659736711</v>
      </c>
      <c r="F49" s="19">
        <v>138.379584064634</v>
      </c>
      <c r="G49" s="20">
        <f t="shared" si="10"/>
        <v>304.15323329512984</v>
      </c>
      <c r="H49">
        <f t="shared" si="11"/>
        <v>4.2335299476512645E-3</v>
      </c>
      <c r="I49">
        <f t="shared" si="9"/>
        <v>0.14496762399999999</v>
      </c>
      <c r="J49">
        <f t="shared" si="12"/>
        <v>6.1372477764384814E-4</v>
      </c>
      <c r="R49" s="4" t="s">
        <v>98</v>
      </c>
      <c r="S49" s="4">
        <v>0.39787066100000001</v>
      </c>
    </row>
    <row r="50" spans="1:19">
      <c r="A50" s="17" t="s">
        <v>36</v>
      </c>
      <c r="B50" s="19">
        <v>64.745303402058084</v>
      </c>
      <c r="C50" s="19">
        <v>32.090330808245689</v>
      </c>
      <c r="D50" s="19">
        <v>52.182320259057278</v>
      </c>
      <c r="E50" s="19">
        <v>32.807167532025197</v>
      </c>
      <c r="F50" s="19">
        <v>31.864565318504301</v>
      </c>
      <c r="G50" s="20">
        <f t="shared" si="10"/>
        <v>42.737937463978106</v>
      </c>
      <c r="H50">
        <f t="shared" si="11"/>
        <v>5.948723154918221E-4</v>
      </c>
      <c r="I50">
        <f t="shared" si="9"/>
        <v>0.252987409</v>
      </c>
      <c r="J50">
        <f t="shared" si="12"/>
        <v>1.5049520578210663E-4</v>
      </c>
      <c r="R50" s="4" t="s">
        <v>100</v>
      </c>
      <c r="S50" s="4">
        <v>0.39787066100000001</v>
      </c>
    </row>
    <row r="51" spans="1:19">
      <c r="A51" s="17" t="s">
        <v>38</v>
      </c>
      <c r="B51" s="19">
        <v>380.26879554692937</v>
      </c>
      <c r="C51" s="19">
        <v>812.26045123728375</v>
      </c>
      <c r="D51" s="19">
        <v>675.32398731201499</v>
      </c>
      <c r="E51" s="19">
        <v>216.721924501811</v>
      </c>
      <c r="F51" s="19">
        <v>255.55895330042375</v>
      </c>
      <c r="G51" s="20">
        <f t="shared" si="10"/>
        <v>468.02682237969259</v>
      </c>
      <c r="H51">
        <f t="shared" si="11"/>
        <v>6.5144977989626202E-3</v>
      </c>
      <c r="I51">
        <f t="shared" si="9"/>
        <v>0.189396599</v>
      </c>
      <c r="J51">
        <f t="shared" si="12"/>
        <v>1.2338237273165061E-3</v>
      </c>
      <c r="R51" s="4" t="s">
        <v>102</v>
      </c>
      <c r="S51" s="5">
        <v>0.29815216</v>
      </c>
    </row>
    <row r="52" spans="1:19">
      <c r="A52" s="17" t="s">
        <v>39</v>
      </c>
      <c r="B52" s="19">
        <v>5261.6545208188372</v>
      </c>
      <c r="C52" s="19">
        <v>923.951472751697</v>
      </c>
      <c r="D52" s="19">
        <v>904.31696124072073</v>
      </c>
      <c r="E52" s="19">
        <v>3933.52378172111</v>
      </c>
      <c r="F52" s="19">
        <v>1498.0200284211401</v>
      </c>
      <c r="G52" s="20">
        <f t="shared" si="10"/>
        <v>2504.2933529907014</v>
      </c>
      <c r="H52">
        <f t="shared" si="11"/>
        <v>3.485743285622963E-2</v>
      </c>
      <c r="I52">
        <f t="shared" si="9"/>
        <v>0.150847644</v>
      </c>
      <c r="J52">
        <f t="shared" si="12"/>
        <v>5.2581616222504308E-3</v>
      </c>
      <c r="R52" s="4" t="s">
        <v>104</v>
      </c>
      <c r="S52" s="5">
        <v>0.46037966699999999</v>
      </c>
    </row>
    <row r="53" spans="1:19">
      <c r="A53" s="17" t="s">
        <v>41</v>
      </c>
      <c r="B53" s="19">
        <v>1184.3117149448799</v>
      </c>
      <c r="C53" s="19">
        <v>368.69150634235382</v>
      </c>
      <c r="D53" s="19">
        <v>3684.2837181889799</v>
      </c>
      <c r="E53" s="19">
        <v>2737.3132875979177</v>
      </c>
      <c r="F53" s="19">
        <v>332.39367128617198</v>
      </c>
      <c r="G53" s="20">
        <f t="shared" si="10"/>
        <v>1661.3987796720608</v>
      </c>
      <c r="H53">
        <f t="shared" si="11"/>
        <v>2.3125124834389055E-2</v>
      </c>
      <c r="I53">
        <f t="shared" si="9"/>
        <v>0.15008984</v>
      </c>
      <c r="J53">
        <f t="shared" si="12"/>
        <v>3.4708462863734797E-3</v>
      </c>
      <c r="R53" s="4" t="s">
        <v>106</v>
      </c>
      <c r="S53" s="5">
        <v>0.48877002400000003</v>
      </c>
    </row>
    <row r="54" spans="1:19">
      <c r="A54" s="17" t="s">
        <v>43</v>
      </c>
      <c r="B54" s="19">
        <v>176.95096495404101</v>
      </c>
      <c r="C54" s="19">
        <v>31.395734903305307</v>
      </c>
      <c r="D54" s="19">
        <v>72.843340463151193</v>
      </c>
      <c r="E54" s="19">
        <v>898.02670447831701</v>
      </c>
      <c r="F54" s="19">
        <v>802.39600973411075</v>
      </c>
      <c r="G54" s="20">
        <f t="shared" si="10"/>
        <v>396.32255090658504</v>
      </c>
      <c r="H54">
        <f t="shared" si="11"/>
        <v>5.516441071545356E-3</v>
      </c>
      <c r="I54">
        <f t="shared" si="9"/>
        <v>0.24644919700000001</v>
      </c>
      <c r="J54">
        <f t="shared" si="12"/>
        <v>1.3595224723801727E-3</v>
      </c>
      <c r="R54" s="17" t="s">
        <v>107</v>
      </c>
      <c r="S54" s="4">
        <v>0.54393411999999997</v>
      </c>
    </row>
    <row r="55" spans="1:19">
      <c r="A55" s="17" t="s">
        <v>45</v>
      </c>
      <c r="B55" s="19">
        <v>0</v>
      </c>
      <c r="C55" s="19">
        <v>0</v>
      </c>
      <c r="D55" s="19">
        <v>0</v>
      </c>
      <c r="E55" s="19">
        <v>0</v>
      </c>
      <c r="F55" s="19">
        <v>0</v>
      </c>
      <c r="G55" s="20">
        <f t="shared" si="10"/>
        <v>0</v>
      </c>
      <c r="H55">
        <f t="shared" si="11"/>
        <v>0</v>
      </c>
      <c r="I55">
        <f t="shared" si="9"/>
        <v>0.21118531600000001</v>
      </c>
      <c r="J55">
        <f t="shared" si="12"/>
        <v>0</v>
      </c>
      <c r="R55" s="22" t="s">
        <v>108</v>
      </c>
      <c r="S55" s="5">
        <v>0.342986709</v>
      </c>
    </row>
    <row r="56" spans="1:19">
      <c r="A56" s="17" t="s">
        <v>47</v>
      </c>
      <c r="B56" s="19">
        <v>3014.1721902808799</v>
      </c>
      <c r="C56" s="19">
        <v>4021.71028960482</v>
      </c>
      <c r="D56" s="19">
        <v>1063.64521319921</v>
      </c>
      <c r="E56" s="19">
        <v>300.2689909710769</v>
      </c>
      <c r="F56" s="19">
        <v>561.86993603959399</v>
      </c>
      <c r="G56" s="20">
        <f t="shared" si="10"/>
        <v>1792.3333240191162</v>
      </c>
      <c r="H56">
        <f t="shared" si="11"/>
        <v>2.4947611837634096E-2</v>
      </c>
      <c r="I56">
        <f t="shared" si="9"/>
        <v>0.193795309</v>
      </c>
      <c r="J56">
        <f t="shared" si="12"/>
        <v>4.834730144886357E-3</v>
      </c>
      <c r="R56" s="25" t="s">
        <v>109</v>
      </c>
      <c r="S56" s="5">
        <v>0.50274215499999997</v>
      </c>
    </row>
    <row r="57" spans="1:19">
      <c r="A57" s="17" t="s">
        <v>49</v>
      </c>
      <c r="B57" s="19">
        <v>11158.0180905995</v>
      </c>
      <c r="C57" s="19">
        <v>4511.5393217687742</v>
      </c>
      <c r="D57" s="19">
        <v>808.031309392156</v>
      </c>
      <c r="E57" s="19">
        <v>408.56044651111102</v>
      </c>
      <c r="F57" s="19">
        <v>750.10214648962983</v>
      </c>
      <c r="G57" s="20">
        <f t="shared" si="10"/>
        <v>3527.2502629522342</v>
      </c>
      <c r="H57">
        <f t="shared" si="11"/>
        <v>4.909604102935633E-2</v>
      </c>
      <c r="I57">
        <f t="shared" si="9"/>
        <v>0.21171030399999999</v>
      </c>
      <c r="J57">
        <f t="shared" si="12"/>
        <v>1.0394137771521501E-2</v>
      </c>
      <c r="R57" s="4" t="s">
        <v>27</v>
      </c>
      <c r="S57" s="5">
        <v>0.20740839999999999</v>
      </c>
    </row>
    <row r="58" spans="1:19">
      <c r="A58" s="17" t="s">
        <v>54</v>
      </c>
      <c r="B58" s="19">
        <v>12195.407770901233</v>
      </c>
      <c r="C58" s="19">
        <v>1319.5933002057379</v>
      </c>
      <c r="D58" s="19">
        <v>13391.519710745719</v>
      </c>
      <c r="E58" s="19">
        <v>1746.7036442368371</v>
      </c>
      <c r="F58" s="19">
        <v>3207.399774378307</v>
      </c>
      <c r="G58" s="20">
        <f t="shared" si="10"/>
        <v>6372.1248400935674</v>
      </c>
      <c r="H58">
        <f t="shared" si="11"/>
        <v>8.8694047564282785E-2</v>
      </c>
      <c r="I58">
        <f t="shared" si="9"/>
        <v>0.12913191900000001</v>
      </c>
      <c r="J58">
        <f t="shared" si="12"/>
        <v>1.1453232565853113E-2</v>
      </c>
      <c r="R58" s="4" t="s">
        <v>110</v>
      </c>
      <c r="S58" s="5">
        <v>0.38689927499999999</v>
      </c>
    </row>
    <row r="59" spans="1:19">
      <c r="A59" s="17" t="s">
        <v>56</v>
      </c>
      <c r="B59" s="19">
        <v>800.67381989965941</v>
      </c>
      <c r="C59" s="19">
        <v>56.123349119182933</v>
      </c>
      <c r="D59" s="19">
        <v>60.658636240224098</v>
      </c>
      <c r="E59" s="19">
        <v>44.34528153693239</v>
      </c>
      <c r="F59" s="19">
        <v>16.4462272611635</v>
      </c>
      <c r="G59" s="20">
        <f t="shared" si="10"/>
        <v>195.64946281143244</v>
      </c>
      <c r="H59">
        <f t="shared" si="11"/>
        <v>2.7232584414132034E-3</v>
      </c>
      <c r="I59">
        <f t="shared" si="9"/>
        <v>0.255508018</v>
      </c>
      <c r="J59">
        <f t="shared" si="12"/>
        <v>6.9581436686725674E-4</v>
      </c>
      <c r="R59" s="4" t="s">
        <v>29</v>
      </c>
      <c r="S59" s="5">
        <v>0.226918286</v>
      </c>
    </row>
    <row r="60" spans="1:19">
      <c r="A60" s="17" t="s">
        <v>60</v>
      </c>
      <c r="B60" s="19">
        <v>1363.8993664628117</v>
      </c>
      <c r="C60" s="19">
        <v>618.74603212089301</v>
      </c>
      <c r="D60" s="19">
        <v>970.67062228079101</v>
      </c>
      <c r="E60" s="19">
        <v>43.511201006457</v>
      </c>
      <c r="F60" s="19">
        <v>115.2520769786226</v>
      </c>
      <c r="G60" s="20">
        <f t="shared" si="10"/>
        <v>622.41585976991507</v>
      </c>
      <c r="H60">
        <f t="shared" si="11"/>
        <v>8.6634495174746449E-3</v>
      </c>
      <c r="I60">
        <f t="shared" si="9"/>
        <v>0.14993991800000001</v>
      </c>
      <c r="J60">
        <f t="shared" si="12"/>
        <v>1.2989969102472879E-3</v>
      </c>
      <c r="R60" s="4" t="s">
        <v>32</v>
      </c>
      <c r="S60" s="5">
        <v>0.167790564</v>
      </c>
    </row>
    <row r="61" spans="1:19">
      <c r="A61" s="17" t="s">
        <v>62</v>
      </c>
      <c r="B61" s="19">
        <v>296.041308089501</v>
      </c>
      <c r="C61" s="19">
        <v>205.46146868136526</v>
      </c>
      <c r="D61" s="19">
        <v>495.33471514942818</v>
      </c>
      <c r="E61" s="19">
        <v>331.12997059866098</v>
      </c>
      <c r="F61" s="19">
        <v>103.174378833706</v>
      </c>
      <c r="G61" s="20">
        <f t="shared" si="10"/>
        <v>286.22836827053231</v>
      </c>
      <c r="H61">
        <f t="shared" si="11"/>
        <v>3.9840325082615407E-3</v>
      </c>
      <c r="I61">
        <f t="shared" si="9"/>
        <v>0.25460756899999998</v>
      </c>
      <c r="J61">
        <f t="shared" si="12"/>
        <v>1.0143648317454432E-3</v>
      </c>
      <c r="R61" s="25" t="s">
        <v>111</v>
      </c>
      <c r="S61" s="5">
        <v>0.57165877300000001</v>
      </c>
    </row>
    <row r="62" spans="1:19">
      <c r="A62" s="17" t="s">
        <v>64</v>
      </c>
      <c r="B62" s="19">
        <v>82.176731241073696</v>
      </c>
      <c r="C62" s="19">
        <v>600.26978104947887</v>
      </c>
      <c r="D62" s="19">
        <v>12.18470422292711</v>
      </c>
      <c r="E62" s="19">
        <v>141.65467675904111</v>
      </c>
      <c r="F62" s="19">
        <v>8.6085720820152662</v>
      </c>
      <c r="G62" s="20">
        <f t="shared" si="10"/>
        <v>168.97889307090722</v>
      </c>
      <c r="H62">
        <f t="shared" si="11"/>
        <v>2.352028931556656E-3</v>
      </c>
      <c r="I62">
        <f t="shared" si="9"/>
        <v>0.25070976</v>
      </c>
      <c r="J62">
        <f t="shared" si="12"/>
        <v>5.8967660894362569E-4</v>
      </c>
      <c r="R62" s="4" t="s">
        <v>34</v>
      </c>
      <c r="S62" s="5">
        <v>0.14496762399999999</v>
      </c>
    </row>
    <row r="63" spans="1:19">
      <c r="A63" s="17" t="s">
        <v>66</v>
      </c>
      <c r="B63" s="19">
        <v>59.178965100523669</v>
      </c>
      <c r="C63" s="19">
        <v>33.757360980102597</v>
      </c>
      <c r="D63" s="19">
        <v>18.277056334390668</v>
      </c>
      <c r="E63" s="19">
        <v>110.5156702879663</v>
      </c>
      <c r="F63" s="19">
        <v>307.724330394427</v>
      </c>
      <c r="G63" s="20">
        <f t="shared" si="10"/>
        <v>105.89067661948204</v>
      </c>
      <c r="H63">
        <f t="shared" si="11"/>
        <v>1.473899671520641E-3</v>
      </c>
      <c r="I63">
        <f t="shared" si="9"/>
        <v>0.187754477</v>
      </c>
      <c r="J63">
        <f t="shared" si="12"/>
        <v>2.7673126197682977E-4</v>
      </c>
      <c r="R63" s="4" t="s">
        <v>115</v>
      </c>
      <c r="S63" s="5">
        <v>0.45267124600000003</v>
      </c>
    </row>
    <row r="64" spans="1:19">
      <c r="A64" s="17" t="s">
        <v>68</v>
      </c>
      <c r="B64" s="19">
        <v>8.2030248654191222</v>
      </c>
      <c r="C64" s="19">
        <v>25.422210120818001</v>
      </c>
      <c r="D64" s="19">
        <v>57.480017747286588</v>
      </c>
      <c r="E64" s="19">
        <v>1.66816106095042</v>
      </c>
      <c r="F64" s="19">
        <v>5.3964183200692801</v>
      </c>
      <c r="G64" s="20">
        <f t="shared" si="10"/>
        <v>19.633966422908685</v>
      </c>
      <c r="H64">
        <f t="shared" si="11"/>
        <v>2.7328654028118874E-4</v>
      </c>
      <c r="I64">
        <f t="shared" si="9"/>
        <v>0.17079533599999999</v>
      </c>
      <c r="J64">
        <f t="shared" si="12"/>
        <v>4.6676066471603163E-5</v>
      </c>
      <c r="R64" s="4" t="s">
        <v>117</v>
      </c>
      <c r="S64" s="5">
        <v>0.40126814</v>
      </c>
    </row>
    <row r="65" spans="1:19">
      <c r="A65" s="17" t="s">
        <v>70</v>
      </c>
      <c r="B65" s="19">
        <v>2198.5571465192074</v>
      </c>
      <c r="C65" s="19">
        <v>332.29468092347776</v>
      </c>
      <c r="D65" s="19">
        <v>1691.4223655543708</v>
      </c>
      <c r="E65" s="19">
        <v>807.94600718699405</v>
      </c>
      <c r="F65" s="19">
        <v>1671.73330386718</v>
      </c>
      <c r="G65" s="20">
        <f t="shared" si="10"/>
        <v>1340.3907008102462</v>
      </c>
      <c r="H65">
        <f t="shared" si="11"/>
        <v>1.8656991122389974E-2</v>
      </c>
      <c r="I65">
        <f t="shared" si="9"/>
        <v>0.21351756199999999</v>
      </c>
      <c r="J65">
        <f t="shared" si="12"/>
        <v>3.9835952587083511E-3</v>
      </c>
      <c r="R65" s="4" t="s">
        <v>119</v>
      </c>
      <c r="S65" s="5">
        <v>0.39864959599999999</v>
      </c>
    </row>
    <row r="66" spans="1:19">
      <c r="A66" s="17" t="s">
        <v>72</v>
      </c>
      <c r="B66" s="19">
        <v>779.72680997546297</v>
      </c>
      <c r="C66" s="19">
        <v>152.11650318194401</v>
      </c>
      <c r="D66" s="19">
        <v>296.80350177803973</v>
      </c>
      <c r="E66" s="19">
        <v>681.58280681999804</v>
      </c>
      <c r="F66" s="19">
        <v>7.4521967277147318</v>
      </c>
      <c r="G66" s="20">
        <f t="shared" si="10"/>
        <v>383.53636369663189</v>
      </c>
      <c r="H66">
        <f t="shared" si="11"/>
        <v>5.338469245031556E-3</v>
      </c>
      <c r="I66">
        <f t="shared" si="9"/>
        <v>0.20526576499999999</v>
      </c>
      <c r="J66">
        <f t="shared" si="12"/>
        <v>1.0958049735103747E-3</v>
      </c>
      <c r="R66" s="4" t="s">
        <v>121</v>
      </c>
      <c r="S66" s="5">
        <v>0.31631986200000001</v>
      </c>
    </row>
    <row r="67" spans="1:19">
      <c r="A67" s="17" t="s">
        <v>74</v>
      </c>
      <c r="B67" s="19">
        <v>13638.993664628117</v>
      </c>
      <c r="C67" s="19">
        <v>2733.0959667594002</v>
      </c>
      <c r="D67" s="19">
        <v>1824.1296876345118</v>
      </c>
      <c r="E67" s="19">
        <v>6043.469496979933</v>
      </c>
      <c r="F67" s="19">
        <v>2047.555294014845</v>
      </c>
      <c r="G67" s="20">
        <f t="shared" si="10"/>
        <v>5257.4488220033609</v>
      </c>
      <c r="H67">
        <f t="shared" si="11"/>
        <v>7.317879476427544E-2</v>
      </c>
      <c r="I67">
        <f t="shared" si="9"/>
        <v>0.164744418</v>
      </c>
      <c r="J67">
        <f t="shared" si="12"/>
        <v>1.2055797953382005E-2</v>
      </c>
      <c r="R67" s="4" t="s">
        <v>97</v>
      </c>
      <c r="S67" s="5">
        <v>0.28376774599999999</v>
      </c>
    </row>
    <row r="68" spans="1:19">
      <c r="A68" s="17" t="s">
        <v>83</v>
      </c>
      <c r="B68" s="19">
        <v>719.52246676676305</v>
      </c>
      <c r="C68" s="19">
        <v>779.05876698113332</v>
      </c>
      <c r="D68" s="19">
        <v>1209.4643365627201</v>
      </c>
      <c r="E68" s="19">
        <v>384.51112454907525</v>
      </c>
      <c r="F68" s="19">
        <v>540.15577660883901</v>
      </c>
      <c r="G68" s="20">
        <f t="shared" si="10"/>
        <v>726.54249429370611</v>
      </c>
      <c r="H68">
        <f t="shared" si="11"/>
        <v>1.0112795364726784E-2</v>
      </c>
      <c r="I68">
        <f t="shared" si="9"/>
        <v>0.16181582799999999</v>
      </c>
      <c r="J68">
        <f t="shared" si="12"/>
        <v>1.6364103553378265E-3</v>
      </c>
      <c r="R68" s="22" t="s">
        <v>124</v>
      </c>
      <c r="S68" s="5">
        <v>0.38353377399999999</v>
      </c>
    </row>
    <row r="69" spans="1:19">
      <c r="A69" s="17" t="s">
        <v>85</v>
      </c>
      <c r="B69" s="19">
        <v>5482.550261837624</v>
      </c>
      <c r="C69" s="19">
        <v>17273.072044876451</v>
      </c>
      <c r="D69" s="19">
        <v>45956.333728453268</v>
      </c>
      <c r="E69" s="19">
        <v>6712.1240555775657</v>
      </c>
      <c r="F69" s="19">
        <v>9825.7213854918591</v>
      </c>
      <c r="G69" s="20">
        <f t="shared" si="10"/>
        <v>17049.960295247358</v>
      </c>
      <c r="H69">
        <f t="shared" si="11"/>
        <v>0.23731957978613563</v>
      </c>
      <c r="I69">
        <f t="shared" si="9"/>
        <v>0.15576436299999999</v>
      </c>
      <c r="J69">
        <f t="shared" si="12"/>
        <v>3.6965933172815088E-2</v>
      </c>
      <c r="R69" s="25" t="s">
        <v>112</v>
      </c>
      <c r="S69" s="5">
        <v>0.42592862599999998</v>
      </c>
    </row>
    <row r="70" spans="1:19">
      <c r="A70" s="17" t="s">
        <v>87</v>
      </c>
      <c r="B70" s="19">
        <v>6738.6384443549268</v>
      </c>
      <c r="C70" s="19">
        <v>1436.5632505977001</v>
      </c>
      <c r="D70" s="19">
        <v>642.8755901966108</v>
      </c>
      <c r="E70" s="19">
        <v>3093.048633845598</v>
      </c>
      <c r="F70" s="19">
        <v>2570.7508987606202</v>
      </c>
      <c r="G70" s="20">
        <f t="shared" si="10"/>
        <v>2896.3753635510911</v>
      </c>
      <c r="H70">
        <f t="shared" si="11"/>
        <v>4.0314849552609389E-2</v>
      </c>
      <c r="I70">
        <f t="shared" si="9"/>
        <v>0.23357465599999999</v>
      </c>
      <c r="J70">
        <f t="shared" si="12"/>
        <v>9.4165271159424909E-3</v>
      </c>
      <c r="R70" s="4" t="s">
        <v>113</v>
      </c>
      <c r="S70" s="5">
        <v>0.49646305299999999</v>
      </c>
    </row>
    <row r="71" spans="1:19">
      <c r="A71" s="17" t="s">
        <v>0</v>
      </c>
      <c r="B71" s="19">
        <v>9154.1363020470944</v>
      </c>
      <c r="C71" s="19">
        <v>109.32939543761722</v>
      </c>
      <c r="D71" s="19">
        <v>7214.9342092193201</v>
      </c>
      <c r="E71" s="19">
        <v>3006.9993257848905</v>
      </c>
      <c r="F71" s="19">
        <v>1437.6315376965388</v>
      </c>
      <c r="G71" s="20">
        <f t="shared" si="10"/>
        <v>4184.606154037092</v>
      </c>
      <c r="H71">
        <f t="shared" si="11"/>
        <v>5.8245823265839589E-2</v>
      </c>
      <c r="I71">
        <f t="shared" si="9"/>
        <v>0.199021375</v>
      </c>
      <c r="J71">
        <f t="shared" si="12"/>
        <v>1.1592163834374385E-2</v>
      </c>
      <c r="R71" s="4" t="s">
        <v>36</v>
      </c>
      <c r="S71" s="5">
        <v>0.252987409</v>
      </c>
    </row>
    <row r="72" spans="1:19">
      <c r="A72" s="17" t="s">
        <v>37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20">
        <f t="shared" si="10"/>
        <v>0</v>
      </c>
      <c r="H72">
        <f t="shared" si="11"/>
        <v>0</v>
      </c>
      <c r="I72">
        <f t="shared" si="9"/>
        <v>0.23886655300000001</v>
      </c>
      <c r="J72">
        <f t="shared" si="12"/>
        <v>0</v>
      </c>
      <c r="R72" s="4" t="s">
        <v>114</v>
      </c>
      <c r="S72" s="5">
        <v>0.547400573</v>
      </c>
    </row>
    <row r="73" spans="1:19">
      <c r="A73" s="17" t="s">
        <v>90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20">
        <f t="shared" si="10"/>
        <v>0</v>
      </c>
      <c r="H73">
        <f t="shared" si="11"/>
        <v>0</v>
      </c>
      <c r="I73">
        <f t="shared" si="9"/>
        <v>0.25567135899999999</v>
      </c>
      <c r="J73">
        <f t="shared" si="12"/>
        <v>0</v>
      </c>
      <c r="R73" s="4" t="s">
        <v>130</v>
      </c>
      <c r="S73" s="5">
        <v>0.26223906699999999</v>
      </c>
    </row>
    <row r="74" spans="1:19">
      <c r="A74" s="17" t="s">
        <v>92</v>
      </c>
      <c r="B74" s="19">
        <v>1166.5873219321052</v>
      </c>
      <c r="C74" s="19">
        <v>302.98273373499501</v>
      </c>
      <c r="D74" s="19">
        <v>1572.6214993808319</v>
      </c>
      <c r="E74" s="19">
        <v>773.60969201576415</v>
      </c>
      <c r="F74" s="19">
        <v>484.64975960241242</v>
      </c>
      <c r="G74" s="20">
        <f t="shared" si="10"/>
        <v>860.09020133322178</v>
      </c>
      <c r="H74">
        <f t="shared" si="11"/>
        <v>1.1971655160714361E-2</v>
      </c>
      <c r="I74">
        <f t="shared" si="9"/>
        <v>0.28963038000000002</v>
      </c>
      <c r="J74">
        <f t="shared" si="12"/>
        <v>3.4673550334266617E-3</v>
      </c>
      <c r="R74" s="17" t="s">
        <v>132</v>
      </c>
      <c r="S74" s="5">
        <v>0.235824899</v>
      </c>
    </row>
    <row r="75" spans="1:19">
      <c r="A75" s="17" t="s">
        <v>94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20">
        <f t="shared" si="10"/>
        <v>0</v>
      </c>
      <c r="H75">
        <f t="shared" si="11"/>
        <v>0</v>
      </c>
      <c r="I75">
        <f t="shared" si="9"/>
        <v>0.25937051</v>
      </c>
      <c r="J75">
        <f t="shared" si="12"/>
        <v>0</v>
      </c>
      <c r="R75" s="4" t="s">
        <v>134</v>
      </c>
      <c r="S75" s="5">
        <v>0.42167111499999999</v>
      </c>
    </row>
    <row r="76" spans="1:19">
      <c r="A76" s="17" t="s">
        <v>97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20">
        <f t="shared" si="10"/>
        <v>0</v>
      </c>
      <c r="H76">
        <f t="shared" si="11"/>
        <v>0</v>
      </c>
      <c r="I76">
        <f t="shared" ref="I76:I105" si="13">VLOOKUP(A76,R$1:S$250,2,FALSE)</f>
        <v>0.28376774599999999</v>
      </c>
      <c r="J76">
        <f t="shared" si="12"/>
        <v>0</v>
      </c>
      <c r="R76" s="4" t="s">
        <v>38</v>
      </c>
      <c r="S76" s="5">
        <v>0.189396599</v>
      </c>
    </row>
    <row r="77" spans="1:19">
      <c r="A77" s="17" t="s">
        <v>101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20">
        <f t="shared" si="10"/>
        <v>0</v>
      </c>
      <c r="H77">
        <f t="shared" si="11"/>
        <v>0</v>
      </c>
      <c r="I77">
        <f t="shared" si="13"/>
        <v>0.36470802699999999</v>
      </c>
      <c r="J77">
        <f t="shared" si="12"/>
        <v>0</v>
      </c>
      <c r="R77" s="4" t="s">
        <v>39</v>
      </c>
      <c r="S77" s="5">
        <v>0.150847644</v>
      </c>
    </row>
    <row r="78" spans="1:19">
      <c r="A78" s="24" t="s">
        <v>118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20">
        <f t="shared" si="10"/>
        <v>0</v>
      </c>
      <c r="H78">
        <f t="shared" si="11"/>
        <v>0</v>
      </c>
      <c r="I78">
        <f t="shared" si="13"/>
        <v>0.47299710099999998</v>
      </c>
      <c r="J78">
        <f t="shared" si="12"/>
        <v>0</v>
      </c>
      <c r="R78" s="4" t="s">
        <v>138</v>
      </c>
      <c r="S78" s="4">
        <v>0.300602272</v>
      </c>
    </row>
    <row r="79" spans="1:19">
      <c r="A79" s="24" t="s">
        <v>133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20">
        <f t="shared" si="10"/>
        <v>0</v>
      </c>
      <c r="H79">
        <f t="shared" si="11"/>
        <v>0</v>
      </c>
      <c r="I79">
        <f t="shared" si="13"/>
        <v>0.50267819899999999</v>
      </c>
      <c r="J79">
        <f t="shared" si="12"/>
        <v>0</v>
      </c>
      <c r="R79" s="4" t="s">
        <v>140</v>
      </c>
      <c r="S79" s="4">
        <v>0.54393411999999997</v>
      </c>
    </row>
    <row r="80" spans="1:19">
      <c r="A80" s="24" t="s">
        <v>141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20">
        <f t="shared" si="10"/>
        <v>0</v>
      </c>
      <c r="H80">
        <f t="shared" si="11"/>
        <v>0</v>
      </c>
      <c r="I80">
        <f t="shared" si="13"/>
        <v>0.36556084300000002</v>
      </c>
      <c r="J80">
        <f t="shared" si="12"/>
        <v>0</v>
      </c>
      <c r="R80" s="4" t="s">
        <v>142</v>
      </c>
      <c r="S80" s="29">
        <v>0.61926907399999997</v>
      </c>
    </row>
    <row r="81" spans="1:19">
      <c r="A81" s="17" t="s">
        <v>96</v>
      </c>
      <c r="B81" s="19">
        <v>1205.9911378034935</v>
      </c>
      <c r="C81" s="19">
        <v>139.05810016906463</v>
      </c>
      <c r="D81" s="19">
        <v>823.92440185684302</v>
      </c>
      <c r="E81" s="19">
        <v>610.68596172960508</v>
      </c>
      <c r="F81" s="19">
        <v>514.58703266374914</v>
      </c>
      <c r="G81" s="20">
        <f t="shared" si="10"/>
        <v>658.84932684455111</v>
      </c>
      <c r="H81">
        <f t="shared" si="11"/>
        <v>9.1705694723941168E-3</v>
      </c>
      <c r="I81">
        <f t="shared" si="13"/>
        <v>0.30302319799999999</v>
      </c>
      <c r="J81">
        <f t="shared" si="12"/>
        <v>2.7788952890060378E-3</v>
      </c>
      <c r="R81" s="4" t="s">
        <v>116</v>
      </c>
      <c r="S81" s="5">
        <v>0.35482106800000002</v>
      </c>
    </row>
    <row r="82" spans="1:19">
      <c r="A82" s="17" t="s">
        <v>150</v>
      </c>
      <c r="B82" s="19">
        <v>423.6276412641447</v>
      </c>
      <c r="C82" s="19">
        <v>178.51114756967837</v>
      </c>
      <c r="D82" s="19">
        <v>678.50260580495194</v>
      </c>
      <c r="E82" s="19">
        <v>354.20619860847597</v>
      </c>
      <c r="F82" s="19">
        <v>293.07690923995301</v>
      </c>
      <c r="G82" s="20">
        <f t="shared" si="10"/>
        <v>385.5849004974408</v>
      </c>
      <c r="H82">
        <f t="shared" si="11"/>
        <v>5.366982970830666E-3</v>
      </c>
      <c r="I82">
        <f t="shared" si="13"/>
        <v>0.30302319799999999</v>
      </c>
      <c r="J82">
        <f t="shared" si="12"/>
        <v>1.6263203434326492E-3</v>
      </c>
      <c r="R82" s="4" t="s">
        <v>145</v>
      </c>
      <c r="S82" s="5">
        <v>0.496256117</v>
      </c>
    </row>
    <row r="83" spans="1:19">
      <c r="A83" s="17" t="s">
        <v>151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20">
        <f t="shared" si="10"/>
        <v>0</v>
      </c>
      <c r="H83">
        <f t="shared" si="11"/>
        <v>0</v>
      </c>
      <c r="I83">
        <f t="shared" si="13"/>
        <v>0.34739118899999999</v>
      </c>
      <c r="J83">
        <f t="shared" si="12"/>
        <v>0</v>
      </c>
      <c r="R83" s="4" t="s">
        <v>147</v>
      </c>
      <c r="S83" s="5">
        <v>0.304407025</v>
      </c>
    </row>
    <row r="84" spans="1:19">
      <c r="A84" s="17" t="s">
        <v>157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20">
        <f t="shared" si="10"/>
        <v>0</v>
      </c>
      <c r="H84">
        <f t="shared" si="11"/>
        <v>0</v>
      </c>
      <c r="I84">
        <f t="shared" si="13"/>
        <v>0.30302319799999999</v>
      </c>
      <c r="J84">
        <f t="shared" si="12"/>
        <v>0</v>
      </c>
      <c r="R84" s="4" t="s">
        <v>41</v>
      </c>
      <c r="S84" s="5">
        <v>0.15008984</v>
      </c>
    </row>
    <row r="85" spans="1:19">
      <c r="A85" s="17" t="s">
        <v>161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20">
        <f t="shared" si="10"/>
        <v>0</v>
      </c>
      <c r="H85">
        <f t="shared" si="11"/>
        <v>0</v>
      </c>
      <c r="I85">
        <f t="shared" si="13"/>
        <v>0.33501194099999998</v>
      </c>
      <c r="J85">
        <f t="shared" si="12"/>
        <v>0</v>
      </c>
      <c r="R85" s="4" t="s">
        <v>118</v>
      </c>
      <c r="S85" s="5">
        <v>0.47299710099999998</v>
      </c>
    </row>
    <row r="86" spans="1:19">
      <c r="A86" s="17" t="s">
        <v>163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20">
        <f t="shared" si="10"/>
        <v>0</v>
      </c>
      <c r="H86">
        <f t="shared" si="11"/>
        <v>0</v>
      </c>
      <c r="I86">
        <f t="shared" si="13"/>
        <v>0.309853932</v>
      </c>
      <c r="J86">
        <f t="shared" si="12"/>
        <v>0</v>
      </c>
      <c r="R86" s="4" t="s">
        <v>76</v>
      </c>
      <c r="S86" s="5">
        <v>0.21351756199999999</v>
      </c>
    </row>
    <row r="87" spans="1:19">
      <c r="A87" s="17" t="s">
        <v>166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20">
        <f t="shared" si="10"/>
        <v>0</v>
      </c>
      <c r="H87">
        <f t="shared" si="11"/>
        <v>0</v>
      </c>
      <c r="I87">
        <f t="shared" si="13"/>
        <v>0.38176551399999997</v>
      </c>
      <c r="J87">
        <f t="shared" si="12"/>
        <v>0</v>
      </c>
      <c r="R87" s="4" t="s">
        <v>43</v>
      </c>
      <c r="S87" s="5">
        <v>0.24644919700000001</v>
      </c>
    </row>
    <row r="88" spans="1:19">
      <c r="A88" s="17" t="s">
        <v>168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20">
        <f t="shared" si="10"/>
        <v>0</v>
      </c>
      <c r="H88">
        <f t="shared" si="11"/>
        <v>0</v>
      </c>
      <c r="I88">
        <f t="shared" si="13"/>
        <v>0.35233554700000003</v>
      </c>
      <c r="J88">
        <f t="shared" si="12"/>
        <v>0</v>
      </c>
      <c r="R88" s="4" t="s">
        <v>152</v>
      </c>
      <c r="S88" s="5">
        <v>0.235824899</v>
      </c>
    </row>
    <row r="89" spans="1:19">
      <c r="A89" s="17" t="s">
        <v>170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20">
        <f t="shared" si="10"/>
        <v>0</v>
      </c>
      <c r="H89">
        <f t="shared" si="11"/>
        <v>0</v>
      </c>
      <c r="I89">
        <f t="shared" si="13"/>
        <v>0.30810618099999998</v>
      </c>
      <c r="J89">
        <f t="shared" si="12"/>
        <v>0</v>
      </c>
      <c r="R89" s="4" t="s">
        <v>154</v>
      </c>
      <c r="S89" s="5">
        <v>0.35523275199999998</v>
      </c>
    </row>
    <row r="90" spans="1:19">
      <c r="A90" s="17" t="s">
        <v>174</v>
      </c>
      <c r="B90" s="19">
        <v>67.381989965942793</v>
      </c>
      <c r="C90" s="19">
        <v>31.673573265281298</v>
      </c>
      <c r="D90" s="19">
        <v>79.995232072260592</v>
      </c>
      <c r="E90" s="19">
        <v>313.05822577169823</v>
      </c>
      <c r="F90" s="19">
        <v>531.67569067730199</v>
      </c>
      <c r="G90" s="20">
        <f t="shared" si="10"/>
        <v>204.75694235049698</v>
      </c>
      <c r="H90">
        <f t="shared" si="11"/>
        <v>2.8500260807328153E-3</v>
      </c>
      <c r="I90">
        <f t="shared" si="13"/>
        <v>0.427243396</v>
      </c>
      <c r="J90">
        <f t="shared" si="12"/>
        <v>1.2176548214208581E-3</v>
      </c>
      <c r="R90" s="4" t="s">
        <v>156</v>
      </c>
      <c r="S90" s="4">
        <v>0.39864959599999999</v>
      </c>
    </row>
    <row r="91" spans="1:19">
      <c r="A91" s="17" t="s">
        <v>189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20">
        <f t="shared" si="10"/>
        <v>0</v>
      </c>
      <c r="H91">
        <f t="shared" si="11"/>
        <v>0</v>
      </c>
      <c r="I91">
        <f t="shared" si="13"/>
        <v>0.34145803200000002</v>
      </c>
      <c r="J91">
        <f t="shared" si="12"/>
        <v>0</v>
      </c>
      <c r="R91" s="4" t="s">
        <v>158</v>
      </c>
      <c r="S91" s="4">
        <v>0.54393411999999997</v>
      </c>
    </row>
    <row r="92" spans="1:19">
      <c r="A92" s="17" t="s">
        <v>192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20">
        <f t="shared" si="10"/>
        <v>0</v>
      </c>
      <c r="H92">
        <f t="shared" si="11"/>
        <v>0</v>
      </c>
      <c r="I92">
        <f t="shared" si="13"/>
        <v>0.27743080799999997</v>
      </c>
      <c r="J92">
        <f t="shared" si="12"/>
        <v>0</v>
      </c>
      <c r="R92" s="4" t="s">
        <v>159</v>
      </c>
      <c r="S92" s="5">
        <v>0.34895254799999997</v>
      </c>
    </row>
    <row r="93" spans="1:19">
      <c r="A93" s="17" t="s">
        <v>193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20">
        <f t="shared" si="10"/>
        <v>0</v>
      </c>
      <c r="H93">
        <f t="shared" si="11"/>
        <v>0</v>
      </c>
      <c r="I93">
        <f t="shared" si="13"/>
        <v>0.29781603099999998</v>
      </c>
      <c r="J93">
        <f t="shared" si="12"/>
        <v>0</v>
      </c>
      <c r="R93" s="4" t="s">
        <v>160</v>
      </c>
      <c r="S93" s="5">
        <v>0.150847644</v>
      </c>
    </row>
    <row r="94" spans="1:19">
      <c r="A94" s="17" t="s">
        <v>31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20">
        <f t="shared" si="10"/>
        <v>0</v>
      </c>
      <c r="H94">
        <f t="shared" si="11"/>
        <v>0</v>
      </c>
      <c r="I94">
        <f t="shared" si="13"/>
        <v>0.26223906699999999</v>
      </c>
      <c r="J94">
        <f t="shared" si="12"/>
        <v>0</v>
      </c>
      <c r="R94" s="4" t="s">
        <v>162</v>
      </c>
      <c r="S94" s="5">
        <v>0.54537309199999995</v>
      </c>
    </row>
    <row r="95" spans="1:19">
      <c r="A95" s="17" t="s">
        <v>69</v>
      </c>
      <c r="B95" s="19">
        <v>1078.4048046288499</v>
      </c>
      <c r="C95" s="19">
        <v>1636.0511944965779</v>
      </c>
      <c r="D95" s="19">
        <v>1457.3965790118471</v>
      </c>
      <c r="E95" s="19">
        <v>2665.0263082900656</v>
      </c>
      <c r="F95" s="19">
        <v>1843.2623147550923</v>
      </c>
      <c r="G95" s="20">
        <f t="shared" si="10"/>
        <v>1736.0282402364865</v>
      </c>
      <c r="H95">
        <f t="shared" si="11"/>
        <v>2.4163897471633985E-2</v>
      </c>
      <c r="I95">
        <f t="shared" si="13"/>
        <v>0.29559615700000003</v>
      </c>
      <c r="J95">
        <f t="shared" si="12"/>
        <v>7.1427552307570235E-3</v>
      </c>
      <c r="R95" s="4" t="s">
        <v>164</v>
      </c>
      <c r="S95" s="5">
        <v>0.53538932900000002</v>
      </c>
    </row>
    <row r="96" spans="1:19">
      <c r="A96" s="17" t="s">
        <v>95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20">
        <f t="shared" si="10"/>
        <v>0</v>
      </c>
      <c r="H96">
        <f t="shared" si="11"/>
        <v>0</v>
      </c>
      <c r="I96">
        <f t="shared" si="13"/>
        <v>0.28245747300000001</v>
      </c>
      <c r="J96">
        <f t="shared" si="12"/>
        <v>0</v>
      </c>
      <c r="R96" s="4" t="s">
        <v>165</v>
      </c>
      <c r="S96" s="5">
        <v>0.40111301500000002</v>
      </c>
    </row>
    <row r="97" spans="1:19">
      <c r="A97" s="17" t="s">
        <v>102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20">
        <f t="shared" si="10"/>
        <v>0</v>
      </c>
      <c r="H97">
        <f t="shared" si="11"/>
        <v>0</v>
      </c>
      <c r="I97">
        <f t="shared" si="13"/>
        <v>0.29815216</v>
      </c>
      <c r="J97">
        <f t="shared" si="12"/>
        <v>0</v>
      </c>
      <c r="R97" s="4" t="s">
        <v>167</v>
      </c>
      <c r="S97" s="5">
        <v>0.53611852299999996</v>
      </c>
    </row>
    <row r="98" spans="1:19">
      <c r="A98" s="17" t="s">
        <v>201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20">
        <f t="shared" si="10"/>
        <v>0</v>
      </c>
      <c r="H98">
        <f t="shared" si="11"/>
        <v>0</v>
      </c>
      <c r="I98">
        <f t="shared" si="13"/>
        <v>0.36989438499999999</v>
      </c>
      <c r="J98">
        <f t="shared" si="12"/>
        <v>0</v>
      </c>
      <c r="R98" s="4" t="s">
        <v>169</v>
      </c>
      <c r="S98" s="4">
        <v>0.61926907399999997</v>
      </c>
    </row>
    <row r="99" spans="1:19">
      <c r="A99" s="17" t="s">
        <v>202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20">
        <f t="shared" si="10"/>
        <v>0</v>
      </c>
      <c r="H99">
        <f t="shared" si="11"/>
        <v>0</v>
      </c>
      <c r="I99">
        <f t="shared" si="13"/>
        <v>0.30560838699999998</v>
      </c>
      <c r="J99">
        <f t="shared" si="12"/>
        <v>0</v>
      </c>
      <c r="R99" s="4" t="s">
        <v>171</v>
      </c>
      <c r="S99" s="5">
        <v>0.21171030399999999</v>
      </c>
    </row>
    <row r="100" spans="1:19">
      <c r="A100" s="17" t="s">
        <v>204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20">
        <f t="shared" si="10"/>
        <v>0</v>
      </c>
      <c r="H100">
        <f t="shared" si="11"/>
        <v>0</v>
      </c>
      <c r="I100">
        <f t="shared" si="13"/>
        <v>0.284910779</v>
      </c>
      <c r="J100">
        <f t="shared" si="12"/>
        <v>0</v>
      </c>
      <c r="R100" s="4" t="s">
        <v>173</v>
      </c>
      <c r="S100" s="5">
        <v>0.40242429099999999</v>
      </c>
    </row>
    <row r="101" spans="1:19">
      <c r="A101" s="17" t="s">
        <v>205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20">
        <f t="shared" si="10"/>
        <v>0</v>
      </c>
      <c r="H101">
        <f t="shared" si="11"/>
        <v>0</v>
      </c>
      <c r="I101">
        <f t="shared" si="13"/>
        <v>0.28954676299999998</v>
      </c>
      <c r="J101">
        <f t="shared" si="12"/>
        <v>0</v>
      </c>
      <c r="R101" s="17" t="s">
        <v>150</v>
      </c>
      <c r="S101" s="5">
        <v>0.30302319799999999</v>
      </c>
    </row>
    <row r="102" spans="1:19">
      <c r="A102" s="17" t="s">
        <v>35</v>
      </c>
      <c r="B102" s="19">
        <v>0</v>
      </c>
      <c r="C102" s="19">
        <v>0</v>
      </c>
      <c r="D102" s="19">
        <v>0</v>
      </c>
      <c r="E102" s="19">
        <v>0</v>
      </c>
      <c r="F102" s="19">
        <v>718.3660673216034</v>
      </c>
      <c r="G102" s="20">
        <f t="shared" si="10"/>
        <v>143.67321346432067</v>
      </c>
      <c r="H102">
        <f t="shared" si="11"/>
        <v>1.9997974221312802E-3</v>
      </c>
      <c r="I102">
        <f t="shared" si="13"/>
        <v>0.39864959599999999</v>
      </c>
      <c r="J102">
        <f t="shared" si="12"/>
        <v>7.9721843441447632E-4</v>
      </c>
      <c r="R102" s="4" t="s">
        <v>45</v>
      </c>
      <c r="S102" s="5">
        <v>0.21118531600000001</v>
      </c>
    </row>
    <row r="103" spans="1:19">
      <c r="A103" s="17" t="s">
        <v>213</v>
      </c>
      <c r="B103" s="19">
        <v>262.64327828029445</v>
      </c>
      <c r="C103" s="19">
        <v>338.26820570596641</v>
      </c>
      <c r="D103" s="19">
        <v>145.95156580071401</v>
      </c>
      <c r="E103" s="19">
        <v>1307.9772852068868</v>
      </c>
      <c r="F103" s="19">
        <v>0</v>
      </c>
      <c r="G103" s="20">
        <f t="shared" si="10"/>
        <v>410.96806699877231</v>
      </c>
      <c r="H103">
        <f t="shared" si="11"/>
        <v>5.7202930257178129E-3</v>
      </c>
      <c r="I103">
        <f t="shared" si="13"/>
        <v>0.39864959599999999</v>
      </c>
      <c r="J103">
        <f t="shared" si="12"/>
        <v>2.2803925037040238E-3</v>
      </c>
      <c r="R103" s="4" t="s">
        <v>77</v>
      </c>
      <c r="S103" s="5">
        <v>0.235824899</v>
      </c>
    </row>
    <row r="104" spans="1:19">
      <c r="A104" s="17" t="s">
        <v>228</v>
      </c>
      <c r="B104" s="19">
        <v>1248.6175705862966</v>
      </c>
      <c r="C104" s="19">
        <v>60.013086186849101</v>
      </c>
      <c r="D104" s="19">
        <v>185.28696965081554</v>
      </c>
      <c r="E104" s="19">
        <v>535.89674083032696</v>
      </c>
      <c r="F104" s="19">
        <v>1371.4611702004599</v>
      </c>
      <c r="G104" s="20">
        <f t="shared" si="10"/>
        <v>680.25510749094951</v>
      </c>
      <c r="H104">
        <f t="shared" si="11"/>
        <v>9.4685180177296446E-3</v>
      </c>
      <c r="I104">
        <f t="shared" si="13"/>
        <v>0.28943591299999999</v>
      </c>
      <c r="J104">
        <f t="shared" si="12"/>
        <v>2.7405291572185297E-3</v>
      </c>
      <c r="R104" s="4" t="s">
        <v>174</v>
      </c>
      <c r="S104" s="5">
        <v>0.427243396</v>
      </c>
    </row>
    <row r="105" spans="1:19">
      <c r="A105" s="17" t="s">
        <v>232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20">
        <f t="shared" si="10"/>
        <v>0</v>
      </c>
      <c r="H105">
        <f t="shared" si="11"/>
        <v>0</v>
      </c>
      <c r="I105">
        <f t="shared" si="13"/>
        <v>0.262116511</v>
      </c>
      <c r="J105">
        <f t="shared" si="12"/>
        <v>0</v>
      </c>
      <c r="R105" s="4" t="s">
        <v>161</v>
      </c>
      <c r="S105" s="5">
        <v>0.33501194099999998</v>
      </c>
    </row>
    <row r="106" spans="1:19" ht="16" thickBot="1">
      <c r="A106" s="31"/>
      <c r="B106" s="32"/>
      <c r="C106" s="32"/>
      <c r="D106" s="32"/>
      <c r="E106" s="32"/>
      <c r="F106" s="32"/>
      <c r="G106" s="20"/>
      <c r="R106" s="22" t="s">
        <v>175</v>
      </c>
      <c r="S106" s="5">
        <v>0.28742747600000002</v>
      </c>
    </row>
    <row r="107" spans="1:19">
      <c r="A107" s="33"/>
      <c r="B107" s="34">
        <f>SUM(B44:B105)</f>
        <v>92354.780825429378</v>
      </c>
      <c r="C107" s="34">
        <f>SUM(C44:C105)</f>
        <v>45107.752662733372</v>
      </c>
      <c r="D107" s="34">
        <f>SUM(D44:D105)</f>
        <v>131407.66444384115</v>
      </c>
      <c r="E107" s="34">
        <f>SUM(E44:E105)</f>
        <v>48971.926239478373</v>
      </c>
      <c r="F107" s="34">
        <f>SUM(F44:F105)</f>
        <v>41377.294441432117</v>
      </c>
      <c r="G107" s="20">
        <f t="shared" si="10"/>
        <v>71843.883722582876</v>
      </c>
      <c r="R107" s="4" t="s">
        <v>180</v>
      </c>
      <c r="S107" s="5">
        <v>0.45023135800000003</v>
      </c>
    </row>
    <row r="108" spans="1:19">
      <c r="A108" s="35" t="s">
        <v>324</v>
      </c>
      <c r="B108" s="36"/>
      <c r="C108" s="36"/>
      <c r="D108" s="36"/>
      <c r="E108" s="36"/>
      <c r="F108" s="36"/>
      <c r="G108" s="10"/>
      <c r="R108" s="4" t="s">
        <v>47</v>
      </c>
      <c r="S108" s="5">
        <v>0.193795309</v>
      </c>
    </row>
    <row r="109" spans="1:19">
      <c r="A109" s="139" t="s">
        <v>274</v>
      </c>
      <c r="B109" s="38"/>
      <c r="C109" s="38"/>
      <c r="D109" s="38"/>
      <c r="E109" s="38"/>
      <c r="F109" s="38"/>
      <c r="G109" s="13"/>
      <c r="R109" s="4" t="s">
        <v>181</v>
      </c>
      <c r="S109" s="5">
        <v>0.164744418</v>
      </c>
    </row>
    <row r="110" spans="1:19">
      <c r="R110" s="4" t="s">
        <v>90</v>
      </c>
      <c r="S110" s="5">
        <v>0.25567135899999999</v>
      </c>
    </row>
    <row r="111" spans="1:19">
      <c r="A111" s="1" t="s">
        <v>94</v>
      </c>
      <c r="B111" s="2"/>
      <c r="C111" s="2"/>
      <c r="D111" s="2"/>
      <c r="E111" s="2"/>
      <c r="F111" s="2"/>
      <c r="G111" s="3"/>
      <c r="R111" s="4" t="s">
        <v>49</v>
      </c>
      <c r="S111" s="5">
        <v>0.21171030399999999</v>
      </c>
    </row>
    <row r="112" spans="1:19">
      <c r="A112" s="6" t="s">
        <v>2</v>
      </c>
      <c r="B112" s="6"/>
      <c r="C112" s="6"/>
      <c r="D112" s="6"/>
      <c r="E112" s="6"/>
      <c r="F112" s="6"/>
      <c r="G112" s="7"/>
      <c r="R112" s="4" t="s">
        <v>185</v>
      </c>
      <c r="S112" s="5">
        <v>0.36166089299999998</v>
      </c>
    </row>
    <row r="113" spans="1:19">
      <c r="A113" s="8" t="s">
        <v>4</v>
      </c>
      <c r="B113" s="9"/>
      <c r="C113" s="9"/>
      <c r="D113" s="9"/>
      <c r="E113" s="9"/>
      <c r="F113" s="9"/>
      <c r="G113" s="10"/>
      <c r="R113" s="4" t="s">
        <v>92</v>
      </c>
      <c r="S113" s="5">
        <v>0.28963038000000002</v>
      </c>
    </row>
    <row r="114" spans="1:19" ht="16" thickBot="1">
      <c r="A114" s="11"/>
      <c r="B114" s="12"/>
      <c r="C114" s="12"/>
      <c r="D114" s="12"/>
      <c r="E114" s="12"/>
      <c r="F114" s="12"/>
      <c r="G114" s="13"/>
      <c r="R114" s="4" t="s">
        <v>188</v>
      </c>
      <c r="S114" s="5">
        <v>0.150847644</v>
      </c>
    </row>
    <row r="115" spans="1:19">
      <c r="A115" s="14" t="s">
        <v>7</v>
      </c>
      <c r="B115" s="15" t="s">
        <v>8</v>
      </c>
      <c r="C115" s="15" t="s">
        <v>9</v>
      </c>
      <c r="D115" s="15" t="s">
        <v>10</v>
      </c>
      <c r="E115" s="15" t="s">
        <v>11</v>
      </c>
      <c r="F115" s="15" t="s">
        <v>12</v>
      </c>
      <c r="G115" s="16" t="s">
        <v>13</v>
      </c>
      <c r="H115" s="16" t="s">
        <v>14</v>
      </c>
      <c r="I115" s="16" t="s">
        <v>15</v>
      </c>
      <c r="J115" s="16" t="s">
        <v>279</v>
      </c>
      <c r="K115" s="16" t="s">
        <v>17</v>
      </c>
      <c r="L115" s="16" t="s">
        <v>18</v>
      </c>
      <c r="R115" s="4" t="s">
        <v>182</v>
      </c>
      <c r="S115" s="5">
        <v>0.304453064</v>
      </c>
    </row>
    <row r="116" spans="1:19">
      <c r="A116" s="13"/>
      <c r="B116" s="16"/>
      <c r="C116" s="16"/>
      <c r="D116" s="16"/>
      <c r="E116" s="16"/>
      <c r="F116" s="16"/>
      <c r="G116" s="18"/>
      <c r="R116" s="4" t="s">
        <v>191</v>
      </c>
      <c r="S116" s="5">
        <v>0.28386346000000001</v>
      </c>
    </row>
    <row r="117" spans="1:19">
      <c r="A117" s="17" t="s">
        <v>34</v>
      </c>
      <c r="B117" s="21" t="s">
        <v>30</v>
      </c>
      <c r="C117" s="19">
        <v>579.94200579942003</v>
      </c>
      <c r="D117" s="19">
        <v>3.6027467341100858</v>
      </c>
      <c r="E117" s="19">
        <v>87.690885677945303</v>
      </c>
      <c r="F117" s="19">
        <v>0</v>
      </c>
      <c r="G117" s="20">
        <f>AVERAGE(C117:F117)</f>
        <v>167.80890955286884</v>
      </c>
      <c r="H117">
        <f>G117/G$161</f>
        <v>9.2117782149278418E-2</v>
      </c>
      <c r="I117">
        <f t="shared" ref="I117:I159" si="14">VLOOKUP(A117,R$1:S$249,2,FALSE)</f>
        <v>0.14496762399999999</v>
      </c>
      <c r="J117">
        <f>H117*I117</f>
        <v>1.3354096006330505E-2</v>
      </c>
      <c r="K117">
        <f>SUM(J117:J159)</f>
        <v>0.25109611670398524</v>
      </c>
      <c r="L117">
        <f>COUNTA(J117:J159)</f>
        <v>34</v>
      </c>
      <c r="R117" s="4" t="s">
        <v>120</v>
      </c>
      <c r="S117" s="5">
        <v>0.530444735</v>
      </c>
    </row>
    <row r="118" spans="1:19">
      <c r="A118" s="17" t="s">
        <v>56</v>
      </c>
      <c r="B118" s="19">
        <v>0</v>
      </c>
      <c r="C118" s="19">
        <v>0</v>
      </c>
      <c r="D118" s="19">
        <v>0</v>
      </c>
      <c r="E118" s="19">
        <v>0</v>
      </c>
      <c r="F118" s="19">
        <v>0</v>
      </c>
      <c r="G118" s="20">
        <f>AVERAGE(B118:F118)</f>
        <v>0</v>
      </c>
      <c r="H118">
        <f t="shared" ref="H118:H159" si="15">G118/G$161</f>
        <v>0</v>
      </c>
      <c r="I118">
        <f t="shared" si="14"/>
        <v>0.255508018</v>
      </c>
      <c r="R118" s="4" t="s">
        <v>194</v>
      </c>
      <c r="S118" s="4">
        <v>0.54393411999999997</v>
      </c>
    </row>
    <row r="119" spans="1:19">
      <c r="A119" s="17" t="s">
        <v>58</v>
      </c>
      <c r="B119" s="21" t="s">
        <v>30</v>
      </c>
      <c r="C119" s="19">
        <v>74.992500749925</v>
      </c>
      <c r="D119" s="19">
        <v>122.493388959743</v>
      </c>
      <c r="E119" s="19">
        <v>11.85011968620883</v>
      </c>
      <c r="F119" s="19">
        <v>106.02294455066919</v>
      </c>
      <c r="G119" s="20">
        <f>AVERAGE(C119:F119)</f>
        <v>78.83973848663652</v>
      </c>
      <c r="H119">
        <f t="shared" si="15"/>
        <v>4.3278642796555286E-2</v>
      </c>
      <c r="I119">
        <f t="shared" si="14"/>
        <v>0.19057085000000001</v>
      </c>
      <c r="J119">
        <f t="shared" ref="J119:J159" si="16">H119*I119</f>
        <v>8.2476477445859193E-3</v>
      </c>
      <c r="R119" s="4" t="s">
        <v>196</v>
      </c>
      <c r="S119" s="5">
        <v>0.41895681699999998</v>
      </c>
    </row>
    <row r="120" spans="1:19">
      <c r="A120" s="17" t="s">
        <v>74</v>
      </c>
      <c r="B120" s="19">
        <v>129.32882556774652</v>
      </c>
      <c r="C120" s="19">
        <v>73.117688231176899</v>
      </c>
      <c r="D120" s="19">
        <v>7.92604281504219</v>
      </c>
      <c r="E120" s="19">
        <v>67.150678221850029</v>
      </c>
      <c r="F120" s="19">
        <v>34.381501766211876</v>
      </c>
      <c r="G120" s="20">
        <f>AVERAGE(B120:F120)</f>
        <v>62.380947320405504</v>
      </c>
      <c r="H120">
        <f t="shared" si="15"/>
        <v>3.4243679497341015E-2</v>
      </c>
      <c r="I120">
        <f t="shared" si="14"/>
        <v>0.164744418</v>
      </c>
      <c r="J120">
        <f t="shared" si="16"/>
        <v>5.6414550489679782E-3</v>
      </c>
      <c r="R120" s="17" t="s">
        <v>151</v>
      </c>
      <c r="S120" s="5">
        <v>0.34739118899999999</v>
      </c>
    </row>
    <row r="121" spans="1:19">
      <c r="A121" s="17" t="s">
        <v>85</v>
      </c>
      <c r="B121" s="19">
        <v>0</v>
      </c>
      <c r="C121" s="19">
        <v>0</v>
      </c>
      <c r="D121" s="19">
        <v>0</v>
      </c>
      <c r="E121" s="19">
        <v>0.79000797908058895</v>
      </c>
      <c r="F121" s="19">
        <v>0</v>
      </c>
      <c r="G121" s="20">
        <f t="shared" ref="G121:G130" si="17">AVERAGE(B121:F121)</f>
        <v>0.15800159581611778</v>
      </c>
      <c r="H121">
        <f t="shared" si="15"/>
        <v>8.6734110968297227E-5</v>
      </c>
      <c r="I121">
        <f t="shared" si="14"/>
        <v>0.15576436299999999</v>
      </c>
      <c r="J121">
        <f t="shared" si="16"/>
        <v>1.3510083545348129E-5</v>
      </c>
      <c r="R121" s="4" t="s">
        <v>183</v>
      </c>
      <c r="S121" s="5">
        <v>0.32123402699999998</v>
      </c>
    </row>
    <row r="122" spans="1:19">
      <c r="A122" s="17" t="s">
        <v>87</v>
      </c>
      <c r="B122" s="19">
        <v>5.6229924159889801</v>
      </c>
      <c r="C122" s="19">
        <v>1.2498750124987501</v>
      </c>
      <c r="D122" s="19">
        <v>0.72054934682201721</v>
      </c>
      <c r="E122" s="19">
        <v>7.1100718117252981</v>
      </c>
      <c r="F122" s="19">
        <v>7.9457659526201496</v>
      </c>
      <c r="G122" s="20">
        <f t="shared" si="17"/>
        <v>4.5298509079310394</v>
      </c>
      <c r="H122">
        <f t="shared" si="15"/>
        <v>2.4866368550832932E-3</v>
      </c>
      <c r="I122">
        <f t="shared" si="14"/>
        <v>0.23357465599999999</v>
      </c>
      <c r="J122">
        <f t="shared" si="16"/>
        <v>5.8081534802300206E-4</v>
      </c>
      <c r="R122" s="4" t="s">
        <v>197</v>
      </c>
      <c r="S122" s="5">
        <v>0.35481905499999999</v>
      </c>
    </row>
    <row r="123" spans="1:19">
      <c r="A123" s="17" t="s">
        <v>0</v>
      </c>
      <c r="B123" s="19">
        <v>1934.3093911002086</v>
      </c>
      <c r="C123" s="19">
        <v>410.58394160583941</v>
      </c>
      <c r="D123" s="19">
        <v>0</v>
      </c>
      <c r="E123" s="19">
        <v>285.19288044809252</v>
      </c>
      <c r="F123" s="19">
        <v>252.02093528210801</v>
      </c>
      <c r="G123" s="20">
        <f t="shared" si="17"/>
        <v>576.42142968724977</v>
      </c>
      <c r="H123">
        <f t="shared" si="15"/>
        <v>0.31642338793326552</v>
      </c>
      <c r="I123">
        <f t="shared" si="14"/>
        <v>0.199021375</v>
      </c>
      <c r="J123">
        <f t="shared" si="16"/>
        <v>6.2975017748636911E-2</v>
      </c>
      <c r="R123" s="22" t="s">
        <v>198</v>
      </c>
      <c r="S123" s="5">
        <v>0.48138170000000002</v>
      </c>
    </row>
    <row r="124" spans="1:19">
      <c r="A124" s="17" t="s">
        <v>37</v>
      </c>
      <c r="B124" s="19">
        <v>670.54184560668568</v>
      </c>
      <c r="C124" s="19">
        <v>314.96850314968498</v>
      </c>
      <c r="D124" s="19">
        <v>935.99360152180031</v>
      </c>
      <c r="E124" s="19">
        <v>791.5879950387498</v>
      </c>
      <c r="F124" s="19">
        <v>494.08124574650799</v>
      </c>
      <c r="G124" s="20">
        <f t="shared" si="17"/>
        <v>641.43463821268574</v>
      </c>
      <c r="H124">
        <f t="shared" si="15"/>
        <v>0.35211203280754083</v>
      </c>
      <c r="I124">
        <f t="shared" si="14"/>
        <v>0.23886655300000001</v>
      </c>
      <c r="J124">
        <f t="shared" si="16"/>
        <v>8.4107787546560189E-2</v>
      </c>
      <c r="R124" s="4" t="s">
        <v>51</v>
      </c>
      <c r="S124" s="5">
        <v>0.26294708900000002</v>
      </c>
    </row>
    <row r="125" spans="1:19">
      <c r="A125" s="17" t="s">
        <v>57</v>
      </c>
      <c r="B125" s="19">
        <v>172.90701679166111</v>
      </c>
      <c r="C125" s="19">
        <v>0</v>
      </c>
      <c r="D125" s="19">
        <v>42.512411462499003</v>
      </c>
      <c r="E125" s="19">
        <v>19.7501994770147</v>
      </c>
      <c r="F125" s="19">
        <v>15.16681790193473</v>
      </c>
      <c r="G125" s="20">
        <f t="shared" si="17"/>
        <v>50.067289126621901</v>
      </c>
      <c r="H125">
        <f t="shared" si="15"/>
        <v>2.7484164248847805E-2</v>
      </c>
      <c r="I125">
        <f t="shared" si="14"/>
        <v>0.39864959599999999</v>
      </c>
      <c r="J125">
        <f t="shared" si="16"/>
        <v>1.0956550974200821E-2</v>
      </c>
      <c r="R125" s="4" t="s">
        <v>184</v>
      </c>
      <c r="S125" s="5">
        <v>0.35035347300000003</v>
      </c>
    </row>
    <row r="126" spans="1:19">
      <c r="A126" s="17" t="s">
        <v>92</v>
      </c>
      <c r="B126" s="19">
        <v>0</v>
      </c>
      <c r="C126" s="19">
        <v>0</v>
      </c>
      <c r="D126" s="19">
        <v>0</v>
      </c>
      <c r="E126" s="19">
        <v>0</v>
      </c>
      <c r="F126" s="19">
        <v>26.3181773989694</v>
      </c>
      <c r="G126" s="20">
        <f t="shared" si="17"/>
        <v>5.26363547979388</v>
      </c>
      <c r="H126">
        <f t="shared" si="15"/>
        <v>2.8894438783544068E-3</v>
      </c>
      <c r="I126">
        <f t="shared" si="14"/>
        <v>0.28963038000000002</v>
      </c>
      <c r="J126">
        <f t="shared" si="16"/>
        <v>8.3687072847646066E-4</v>
      </c>
      <c r="R126" s="4" t="s">
        <v>199</v>
      </c>
      <c r="S126" s="5">
        <v>0.47867728199999998</v>
      </c>
    </row>
    <row r="127" spans="1:19">
      <c r="A127" s="24" t="s">
        <v>128</v>
      </c>
      <c r="B127" s="19">
        <v>0</v>
      </c>
      <c r="C127" s="19">
        <v>0</v>
      </c>
      <c r="D127" s="19">
        <v>6.4849441213981498</v>
      </c>
      <c r="E127" s="19">
        <v>3.9500398954029401</v>
      </c>
      <c r="F127" s="21" t="s">
        <v>30</v>
      </c>
      <c r="G127" s="20">
        <f>AVERAGE(B127:E127)</f>
        <v>2.6087460042002726</v>
      </c>
      <c r="H127">
        <f t="shared" si="15"/>
        <v>1.4320568361837194E-3</v>
      </c>
      <c r="I127">
        <f t="shared" si="14"/>
        <v>0.33922593699999998</v>
      </c>
      <c r="J127">
        <f t="shared" si="16"/>
        <v>4.8579082209167766E-4</v>
      </c>
      <c r="R127" s="4" t="s">
        <v>122</v>
      </c>
      <c r="S127" s="5">
        <v>0.57400911600000004</v>
      </c>
    </row>
    <row r="128" spans="1:19">
      <c r="A128" s="17" t="s">
        <v>96</v>
      </c>
      <c r="B128" s="21" t="s">
        <v>30</v>
      </c>
      <c r="C128" s="19">
        <v>9.374062593740625</v>
      </c>
      <c r="D128" s="19">
        <v>5.0438454277541203</v>
      </c>
      <c r="E128" s="19">
        <v>0</v>
      </c>
      <c r="F128" s="19">
        <v>19.485854101176393</v>
      </c>
      <c r="G128" s="20">
        <f>AVERAGE(C128:F128)</f>
        <v>8.4759405306677849</v>
      </c>
      <c r="H128">
        <f t="shared" si="15"/>
        <v>4.6528211487382619E-3</v>
      </c>
      <c r="I128">
        <f t="shared" si="14"/>
        <v>0.30302319799999999</v>
      </c>
      <c r="J128">
        <f t="shared" si="16"/>
        <v>1.4099127442127018E-3</v>
      </c>
      <c r="R128" s="22" t="s">
        <v>99</v>
      </c>
      <c r="S128" s="5">
        <v>0.36547341700000002</v>
      </c>
    </row>
    <row r="129" spans="1:19">
      <c r="A129" s="17" t="s">
        <v>150</v>
      </c>
      <c r="B129" s="19">
        <v>94.185122967815389</v>
      </c>
      <c r="C129" s="19">
        <v>31.871812818718102</v>
      </c>
      <c r="D129" s="19">
        <v>2.8821973872880688</v>
      </c>
      <c r="E129" s="19">
        <v>22.910231393337099</v>
      </c>
      <c r="F129" s="19">
        <v>129.28452215056549</v>
      </c>
      <c r="G129" s="20">
        <f t="shared" si="17"/>
        <v>56.226777343544839</v>
      </c>
      <c r="H129">
        <f t="shared" si="15"/>
        <v>3.0865381582476883E-2</v>
      </c>
      <c r="I129">
        <f t="shared" si="14"/>
        <v>0.30302319799999999</v>
      </c>
      <c r="J129">
        <f t="shared" si="16"/>
        <v>9.3529266346124452E-3</v>
      </c>
      <c r="R129" s="4" t="s">
        <v>79</v>
      </c>
      <c r="S129" s="4">
        <v>0.17537725199999998</v>
      </c>
    </row>
    <row r="130" spans="1:19">
      <c r="A130" s="17" t="s">
        <v>75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20">
        <f t="shared" si="17"/>
        <v>0</v>
      </c>
      <c r="H130">
        <f t="shared" si="15"/>
        <v>0</v>
      </c>
      <c r="I130">
        <f t="shared" si="14"/>
        <v>0.30243793699999999</v>
      </c>
      <c r="R130" s="4" t="s">
        <v>52</v>
      </c>
      <c r="S130" s="5">
        <v>0.25720264300000001</v>
      </c>
    </row>
    <row r="131" spans="1:19">
      <c r="A131" s="17" t="s">
        <v>161</v>
      </c>
      <c r="B131" s="21" t="s">
        <v>30</v>
      </c>
      <c r="C131" s="21" t="s">
        <v>30</v>
      </c>
      <c r="D131" s="19">
        <v>15.8520856300844</v>
      </c>
      <c r="E131" s="19">
        <v>3.1600319163223545</v>
      </c>
      <c r="F131" s="19">
        <v>0</v>
      </c>
      <c r="G131" s="819">
        <f>AVERAGE(D131:F131)</f>
        <v>6.3373725154689176</v>
      </c>
      <c r="H131">
        <f t="shared" si="15"/>
        <v>3.4788659454036124E-3</v>
      </c>
      <c r="I131">
        <f t="shared" si="14"/>
        <v>0.33501194099999998</v>
      </c>
      <c r="J131">
        <f t="shared" si="16"/>
        <v>1.1654616328484642E-3</v>
      </c>
      <c r="R131" s="4" t="s">
        <v>54</v>
      </c>
      <c r="S131" s="5">
        <v>0.12913191900000001</v>
      </c>
    </row>
    <row r="132" spans="1:19">
      <c r="A132" s="17" t="s">
        <v>163</v>
      </c>
      <c r="B132" s="21" t="s">
        <v>30</v>
      </c>
      <c r="C132" s="21" t="s">
        <v>30</v>
      </c>
      <c r="D132" s="19">
        <v>5.0438454277541203</v>
      </c>
      <c r="E132" s="19">
        <v>30.020303205062369</v>
      </c>
      <c r="F132" s="21" t="s">
        <v>30</v>
      </c>
      <c r="G132" s="819">
        <f>AVERAGE(D132:E132)</f>
        <v>17.532074316408245</v>
      </c>
      <c r="H132">
        <f t="shared" si="15"/>
        <v>9.6241362083044658E-3</v>
      </c>
      <c r="I132">
        <f t="shared" si="14"/>
        <v>0.309853932</v>
      </c>
      <c r="J132">
        <f t="shared" si="16"/>
        <v>2.9820764462467099E-3</v>
      </c>
      <c r="R132" s="23" t="s">
        <v>153</v>
      </c>
      <c r="S132" s="4">
        <v>0.30302319799999999</v>
      </c>
    </row>
    <row r="133" spans="1:19">
      <c r="A133" s="17" t="s">
        <v>166</v>
      </c>
      <c r="B133" s="19">
        <v>0</v>
      </c>
      <c r="C133" s="19">
        <v>0</v>
      </c>
      <c r="D133" s="19">
        <v>23.778128445126601</v>
      </c>
      <c r="E133" s="19">
        <v>0</v>
      </c>
      <c r="F133" s="21" t="s">
        <v>30</v>
      </c>
      <c r="G133" s="819">
        <f>AVERAGE(B133:E133)</f>
        <v>5.9445321112816503</v>
      </c>
      <c r="H133">
        <f t="shared" si="15"/>
        <v>3.2632183563168354E-3</v>
      </c>
      <c r="I133">
        <f t="shared" si="14"/>
        <v>0.38176551399999997</v>
      </c>
      <c r="J133">
        <f t="shared" si="16"/>
        <v>1.2457842330935317E-3</v>
      </c>
      <c r="R133" s="4" t="s">
        <v>123</v>
      </c>
      <c r="S133" s="5">
        <v>0.53886033200000005</v>
      </c>
    </row>
    <row r="134" spans="1:19">
      <c r="A134" s="17" t="s">
        <v>168</v>
      </c>
      <c r="B134" s="19">
        <v>0</v>
      </c>
      <c r="C134" s="19">
        <v>0</v>
      </c>
      <c r="D134" s="19">
        <v>0</v>
      </c>
      <c r="E134" s="19">
        <v>0</v>
      </c>
      <c r="F134" s="19">
        <v>55.812295427293598</v>
      </c>
      <c r="G134" s="819">
        <f>AVERAGE(B134:F134)</f>
        <v>11.162459085458719</v>
      </c>
      <c r="H134">
        <f t="shared" si="15"/>
        <v>6.12757080076587E-3</v>
      </c>
      <c r="I134">
        <f t="shared" si="14"/>
        <v>0.35233554700000003</v>
      </c>
      <c r="J134">
        <f t="shared" si="16"/>
        <v>2.1589610098690709E-3</v>
      </c>
      <c r="R134" s="4" t="s">
        <v>125</v>
      </c>
      <c r="S134" s="5">
        <v>0.491810578</v>
      </c>
    </row>
    <row r="135" spans="1:19">
      <c r="A135" s="17" t="s">
        <v>170</v>
      </c>
      <c r="B135" s="21" t="s">
        <v>30</v>
      </c>
      <c r="C135" s="21" t="s">
        <v>30</v>
      </c>
      <c r="D135" s="19">
        <v>1.44109869364403</v>
      </c>
      <c r="E135" s="19">
        <v>0</v>
      </c>
      <c r="F135" s="21" t="s">
        <v>30</v>
      </c>
      <c r="G135" s="819">
        <f>AVERAGE(D135:E135)</f>
        <v>0.72054934682201499</v>
      </c>
      <c r="H135">
        <f t="shared" si="15"/>
        <v>3.9554161894749342E-4</v>
      </c>
      <c r="I135">
        <f t="shared" si="14"/>
        <v>0.30810618099999998</v>
      </c>
      <c r="J135">
        <f t="shared" si="16"/>
        <v>1.2186881764046943E-4</v>
      </c>
      <c r="R135" s="4" t="s">
        <v>163</v>
      </c>
      <c r="S135" s="5">
        <v>0.309853932</v>
      </c>
    </row>
    <row r="136" spans="1:19">
      <c r="A136" s="17" t="s">
        <v>172</v>
      </c>
      <c r="B136" s="19">
        <v>0</v>
      </c>
      <c r="C136" s="19">
        <v>0</v>
      </c>
      <c r="D136" s="19">
        <v>0</v>
      </c>
      <c r="E136" s="19">
        <v>0</v>
      </c>
      <c r="F136" s="19">
        <v>2.5488543928444098</v>
      </c>
      <c r="G136" s="819">
        <f>AVERAGE(B136:F136)</f>
        <v>0.50977087856888192</v>
      </c>
      <c r="H136">
        <f t="shared" si="15"/>
        <v>2.7983593280701184E-4</v>
      </c>
      <c r="I136">
        <f t="shared" si="14"/>
        <v>0.38138826799999997</v>
      </c>
      <c r="J136">
        <f t="shared" si="16"/>
        <v>1.0672614173743062E-4</v>
      </c>
      <c r="R136" s="4" t="s">
        <v>176</v>
      </c>
      <c r="S136" s="5">
        <v>0.39787066100000001</v>
      </c>
    </row>
    <row r="137" spans="1:19">
      <c r="A137" s="17" t="s">
        <v>174</v>
      </c>
      <c r="B137" s="19">
        <v>0</v>
      </c>
      <c r="C137" s="19">
        <v>0</v>
      </c>
      <c r="D137" s="19">
        <v>0</v>
      </c>
      <c r="E137" s="19">
        <v>0</v>
      </c>
      <c r="F137" s="21" t="s">
        <v>30</v>
      </c>
      <c r="G137" s="819">
        <f>AVERAGE(B137:E137)</f>
        <v>0</v>
      </c>
      <c r="H137">
        <f t="shared" si="15"/>
        <v>0</v>
      </c>
      <c r="I137">
        <f t="shared" si="14"/>
        <v>0.427243396</v>
      </c>
      <c r="R137" s="4" t="s">
        <v>126</v>
      </c>
      <c r="S137" s="5">
        <v>0.54441631300000004</v>
      </c>
    </row>
    <row r="138" spans="1:19">
      <c r="A138" s="17" t="s">
        <v>179</v>
      </c>
      <c r="B138" s="19">
        <v>0</v>
      </c>
      <c r="C138" s="19">
        <v>0</v>
      </c>
      <c r="D138" s="19">
        <v>44.6740595029651</v>
      </c>
      <c r="E138" s="19">
        <v>0</v>
      </c>
      <c r="F138" s="19">
        <v>0</v>
      </c>
      <c r="G138" s="819">
        <f>AVERAGE(B138:F138)</f>
        <v>8.9348119005930204</v>
      </c>
      <c r="H138">
        <f t="shared" si="15"/>
        <v>4.9047160749489376E-3</v>
      </c>
      <c r="I138">
        <f t="shared" si="14"/>
        <v>0.33193937699999998</v>
      </c>
      <c r="J138">
        <f t="shared" si="16"/>
        <v>1.6280683982804356E-3</v>
      </c>
      <c r="R138" s="4" t="s">
        <v>56</v>
      </c>
      <c r="S138" s="5">
        <v>0.255508018</v>
      </c>
    </row>
    <row r="139" spans="1:19">
      <c r="A139" s="17" t="s">
        <v>44</v>
      </c>
      <c r="B139" s="21" t="s">
        <v>30</v>
      </c>
      <c r="C139" s="21" t="s">
        <v>30</v>
      </c>
      <c r="D139" s="19">
        <v>3.6027467341100858</v>
      </c>
      <c r="E139" s="19">
        <v>26.070263309659424</v>
      </c>
      <c r="F139" s="19">
        <v>14.190459215089</v>
      </c>
      <c r="G139" s="819">
        <f>AVERAGE(D139:F139)</f>
        <v>14.621156419619503</v>
      </c>
      <c r="H139">
        <f t="shared" si="15"/>
        <v>8.0262037660681958E-3</v>
      </c>
      <c r="I139">
        <f t="shared" si="14"/>
        <v>0.338698428</v>
      </c>
      <c r="J139">
        <f t="shared" si="16"/>
        <v>2.7184625983749777E-3</v>
      </c>
      <c r="R139" s="4" t="s">
        <v>208</v>
      </c>
      <c r="S139" s="4">
        <v>0.54393411999999997</v>
      </c>
    </row>
    <row r="140" spans="1:19">
      <c r="A140" s="17" t="s">
        <v>189</v>
      </c>
      <c r="B140" s="21" t="s">
        <v>30</v>
      </c>
      <c r="C140" s="21" t="s">
        <v>30</v>
      </c>
      <c r="D140" s="19">
        <v>23.778128445126601</v>
      </c>
      <c r="E140" s="19">
        <v>2.3700239372417657</v>
      </c>
      <c r="F140" s="19">
        <v>0</v>
      </c>
      <c r="G140" s="819">
        <f>AVERAGE(D140:F140)</f>
        <v>8.716050794122788</v>
      </c>
      <c r="H140">
        <f t="shared" si="15"/>
        <v>4.7846283632639328E-3</v>
      </c>
      <c r="I140">
        <f t="shared" si="14"/>
        <v>0.34145803200000002</v>
      </c>
      <c r="J140">
        <f t="shared" si="16"/>
        <v>1.6337497847714838E-3</v>
      </c>
      <c r="R140" s="4" t="s">
        <v>209</v>
      </c>
      <c r="S140" s="4">
        <v>0.39864959599999999</v>
      </c>
    </row>
    <row r="141" spans="1:19">
      <c r="A141" s="17" t="s">
        <v>193</v>
      </c>
      <c r="B141" s="21" t="s">
        <v>30</v>
      </c>
      <c r="C141" s="21" t="s">
        <v>30</v>
      </c>
      <c r="D141" s="19">
        <v>10.0876908555082</v>
      </c>
      <c r="E141" s="19">
        <v>1.5800159581611799</v>
      </c>
      <c r="F141" s="21" t="s">
        <v>30</v>
      </c>
      <c r="G141" s="819">
        <f>AVERAGE(D141:E141)</f>
        <v>5.8338534068346899</v>
      </c>
      <c r="H141">
        <f t="shared" si="15"/>
        <v>3.2024618874739379E-3</v>
      </c>
      <c r="I141">
        <f t="shared" si="14"/>
        <v>0.29781603099999998</v>
      </c>
      <c r="J141">
        <f t="shared" si="16"/>
        <v>9.5374448875625668E-4</v>
      </c>
      <c r="R141" s="4" t="s">
        <v>127</v>
      </c>
      <c r="S141" s="5">
        <v>0.46528443800000002</v>
      </c>
    </row>
    <row r="142" spans="1:19">
      <c r="A142" s="17" t="s">
        <v>61</v>
      </c>
      <c r="B142" s="19">
        <v>0</v>
      </c>
      <c r="C142" s="19">
        <v>0</v>
      </c>
      <c r="D142" s="19">
        <v>0</v>
      </c>
      <c r="E142" s="19">
        <v>0</v>
      </c>
      <c r="F142" s="19">
        <v>0</v>
      </c>
      <c r="G142" s="819">
        <f>AVERAGE(B142:F142)</f>
        <v>0</v>
      </c>
      <c r="H142">
        <f t="shared" si="15"/>
        <v>0</v>
      </c>
      <c r="I142">
        <f t="shared" si="14"/>
        <v>0.37816792100000002</v>
      </c>
      <c r="R142" s="4" t="s">
        <v>128</v>
      </c>
      <c r="S142" s="5">
        <v>0.33922593699999998</v>
      </c>
    </row>
    <row r="143" spans="1:19">
      <c r="A143" s="17" t="s">
        <v>69</v>
      </c>
      <c r="B143" s="21" t="s">
        <v>30</v>
      </c>
      <c r="C143" s="19">
        <v>1.2498750124987501</v>
      </c>
      <c r="D143" s="19">
        <v>5.7643947745761404</v>
      </c>
      <c r="E143" s="19">
        <v>0</v>
      </c>
      <c r="F143" s="19">
        <v>1.3820202871309588</v>
      </c>
      <c r="G143" s="819">
        <f>AVERAGE(C143:F143)</f>
        <v>2.0990725185514623</v>
      </c>
      <c r="H143">
        <f t="shared" si="15"/>
        <v>1.1522743666869571E-3</v>
      </c>
      <c r="I143">
        <f t="shared" si="14"/>
        <v>0.29559615700000003</v>
      </c>
      <c r="J143">
        <f t="shared" si="16"/>
        <v>3.4060787460227335E-4</v>
      </c>
      <c r="R143" s="4" t="s">
        <v>210</v>
      </c>
      <c r="S143" s="4">
        <v>0.46037966699999999</v>
      </c>
    </row>
    <row r="144" spans="1:19">
      <c r="A144" s="17" t="s">
        <v>201</v>
      </c>
      <c r="B144" s="21" t="s">
        <v>30</v>
      </c>
      <c r="C144" s="19">
        <v>0</v>
      </c>
      <c r="D144" s="19">
        <v>0</v>
      </c>
      <c r="E144" s="19">
        <v>0</v>
      </c>
      <c r="F144" s="19">
        <v>0</v>
      </c>
      <c r="G144" s="819">
        <f>AVERAGE(C144:F144)</f>
        <v>0</v>
      </c>
      <c r="H144">
        <f t="shared" si="15"/>
        <v>0</v>
      </c>
      <c r="I144">
        <f t="shared" si="14"/>
        <v>0.36989438499999999</v>
      </c>
      <c r="R144" s="4" t="s">
        <v>205</v>
      </c>
      <c r="S144" s="5">
        <v>0.28954676299999998</v>
      </c>
    </row>
    <row r="145" spans="1:19">
      <c r="A145" s="17" t="s">
        <v>203</v>
      </c>
      <c r="B145" s="19">
        <v>0</v>
      </c>
      <c r="C145" s="19">
        <v>0</v>
      </c>
      <c r="D145" s="19">
        <v>0</v>
      </c>
      <c r="E145" s="19">
        <v>0</v>
      </c>
      <c r="F145" s="19">
        <v>0</v>
      </c>
      <c r="G145" s="819">
        <f>AVERAGE(B145:F145)</f>
        <v>0</v>
      </c>
      <c r="H145">
        <f t="shared" si="15"/>
        <v>0</v>
      </c>
      <c r="I145">
        <f t="shared" si="14"/>
        <v>0.273960494</v>
      </c>
      <c r="R145" s="4" t="s">
        <v>211</v>
      </c>
      <c r="S145" s="5">
        <v>0.48259844499999999</v>
      </c>
    </row>
    <row r="146" spans="1:19">
      <c r="A146" s="17" t="s">
        <v>204</v>
      </c>
      <c r="B146" s="21" t="s">
        <v>30</v>
      </c>
      <c r="C146" s="21" t="s">
        <v>30</v>
      </c>
      <c r="D146" s="19">
        <v>6.4849441213981498</v>
      </c>
      <c r="E146" s="19">
        <v>1.5800159581611799</v>
      </c>
      <c r="F146" s="19">
        <v>0.53553488673558669</v>
      </c>
      <c r="G146" s="819">
        <f>AVERAGE(D146:F146)</f>
        <v>2.8668316554316386</v>
      </c>
      <c r="H146">
        <f t="shared" si="15"/>
        <v>1.5737315414144058E-3</v>
      </c>
      <c r="I146">
        <f t="shared" si="14"/>
        <v>0.284910779</v>
      </c>
      <c r="J146">
        <f t="shared" si="16"/>
        <v>4.483730794012491E-4</v>
      </c>
      <c r="R146" s="4" t="s">
        <v>81</v>
      </c>
      <c r="S146" s="5">
        <v>0.18817235299999999</v>
      </c>
    </row>
    <row r="147" spans="1:19">
      <c r="A147" s="17" t="s">
        <v>159</v>
      </c>
      <c r="B147" s="21" t="s">
        <v>30</v>
      </c>
      <c r="C147" s="21" t="s">
        <v>30</v>
      </c>
      <c r="D147" s="19">
        <v>0.72054934682201721</v>
      </c>
      <c r="E147" s="19">
        <v>0</v>
      </c>
      <c r="F147" s="19">
        <v>0</v>
      </c>
      <c r="G147" s="819">
        <f t="shared" ref="G147" si="18">AVERAGE(D147:F147)</f>
        <v>0.24018311560733907</v>
      </c>
      <c r="H147">
        <f t="shared" si="15"/>
        <v>1.3184720631583154E-4</v>
      </c>
      <c r="I147">
        <f t="shared" si="14"/>
        <v>0.34895254799999997</v>
      </c>
      <c r="J147">
        <f t="shared" si="16"/>
        <v>4.6008418590591108E-5</v>
      </c>
      <c r="R147" s="4" t="s">
        <v>155</v>
      </c>
      <c r="S147" s="5">
        <v>0.39930692499999998</v>
      </c>
    </row>
    <row r="148" spans="1:19">
      <c r="A148" s="17" t="s">
        <v>205</v>
      </c>
      <c r="B148" s="21" t="s">
        <v>30</v>
      </c>
      <c r="C148" s="21" t="s">
        <v>30</v>
      </c>
      <c r="D148" s="21" t="s">
        <v>30</v>
      </c>
      <c r="E148" s="19">
        <v>0</v>
      </c>
      <c r="F148" s="19">
        <v>43.247885406876897</v>
      </c>
      <c r="G148" s="819">
        <f>AVERAGE(E148:F148)</f>
        <v>21.623942703438448</v>
      </c>
      <c r="H148">
        <f t="shared" si="15"/>
        <v>1.1870344956483078E-2</v>
      </c>
      <c r="I148">
        <f t="shared" si="14"/>
        <v>0.28954676299999998</v>
      </c>
      <c r="J148">
        <f t="shared" si="16"/>
        <v>3.4370199578430509E-3</v>
      </c>
      <c r="R148" s="4" t="s">
        <v>212</v>
      </c>
      <c r="S148" s="4">
        <v>0.2866231185</v>
      </c>
    </row>
    <row r="149" spans="1:19">
      <c r="A149" s="17" t="s">
        <v>207</v>
      </c>
      <c r="B149" s="21" t="s">
        <v>30</v>
      </c>
      <c r="C149" s="21" t="s">
        <v>30</v>
      </c>
      <c r="D149" s="19">
        <v>0.72054934682201699</v>
      </c>
      <c r="E149" s="19">
        <v>0.79000797908058895</v>
      </c>
      <c r="F149" s="19">
        <v>0</v>
      </c>
      <c r="G149" s="819">
        <f>AVERAGE(D149:F149)</f>
        <v>0.50351910863420202</v>
      </c>
      <c r="H149">
        <f t="shared" si="15"/>
        <v>2.7640405792966026E-4</v>
      </c>
      <c r="I149">
        <f t="shared" si="14"/>
        <v>0.33910511100000001</v>
      </c>
      <c r="J149">
        <f t="shared" si="16"/>
        <v>9.3730028745087879E-5</v>
      </c>
      <c r="R149" s="4" t="s">
        <v>214</v>
      </c>
      <c r="S149" s="4">
        <v>0.39864959599999999</v>
      </c>
    </row>
    <row r="150" spans="1:19">
      <c r="A150" s="17" t="s">
        <v>48</v>
      </c>
      <c r="B150" s="19">
        <v>0</v>
      </c>
      <c r="C150" s="19">
        <v>0</v>
      </c>
      <c r="D150" s="19">
        <v>0</v>
      </c>
      <c r="E150" s="19">
        <v>0</v>
      </c>
      <c r="F150" s="19">
        <v>1.07917166283177</v>
      </c>
      <c r="G150" s="819">
        <f>AVERAGE(B150:F150)</f>
        <v>0.21583433256635401</v>
      </c>
      <c r="H150">
        <f t="shared" si="15"/>
        <v>1.1848107517448798E-4</v>
      </c>
      <c r="I150">
        <f t="shared" si="14"/>
        <v>0.35195426499999999</v>
      </c>
      <c r="J150">
        <f t="shared" si="16"/>
        <v>4.1699919729446664E-5</v>
      </c>
      <c r="R150" s="4" t="s">
        <v>101</v>
      </c>
      <c r="S150" s="5">
        <v>0.36470802699999999</v>
      </c>
    </row>
    <row r="151" spans="1:19">
      <c r="A151" s="17" t="s">
        <v>73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819">
        <f t="shared" ref="G151:G153" si="19">AVERAGE(B151:F151)</f>
        <v>0</v>
      </c>
      <c r="H151">
        <f t="shared" si="15"/>
        <v>0</v>
      </c>
      <c r="I151">
        <f t="shared" si="14"/>
        <v>0.39864959599999999</v>
      </c>
      <c r="R151" s="4" t="s">
        <v>129</v>
      </c>
      <c r="S151" s="5">
        <v>0.51318692300000002</v>
      </c>
    </row>
    <row r="152" spans="1:19">
      <c r="A152" s="17" t="s">
        <v>89</v>
      </c>
      <c r="B152" s="19">
        <v>9.1373626759820894</v>
      </c>
      <c r="C152" s="19">
        <v>621.81281871812803</v>
      </c>
      <c r="D152" s="19">
        <v>0</v>
      </c>
      <c r="E152" s="19">
        <v>0</v>
      </c>
      <c r="F152" s="19">
        <v>0</v>
      </c>
      <c r="G152" s="819">
        <f t="shared" si="19"/>
        <v>126.19003627882202</v>
      </c>
      <c r="H152">
        <f t="shared" si="15"/>
        <v>6.9271329527826844E-2</v>
      </c>
      <c r="I152">
        <f t="shared" si="14"/>
        <v>0.39864959599999999</v>
      </c>
      <c r="J152">
        <f t="shared" si="16"/>
        <v>2.7614987530651041E-2</v>
      </c>
      <c r="R152" s="4" t="s">
        <v>217</v>
      </c>
      <c r="S152" s="5">
        <v>0.42702807500000001</v>
      </c>
    </row>
    <row r="153" spans="1:19">
      <c r="A153" s="17" t="s">
        <v>213</v>
      </c>
      <c r="B153" s="19">
        <v>21.7890956119573</v>
      </c>
      <c r="C153" s="19">
        <v>7.4992500749925002</v>
      </c>
      <c r="D153" s="19">
        <v>71.334385335379693</v>
      </c>
      <c r="E153" s="19">
        <v>3.9500398954029401</v>
      </c>
      <c r="F153" s="19">
        <v>16.167320219075101</v>
      </c>
      <c r="G153" s="819">
        <f t="shared" si="19"/>
        <v>24.148018227361508</v>
      </c>
      <c r="H153">
        <f t="shared" si="15"/>
        <v>1.3255922396087477E-2</v>
      </c>
      <c r="I153">
        <f t="shared" si="14"/>
        <v>0.39864959599999999</v>
      </c>
      <c r="J153">
        <f t="shared" si="16"/>
        <v>5.2844681078076244E-3</v>
      </c>
      <c r="R153" s="4" t="s">
        <v>218</v>
      </c>
      <c r="S153" s="4">
        <v>0.54393411999999997</v>
      </c>
    </row>
    <row r="154" spans="1:19">
      <c r="A154" s="17" t="s">
        <v>107</v>
      </c>
      <c r="B154" s="21" t="s">
        <v>30</v>
      </c>
      <c r="C154" s="19">
        <v>5.6244375562443798</v>
      </c>
      <c r="D154" s="19">
        <v>0</v>
      </c>
      <c r="E154" s="19">
        <v>0</v>
      </c>
      <c r="F154" s="21" t="s">
        <v>30</v>
      </c>
      <c r="G154" s="819">
        <f>AVERAGE(C154:E154)</f>
        <v>1.8748125187481266</v>
      </c>
      <c r="H154">
        <f t="shared" si="15"/>
        <v>1.0291680676130547E-3</v>
      </c>
      <c r="I154">
        <f t="shared" si="14"/>
        <v>0.54393411999999997</v>
      </c>
      <c r="J154">
        <f t="shared" si="16"/>
        <v>5.597996271892074E-4</v>
      </c>
      <c r="R154" s="4" t="s">
        <v>177</v>
      </c>
      <c r="S154" s="5">
        <v>0.47759416300000002</v>
      </c>
    </row>
    <row r="155" spans="1:19">
      <c r="A155" s="17" t="s">
        <v>134</v>
      </c>
      <c r="B155" s="21" t="s">
        <v>30</v>
      </c>
      <c r="C155" s="19">
        <v>3.12468753124688</v>
      </c>
      <c r="D155" s="19">
        <v>0</v>
      </c>
      <c r="E155" s="19">
        <v>0.79000797908058895</v>
      </c>
      <c r="F155" s="21" t="s">
        <v>30</v>
      </c>
      <c r="G155" s="819">
        <f>AVERAGE(C155:E155)</f>
        <v>1.3048985034424898</v>
      </c>
      <c r="H155">
        <f t="shared" si="15"/>
        <v>7.1631688917663731E-4</v>
      </c>
      <c r="I155">
        <f t="shared" si="14"/>
        <v>0.42167111499999999</v>
      </c>
      <c r="J155">
        <f t="shared" si="16"/>
        <v>3.0205014135244407E-4</v>
      </c>
      <c r="R155" s="4" t="s">
        <v>58</v>
      </c>
      <c r="S155" s="5">
        <v>0.19057085000000001</v>
      </c>
    </row>
    <row r="156" spans="1:19">
      <c r="A156" s="17" t="s">
        <v>219</v>
      </c>
      <c r="B156" s="19">
        <v>0</v>
      </c>
      <c r="C156" s="19">
        <v>0</v>
      </c>
      <c r="D156" s="19">
        <v>0</v>
      </c>
      <c r="E156" s="19">
        <v>0</v>
      </c>
      <c r="F156" s="21" t="s">
        <v>30</v>
      </c>
      <c r="G156" s="819">
        <f>AVERAGE(B156:E156)</f>
        <v>0</v>
      </c>
      <c r="H156">
        <f t="shared" si="15"/>
        <v>0</v>
      </c>
      <c r="I156">
        <f t="shared" si="14"/>
        <v>0.50184070000000003</v>
      </c>
      <c r="R156" s="218" t="s">
        <v>266</v>
      </c>
      <c r="S156" s="4">
        <v>0.39864959599999999</v>
      </c>
    </row>
    <row r="157" spans="1:19">
      <c r="A157" s="17" t="s">
        <v>220</v>
      </c>
      <c r="B157" s="21" t="s">
        <v>30</v>
      </c>
      <c r="C157" s="19">
        <v>0.62493750624937505</v>
      </c>
      <c r="D157" s="19">
        <v>0</v>
      </c>
      <c r="E157" s="19">
        <v>0</v>
      </c>
      <c r="F157" s="21" t="s">
        <v>30</v>
      </c>
      <c r="G157" s="819">
        <f>AVERAGE(C157:E157)</f>
        <v>0.20831250208312502</v>
      </c>
      <c r="H157">
        <f t="shared" si="15"/>
        <v>1.1435200751256154E-4</v>
      </c>
      <c r="I157">
        <f t="shared" si="14"/>
        <v>0.54393411999999997</v>
      </c>
      <c r="J157">
        <f t="shared" si="16"/>
        <v>6.2199958576578552E-5</v>
      </c>
      <c r="R157" s="22" t="s">
        <v>213</v>
      </c>
      <c r="S157" s="4">
        <v>0.39864959599999999</v>
      </c>
    </row>
    <row r="158" spans="1:19">
      <c r="A158" s="17" t="s">
        <v>228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819">
        <f>AVERAGE(B158:F158)</f>
        <v>0</v>
      </c>
      <c r="H158">
        <f t="shared" si="15"/>
        <v>0</v>
      </c>
      <c r="I158">
        <f t="shared" si="14"/>
        <v>0.28943591299999999</v>
      </c>
      <c r="R158" s="4" t="s">
        <v>94</v>
      </c>
      <c r="S158" s="5">
        <v>0.25937051</v>
      </c>
    </row>
    <row r="159" spans="1:19">
      <c r="A159" s="17" t="s">
        <v>233</v>
      </c>
      <c r="B159" s="19">
        <v>5.6229924159889784</v>
      </c>
      <c r="C159" s="19">
        <v>0</v>
      </c>
      <c r="D159" s="19">
        <v>0</v>
      </c>
      <c r="E159" s="19">
        <v>0</v>
      </c>
      <c r="F159" s="19">
        <v>0</v>
      </c>
      <c r="G159" s="819">
        <f>AVERAGE(B159:F159)</f>
        <v>1.1245984831977958</v>
      </c>
      <c r="H159">
        <f t="shared" si="15"/>
        <v>6.1734218020161394E-4</v>
      </c>
      <c r="I159">
        <f t="shared" si="14"/>
        <v>0.30434835599999999</v>
      </c>
      <c r="J159">
        <f t="shared" si="16"/>
        <v>1.8788707763381694E-4</v>
      </c>
      <c r="R159" s="17" t="s">
        <v>222</v>
      </c>
      <c r="S159" s="4">
        <v>0.54393411999999997</v>
      </c>
    </row>
    <row r="160" spans="1:19" ht="16" thickBot="1">
      <c r="A160" s="31"/>
      <c r="B160" s="32"/>
      <c r="C160" s="32"/>
      <c r="D160" s="32"/>
      <c r="E160" s="32"/>
      <c r="F160" s="32"/>
      <c r="G160" s="819"/>
      <c r="R160" s="4" t="s">
        <v>206</v>
      </c>
      <c r="S160" s="5">
        <v>0.37561155200000002</v>
      </c>
    </row>
    <row r="161" spans="1:19">
      <c r="A161" s="33"/>
      <c r="B161" s="34">
        <f>SUM(B117:B159)</f>
        <v>3043.4446451540339</v>
      </c>
      <c r="C161" s="34">
        <f t="shared" ref="C161:F161" si="20">SUM(C117:C159)</f>
        <v>2136.0363963603631</v>
      </c>
      <c r="D161" s="34">
        <f t="shared" si="20"/>
        <v>1340.9423344357747</v>
      </c>
      <c r="E161" s="34">
        <f t="shared" si="20"/>
        <v>1368.2938197675799</v>
      </c>
      <c r="F161" s="34">
        <f t="shared" si="20"/>
        <v>1219.6713063486404</v>
      </c>
      <c r="G161" s="819">
        <f t="shared" ref="G161" si="21">AVERAGE(B161:F161)</f>
        <v>1821.6777004132782</v>
      </c>
      <c r="R161" s="4" t="s">
        <v>131</v>
      </c>
      <c r="S161" s="5">
        <v>0.52911444100000005</v>
      </c>
    </row>
    <row r="162" spans="1:19">
      <c r="A162" s="35" t="s">
        <v>325</v>
      </c>
      <c r="B162" s="36"/>
      <c r="C162" s="36"/>
      <c r="D162" s="36"/>
      <c r="E162" s="36"/>
      <c r="F162" s="36"/>
      <c r="G162" s="10"/>
      <c r="R162" s="4" t="s">
        <v>133</v>
      </c>
      <c r="S162" s="5">
        <v>0.50267819899999999</v>
      </c>
    </row>
    <row r="163" spans="1:19">
      <c r="A163" s="37"/>
      <c r="B163" s="38"/>
      <c r="C163" s="38"/>
      <c r="D163" s="38"/>
      <c r="E163" s="38"/>
      <c r="F163" s="38"/>
      <c r="G163" s="13"/>
      <c r="R163" s="4" t="s">
        <v>224</v>
      </c>
      <c r="S163" s="4">
        <v>0.54393411999999997</v>
      </c>
    </row>
    <row r="164" spans="1:19">
      <c r="A164" s="820" t="s">
        <v>206</v>
      </c>
      <c r="B164" s="821"/>
      <c r="C164" s="821"/>
      <c r="D164" s="821"/>
      <c r="E164" s="821"/>
      <c r="F164" s="821"/>
      <c r="R164" s="4" t="s">
        <v>225</v>
      </c>
      <c r="S164" s="4">
        <v>0.54393411999999997</v>
      </c>
    </row>
    <row r="165" spans="1:19">
      <c r="A165" s="822" t="s">
        <v>2</v>
      </c>
      <c r="B165" s="822"/>
      <c r="C165" s="822"/>
      <c r="D165" s="822"/>
      <c r="E165" s="822"/>
      <c r="F165" s="822"/>
      <c r="R165" s="4" t="s">
        <v>226</v>
      </c>
      <c r="S165" s="4">
        <v>0.54393411999999997</v>
      </c>
    </row>
    <row r="166" spans="1:19">
      <c r="A166" s="823" t="s">
        <v>4</v>
      </c>
      <c r="B166" s="824"/>
      <c r="C166" s="824"/>
      <c r="D166" s="824"/>
      <c r="E166" s="824"/>
      <c r="F166" s="824"/>
      <c r="R166" s="4" t="s">
        <v>83</v>
      </c>
      <c r="S166" s="5">
        <v>0.16181582799999999</v>
      </c>
    </row>
    <row r="167" spans="1:19" ht="16" thickBot="1">
      <c r="A167" s="825"/>
      <c r="B167" s="826"/>
      <c r="C167" s="826"/>
      <c r="D167" s="826"/>
      <c r="E167" s="826"/>
      <c r="F167" s="826"/>
      <c r="R167" s="4" t="s">
        <v>186</v>
      </c>
      <c r="S167" s="5">
        <v>0.320837551</v>
      </c>
    </row>
    <row r="168" spans="1:19">
      <c r="A168" s="827" t="s">
        <v>268</v>
      </c>
      <c r="B168" s="828" t="s">
        <v>8</v>
      </c>
      <c r="C168" s="828" t="s">
        <v>9</v>
      </c>
      <c r="D168" s="828" t="s">
        <v>10</v>
      </c>
      <c r="E168" s="828" t="s">
        <v>11</v>
      </c>
      <c r="F168" s="828" t="s">
        <v>12</v>
      </c>
      <c r="G168" s="16" t="s">
        <v>13</v>
      </c>
      <c r="H168" s="16" t="s">
        <v>14</v>
      </c>
      <c r="I168" s="16" t="s">
        <v>15</v>
      </c>
      <c r="J168" s="16" t="s">
        <v>279</v>
      </c>
      <c r="K168" s="16" t="s">
        <v>17</v>
      </c>
      <c r="L168" s="16" t="s">
        <v>18</v>
      </c>
      <c r="R168" s="4" t="s">
        <v>178</v>
      </c>
      <c r="S168" s="5">
        <v>0.430075243</v>
      </c>
    </row>
    <row r="169" spans="1:19">
      <c r="A169" s="829"/>
      <c r="B169" s="830"/>
      <c r="C169" s="830"/>
      <c r="D169" s="830"/>
      <c r="E169" s="830"/>
      <c r="F169" s="830"/>
      <c r="G169" s="18"/>
      <c r="R169" s="4" t="s">
        <v>229</v>
      </c>
      <c r="S169" s="4">
        <v>0.54393411999999997</v>
      </c>
    </row>
    <row r="170" spans="1:19">
      <c r="A170" s="831" t="s">
        <v>108</v>
      </c>
      <c r="B170" s="832">
        <v>0</v>
      </c>
      <c r="C170" s="832">
        <v>0</v>
      </c>
      <c r="D170" s="832">
        <v>13.574999999999999</v>
      </c>
      <c r="E170" s="832">
        <v>2.8330000000000002</v>
      </c>
      <c r="F170" s="832">
        <v>28.939</v>
      </c>
      <c r="G170" s="20">
        <f>AVERAGE(B170:F170)</f>
        <v>9.0693999999999999</v>
      </c>
      <c r="H170">
        <f>G170/G$181</f>
        <v>0.12741371876032059</v>
      </c>
      <c r="I170">
        <f>VLOOKUP(A170,R$1:S$248,2,FALSE)</f>
        <v>0.342986709</v>
      </c>
      <c r="J170">
        <f>H170*I170</f>
        <v>4.3701212079053919E-2</v>
      </c>
      <c r="K170">
        <f>SUM(J170:J179)</f>
        <v>0.32178970264586948</v>
      </c>
      <c r="L170">
        <f>COUNTA(J170:J179)</f>
        <v>8</v>
      </c>
      <c r="R170" s="4" t="s">
        <v>231</v>
      </c>
      <c r="S170" s="5">
        <v>0.349158994</v>
      </c>
    </row>
    <row r="171" spans="1:19">
      <c r="A171" s="831" t="s">
        <v>124</v>
      </c>
      <c r="B171" s="832">
        <v>10</v>
      </c>
      <c r="C171" s="832">
        <v>0</v>
      </c>
      <c r="D171" s="832">
        <v>0</v>
      </c>
      <c r="E171" s="832">
        <v>0.79</v>
      </c>
      <c r="F171" s="832">
        <v>1.972</v>
      </c>
      <c r="G171" s="20">
        <f t="shared" ref="G171:G181" si="22">AVERAGE(B171:F171)</f>
        <v>2.5523999999999996</v>
      </c>
      <c r="H171">
        <f t="shared" ref="H171:H179" si="23">G171/G$181</f>
        <v>3.5858025422171501E-2</v>
      </c>
      <c r="I171">
        <f t="shared" ref="I171:I179" si="24">VLOOKUP(A171,R$1:S$248,2,FALSE)</f>
        <v>0.38353377399999999</v>
      </c>
      <c r="J171">
        <f t="shared" ref="J171:J178" si="25">H171*I171</f>
        <v>1.3752763818353379E-2</v>
      </c>
      <c r="R171" s="4" t="s">
        <v>207</v>
      </c>
      <c r="S171" s="5">
        <v>0.33910511100000001</v>
      </c>
    </row>
    <row r="172" spans="1:19">
      <c r="A172" s="831" t="s">
        <v>159</v>
      </c>
      <c r="B172" s="832">
        <v>0</v>
      </c>
      <c r="C172" s="832">
        <v>0</v>
      </c>
      <c r="D172" s="832">
        <v>0</v>
      </c>
      <c r="E172" s="832">
        <v>0</v>
      </c>
      <c r="F172" s="832">
        <v>13.5</v>
      </c>
      <c r="G172" s="20">
        <f t="shared" si="22"/>
        <v>2.7</v>
      </c>
      <c r="H172">
        <f t="shared" si="23"/>
        <v>3.7931620686359142E-2</v>
      </c>
      <c r="I172">
        <f t="shared" si="24"/>
        <v>0.34895254799999997</v>
      </c>
      <c r="J172">
        <f t="shared" si="25"/>
        <v>1.3236335688274531E-2</v>
      </c>
      <c r="R172" s="17" t="s">
        <v>219</v>
      </c>
      <c r="S172" s="5">
        <v>0.50184070000000003</v>
      </c>
    </row>
    <row r="173" spans="1:19">
      <c r="A173" s="831" t="s">
        <v>173</v>
      </c>
      <c r="B173" s="832">
        <v>8.6349999999999998</v>
      </c>
      <c r="C173" s="832">
        <v>3.3359999999999999</v>
      </c>
      <c r="D173" s="832">
        <v>3.677</v>
      </c>
      <c r="E173" s="832">
        <v>10.311999999999999</v>
      </c>
      <c r="F173" s="832">
        <v>2.8730000000000002</v>
      </c>
      <c r="G173" s="20">
        <f t="shared" si="22"/>
        <v>5.7666000000000004</v>
      </c>
      <c r="H173">
        <f t="shared" si="23"/>
        <v>8.1013512537021715E-2</v>
      </c>
      <c r="I173">
        <f t="shared" si="24"/>
        <v>0.40242429099999999</v>
      </c>
      <c r="J173">
        <f t="shared" si="25"/>
        <v>3.2601805344130576E-2</v>
      </c>
      <c r="R173" s="4" t="s">
        <v>200</v>
      </c>
      <c r="S173" s="5">
        <v>0.34476546800000002</v>
      </c>
    </row>
    <row r="174" spans="1:19">
      <c r="A174" s="831" t="s">
        <v>49</v>
      </c>
      <c r="B174" s="832">
        <v>0.878895521294906</v>
      </c>
      <c r="C174" s="832">
        <v>0.91686659452130537</v>
      </c>
      <c r="D174" s="832">
        <v>0</v>
      </c>
      <c r="E174" s="832">
        <v>0</v>
      </c>
      <c r="F174" s="832">
        <v>0</v>
      </c>
      <c r="G174" s="20">
        <f t="shared" si="22"/>
        <v>0.35915242316324225</v>
      </c>
      <c r="H174">
        <f t="shared" si="23"/>
        <v>5.0456420311166114E-3</v>
      </c>
      <c r="I174">
        <f t="shared" si="24"/>
        <v>0.21171030399999999</v>
      </c>
      <c r="J174">
        <f t="shared" si="25"/>
        <v>1.0682144082828752E-3</v>
      </c>
      <c r="R174" s="4" t="s">
        <v>201</v>
      </c>
      <c r="S174" s="5">
        <v>0.36989438499999999</v>
      </c>
    </row>
    <row r="175" spans="1:19">
      <c r="A175" s="831" t="s">
        <v>54</v>
      </c>
      <c r="B175" s="832">
        <v>0</v>
      </c>
      <c r="C175" s="832">
        <v>0</v>
      </c>
      <c r="D175" s="832">
        <v>0</v>
      </c>
      <c r="E175" s="832">
        <v>0</v>
      </c>
      <c r="F175" s="832">
        <v>6.4243075238919998</v>
      </c>
      <c r="G175" s="20">
        <f t="shared" si="22"/>
        <v>1.2848615047784</v>
      </c>
      <c r="H175">
        <f t="shared" si="23"/>
        <v>1.8050696012503292E-2</v>
      </c>
      <c r="I175">
        <f t="shared" si="24"/>
        <v>0.12913191900000001</v>
      </c>
      <c r="J175">
        <f t="shared" si="25"/>
        <v>2.3309210153801981E-3</v>
      </c>
      <c r="R175" s="4" t="s">
        <v>166</v>
      </c>
      <c r="S175" s="5">
        <v>0.38176551399999997</v>
      </c>
    </row>
    <row r="176" spans="1:19">
      <c r="A176" s="831" t="s">
        <v>205</v>
      </c>
      <c r="B176" s="832">
        <v>0</v>
      </c>
      <c r="C176" s="832">
        <v>0</v>
      </c>
      <c r="D176" s="832">
        <v>0</v>
      </c>
      <c r="E176" s="832">
        <v>0</v>
      </c>
      <c r="F176" s="832">
        <v>0</v>
      </c>
      <c r="G176" s="20">
        <f t="shared" si="22"/>
        <v>0</v>
      </c>
      <c r="H176">
        <f t="shared" si="23"/>
        <v>0</v>
      </c>
      <c r="I176">
        <f t="shared" si="24"/>
        <v>0.28954676299999998</v>
      </c>
      <c r="R176" s="4" t="s">
        <v>235</v>
      </c>
      <c r="S176" s="4">
        <v>0.54393411999999997</v>
      </c>
    </row>
    <row r="177" spans="1:19">
      <c r="A177" s="831" t="s">
        <v>207</v>
      </c>
      <c r="B177" s="832">
        <v>204.22900000000001</v>
      </c>
      <c r="C177" s="832">
        <v>0</v>
      </c>
      <c r="D177" s="832">
        <v>1.1419999999999999</v>
      </c>
      <c r="E177" s="832">
        <v>3.351</v>
      </c>
      <c r="F177" s="832">
        <v>0</v>
      </c>
      <c r="G177" s="20">
        <f t="shared" si="22"/>
        <v>41.744399999999999</v>
      </c>
      <c r="H177">
        <f t="shared" si="23"/>
        <v>0.58645657280727792</v>
      </c>
      <c r="I177">
        <f t="shared" si="24"/>
        <v>0.33910511100000001</v>
      </c>
      <c r="J177">
        <f t="shared" si="25"/>
        <v>0.19887042121849158</v>
      </c>
      <c r="R177" s="4" t="s">
        <v>60</v>
      </c>
      <c r="S177" s="5">
        <v>0.14993991800000001</v>
      </c>
    </row>
    <row r="178" spans="1:19">
      <c r="A178" s="831" t="s">
        <v>60</v>
      </c>
      <c r="B178" s="832">
        <v>0</v>
      </c>
      <c r="C178" s="832">
        <v>0</v>
      </c>
      <c r="D178" s="832">
        <v>22.551653235167301</v>
      </c>
      <c r="E178" s="832">
        <v>0</v>
      </c>
      <c r="F178" s="832">
        <v>15.967867736923237</v>
      </c>
      <c r="G178" s="20">
        <f t="shared" si="22"/>
        <v>7.7039041944181079</v>
      </c>
      <c r="H178">
        <f t="shared" si="23"/>
        <v>0.10823021174322921</v>
      </c>
      <c r="I178">
        <f t="shared" si="24"/>
        <v>0.14993991800000001</v>
      </c>
      <c r="J178">
        <f t="shared" si="25"/>
        <v>1.6228029073902424E-2</v>
      </c>
      <c r="R178" s="4" t="s">
        <v>62</v>
      </c>
      <c r="S178" s="5">
        <v>0.25460756899999998</v>
      </c>
    </row>
    <row r="179" spans="1:19">
      <c r="A179" s="831" t="s">
        <v>0</v>
      </c>
      <c r="B179" s="833" t="s">
        <v>30</v>
      </c>
      <c r="C179" s="833" t="s">
        <v>30</v>
      </c>
      <c r="D179" s="833" t="s">
        <v>30</v>
      </c>
      <c r="E179" s="833" t="s">
        <v>30</v>
      </c>
      <c r="F179" s="832">
        <v>0</v>
      </c>
      <c r="G179" s="20">
        <f>AVERAGE(F179)</f>
        <v>0</v>
      </c>
      <c r="H179">
        <f t="shared" si="23"/>
        <v>0</v>
      </c>
      <c r="I179">
        <f t="shared" si="24"/>
        <v>0.199021375</v>
      </c>
      <c r="R179" s="17" t="s">
        <v>236</v>
      </c>
      <c r="S179" s="4">
        <v>0.39864959599999999</v>
      </c>
    </row>
    <row r="180" spans="1:19" ht="16" thickBot="1">
      <c r="A180" s="834"/>
      <c r="B180" s="835"/>
      <c r="C180" s="835"/>
      <c r="D180" s="835"/>
      <c r="E180" s="835"/>
      <c r="F180" s="835"/>
      <c r="G180" s="20"/>
      <c r="R180" s="4" t="s">
        <v>187</v>
      </c>
      <c r="S180" s="5">
        <v>0.29396187099999999</v>
      </c>
    </row>
    <row r="181" spans="1:19">
      <c r="A181" s="235"/>
      <c r="B181" s="832">
        <f>SUM(B170:B179)</f>
        <v>223.74289552129491</v>
      </c>
      <c r="C181" s="832">
        <f t="shared" ref="C181:F181" si="26">SUM(C170:C179)</f>
        <v>4.2528665945213051</v>
      </c>
      <c r="D181" s="832">
        <f t="shared" si="26"/>
        <v>40.945653235167299</v>
      </c>
      <c r="E181" s="832">
        <f t="shared" si="26"/>
        <v>17.285999999999998</v>
      </c>
      <c r="F181" s="832">
        <f t="shared" si="26"/>
        <v>69.676175260815228</v>
      </c>
      <c r="G181" s="20">
        <f t="shared" si="22"/>
        <v>71.18071812235975</v>
      </c>
      <c r="R181" s="22" t="s">
        <v>227</v>
      </c>
      <c r="S181" s="5">
        <v>0.32266445799999999</v>
      </c>
    </row>
    <row r="182" spans="1:19">
      <c r="A182" s="836" t="s">
        <v>269</v>
      </c>
      <c r="B182" s="837"/>
      <c r="C182" s="837"/>
      <c r="D182" s="837"/>
      <c r="E182" s="837"/>
      <c r="F182" s="837"/>
      <c r="R182" s="4" t="s">
        <v>237</v>
      </c>
      <c r="S182" s="4">
        <v>0.33922593699999998</v>
      </c>
    </row>
    <row r="183" spans="1:19">
      <c r="A183" s="86"/>
      <c r="B183" s="837"/>
      <c r="C183" s="837"/>
      <c r="D183" s="837"/>
      <c r="E183" s="837"/>
      <c r="F183" s="837"/>
      <c r="R183" s="4" t="s">
        <v>64</v>
      </c>
      <c r="S183" s="5">
        <v>0.25070976</v>
      </c>
    </row>
    <row r="184" spans="1:19">
      <c r="A184" s="838" t="s">
        <v>271</v>
      </c>
      <c r="B184" s="837"/>
      <c r="C184" s="837"/>
      <c r="D184" s="837"/>
      <c r="E184" s="837"/>
      <c r="F184" s="837"/>
      <c r="R184" s="17" t="s">
        <v>228</v>
      </c>
      <c r="S184" s="5">
        <v>0.28943591299999999</v>
      </c>
    </row>
    <row r="185" spans="1:19">
      <c r="R185" s="4" t="s">
        <v>135</v>
      </c>
      <c r="S185" s="5">
        <v>0.52074587400000005</v>
      </c>
    </row>
    <row r="186" spans="1:19">
      <c r="A186" s="839" t="s">
        <v>131</v>
      </c>
      <c r="B186" s="840"/>
      <c r="C186" s="840"/>
      <c r="D186" s="840"/>
      <c r="E186" s="840"/>
      <c r="F186" s="840"/>
      <c r="R186" s="4" t="s">
        <v>238</v>
      </c>
      <c r="S186" s="4">
        <v>0.39864959599999999</v>
      </c>
    </row>
    <row r="187" spans="1:19">
      <c r="A187" s="841" t="s">
        <v>2</v>
      </c>
      <c r="B187" s="841"/>
      <c r="C187" s="841"/>
      <c r="D187" s="841"/>
      <c r="E187" s="841"/>
      <c r="F187" s="841"/>
      <c r="R187" s="4" t="s">
        <v>239</v>
      </c>
      <c r="S187" s="4">
        <v>0.50207523200000004</v>
      </c>
    </row>
    <row r="188" spans="1:19">
      <c r="A188" s="842" t="s">
        <v>4</v>
      </c>
      <c r="B188" s="843"/>
      <c r="C188" s="843"/>
      <c r="D188" s="843"/>
      <c r="E188" s="843"/>
      <c r="F188" s="843"/>
      <c r="R188" s="4" t="s">
        <v>215</v>
      </c>
      <c r="S188" s="5">
        <v>0.397369798</v>
      </c>
    </row>
    <row r="189" spans="1:19" ht="16" thickBot="1">
      <c r="A189" s="844"/>
      <c r="B189" s="845"/>
      <c r="C189" s="845"/>
      <c r="D189" s="845"/>
      <c r="E189" s="845"/>
      <c r="F189" s="845"/>
      <c r="R189" s="4" t="s">
        <v>240</v>
      </c>
      <c r="S189" s="5">
        <v>0.30378436800000003</v>
      </c>
    </row>
    <row r="190" spans="1:19">
      <c r="A190" s="846" t="s">
        <v>268</v>
      </c>
      <c r="B190" s="847" t="s">
        <v>8</v>
      </c>
      <c r="C190" s="847" t="s">
        <v>9</v>
      </c>
      <c r="D190" s="847" t="s">
        <v>10</v>
      </c>
      <c r="E190" s="847" t="s">
        <v>11</v>
      </c>
      <c r="F190" s="847" t="s">
        <v>12</v>
      </c>
      <c r="G190" s="16" t="s">
        <v>13</v>
      </c>
      <c r="H190" s="16" t="s">
        <v>14</v>
      </c>
      <c r="I190" s="16" t="s">
        <v>15</v>
      </c>
      <c r="J190" s="16" t="s">
        <v>279</v>
      </c>
      <c r="K190" s="16" t="s">
        <v>17</v>
      </c>
      <c r="L190" s="16" t="s">
        <v>18</v>
      </c>
      <c r="R190" s="4" t="s">
        <v>241</v>
      </c>
      <c r="S190" s="4">
        <v>0.39864959599999999</v>
      </c>
    </row>
    <row r="191" spans="1:19">
      <c r="A191" s="848"/>
      <c r="B191" s="849"/>
      <c r="C191" s="849"/>
      <c r="D191" s="849"/>
      <c r="E191" s="849"/>
      <c r="F191" s="849"/>
      <c r="G191" s="18"/>
      <c r="R191" s="4" t="s">
        <v>242</v>
      </c>
      <c r="S191" s="4">
        <v>0.23357465599999999</v>
      </c>
    </row>
    <row r="192" spans="1:19">
      <c r="A192" s="850" t="s">
        <v>23</v>
      </c>
      <c r="B192" s="851">
        <v>0</v>
      </c>
      <c r="C192" s="851">
        <v>1.3891918098807701</v>
      </c>
      <c r="D192" s="851">
        <v>2.64884874411459</v>
      </c>
      <c r="E192" s="851">
        <v>0</v>
      </c>
      <c r="F192" s="851">
        <v>1.2848615047783998</v>
      </c>
      <c r="G192" s="20">
        <f>AVERAGE(B192:F192)</f>
        <v>1.0645804117547519</v>
      </c>
      <c r="H192">
        <f>G192/G$198</f>
        <v>0.10692459243366136</v>
      </c>
      <c r="I192">
        <f>VLOOKUP(A192,R$1:S$248,2,FALSE)</f>
        <v>0.205225833</v>
      </c>
      <c r="J192">
        <f>H192*I192</f>
        <v>2.1943688550383648E-2</v>
      </c>
      <c r="K192">
        <f>SUM(J192:J196)</f>
        <v>0.35481481186566327</v>
      </c>
      <c r="L192">
        <f>COUNTA(J192:J196)</f>
        <v>4</v>
      </c>
      <c r="R192" s="4" t="s">
        <v>243</v>
      </c>
      <c r="S192" s="5">
        <v>0.36169664699999998</v>
      </c>
    </row>
    <row r="193" spans="1:19">
      <c r="A193" s="850" t="s">
        <v>55</v>
      </c>
      <c r="B193" s="851">
        <v>0</v>
      </c>
      <c r="C193" s="851">
        <v>0</v>
      </c>
      <c r="D193" s="851">
        <v>0</v>
      </c>
      <c r="E193" s="851">
        <v>0</v>
      </c>
      <c r="F193" s="851">
        <v>26.7945280073336</v>
      </c>
      <c r="G193" s="20">
        <f t="shared" ref="G193:G198" si="27">AVERAGE(B193:F193)</f>
        <v>5.35890560146672</v>
      </c>
      <c r="H193">
        <f t="shared" ref="H193:H196" si="28">G193/G$198</f>
        <v>0.53823909495274092</v>
      </c>
      <c r="I193">
        <f t="shared" ref="I193:I196" si="29">VLOOKUP(A193,R$1:S$248,2,FALSE)</f>
        <v>0.51724363100000004</v>
      </c>
      <c r="J193">
        <f t="shared" ref="J193:J196" si="30">H193*I193</f>
        <v>0.27840074381950952</v>
      </c>
      <c r="R193" s="4" t="s">
        <v>244</v>
      </c>
      <c r="S193" s="5">
        <v>0.41545077699999999</v>
      </c>
    </row>
    <row r="194" spans="1:19">
      <c r="A194" s="850" t="s">
        <v>25</v>
      </c>
      <c r="B194" s="851">
        <v>0</v>
      </c>
      <c r="C194" s="851">
        <v>0</v>
      </c>
      <c r="D194" s="851">
        <v>0</v>
      </c>
      <c r="E194" s="851">
        <v>0.86188321482439101</v>
      </c>
      <c r="F194" s="851">
        <v>0</v>
      </c>
      <c r="G194" s="20">
        <f t="shared" si="27"/>
        <v>0.1723766429648782</v>
      </c>
      <c r="H194">
        <f t="shared" si="28"/>
        <v>1.7313208180978996E-2</v>
      </c>
      <c r="I194">
        <f t="shared" si="29"/>
        <v>0.22307782900000001</v>
      </c>
      <c r="J194">
        <f t="shared" si="30"/>
        <v>3.8621928940378338E-3</v>
      </c>
      <c r="R194" s="4" t="s">
        <v>245</v>
      </c>
      <c r="S194" s="5">
        <v>0.21171030399999999</v>
      </c>
    </row>
    <row r="195" spans="1:19">
      <c r="A195" s="850" t="s">
        <v>39</v>
      </c>
      <c r="B195" s="851">
        <v>0</v>
      </c>
      <c r="C195" s="851">
        <v>0</v>
      </c>
      <c r="D195" s="851">
        <v>0</v>
      </c>
      <c r="E195" s="852" t="s">
        <v>30</v>
      </c>
      <c r="F195" s="851">
        <v>0</v>
      </c>
      <c r="G195" s="20">
        <f>AVERAGE(B195,C195,D195,F195)</f>
        <v>0</v>
      </c>
      <c r="H195">
        <f t="shared" si="28"/>
        <v>0</v>
      </c>
      <c r="I195">
        <f t="shared" si="29"/>
        <v>0.150847644</v>
      </c>
      <c r="R195" s="4" t="s">
        <v>246</v>
      </c>
      <c r="S195" s="5">
        <v>0.50207523200000004</v>
      </c>
    </row>
    <row r="196" spans="1:19">
      <c r="A196" s="850" t="s">
        <v>60</v>
      </c>
      <c r="B196" s="851">
        <v>0</v>
      </c>
      <c r="C196" s="851">
        <v>0</v>
      </c>
      <c r="D196" s="851">
        <v>0</v>
      </c>
      <c r="E196" s="851">
        <v>0.74252830889177701</v>
      </c>
      <c r="F196" s="851">
        <v>16.059990050790102</v>
      </c>
      <c r="G196" s="20">
        <f t="shared" si="27"/>
        <v>3.3605036719363759</v>
      </c>
      <c r="H196">
        <f t="shared" si="28"/>
        <v>0.33752310443261874</v>
      </c>
      <c r="I196">
        <f t="shared" si="29"/>
        <v>0.14993991800000001</v>
      </c>
      <c r="J196">
        <f t="shared" si="30"/>
        <v>5.0608186601732288E-2</v>
      </c>
      <c r="R196" s="4" t="s">
        <v>189</v>
      </c>
      <c r="S196" s="5">
        <v>0.34145803200000002</v>
      </c>
    </row>
    <row r="197" spans="1:19" ht="16" thickBot="1">
      <c r="A197" s="853"/>
      <c r="B197" s="854"/>
      <c r="C197" s="854"/>
      <c r="D197" s="854"/>
      <c r="E197" s="854"/>
      <c r="F197" s="854"/>
      <c r="G197" s="20"/>
      <c r="R197" s="4" t="s">
        <v>136</v>
      </c>
      <c r="S197" s="5">
        <v>0.472086175</v>
      </c>
    </row>
    <row r="198" spans="1:19">
      <c r="A198" s="235"/>
      <c r="B198" s="851">
        <f>SUM(B192:B196)</f>
        <v>0</v>
      </c>
      <c r="C198" s="851">
        <f t="shared" ref="C198:F198" si="31">SUM(C192:C196)</f>
        <v>1.3891918098807701</v>
      </c>
      <c r="D198" s="851">
        <f t="shared" si="31"/>
        <v>2.64884874411459</v>
      </c>
      <c r="E198" s="851">
        <f t="shared" si="31"/>
        <v>1.604411523716168</v>
      </c>
      <c r="F198" s="851">
        <f t="shared" si="31"/>
        <v>44.139379562902107</v>
      </c>
      <c r="G198" s="20">
        <f t="shared" si="27"/>
        <v>9.9563663281227264</v>
      </c>
      <c r="R198" s="4" t="s">
        <v>223</v>
      </c>
      <c r="S198" s="5">
        <v>0.33414865799999999</v>
      </c>
    </row>
    <row r="199" spans="1:19">
      <c r="A199" s="855" t="s">
        <v>269</v>
      </c>
      <c r="B199" s="856"/>
      <c r="C199" s="856"/>
      <c r="D199" s="856"/>
      <c r="E199" s="856"/>
      <c r="F199" s="856"/>
      <c r="R199" s="4" t="s">
        <v>247</v>
      </c>
      <c r="S199" s="5">
        <v>0.33414865799999999</v>
      </c>
    </row>
    <row r="200" spans="1:19">
      <c r="A200" s="86"/>
      <c r="B200" s="856"/>
      <c r="C200" s="856"/>
      <c r="D200" s="856"/>
      <c r="E200" s="856"/>
      <c r="F200" s="856"/>
      <c r="R200" s="4" t="s">
        <v>137</v>
      </c>
      <c r="S200" s="5">
        <v>0.37213973700000003</v>
      </c>
    </row>
    <row r="201" spans="1:19">
      <c r="A201" s="857" t="s">
        <v>271</v>
      </c>
      <c r="B201" s="856"/>
      <c r="C201" s="856"/>
      <c r="D201" s="856"/>
      <c r="E201" s="856"/>
      <c r="F201" s="856"/>
      <c r="R201" s="4" t="s">
        <v>139</v>
      </c>
      <c r="S201" s="5">
        <v>0.58945392100000005</v>
      </c>
    </row>
    <row r="202" spans="1:19">
      <c r="R202" s="4" t="s">
        <v>168</v>
      </c>
      <c r="S202" s="5">
        <v>0.35233554700000003</v>
      </c>
    </row>
    <row r="203" spans="1:19">
      <c r="A203" s="1" t="s">
        <v>83</v>
      </c>
      <c r="B203" s="2"/>
      <c r="C203" s="2"/>
      <c r="D203" s="2"/>
      <c r="E203" s="2"/>
      <c r="F203" s="2"/>
      <c r="G203" s="3"/>
      <c r="R203" s="4" t="s">
        <v>66</v>
      </c>
      <c r="S203" s="5">
        <v>0.187754477</v>
      </c>
    </row>
    <row r="204" spans="1:19">
      <c r="A204" s="6" t="s">
        <v>2</v>
      </c>
      <c r="B204" s="6"/>
      <c r="C204" s="6"/>
      <c r="D204" s="6"/>
      <c r="E204" s="6"/>
      <c r="F204" s="6"/>
      <c r="G204" s="7"/>
      <c r="R204" s="4" t="s">
        <v>68</v>
      </c>
      <c r="S204" s="5">
        <v>0.17079533599999999</v>
      </c>
    </row>
    <row r="205" spans="1:19">
      <c r="A205" s="8" t="s">
        <v>4</v>
      </c>
      <c r="B205" s="9"/>
      <c r="C205" s="9"/>
      <c r="D205" s="9"/>
      <c r="E205" s="9"/>
      <c r="F205" s="9"/>
      <c r="G205" s="10"/>
      <c r="R205" s="17" t="s">
        <v>220</v>
      </c>
      <c r="S205" s="5">
        <v>0.54393411999999997</v>
      </c>
    </row>
    <row r="206" spans="1:19" ht="16" thickBot="1">
      <c r="A206" s="11"/>
      <c r="B206" s="12"/>
      <c r="C206" s="12"/>
      <c r="D206" s="12"/>
      <c r="E206" s="12"/>
      <c r="F206" s="12"/>
      <c r="G206" s="13"/>
      <c r="R206" s="4" t="s">
        <v>248</v>
      </c>
      <c r="S206" s="5">
        <v>0.61926907399999997</v>
      </c>
    </row>
    <row r="207" spans="1:19">
      <c r="A207" s="14" t="s">
        <v>7</v>
      </c>
      <c r="B207" s="15" t="s">
        <v>8</v>
      </c>
      <c r="C207" s="15" t="s">
        <v>9</v>
      </c>
      <c r="D207" s="15" t="s">
        <v>10</v>
      </c>
      <c r="E207" s="15" t="s">
        <v>11</v>
      </c>
      <c r="F207" s="15" t="s">
        <v>12</v>
      </c>
      <c r="G207" s="16" t="s">
        <v>13</v>
      </c>
      <c r="H207" s="16" t="s">
        <v>14</v>
      </c>
      <c r="I207" s="16" t="s">
        <v>15</v>
      </c>
      <c r="J207" s="16" t="s">
        <v>279</v>
      </c>
      <c r="K207" s="16" t="s">
        <v>17</v>
      </c>
      <c r="L207" s="16" t="s">
        <v>18</v>
      </c>
      <c r="R207" s="4" t="s">
        <v>141</v>
      </c>
      <c r="S207" s="5">
        <v>0.36556084300000002</v>
      </c>
    </row>
    <row r="208" spans="1:19">
      <c r="A208" s="13"/>
      <c r="B208" s="16"/>
      <c r="C208" s="16"/>
      <c r="D208" s="16"/>
      <c r="E208" s="16"/>
      <c r="F208" s="16"/>
      <c r="G208" s="18"/>
      <c r="R208" s="4" t="s">
        <v>249</v>
      </c>
      <c r="S208" s="5">
        <v>0.61926907399999997</v>
      </c>
    </row>
    <row r="209" spans="1:19">
      <c r="A209" s="17" t="s">
        <v>34</v>
      </c>
      <c r="B209" s="19">
        <v>1727.1276595744682</v>
      </c>
      <c r="C209" s="19">
        <v>235.51562974589436</v>
      </c>
      <c r="D209" s="19">
        <v>225.17566514509022</v>
      </c>
      <c r="E209" s="21" t="s">
        <v>30</v>
      </c>
      <c r="F209" s="21" t="s">
        <v>30</v>
      </c>
      <c r="G209" s="20">
        <f>AVERAGE(B209:D209)</f>
        <v>729.27298482181766</v>
      </c>
      <c r="H209">
        <f>G209/G$216</f>
        <v>7.2012546777994305E-2</v>
      </c>
      <c r="I209">
        <f>VLOOKUP(A209,R$1:S$248,2,FALSE)</f>
        <v>0.14496762399999999</v>
      </c>
      <c r="J209">
        <f t="shared" ref="J209:J214" si="32">H209*I209</f>
        <v>1.0439487804594689E-2</v>
      </c>
      <c r="K209">
        <f>SUM(J209:J214)</f>
        <v>0.18753995243815935</v>
      </c>
      <c r="L209">
        <f>COUNTA(J209:J214)</f>
        <v>6</v>
      </c>
      <c r="R209" s="4" t="s">
        <v>70</v>
      </c>
      <c r="S209" s="5">
        <v>0.21351756199999999</v>
      </c>
    </row>
    <row r="210" spans="1:19">
      <c r="A210" s="17" t="s">
        <v>41</v>
      </c>
      <c r="B210" s="19">
        <v>10.106382978723399</v>
      </c>
      <c r="C210" s="19">
        <v>475.96102621840799</v>
      </c>
      <c r="D210" s="19">
        <v>253.96373695643899</v>
      </c>
      <c r="E210" s="21" t="s">
        <v>30</v>
      </c>
      <c r="F210" s="21" t="s">
        <v>30</v>
      </c>
      <c r="G210" s="20">
        <f t="shared" ref="G210:G216" si="33">AVERAGE(B210:D210)</f>
        <v>246.67704871785679</v>
      </c>
      <c r="H210">
        <f t="shared" ref="H210:H214" si="34">G210/G$216</f>
        <v>2.4358289528841465E-2</v>
      </c>
      <c r="I210">
        <f t="shared" ref="I210:I214" si="35">VLOOKUP(A210,R$1:S$248,2,FALSE)</f>
        <v>0.15008984</v>
      </c>
      <c r="J210">
        <f t="shared" si="32"/>
        <v>3.6559317780574911E-3</v>
      </c>
      <c r="R210" s="4" t="s">
        <v>179</v>
      </c>
      <c r="S210" s="5">
        <v>0.33193937699999998</v>
      </c>
    </row>
    <row r="211" spans="1:19">
      <c r="A211" s="17" t="s">
        <v>58</v>
      </c>
      <c r="B211" s="19">
        <v>4233.156028368795</v>
      </c>
      <c r="C211" s="19">
        <v>2008.16432979821</v>
      </c>
      <c r="D211" s="19">
        <v>510.078306864301</v>
      </c>
      <c r="E211" s="21" t="s">
        <v>30</v>
      </c>
      <c r="F211" s="21" t="s">
        <v>30</v>
      </c>
      <c r="G211" s="20">
        <f t="shared" si="33"/>
        <v>2250.4662216771021</v>
      </c>
      <c r="H211">
        <f t="shared" si="34"/>
        <v>0.2222237864747105</v>
      </c>
      <c r="I211">
        <f t="shared" si="35"/>
        <v>0.19057085000000001</v>
      </c>
      <c r="J211">
        <f t="shared" si="32"/>
        <v>4.2349375878704083E-2</v>
      </c>
      <c r="R211" s="4" t="s">
        <v>103</v>
      </c>
      <c r="S211" s="5">
        <v>0.526867847</v>
      </c>
    </row>
    <row r="212" spans="1:19">
      <c r="A212" s="17" t="s">
        <v>72</v>
      </c>
      <c r="B212" s="19">
        <v>2848.4042553191489</v>
      </c>
      <c r="C212" s="19">
        <v>1423.1123366617201</v>
      </c>
      <c r="D212" s="19">
        <v>748.15896971792654</v>
      </c>
      <c r="E212" s="21" t="s">
        <v>30</v>
      </c>
      <c r="F212" s="21" t="s">
        <v>30</v>
      </c>
      <c r="G212" s="20">
        <f t="shared" si="33"/>
        <v>1673.2251872329318</v>
      </c>
      <c r="H212">
        <f t="shared" si="34"/>
        <v>0.16522373593088702</v>
      </c>
      <c r="I212">
        <f t="shared" si="35"/>
        <v>0.20526576499999999</v>
      </c>
      <c r="J212">
        <f t="shared" si="32"/>
        <v>3.3914776552011507E-2</v>
      </c>
      <c r="R212" s="4" t="s">
        <v>202</v>
      </c>
      <c r="S212" s="5">
        <v>0.30560838699999998</v>
      </c>
    </row>
    <row r="213" spans="1:19">
      <c r="A213" s="17" t="s">
        <v>74</v>
      </c>
      <c r="B213" s="19">
        <v>3362.7659574468089</v>
      </c>
      <c r="C213" s="19">
        <v>742.96355312141702</v>
      </c>
      <c r="D213" s="19">
        <v>814.17299645774403</v>
      </c>
      <c r="E213" s="21" t="s">
        <v>30</v>
      </c>
      <c r="F213" s="21" t="s">
        <v>30</v>
      </c>
      <c r="G213" s="20">
        <f t="shared" si="33"/>
        <v>1639.9675023419902</v>
      </c>
      <c r="H213">
        <f t="shared" si="34"/>
        <v>0.1619396836777765</v>
      </c>
      <c r="I213">
        <f t="shared" si="35"/>
        <v>0.164744418</v>
      </c>
      <c r="J213">
        <f t="shared" si="32"/>
        <v>2.667865893859939E-2</v>
      </c>
      <c r="R213" s="4" t="s">
        <v>250</v>
      </c>
      <c r="S213" s="5">
        <v>0.16181582799999999</v>
      </c>
    </row>
    <row r="214" spans="1:19">
      <c r="A214" s="17" t="s">
        <v>0</v>
      </c>
      <c r="B214" s="19">
        <v>6261.5248226950362</v>
      </c>
      <c r="C214" s="19">
        <v>1096.9526090392837</v>
      </c>
      <c r="D214" s="19">
        <v>3403.7758699705664</v>
      </c>
      <c r="E214" s="21" t="s">
        <v>30</v>
      </c>
      <c r="F214" s="21" t="s">
        <v>30</v>
      </c>
      <c r="G214" s="20">
        <f t="shared" si="33"/>
        <v>3587.417767234962</v>
      </c>
      <c r="H214">
        <f t="shared" si="34"/>
        <v>0.35424195760979027</v>
      </c>
      <c r="I214">
        <f t="shared" si="35"/>
        <v>0.199021375</v>
      </c>
      <c r="J214">
        <f t="shared" si="32"/>
        <v>7.0501721486192173E-2</v>
      </c>
      <c r="R214" s="4" t="s">
        <v>143</v>
      </c>
      <c r="S214" s="5">
        <v>0.41105823699999999</v>
      </c>
    </row>
    <row r="215" spans="1:19" ht="16" thickBot="1">
      <c r="A215" s="31"/>
      <c r="B215" s="32"/>
      <c r="C215" s="32"/>
      <c r="D215" s="32"/>
      <c r="E215" s="32"/>
      <c r="F215" s="32"/>
      <c r="G215" s="20"/>
      <c r="R215" s="4" t="s">
        <v>72</v>
      </c>
      <c r="S215" s="5">
        <v>0.20526576499999999</v>
      </c>
    </row>
    <row r="216" spans="1:19">
      <c r="A216" s="33"/>
      <c r="B216" s="34">
        <f>SUM(B209:B214)</f>
        <v>18443.08510638298</v>
      </c>
      <c r="C216" s="34">
        <f>SUM(C209:C214)</f>
        <v>5982.6694845849333</v>
      </c>
      <c r="D216" s="34">
        <f>SUM(D209:D214)</f>
        <v>5955.3255451120676</v>
      </c>
      <c r="E216" s="34">
        <f>SUM(E209:E214)</f>
        <v>0</v>
      </c>
      <c r="F216" s="34">
        <f>SUM(F209:F214)</f>
        <v>0</v>
      </c>
      <c r="G216" s="20">
        <f t="shared" si="33"/>
        <v>10127.02671202666</v>
      </c>
      <c r="R216" s="4" t="s">
        <v>85</v>
      </c>
      <c r="S216" s="5">
        <v>0.15576436299999999</v>
      </c>
    </row>
    <row r="217" spans="1:19">
      <c r="A217" s="35" t="s">
        <v>326</v>
      </c>
      <c r="B217" s="36"/>
      <c r="C217" s="36"/>
      <c r="D217" s="36"/>
      <c r="E217" s="36"/>
      <c r="F217" s="36"/>
      <c r="G217" s="10"/>
      <c r="R217" s="22" t="s">
        <v>190</v>
      </c>
      <c r="S217" s="5">
        <v>0.349158994</v>
      </c>
    </row>
    <row r="218" spans="1:19">
      <c r="A218" s="37"/>
      <c r="B218" s="38"/>
      <c r="C218" s="38"/>
      <c r="D218" s="38"/>
      <c r="E218" s="38"/>
      <c r="F218" s="38"/>
      <c r="G218" s="13"/>
      <c r="R218" s="17" t="s">
        <v>157</v>
      </c>
      <c r="S218" s="5">
        <v>0.30302319799999999</v>
      </c>
    </row>
    <row r="219" spans="1:19">
      <c r="R219" s="4" t="s">
        <v>230</v>
      </c>
      <c r="S219" s="5">
        <v>0.39837171399999999</v>
      </c>
    </row>
    <row r="220" spans="1:19">
      <c r="R220" s="4" t="s">
        <v>170</v>
      </c>
      <c r="S220" s="5">
        <v>0.30810618099999998</v>
      </c>
    </row>
    <row r="221" spans="1:19">
      <c r="R221" s="17" t="s">
        <v>251</v>
      </c>
      <c r="S221" s="5">
        <v>0.30281271399999998</v>
      </c>
    </row>
    <row r="222" spans="1:19">
      <c r="R222" s="4" t="s">
        <v>252</v>
      </c>
      <c r="S222" s="5">
        <v>0.53492192699999996</v>
      </c>
    </row>
    <row r="223" spans="1:19">
      <c r="R223" s="4" t="s">
        <v>253</v>
      </c>
      <c r="S223" s="5">
        <v>0.57529444600000001</v>
      </c>
    </row>
    <row r="224" spans="1:19">
      <c r="R224" s="4" t="s">
        <v>254</v>
      </c>
      <c r="S224" s="4">
        <v>0.54393411999999997</v>
      </c>
    </row>
    <row r="225" spans="18:19">
      <c r="R225" s="4" t="s">
        <v>255</v>
      </c>
      <c r="S225" s="5">
        <v>0.416826951</v>
      </c>
    </row>
    <row r="226" spans="18:19">
      <c r="R226" s="4" t="s">
        <v>216</v>
      </c>
      <c r="S226" s="5">
        <v>0.302344053</v>
      </c>
    </row>
    <row r="227" spans="18:19">
      <c r="R227" s="4" t="s">
        <v>105</v>
      </c>
      <c r="S227" s="5">
        <v>0.31737988700000003</v>
      </c>
    </row>
    <row r="228" spans="18:19">
      <c r="R228" s="4" t="s">
        <v>192</v>
      </c>
      <c r="S228" s="5">
        <v>0.27743080799999997</v>
      </c>
    </row>
    <row r="229" spans="18:19">
      <c r="R229" s="4" t="s">
        <v>256</v>
      </c>
      <c r="S229" s="5">
        <v>0.29321646899999998</v>
      </c>
    </row>
    <row r="230" spans="18:19">
      <c r="R230" s="4" t="s">
        <v>257</v>
      </c>
      <c r="S230" s="4">
        <v>0.39864959599999999</v>
      </c>
    </row>
    <row r="231" spans="18:19">
      <c r="R231" s="4" t="s">
        <v>258</v>
      </c>
      <c r="S231" s="4">
        <v>0.54393411999999997</v>
      </c>
    </row>
    <row r="232" spans="18:19">
      <c r="R232" s="4" t="s">
        <v>144</v>
      </c>
      <c r="S232" s="5">
        <v>0.52159803599999999</v>
      </c>
    </row>
    <row r="233" spans="18:19">
      <c r="R233" s="4" t="s">
        <v>232</v>
      </c>
      <c r="S233" s="5">
        <v>0.262116511</v>
      </c>
    </row>
    <row r="234" spans="18:19">
      <c r="R234" s="4" t="s">
        <v>193</v>
      </c>
      <c r="S234" s="5">
        <v>0.29781603099999998</v>
      </c>
    </row>
    <row r="235" spans="18:19">
      <c r="R235" s="4" t="s">
        <v>74</v>
      </c>
      <c r="S235" s="5">
        <v>0.164744418</v>
      </c>
    </row>
    <row r="236" spans="18:19">
      <c r="R236" s="25" t="s">
        <v>146</v>
      </c>
      <c r="S236" s="5">
        <v>0.53553453900000003</v>
      </c>
    </row>
    <row r="237" spans="18:19">
      <c r="R237" s="39" t="s">
        <v>275</v>
      </c>
      <c r="S237" s="39">
        <v>0.53553453900000003</v>
      </c>
    </row>
    <row r="238" spans="18:19">
      <c r="R238" s="4" t="s">
        <v>0</v>
      </c>
      <c r="S238" s="5">
        <v>0.199021375</v>
      </c>
    </row>
    <row r="239" spans="18:19">
      <c r="R239" s="4" t="s">
        <v>259</v>
      </c>
      <c r="S239" s="4">
        <v>0.54393411999999997</v>
      </c>
    </row>
    <row r="240" spans="18:19">
      <c r="R240" s="17" t="s">
        <v>260</v>
      </c>
      <c r="S240" s="4">
        <v>0.39864959599999999</v>
      </c>
    </row>
    <row r="241" spans="18:19">
      <c r="R241" s="4" t="s">
        <v>203</v>
      </c>
      <c r="S241" s="5">
        <v>0.273960494</v>
      </c>
    </row>
    <row r="242" spans="18:19">
      <c r="R242" s="4" t="s">
        <v>233</v>
      </c>
      <c r="S242" s="5">
        <v>0.30434835599999999</v>
      </c>
    </row>
    <row r="243" spans="18:19">
      <c r="R243" s="4" t="s">
        <v>221</v>
      </c>
      <c r="S243" s="5">
        <v>0.44710646199999998</v>
      </c>
    </row>
    <row r="244" spans="18:19">
      <c r="R244" s="17" t="s">
        <v>204</v>
      </c>
      <c r="S244" s="5">
        <v>0.284910779</v>
      </c>
    </row>
    <row r="245" spans="18:19">
      <c r="R245" s="793" t="s">
        <v>267</v>
      </c>
      <c r="S245" s="5">
        <v>0.284910779</v>
      </c>
    </row>
    <row r="246" spans="18:19">
      <c r="R246" s="17" t="s">
        <v>172</v>
      </c>
      <c r="S246" s="5">
        <v>0.38138826799999997</v>
      </c>
    </row>
    <row r="247" spans="18:19">
      <c r="R247" s="4" t="s">
        <v>261</v>
      </c>
      <c r="S247" s="4">
        <v>0.54393411999999997</v>
      </c>
    </row>
    <row r="248" spans="18:19">
      <c r="R248" s="4" t="s">
        <v>262</v>
      </c>
      <c r="S248" s="4">
        <v>0.38749658933333336</v>
      </c>
    </row>
    <row r="249" spans="18:19">
      <c r="R249" s="4" t="s">
        <v>195</v>
      </c>
      <c r="S249" s="5">
        <v>0.52748621900000003</v>
      </c>
    </row>
    <row r="250" spans="18:19">
      <c r="R250" s="17" t="s">
        <v>263</v>
      </c>
      <c r="S250" s="4">
        <v>0.25747838160000003</v>
      </c>
    </row>
    <row r="251" spans="18:19">
      <c r="R251" s="4" t="s">
        <v>148</v>
      </c>
      <c r="S251" s="5">
        <v>0.49722559999999999</v>
      </c>
    </row>
    <row r="252" spans="18:19">
      <c r="R252" s="4" t="s">
        <v>149</v>
      </c>
      <c r="S252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topLeftCell="A358" workbookViewId="0">
      <selection activeCell="J322" sqref="J322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178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18"/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46</v>
      </c>
      <c r="B7" s="78">
        <v>12.51</v>
      </c>
      <c r="C7" s="78">
        <v>30.14</v>
      </c>
      <c r="D7" s="78">
        <v>18.88</v>
      </c>
      <c r="E7" s="78">
        <v>70.540000000000006</v>
      </c>
      <c r="F7" s="78">
        <v>9.17</v>
      </c>
      <c r="G7" s="20">
        <f>AVERAGE(B7:F7)</f>
        <v>28.247999999999998</v>
      </c>
      <c r="H7">
        <f>G7/G$30</f>
        <v>0.18211959763274596</v>
      </c>
      <c r="I7">
        <f>VLOOKUP(A7,R$1:S$248,2,FALSE)</f>
        <v>0.49513526800000002</v>
      </c>
      <c r="J7">
        <f>H7*I7</f>
        <v>9.0173835781941838E-2</v>
      </c>
      <c r="K7">
        <f>SUM(J7:J28)</f>
        <v>0.3391158864262464</v>
      </c>
      <c r="L7">
        <f>COUNTA(J7:J28)</f>
        <v>15</v>
      </c>
      <c r="R7" s="4" t="s">
        <v>22</v>
      </c>
      <c r="S7" s="5">
        <v>0.51563940399999997</v>
      </c>
    </row>
    <row r="8" spans="1:19">
      <c r="A8" s="77" t="s">
        <v>23</v>
      </c>
      <c r="B8" s="78">
        <v>0</v>
      </c>
      <c r="C8" s="78">
        <v>81.962316782965203</v>
      </c>
      <c r="D8" s="78">
        <v>1.3244243720572946</v>
      </c>
      <c r="E8" s="78">
        <v>27.802684349173916</v>
      </c>
      <c r="F8" s="78">
        <v>1.2848615047783998</v>
      </c>
      <c r="G8" s="20">
        <f t="shared" ref="G8:G30" si="0">AVERAGE(B8:F8)</f>
        <v>22.474857401794964</v>
      </c>
      <c r="H8">
        <f t="shared" ref="H8:H28" si="1">G8/G$30</f>
        <v>0.1448991782380431</v>
      </c>
      <c r="I8">
        <f t="shared" ref="I8:I28" si="2">VLOOKUP(A8,R$1:S$248,2,FALSE)</f>
        <v>0.205225833</v>
      </c>
      <c r="J8">
        <f t="shared" ref="J8:J28" si="3">H8*I8</f>
        <v>2.9737054554917867E-2</v>
      </c>
      <c r="R8" s="4" t="s">
        <v>24</v>
      </c>
      <c r="S8" s="4">
        <v>0.39864959599999999</v>
      </c>
    </row>
    <row r="9" spans="1:19">
      <c r="A9" s="77" t="s">
        <v>134</v>
      </c>
      <c r="B9" s="78">
        <v>0</v>
      </c>
      <c r="C9" s="78">
        <v>0</v>
      </c>
      <c r="D9" s="78">
        <v>0</v>
      </c>
      <c r="E9" s="78">
        <v>0</v>
      </c>
      <c r="F9" s="78">
        <v>0</v>
      </c>
      <c r="G9" s="20">
        <f t="shared" si="0"/>
        <v>0</v>
      </c>
      <c r="H9">
        <f t="shared" si="1"/>
        <v>0</v>
      </c>
      <c r="I9">
        <f t="shared" si="2"/>
        <v>0.42167111499999999</v>
      </c>
      <c r="R9" s="4" t="s">
        <v>26</v>
      </c>
      <c r="S9" s="5">
        <v>0.61926907399999997</v>
      </c>
    </row>
    <row r="10" spans="1:19">
      <c r="A10" s="77" t="s">
        <v>39</v>
      </c>
      <c r="B10" s="78">
        <v>0</v>
      </c>
      <c r="C10" s="78">
        <v>0</v>
      </c>
      <c r="D10" s="458" t="s">
        <v>30</v>
      </c>
      <c r="E10" s="458" t="s">
        <v>30</v>
      </c>
      <c r="F10" s="458" t="s">
        <v>30</v>
      </c>
      <c r="G10" s="20">
        <f t="shared" si="0"/>
        <v>0</v>
      </c>
      <c r="H10">
        <f t="shared" si="1"/>
        <v>0</v>
      </c>
      <c r="I10">
        <f t="shared" si="2"/>
        <v>0.150847644</v>
      </c>
      <c r="R10" s="4" t="s">
        <v>28</v>
      </c>
      <c r="S10" s="5">
        <v>0.41010332799999999</v>
      </c>
    </row>
    <row r="11" spans="1:19">
      <c r="A11" s="77" t="s">
        <v>41</v>
      </c>
      <c r="B11" s="78">
        <v>1.4648258688248399</v>
      </c>
      <c r="C11" s="78">
        <v>2.7783836197615313</v>
      </c>
      <c r="D11" s="78">
        <v>0</v>
      </c>
      <c r="E11" s="78">
        <v>0</v>
      </c>
      <c r="F11" s="78">
        <v>0</v>
      </c>
      <c r="G11" s="20">
        <f t="shared" si="0"/>
        <v>0.84864189771727427</v>
      </c>
      <c r="H11">
        <f t="shared" si="1"/>
        <v>5.4713367653129409E-3</v>
      </c>
      <c r="I11">
        <f t="shared" si="2"/>
        <v>0.15008984</v>
      </c>
      <c r="J11">
        <f t="shared" si="3"/>
        <v>8.2119205969193683E-4</v>
      </c>
      <c r="R11" s="4" t="s">
        <v>31</v>
      </c>
      <c r="S11" s="5">
        <v>0.26223906699999999</v>
      </c>
    </row>
    <row r="12" spans="1:19">
      <c r="A12" s="77" t="s">
        <v>49</v>
      </c>
      <c r="B12" s="78">
        <v>0.51268905408869514</v>
      </c>
      <c r="C12" s="78">
        <v>0.65292015064395981</v>
      </c>
      <c r="D12" s="78">
        <v>0.84763159811666855</v>
      </c>
      <c r="E12" s="78">
        <v>0</v>
      </c>
      <c r="F12" s="78">
        <v>0.87370582324931201</v>
      </c>
      <c r="G12" s="20">
        <f t="shared" si="0"/>
        <v>0.57738932521972708</v>
      </c>
      <c r="H12">
        <f t="shared" si="1"/>
        <v>3.7225258986993558E-3</v>
      </c>
      <c r="I12">
        <f t="shared" si="2"/>
        <v>0.21171030399999999</v>
      </c>
      <c r="J12">
        <f t="shared" si="3"/>
        <v>7.8809708966151376E-4</v>
      </c>
      <c r="R12" s="4" t="s">
        <v>33</v>
      </c>
      <c r="S12" s="5">
        <v>0.29721400999999997</v>
      </c>
    </row>
    <row r="13" spans="1:19">
      <c r="A13" s="77" t="s">
        <v>92</v>
      </c>
      <c r="B13" s="78">
        <v>0.94621658491277971</v>
      </c>
      <c r="C13" s="78">
        <v>0</v>
      </c>
      <c r="D13" s="78">
        <v>0</v>
      </c>
      <c r="E13" s="78">
        <v>0</v>
      </c>
      <c r="F13" s="78">
        <v>0</v>
      </c>
      <c r="G13" s="20">
        <f t="shared" si="0"/>
        <v>0.18924331698255595</v>
      </c>
      <c r="H13">
        <f t="shared" si="1"/>
        <v>1.2200834304569984E-3</v>
      </c>
      <c r="I13">
        <f t="shared" si="2"/>
        <v>0.28963038000000002</v>
      </c>
      <c r="J13">
        <f t="shared" si="3"/>
        <v>3.5337322759496407E-4</v>
      </c>
      <c r="R13" s="4" t="s">
        <v>35</v>
      </c>
      <c r="S13" s="4">
        <v>0.39864959599999999</v>
      </c>
    </row>
    <row r="14" spans="1:19">
      <c r="A14" s="77" t="s">
        <v>120</v>
      </c>
      <c r="B14" s="78">
        <v>0</v>
      </c>
      <c r="C14" s="78">
        <v>0</v>
      </c>
      <c r="D14" s="78">
        <v>0</v>
      </c>
      <c r="E14" s="78">
        <v>0</v>
      </c>
      <c r="F14" s="78">
        <v>0</v>
      </c>
      <c r="G14" s="20">
        <f t="shared" si="0"/>
        <v>0</v>
      </c>
      <c r="H14">
        <f t="shared" si="1"/>
        <v>0</v>
      </c>
      <c r="I14">
        <f t="shared" si="2"/>
        <v>0.530444735</v>
      </c>
      <c r="R14" s="4" t="s">
        <v>37</v>
      </c>
      <c r="S14" s="5">
        <v>0.23886655300000001</v>
      </c>
    </row>
    <row r="15" spans="1:19">
      <c r="A15" s="77" t="s">
        <v>151</v>
      </c>
      <c r="B15" s="78">
        <v>17.145045966895353</v>
      </c>
      <c r="C15" s="78">
        <v>9.7998398907349831</v>
      </c>
      <c r="D15" s="78">
        <v>10.683010667564384</v>
      </c>
      <c r="E15" s="78">
        <v>0</v>
      </c>
      <c r="F15" s="78">
        <v>0</v>
      </c>
      <c r="G15" s="20">
        <f t="shared" si="0"/>
        <v>7.5255793050389439</v>
      </c>
      <c r="H15">
        <f t="shared" si="1"/>
        <v>4.8518673002938703E-2</v>
      </c>
      <c r="I15">
        <f t="shared" si="2"/>
        <v>0.34739118899999999</v>
      </c>
      <c r="J15">
        <f t="shared" si="3"/>
        <v>1.6854959503193077E-2</v>
      </c>
      <c r="R15" s="4" t="s">
        <v>21</v>
      </c>
      <c r="S15" s="5">
        <v>0.19499014100000001</v>
      </c>
    </row>
    <row r="16" spans="1:19">
      <c r="A16" s="77" t="s">
        <v>163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20">
        <f t="shared" si="0"/>
        <v>0</v>
      </c>
      <c r="H16">
        <f t="shared" si="1"/>
        <v>0</v>
      </c>
      <c r="I16">
        <f t="shared" si="2"/>
        <v>0.309853932</v>
      </c>
      <c r="R16" s="4" t="s">
        <v>40</v>
      </c>
      <c r="S16" s="5">
        <v>0.292860758</v>
      </c>
    </row>
    <row r="17" spans="1:19">
      <c r="A17" s="77" t="s">
        <v>128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20">
        <f t="shared" si="0"/>
        <v>0</v>
      </c>
      <c r="H17">
        <f t="shared" si="1"/>
        <v>0</v>
      </c>
      <c r="I17">
        <f t="shared" si="2"/>
        <v>0.33922593699999998</v>
      </c>
      <c r="R17" s="4" t="s">
        <v>42</v>
      </c>
      <c r="S17" s="5">
        <v>0.34843180000000001</v>
      </c>
    </row>
    <row r="18" spans="1:19">
      <c r="A18" s="77" t="s">
        <v>205</v>
      </c>
      <c r="B18" s="78">
        <v>0</v>
      </c>
      <c r="C18" s="78">
        <v>0</v>
      </c>
      <c r="D18" s="78">
        <v>0</v>
      </c>
      <c r="E18" s="78">
        <v>0</v>
      </c>
      <c r="F18" s="78">
        <v>0</v>
      </c>
      <c r="G18" s="20">
        <f t="shared" si="0"/>
        <v>0</v>
      </c>
      <c r="H18">
        <f t="shared" si="1"/>
        <v>0</v>
      </c>
      <c r="I18">
        <f t="shared" si="2"/>
        <v>0.28954676299999998</v>
      </c>
      <c r="R18" s="4" t="s">
        <v>44</v>
      </c>
      <c r="S18" s="5">
        <v>0.338698428</v>
      </c>
    </row>
    <row r="19" spans="1:19">
      <c r="A19" s="77" t="s">
        <v>101</v>
      </c>
      <c r="B19" s="78">
        <v>0</v>
      </c>
      <c r="C19" s="78">
        <v>3.3138474140819896</v>
      </c>
      <c r="D19" s="78">
        <v>0</v>
      </c>
      <c r="E19" s="78">
        <v>0</v>
      </c>
      <c r="F19" s="78">
        <v>0</v>
      </c>
      <c r="G19" s="20">
        <f t="shared" si="0"/>
        <v>0.66276948281639791</v>
      </c>
      <c r="H19">
        <f t="shared" si="1"/>
        <v>4.2729861064070215E-3</v>
      </c>
      <c r="I19">
        <f t="shared" si="2"/>
        <v>0.36470802699999999</v>
      </c>
      <c r="J19">
        <f t="shared" si="3"/>
        <v>1.5583923322661168E-3</v>
      </c>
      <c r="R19" s="4" t="s">
        <v>46</v>
      </c>
      <c r="S19" s="5">
        <v>0.49513526800000002</v>
      </c>
    </row>
    <row r="20" spans="1:19">
      <c r="A20" s="77" t="s">
        <v>133</v>
      </c>
      <c r="B20" s="78">
        <v>0</v>
      </c>
      <c r="C20" s="78">
        <v>0</v>
      </c>
      <c r="D20" s="78">
        <v>0</v>
      </c>
      <c r="E20" s="78">
        <v>0</v>
      </c>
      <c r="F20" s="78">
        <v>2.7410000000000001</v>
      </c>
      <c r="G20" s="20">
        <f t="shared" si="0"/>
        <v>0.54820000000000002</v>
      </c>
      <c r="H20">
        <f t="shared" si="1"/>
        <v>3.5343374193667287E-3</v>
      </c>
      <c r="I20">
        <f t="shared" si="2"/>
        <v>0.50267819899999999</v>
      </c>
      <c r="J20">
        <f t="shared" si="3"/>
        <v>1.7766343686255748E-3</v>
      </c>
      <c r="R20" s="4" t="s">
        <v>48</v>
      </c>
      <c r="S20" s="5">
        <v>0.35195426499999999</v>
      </c>
    </row>
    <row r="21" spans="1:19">
      <c r="A21" s="77" t="s">
        <v>186</v>
      </c>
      <c r="B21" s="78">
        <v>10.403120936280899</v>
      </c>
      <c r="C21" s="78">
        <v>3.1209362808842651</v>
      </c>
      <c r="D21" s="78">
        <v>4.1612483745123541</v>
      </c>
      <c r="E21" s="78">
        <v>4.9414824447334196</v>
      </c>
      <c r="F21" s="78">
        <v>0</v>
      </c>
      <c r="G21" s="20">
        <f t="shared" si="0"/>
        <v>4.5253576072821877</v>
      </c>
      <c r="H21">
        <f t="shared" si="1"/>
        <v>2.9175740108415397E-2</v>
      </c>
      <c r="I21">
        <f t="shared" si="2"/>
        <v>0.320837551</v>
      </c>
      <c r="J21">
        <f t="shared" si="3"/>
        <v>9.3606730049964702E-3</v>
      </c>
      <c r="R21" s="4" t="s">
        <v>50</v>
      </c>
      <c r="S21" s="5">
        <v>0.230041615</v>
      </c>
    </row>
    <row r="22" spans="1:19">
      <c r="A22" s="77" t="s">
        <v>64</v>
      </c>
      <c r="B22" s="78">
        <v>0</v>
      </c>
      <c r="C22" s="78">
        <v>0</v>
      </c>
      <c r="D22" s="78">
        <v>0</v>
      </c>
      <c r="E22" s="78">
        <v>0</v>
      </c>
      <c r="F22" s="78">
        <v>0</v>
      </c>
      <c r="G22" s="20">
        <f t="shared" si="0"/>
        <v>0</v>
      </c>
      <c r="H22">
        <f t="shared" si="1"/>
        <v>0</v>
      </c>
      <c r="I22">
        <f t="shared" si="2"/>
        <v>0.25070976</v>
      </c>
      <c r="R22" s="4" t="s">
        <v>23</v>
      </c>
      <c r="S22" s="5">
        <v>0.205225833</v>
      </c>
    </row>
    <row r="23" spans="1:19">
      <c r="A23" s="77" t="s">
        <v>189</v>
      </c>
      <c r="B23" s="78">
        <v>219</v>
      </c>
      <c r="C23" s="78">
        <v>34</v>
      </c>
      <c r="D23" s="78">
        <v>32</v>
      </c>
      <c r="E23" s="78">
        <v>0</v>
      </c>
      <c r="F23" s="78">
        <v>0</v>
      </c>
      <c r="G23" s="20">
        <f t="shared" si="0"/>
        <v>57</v>
      </c>
      <c r="H23">
        <f t="shared" si="1"/>
        <v>0.36748856786556644</v>
      </c>
      <c r="I23">
        <f t="shared" si="2"/>
        <v>0.34145803200000002</v>
      </c>
      <c r="J23">
        <f t="shared" si="3"/>
        <v>0.12548192316587475</v>
      </c>
      <c r="R23" s="4" t="s">
        <v>53</v>
      </c>
      <c r="S23" s="5">
        <v>0.29304951499999998</v>
      </c>
    </row>
    <row r="24" spans="1:19">
      <c r="A24" s="77" t="s">
        <v>168</v>
      </c>
      <c r="B24" s="78">
        <v>6.0076615354169318</v>
      </c>
      <c r="C24" s="78">
        <v>12.169046620511375</v>
      </c>
      <c r="D24" s="78">
        <v>30.656174138803529</v>
      </c>
      <c r="E24" s="78">
        <v>11.051217223997838</v>
      </c>
      <c r="F24" s="78">
        <v>0</v>
      </c>
      <c r="G24" s="20">
        <f t="shared" si="0"/>
        <v>11.976819903745934</v>
      </c>
      <c r="H24">
        <f t="shared" si="1"/>
        <v>7.7216568315989553E-2</v>
      </c>
      <c r="I24">
        <f t="shared" si="2"/>
        <v>0.35233554700000003</v>
      </c>
      <c r="J24">
        <f t="shared" si="3"/>
        <v>2.7206141835077049E-2</v>
      </c>
      <c r="R24" s="4" t="s">
        <v>55</v>
      </c>
      <c r="S24" s="5">
        <v>0.51724363100000004</v>
      </c>
    </row>
    <row r="25" spans="1:19">
      <c r="A25" s="77" t="s">
        <v>72</v>
      </c>
      <c r="B25" s="78">
        <v>0.60687897316077699</v>
      </c>
      <c r="C25" s="78">
        <v>0</v>
      </c>
      <c r="D25" s="78">
        <v>1.10995182809066</v>
      </c>
      <c r="E25" s="78">
        <v>0</v>
      </c>
      <c r="F25" s="78">
        <v>1.0332072820449201</v>
      </c>
      <c r="G25" s="20">
        <f t="shared" si="0"/>
        <v>0.55000761665927145</v>
      </c>
      <c r="H25">
        <f t="shared" si="1"/>
        <v>3.5459914273906863E-3</v>
      </c>
      <c r="I25">
        <f t="shared" si="2"/>
        <v>0.20526576499999999</v>
      </c>
      <c r="J25">
        <f t="shared" si="3"/>
        <v>7.2787064302679114E-4</v>
      </c>
      <c r="R25" s="4" t="s">
        <v>57</v>
      </c>
      <c r="S25" s="4">
        <v>0.39864959599999999</v>
      </c>
    </row>
    <row r="26" spans="1:19">
      <c r="A26" s="77" t="s">
        <v>192</v>
      </c>
      <c r="B26" s="78">
        <v>23</v>
      </c>
      <c r="C26" s="78">
        <v>25</v>
      </c>
      <c r="D26" s="78">
        <v>25</v>
      </c>
      <c r="E26" s="78">
        <v>0</v>
      </c>
      <c r="F26" s="78">
        <v>0</v>
      </c>
      <c r="G26" s="20">
        <f t="shared" si="0"/>
        <v>14.6</v>
      </c>
      <c r="H26">
        <f t="shared" si="1"/>
        <v>9.4128650716443329E-2</v>
      </c>
      <c r="I26">
        <f t="shared" si="2"/>
        <v>0.27743080799999997</v>
      </c>
      <c r="J26">
        <f t="shared" si="3"/>
        <v>2.6114187624212651E-2</v>
      </c>
      <c r="R26" s="4" t="s">
        <v>59</v>
      </c>
      <c r="S26" s="5">
        <v>0.42244188599999999</v>
      </c>
    </row>
    <row r="27" spans="1:19">
      <c r="A27" s="77" t="s">
        <v>275</v>
      </c>
      <c r="B27" s="78">
        <v>0</v>
      </c>
      <c r="C27" s="78">
        <v>0</v>
      </c>
      <c r="D27" s="78">
        <v>0.6</v>
      </c>
      <c r="E27" s="78">
        <v>2.2999999999999998</v>
      </c>
      <c r="F27" s="78">
        <v>0</v>
      </c>
      <c r="G27" s="20">
        <f t="shared" si="0"/>
        <v>0.57999999999999996</v>
      </c>
      <c r="H27">
        <f t="shared" si="1"/>
        <v>3.7393573572285705E-3</v>
      </c>
      <c r="I27">
        <f t="shared" si="2"/>
        <v>0.53553453900000003</v>
      </c>
      <c r="J27">
        <f t="shared" si="3"/>
        <v>2.0025550184596609E-3</v>
      </c>
      <c r="R27" s="17" t="s">
        <v>61</v>
      </c>
      <c r="S27" s="5">
        <v>0.37816792100000002</v>
      </c>
    </row>
    <row r="28" spans="1:19">
      <c r="A28" s="77" t="s">
        <v>0</v>
      </c>
      <c r="B28" s="78">
        <v>4</v>
      </c>
      <c r="C28" s="78">
        <v>3</v>
      </c>
      <c r="D28" s="78">
        <v>14</v>
      </c>
      <c r="E28" s="78">
        <v>3</v>
      </c>
      <c r="F28" s="78">
        <v>0</v>
      </c>
      <c r="G28" s="20">
        <f t="shared" si="0"/>
        <v>4.8</v>
      </c>
      <c r="H28">
        <f t="shared" si="1"/>
        <v>3.0946405714995066E-2</v>
      </c>
      <c r="I28">
        <f t="shared" si="2"/>
        <v>0.199021375</v>
      </c>
      <c r="J28">
        <f t="shared" si="3"/>
        <v>6.1589962167061764E-3</v>
      </c>
      <c r="R28" s="793" t="s">
        <v>265</v>
      </c>
      <c r="S28" s="5">
        <v>0.37816792100000002</v>
      </c>
    </row>
    <row r="29" spans="1:19" ht="16" thickBot="1">
      <c r="A29" s="311"/>
      <c r="B29" s="80"/>
      <c r="C29" s="80"/>
      <c r="D29" s="80"/>
      <c r="E29" s="80"/>
      <c r="F29" s="80"/>
      <c r="G29" s="20"/>
      <c r="R29" s="17" t="s">
        <v>63</v>
      </c>
      <c r="S29" s="5">
        <v>0.27222679999999999</v>
      </c>
    </row>
    <row r="30" spans="1:19">
      <c r="A30" s="235"/>
      <c r="B30" s="78">
        <f>SUM(B7:B28)</f>
        <v>295.59643891958035</v>
      </c>
      <c r="C30" s="78">
        <f>SUM(C7:C28)</f>
        <v>205.93729075958331</v>
      </c>
      <c r="D30" s="78">
        <f>SUM(D7:D28)</f>
        <v>139.26244097914488</v>
      </c>
      <c r="E30" s="78">
        <f>SUM(E7:E28)</f>
        <v>119.63538401790518</v>
      </c>
      <c r="F30" s="78">
        <f>SUM(F7:F28)</f>
        <v>15.102774610072631</v>
      </c>
      <c r="G30" s="20">
        <f t="shared" si="0"/>
        <v>155.10686585725728</v>
      </c>
      <c r="R30" s="4" t="s">
        <v>65</v>
      </c>
      <c r="S30" s="5">
        <v>0.42144716700000001</v>
      </c>
    </row>
    <row r="31" spans="1:19">
      <c r="A31" s="84" t="s">
        <v>269</v>
      </c>
      <c r="B31" s="166"/>
      <c r="C31" s="166"/>
      <c r="D31" s="166"/>
      <c r="E31" s="166"/>
      <c r="F31" s="166"/>
      <c r="G31" s="166"/>
      <c r="R31" s="4" t="s">
        <v>67</v>
      </c>
      <c r="S31" s="4">
        <v>0.61926907399999997</v>
      </c>
    </row>
    <row r="32" spans="1:19">
      <c r="A32" s="86"/>
      <c r="B32" s="166"/>
      <c r="C32" s="166"/>
      <c r="D32" s="166"/>
      <c r="E32" s="166"/>
      <c r="F32" s="166"/>
      <c r="G32" s="166"/>
      <c r="R32" s="4" t="s">
        <v>69</v>
      </c>
      <c r="S32" s="5">
        <v>0.29559615700000003</v>
      </c>
    </row>
    <row r="33" spans="1:19">
      <c r="A33" s="87" t="s">
        <v>271</v>
      </c>
      <c r="B33" s="166"/>
      <c r="C33" s="166"/>
      <c r="D33" s="166"/>
      <c r="E33" s="166"/>
      <c r="F33" s="166"/>
      <c r="G33" s="166"/>
      <c r="R33" s="4" t="s">
        <v>71</v>
      </c>
      <c r="S33" s="4">
        <v>0.39787066100000001</v>
      </c>
    </row>
    <row r="34" spans="1:19">
      <c r="R34" s="22" t="s">
        <v>73</v>
      </c>
      <c r="S34" s="4">
        <v>0.39864959599999999</v>
      </c>
    </row>
    <row r="35" spans="1:19">
      <c r="A35" s="858" t="s">
        <v>207</v>
      </c>
      <c r="B35" s="859"/>
      <c r="C35" s="859"/>
      <c r="D35" s="859"/>
      <c r="E35" s="859"/>
      <c r="F35" s="859"/>
      <c r="G35" s="860"/>
      <c r="H35" s="861"/>
      <c r="I35" s="861"/>
      <c r="J35" s="861"/>
      <c r="K35" s="861"/>
      <c r="L35" s="861"/>
      <c r="R35" s="4" t="s">
        <v>75</v>
      </c>
      <c r="S35" s="5">
        <v>0.30243793699999999</v>
      </c>
    </row>
    <row r="36" spans="1:19">
      <c r="A36" s="862" t="s">
        <v>2</v>
      </c>
      <c r="B36" s="862"/>
      <c r="C36" s="862"/>
      <c r="D36" s="862"/>
      <c r="E36" s="862"/>
      <c r="F36" s="862"/>
      <c r="G36" s="863"/>
      <c r="H36" s="861"/>
      <c r="I36" s="861"/>
      <c r="J36" s="861"/>
      <c r="K36" s="861"/>
      <c r="L36" s="861"/>
      <c r="R36" s="4" t="s">
        <v>25</v>
      </c>
      <c r="S36" s="5">
        <v>0.22307782900000001</v>
      </c>
    </row>
    <row r="37" spans="1:19">
      <c r="A37" s="864" t="s">
        <v>4</v>
      </c>
      <c r="B37" s="865"/>
      <c r="C37" s="865"/>
      <c r="D37" s="865"/>
      <c r="E37" s="865"/>
      <c r="F37" s="865"/>
      <c r="G37" s="866"/>
      <c r="H37" s="861"/>
      <c r="I37" s="861"/>
      <c r="J37" s="861"/>
      <c r="K37" s="861"/>
      <c r="L37" s="861"/>
      <c r="R37" s="4" t="s">
        <v>78</v>
      </c>
      <c r="S37" s="5">
        <v>0.53326135799999996</v>
      </c>
    </row>
    <row r="38" spans="1:19" ht="16" thickBot="1">
      <c r="A38" s="867"/>
      <c r="B38" s="868"/>
      <c r="C38" s="868"/>
      <c r="D38" s="868"/>
      <c r="E38" s="868"/>
      <c r="F38" s="868"/>
      <c r="G38" s="863"/>
      <c r="H38" s="861"/>
      <c r="I38" s="861"/>
      <c r="J38" s="861"/>
      <c r="K38" s="861"/>
      <c r="L38" s="861"/>
      <c r="R38" s="23" t="s">
        <v>80</v>
      </c>
      <c r="S38" s="5">
        <v>0.45051817900000002</v>
      </c>
    </row>
    <row r="39" spans="1:19">
      <c r="A39" s="869" t="s">
        <v>268</v>
      </c>
      <c r="B39" s="870" t="s">
        <v>8</v>
      </c>
      <c r="C39" s="870" t="s">
        <v>9</v>
      </c>
      <c r="D39" s="870" t="s">
        <v>10</v>
      </c>
      <c r="E39" s="870" t="s">
        <v>11</v>
      </c>
      <c r="F39" s="870" t="s">
        <v>12</v>
      </c>
      <c r="G39" s="16" t="s">
        <v>13</v>
      </c>
      <c r="H39" s="16" t="s">
        <v>14</v>
      </c>
      <c r="I39" s="16" t="s">
        <v>15</v>
      </c>
      <c r="J39" s="16" t="s">
        <v>279</v>
      </c>
      <c r="K39" s="16" t="s">
        <v>17</v>
      </c>
      <c r="L39" s="16" t="s">
        <v>18</v>
      </c>
      <c r="R39" s="4" t="s">
        <v>82</v>
      </c>
      <c r="S39" s="5">
        <v>0.58993438499999995</v>
      </c>
    </row>
    <row r="40" spans="1:19">
      <c r="A40" s="863"/>
      <c r="B40" s="871"/>
      <c r="C40" s="871"/>
      <c r="D40" s="871"/>
      <c r="E40" s="871"/>
      <c r="F40" s="871"/>
      <c r="G40" s="18"/>
      <c r="R40" s="4" t="s">
        <v>84</v>
      </c>
      <c r="S40" s="5">
        <v>0.49951571</v>
      </c>
    </row>
    <row r="41" spans="1:19">
      <c r="A41" s="872" t="s">
        <v>31</v>
      </c>
      <c r="B41" s="873">
        <v>129.40600000000001</v>
      </c>
      <c r="C41" s="873">
        <v>4.0720000000000001</v>
      </c>
      <c r="D41" s="873">
        <v>94.738</v>
      </c>
      <c r="E41" s="873">
        <v>61.792999999999999</v>
      </c>
      <c r="F41" s="873">
        <v>58.271000000000001</v>
      </c>
      <c r="G41" s="20">
        <f>AVERAGE(B41:F41)</f>
        <v>69.656000000000006</v>
      </c>
      <c r="H41">
        <f>G41/G$95</f>
        <v>1.7566934170935203E-2</v>
      </c>
      <c r="I41">
        <f>VLOOKUP(A41,R$1:S$251,2,FALSE)</f>
        <v>0.26223906699999999</v>
      </c>
      <c r="J41">
        <f>H41*I41</f>
        <v>4.6067364270364662E-3</v>
      </c>
      <c r="K41">
        <f>SUM(J41:J93)</f>
        <v>0.30231403545251379</v>
      </c>
      <c r="L41">
        <f>COUNTA(J41:J93)</f>
        <v>48</v>
      </c>
      <c r="R41" s="4" t="s">
        <v>86</v>
      </c>
      <c r="S41" s="5">
        <v>0.47433267899999998</v>
      </c>
    </row>
    <row r="42" spans="1:19">
      <c r="A42" s="872" t="s">
        <v>37</v>
      </c>
      <c r="B42" s="874" t="s">
        <v>30</v>
      </c>
      <c r="C42" s="874" t="s">
        <v>30</v>
      </c>
      <c r="D42" s="873">
        <v>0</v>
      </c>
      <c r="E42" s="874" t="s">
        <v>30</v>
      </c>
      <c r="F42" s="874" t="s">
        <v>30</v>
      </c>
      <c r="G42" s="20">
        <f>AVERAGE(D42)</f>
        <v>0</v>
      </c>
      <c r="H42">
        <f t="shared" ref="H42:H93" si="4">G42/G$95</f>
        <v>0</v>
      </c>
      <c r="I42">
        <f t="shared" ref="I42:I93" si="5">VLOOKUP(A42,R$1:S$251,2,FALSE)</f>
        <v>0.23886655300000001</v>
      </c>
      <c r="K42" s="861"/>
      <c r="L42" s="861"/>
      <c r="R42" s="4" t="s">
        <v>87</v>
      </c>
      <c r="S42" s="5">
        <v>0.23357465599999999</v>
      </c>
    </row>
    <row r="43" spans="1:19">
      <c r="A43" s="872" t="s">
        <v>46</v>
      </c>
      <c r="B43" s="873">
        <v>0</v>
      </c>
      <c r="C43" s="873">
        <v>0</v>
      </c>
      <c r="D43" s="873">
        <v>0.56999999999999995</v>
      </c>
      <c r="E43" s="873">
        <v>1.41</v>
      </c>
      <c r="F43" s="873">
        <v>2.84</v>
      </c>
      <c r="G43" s="20">
        <f t="shared" ref="G43:G95" si="6">AVERAGE(B43:F43)</f>
        <v>0.96400000000000008</v>
      </c>
      <c r="H43">
        <f t="shared" si="4"/>
        <v>2.431165232109443E-4</v>
      </c>
      <c r="I43">
        <f t="shared" si="5"/>
        <v>0.49513526800000002</v>
      </c>
      <c r="J43">
        <f t="shared" ref="J43:J93" si="7">H43*I43</f>
        <v>1.2037556487527913E-4</v>
      </c>
      <c r="K43" s="861"/>
      <c r="L43" s="861"/>
      <c r="R43" s="4" t="s">
        <v>88</v>
      </c>
      <c r="S43" s="5">
        <v>0.34930835100000002</v>
      </c>
    </row>
    <row r="44" spans="1:19">
      <c r="A44" s="872" t="s">
        <v>23</v>
      </c>
      <c r="B44" s="873">
        <v>0</v>
      </c>
      <c r="C44" s="873">
        <v>43.064946106303736</v>
      </c>
      <c r="D44" s="873">
        <v>43.706004277890699</v>
      </c>
      <c r="E44" s="873">
        <v>88.968589917356525</v>
      </c>
      <c r="F44" s="873">
        <v>7.7091690286703987</v>
      </c>
      <c r="G44" s="20">
        <f t="shared" si="6"/>
        <v>36.689741866044272</v>
      </c>
      <c r="H44">
        <f t="shared" si="4"/>
        <v>9.2529901244602763E-3</v>
      </c>
      <c r="I44">
        <f t="shared" si="5"/>
        <v>0.205225833</v>
      </c>
      <c r="J44">
        <f t="shared" si="7"/>
        <v>1.8989526060331338E-3</v>
      </c>
      <c r="K44" s="861"/>
      <c r="L44" s="861"/>
      <c r="R44" s="4" t="s">
        <v>89</v>
      </c>
      <c r="S44" s="4">
        <v>0.39864959599999999</v>
      </c>
    </row>
    <row r="45" spans="1:19">
      <c r="A45" s="872" t="s">
        <v>265</v>
      </c>
      <c r="B45" s="873">
        <v>22.04</v>
      </c>
      <c r="C45" s="873">
        <v>6.867</v>
      </c>
      <c r="D45" s="873">
        <v>0</v>
      </c>
      <c r="E45" s="873">
        <v>0</v>
      </c>
      <c r="F45" s="873">
        <v>0</v>
      </c>
      <c r="G45" s="20">
        <f t="shared" si="6"/>
        <v>5.7813999999999997</v>
      </c>
      <c r="H45">
        <f t="shared" si="4"/>
        <v>1.4580434308005738E-3</v>
      </c>
      <c r="I45">
        <f t="shared" si="5"/>
        <v>0.37816792100000002</v>
      </c>
      <c r="J45">
        <f t="shared" si="7"/>
        <v>5.5138525295356038E-4</v>
      </c>
      <c r="K45" s="861"/>
      <c r="L45" s="861"/>
      <c r="R45" s="4" t="s">
        <v>91</v>
      </c>
      <c r="S45" s="5">
        <v>0.578744904</v>
      </c>
    </row>
    <row r="46" spans="1:19">
      <c r="A46" s="872" t="s">
        <v>69</v>
      </c>
      <c r="B46" s="873">
        <v>86.406999999999996</v>
      </c>
      <c r="C46" s="873">
        <v>124.476</v>
      </c>
      <c r="D46" s="873">
        <v>172.636</v>
      </c>
      <c r="E46" s="873">
        <v>336.7</v>
      </c>
      <c r="F46" s="873">
        <v>293.29300000000001</v>
      </c>
      <c r="G46" s="20">
        <f t="shared" si="6"/>
        <v>202.70240000000001</v>
      </c>
      <c r="H46">
        <f t="shared" si="4"/>
        <v>5.112064599015987E-2</v>
      </c>
      <c r="I46">
        <f t="shared" si="5"/>
        <v>0.29559615700000003</v>
      </c>
      <c r="J46">
        <f t="shared" si="7"/>
        <v>1.5111066498048718E-2</v>
      </c>
      <c r="K46" s="861"/>
      <c r="L46" s="861"/>
      <c r="R46" s="4" t="s">
        <v>93</v>
      </c>
      <c r="S46" s="5">
        <v>0.544175509</v>
      </c>
    </row>
    <row r="47" spans="1:19">
      <c r="A47" s="872" t="s">
        <v>25</v>
      </c>
      <c r="B47" s="873">
        <v>78.954114329659049</v>
      </c>
      <c r="C47" s="873">
        <v>28.478432102555697</v>
      </c>
      <c r="D47" s="873">
        <v>4.76792773940626</v>
      </c>
      <c r="E47" s="873">
        <v>15.962494178812964</v>
      </c>
      <c r="F47" s="873">
        <v>2.3827756606115398</v>
      </c>
      <c r="G47" s="20">
        <f t="shared" si="6"/>
        <v>26.109148802209102</v>
      </c>
      <c r="H47">
        <f t="shared" si="4"/>
        <v>6.5846114945957131E-3</v>
      </c>
      <c r="I47">
        <f t="shared" si="5"/>
        <v>0.22307782900000001</v>
      </c>
      <c r="J47">
        <f t="shared" si="7"/>
        <v>1.4688808370228569E-3</v>
      </c>
      <c r="K47" s="861"/>
      <c r="L47" s="861"/>
      <c r="R47" s="4" t="s">
        <v>95</v>
      </c>
      <c r="S47" s="5">
        <v>0.28245747300000001</v>
      </c>
    </row>
    <row r="48" spans="1:19">
      <c r="A48" s="872" t="s">
        <v>95</v>
      </c>
      <c r="B48" s="873">
        <v>291</v>
      </c>
      <c r="C48" s="873">
        <v>228.846</v>
      </c>
      <c r="D48" s="873">
        <v>65.707999999999998</v>
      </c>
      <c r="E48" s="873">
        <v>321.95100000000002</v>
      </c>
      <c r="F48" s="873">
        <v>268.58699999999999</v>
      </c>
      <c r="G48" s="20">
        <f t="shared" si="6"/>
        <v>235.21840000000003</v>
      </c>
      <c r="H48">
        <f t="shared" si="4"/>
        <v>5.9321036932822806E-2</v>
      </c>
      <c r="I48">
        <f t="shared" si="5"/>
        <v>0.28245747300000001</v>
      </c>
      <c r="J48">
        <f t="shared" si="7"/>
        <v>1.6755670187784802E-2</v>
      </c>
      <c r="K48" s="861"/>
      <c r="L48" s="861"/>
      <c r="R48" s="4" t="s">
        <v>96</v>
      </c>
      <c r="S48" s="5">
        <v>0.30302319799999999</v>
      </c>
    </row>
    <row r="49" spans="1:19">
      <c r="A49" s="872" t="s">
        <v>102</v>
      </c>
      <c r="B49" s="873">
        <v>1142.905</v>
      </c>
      <c r="C49" s="873">
        <v>775.26099999999997</v>
      </c>
      <c r="D49" s="873">
        <v>1275.5440000000001</v>
      </c>
      <c r="E49" s="873">
        <v>2614.7739999999999</v>
      </c>
      <c r="F49" s="873">
        <v>2920.1260000000002</v>
      </c>
      <c r="G49" s="20">
        <f t="shared" si="6"/>
        <v>1745.7220000000002</v>
      </c>
      <c r="H49">
        <f t="shared" si="4"/>
        <v>0.44026334349881341</v>
      </c>
      <c r="I49">
        <f t="shared" si="5"/>
        <v>0.29815216</v>
      </c>
      <c r="J49">
        <f t="shared" si="7"/>
        <v>0.13126546683299317</v>
      </c>
      <c r="K49" s="861"/>
      <c r="L49" s="861"/>
      <c r="R49" s="4" t="s">
        <v>98</v>
      </c>
      <c r="S49" s="4">
        <v>0.39787066100000001</v>
      </c>
    </row>
    <row r="50" spans="1:19">
      <c r="A50" s="872" t="s">
        <v>108</v>
      </c>
      <c r="B50" s="873">
        <v>19.933</v>
      </c>
      <c r="C50" s="873">
        <v>22.036000000000001</v>
      </c>
      <c r="D50" s="873">
        <v>30.782</v>
      </c>
      <c r="E50" s="873">
        <v>3.0569999999999999</v>
      </c>
      <c r="F50" s="873">
        <v>11.609</v>
      </c>
      <c r="G50" s="20">
        <f t="shared" si="6"/>
        <v>17.4834</v>
      </c>
      <c r="H50">
        <f t="shared" si="4"/>
        <v>4.4092359148404803E-3</v>
      </c>
      <c r="I50">
        <f t="shared" si="5"/>
        <v>0.342986709</v>
      </c>
      <c r="J50">
        <f t="shared" si="7"/>
        <v>1.5123093156357405E-3</v>
      </c>
      <c r="K50" s="861"/>
      <c r="L50" s="861"/>
      <c r="R50" s="4" t="s">
        <v>100</v>
      </c>
      <c r="S50" s="4">
        <v>0.39787066100000001</v>
      </c>
    </row>
    <row r="51" spans="1:19">
      <c r="A51" s="872" t="s">
        <v>27</v>
      </c>
      <c r="B51" s="873">
        <v>0</v>
      </c>
      <c r="C51" s="873">
        <v>0</v>
      </c>
      <c r="D51" s="873">
        <v>2.9309511353627933</v>
      </c>
      <c r="E51" s="873">
        <v>0</v>
      </c>
      <c r="F51" s="873">
        <v>0</v>
      </c>
      <c r="G51" s="20">
        <f t="shared" si="6"/>
        <v>0.58619022707255863</v>
      </c>
      <c r="H51">
        <f t="shared" si="4"/>
        <v>1.4783457463289875E-4</v>
      </c>
      <c r="I51">
        <f t="shared" si="5"/>
        <v>0.20740839999999999</v>
      </c>
      <c r="J51">
        <f t="shared" si="7"/>
        <v>3.0662132589290118E-5</v>
      </c>
      <c r="K51" s="861"/>
      <c r="L51" s="861"/>
      <c r="R51" s="4" t="s">
        <v>102</v>
      </c>
      <c r="S51" s="5">
        <v>0.29815216</v>
      </c>
    </row>
    <row r="52" spans="1:19">
      <c r="A52" s="872" t="s">
        <v>29</v>
      </c>
      <c r="B52" s="873">
        <v>0</v>
      </c>
      <c r="C52" s="873">
        <v>0</v>
      </c>
      <c r="D52" s="873">
        <v>0</v>
      </c>
      <c r="E52" s="873">
        <v>0</v>
      </c>
      <c r="F52" s="873">
        <v>0</v>
      </c>
      <c r="G52" s="20">
        <f t="shared" si="6"/>
        <v>0</v>
      </c>
      <c r="H52">
        <f t="shared" si="4"/>
        <v>0</v>
      </c>
      <c r="I52">
        <f t="shared" si="5"/>
        <v>0.226918286</v>
      </c>
      <c r="K52" s="861"/>
      <c r="L52" s="861"/>
      <c r="R52" s="4" t="s">
        <v>104</v>
      </c>
      <c r="S52" s="5">
        <v>0.46037966699999999</v>
      </c>
    </row>
    <row r="53" spans="1:19">
      <c r="A53" s="872" t="s">
        <v>32</v>
      </c>
      <c r="B53" s="873">
        <v>5.82572327301909</v>
      </c>
      <c r="C53" s="873">
        <v>10.368987042962807</v>
      </c>
      <c r="D53" s="873">
        <v>1.5313404858024013</v>
      </c>
      <c r="E53" s="873">
        <v>16.180810244180854</v>
      </c>
      <c r="F53" s="873">
        <v>1.6835653173285701</v>
      </c>
      <c r="G53" s="20">
        <f t="shared" si="6"/>
        <v>7.118085272658746</v>
      </c>
      <c r="H53">
        <f t="shared" si="4"/>
        <v>1.7951495263566605E-3</v>
      </c>
      <c r="I53">
        <f t="shared" si="5"/>
        <v>0.167790564</v>
      </c>
      <c r="J53">
        <f t="shared" si="7"/>
        <v>3.0120915149171694E-4</v>
      </c>
      <c r="K53" s="861"/>
      <c r="L53" s="861"/>
      <c r="R53" s="4" t="s">
        <v>106</v>
      </c>
      <c r="S53" s="5">
        <v>0.48877002400000003</v>
      </c>
    </row>
    <row r="54" spans="1:19">
      <c r="A54" s="872" t="s">
        <v>34</v>
      </c>
      <c r="B54" s="873">
        <v>0</v>
      </c>
      <c r="C54" s="873">
        <v>0</v>
      </c>
      <c r="D54" s="873">
        <v>0</v>
      </c>
      <c r="E54" s="873">
        <v>0</v>
      </c>
      <c r="F54" s="873">
        <v>0</v>
      </c>
      <c r="G54" s="20">
        <f t="shared" si="6"/>
        <v>0</v>
      </c>
      <c r="H54">
        <f t="shared" si="4"/>
        <v>0</v>
      </c>
      <c r="I54">
        <f t="shared" si="5"/>
        <v>0.14496762399999999</v>
      </c>
      <c r="K54" s="861"/>
      <c r="L54" s="861"/>
      <c r="R54" s="17" t="s">
        <v>107</v>
      </c>
      <c r="S54" s="4">
        <v>0.54393411999999997</v>
      </c>
    </row>
    <row r="55" spans="1:19">
      <c r="A55" s="872" t="s">
        <v>119</v>
      </c>
      <c r="B55" s="873">
        <v>33.5</v>
      </c>
      <c r="C55" s="873">
        <v>162.4</v>
      </c>
      <c r="D55" s="873">
        <v>38</v>
      </c>
      <c r="E55" s="873">
        <v>65</v>
      </c>
      <c r="F55" s="873">
        <v>16.899999999999999</v>
      </c>
      <c r="G55" s="20">
        <f t="shared" si="6"/>
        <v>63.159999999999989</v>
      </c>
      <c r="H55">
        <f t="shared" si="4"/>
        <v>1.592867179045979E-2</v>
      </c>
      <c r="I55">
        <f t="shared" si="5"/>
        <v>0.39864959599999999</v>
      </c>
      <c r="J55">
        <f t="shared" si="7"/>
        <v>6.3499585740833921E-3</v>
      </c>
      <c r="K55" s="861"/>
      <c r="L55" s="861"/>
      <c r="R55" s="22" t="s">
        <v>108</v>
      </c>
      <c r="S55" s="5">
        <v>0.342986709</v>
      </c>
    </row>
    <row r="56" spans="1:19">
      <c r="A56" s="872" t="s">
        <v>121</v>
      </c>
      <c r="B56" s="873">
        <v>66.789000000000001</v>
      </c>
      <c r="C56" s="873">
        <v>116.59099999999999</v>
      </c>
      <c r="D56" s="873">
        <v>138.93100000000001</v>
      </c>
      <c r="E56" s="873">
        <v>32.645000000000003</v>
      </c>
      <c r="F56" s="873">
        <v>25.617000000000001</v>
      </c>
      <c r="G56" s="20">
        <f t="shared" si="6"/>
        <v>76.11460000000001</v>
      </c>
      <c r="H56">
        <f t="shared" si="4"/>
        <v>1.9195764437335831E-2</v>
      </c>
      <c r="I56">
        <f t="shared" si="5"/>
        <v>0.31631986200000001</v>
      </c>
      <c r="J56">
        <f t="shared" si="7"/>
        <v>6.072001557802578E-3</v>
      </c>
      <c r="K56" s="861"/>
      <c r="L56" s="861"/>
      <c r="R56" s="25" t="s">
        <v>109</v>
      </c>
      <c r="S56" s="5">
        <v>0.50274215499999997</v>
      </c>
    </row>
    <row r="57" spans="1:19">
      <c r="A57" s="872" t="s">
        <v>124</v>
      </c>
      <c r="B57" s="873">
        <v>320.5</v>
      </c>
      <c r="C57" s="873">
        <v>0</v>
      </c>
      <c r="D57" s="873">
        <v>205.876</v>
      </c>
      <c r="E57" s="873">
        <v>37.69</v>
      </c>
      <c r="F57" s="873">
        <v>182.96100000000001</v>
      </c>
      <c r="G57" s="20">
        <f t="shared" si="6"/>
        <v>149.40540000000001</v>
      </c>
      <c r="H57">
        <f t="shared" si="4"/>
        <v>3.7679379042469312E-2</v>
      </c>
      <c r="I57">
        <f t="shared" si="5"/>
        <v>0.38353377399999999</v>
      </c>
      <c r="J57">
        <f t="shared" si="7"/>
        <v>1.4451314446134761E-2</v>
      </c>
      <c r="K57" s="861"/>
      <c r="L57" s="861"/>
      <c r="R57" s="4" t="s">
        <v>27</v>
      </c>
      <c r="S57" s="5">
        <v>0.20740839999999999</v>
      </c>
    </row>
    <row r="58" spans="1:19">
      <c r="A58" s="872" t="s">
        <v>36</v>
      </c>
      <c r="B58" s="873">
        <v>2.5649100963123006</v>
      </c>
      <c r="C58" s="873">
        <v>2.1168095246699301</v>
      </c>
      <c r="D58" s="873">
        <v>2.6994720325685932</v>
      </c>
      <c r="E58" s="873">
        <v>0</v>
      </c>
      <c r="F58" s="873">
        <v>0</v>
      </c>
      <c r="G58" s="20">
        <f t="shared" si="6"/>
        <v>1.4762383307101647</v>
      </c>
      <c r="H58">
        <f t="shared" si="4"/>
        <v>3.7230075766906995E-4</v>
      </c>
      <c r="I58">
        <f t="shared" si="5"/>
        <v>0.252987409</v>
      </c>
      <c r="J58">
        <f t="shared" si="7"/>
        <v>9.4187404051434886E-5</v>
      </c>
      <c r="K58" s="861"/>
      <c r="L58" s="861"/>
      <c r="R58" s="4" t="s">
        <v>110</v>
      </c>
      <c r="S58" s="5">
        <v>0.38689927499999999</v>
      </c>
    </row>
    <row r="59" spans="1:19">
      <c r="A59" s="872" t="s">
        <v>39</v>
      </c>
      <c r="B59" s="873">
        <v>21.972388032372599</v>
      </c>
      <c r="C59" s="873">
        <v>4.1675754296422971</v>
      </c>
      <c r="D59" s="873">
        <v>1.3244243720572899</v>
      </c>
      <c r="E59" s="873">
        <v>41.704026523760874</v>
      </c>
      <c r="F59" s="873">
        <v>1.2848558075483045</v>
      </c>
      <c r="G59" s="20">
        <f t="shared" si="6"/>
        <v>14.090654033076273</v>
      </c>
      <c r="H59">
        <f t="shared" si="4"/>
        <v>3.5536004339105534E-3</v>
      </c>
      <c r="I59">
        <f t="shared" si="5"/>
        <v>0.150847644</v>
      </c>
      <c r="J59">
        <f t="shared" si="7"/>
        <v>5.3605225317278468E-4</v>
      </c>
      <c r="K59" s="861"/>
      <c r="L59" s="861"/>
      <c r="R59" s="4" t="s">
        <v>29</v>
      </c>
      <c r="S59" s="5">
        <v>0.226918286</v>
      </c>
    </row>
    <row r="60" spans="1:19">
      <c r="A60" s="872" t="s">
        <v>41</v>
      </c>
      <c r="B60" s="873">
        <v>27.831691507672002</v>
      </c>
      <c r="C60" s="873">
        <v>41.675754296422973</v>
      </c>
      <c r="D60" s="873">
        <v>0</v>
      </c>
      <c r="E60" s="873">
        <v>0</v>
      </c>
      <c r="F60" s="873">
        <v>0</v>
      </c>
      <c r="G60" s="20">
        <f t="shared" si="6"/>
        <v>13.901489160818993</v>
      </c>
      <c r="H60">
        <f t="shared" si="4"/>
        <v>3.505893892357823E-3</v>
      </c>
      <c r="I60">
        <f t="shared" si="5"/>
        <v>0.15008984</v>
      </c>
      <c r="J60">
        <f t="shared" si="7"/>
        <v>5.2619905336096287E-4</v>
      </c>
      <c r="K60" s="861"/>
      <c r="L60" s="861"/>
      <c r="R60" s="4" t="s">
        <v>32</v>
      </c>
      <c r="S60" s="5">
        <v>0.167790564</v>
      </c>
    </row>
    <row r="61" spans="1:19">
      <c r="A61" s="872" t="s">
        <v>159</v>
      </c>
      <c r="B61" s="873">
        <v>8.8949999999999996</v>
      </c>
      <c r="C61" s="873">
        <v>5.9160000000000004</v>
      </c>
      <c r="D61" s="873">
        <v>10.861000000000001</v>
      </c>
      <c r="E61" s="873">
        <v>12.7</v>
      </c>
      <c r="F61" s="873">
        <v>27.2</v>
      </c>
      <c r="G61" s="20">
        <f t="shared" si="6"/>
        <v>13.1144</v>
      </c>
      <c r="H61">
        <f t="shared" si="4"/>
        <v>3.3073934979228298E-3</v>
      </c>
      <c r="I61">
        <f t="shared" si="5"/>
        <v>0.34895254799999997</v>
      </c>
      <c r="J61">
        <f t="shared" si="7"/>
        <v>1.154123388338804E-3</v>
      </c>
      <c r="K61" s="861"/>
      <c r="L61" s="861"/>
      <c r="R61" s="25" t="s">
        <v>111</v>
      </c>
      <c r="S61" s="5">
        <v>0.57165877300000001</v>
      </c>
    </row>
    <row r="62" spans="1:19">
      <c r="A62" s="872" t="s">
        <v>173</v>
      </c>
      <c r="B62" s="873">
        <v>16.405999999999999</v>
      </c>
      <c r="C62" s="873">
        <v>0.93100000000000005</v>
      </c>
      <c r="D62" s="873">
        <v>14.143000000000001</v>
      </c>
      <c r="E62" s="873">
        <v>15.946</v>
      </c>
      <c r="F62" s="873">
        <v>21.687000000000001</v>
      </c>
      <c r="G62" s="20">
        <f t="shared" si="6"/>
        <v>13.8226</v>
      </c>
      <c r="H62">
        <f t="shared" si="4"/>
        <v>3.4859983959912846E-3</v>
      </c>
      <c r="I62">
        <f t="shared" si="5"/>
        <v>0.40242429099999999</v>
      </c>
      <c r="J62">
        <f t="shared" si="7"/>
        <v>1.40285043293393E-3</v>
      </c>
      <c r="K62" s="861"/>
      <c r="L62" s="861"/>
      <c r="R62" s="4" t="s">
        <v>34</v>
      </c>
      <c r="S62" s="5">
        <v>0.14496762399999999</v>
      </c>
    </row>
    <row r="63" spans="1:19">
      <c r="A63" s="872" t="s">
        <v>174</v>
      </c>
      <c r="B63" s="873">
        <v>0</v>
      </c>
      <c r="C63" s="873">
        <v>0</v>
      </c>
      <c r="D63" s="873">
        <v>9.8800000000000008</v>
      </c>
      <c r="E63" s="873">
        <v>2.38</v>
      </c>
      <c r="F63" s="873">
        <v>0.56000000000000005</v>
      </c>
      <c r="G63" s="20">
        <f t="shared" si="6"/>
        <v>2.5640000000000005</v>
      </c>
      <c r="H63">
        <f t="shared" si="4"/>
        <v>6.4662942480587268E-4</v>
      </c>
      <c r="I63">
        <f t="shared" si="5"/>
        <v>0.427243396</v>
      </c>
      <c r="J63">
        <f t="shared" si="7"/>
        <v>2.7626815140758767E-4</v>
      </c>
      <c r="K63" s="861"/>
      <c r="L63" s="861"/>
      <c r="R63" s="4" t="s">
        <v>115</v>
      </c>
      <c r="S63" s="5">
        <v>0.45267124600000003</v>
      </c>
    </row>
    <row r="64" spans="1:19">
      <c r="A64" s="872" t="s">
        <v>90</v>
      </c>
      <c r="B64" s="873">
        <v>0</v>
      </c>
      <c r="C64" s="873">
        <v>0</v>
      </c>
      <c r="D64" s="873">
        <v>96.696635181926709</v>
      </c>
      <c r="E64" s="873">
        <v>138.44956092187573</v>
      </c>
      <c r="F64" s="873">
        <v>2.1800000000000002</v>
      </c>
      <c r="G64" s="20">
        <f t="shared" si="6"/>
        <v>47.465239220760488</v>
      </c>
      <c r="H64">
        <f t="shared" si="4"/>
        <v>1.1970522751791536E-2</v>
      </c>
      <c r="I64">
        <f t="shared" si="5"/>
        <v>0.25567135899999999</v>
      </c>
      <c r="J64">
        <f t="shared" si="7"/>
        <v>3.0605198198909614E-3</v>
      </c>
      <c r="K64" s="861"/>
      <c r="L64" s="861"/>
      <c r="R64" s="4" t="s">
        <v>117</v>
      </c>
      <c r="S64" s="5">
        <v>0.40126814</v>
      </c>
    </row>
    <row r="65" spans="1:19">
      <c r="A65" s="872" t="s">
        <v>49</v>
      </c>
      <c r="B65" s="873">
        <v>61.273666092943195</v>
      </c>
      <c r="C65" s="873">
        <v>50.5804737977587</v>
      </c>
      <c r="D65" s="873">
        <v>3.3905263924666742</v>
      </c>
      <c r="E65" s="873">
        <v>5.5744382120093698</v>
      </c>
      <c r="F65" s="873">
        <v>7.4650453427625028</v>
      </c>
      <c r="G65" s="20">
        <f t="shared" si="6"/>
        <v>25.656829967588088</v>
      </c>
      <c r="H65">
        <f t="shared" si="4"/>
        <v>6.4705386912182368E-3</v>
      </c>
      <c r="I65">
        <f t="shared" si="5"/>
        <v>0.21171030399999999</v>
      </c>
      <c r="J65">
        <f t="shared" si="7"/>
        <v>1.369879713361575E-3</v>
      </c>
      <c r="K65" s="861"/>
      <c r="L65" s="861"/>
      <c r="R65" s="4" t="s">
        <v>119</v>
      </c>
      <c r="S65" s="5">
        <v>0.39864959599999999</v>
      </c>
    </row>
    <row r="66" spans="1:19">
      <c r="A66" s="872" t="s">
        <v>92</v>
      </c>
      <c r="B66" s="873">
        <v>7.1411294613918486</v>
      </c>
      <c r="C66" s="873">
        <v>5.3371750163780947</v>
      </c>
      <c r="D66" s="873">
        <v>3.8195190470711404</v>
      </c>
      <c r="E66" s="873">
        <v>1.4365907752452793</v>
      </c>
      <c r="F66" s="873">
        <v>0</v>
      </c>
      <c r="G66" s="20">
        <f t="shared" si="6"/>
        <v>3.5468828600172722</v>
      </c>
      <c r="H66">
        <f t="shared" si="4"/>
        <v>8.9450812153930458E-4</v>
      </c>
      <c r="I66">
        <f t="shared" si="5"/>
        <v>0.28963038000000002</v>
      </c>
      <c r="J66">
        <f t="shared" si="7"/>
        <v>2.59076727154515E-4</v>
      </c>
      <c r="K66" s="861"/>
      <c r="L66" s="861"/>
      <c r="R66" s="4" t="s">
        <v>121</v>
      </c>
      <c r="S66" s="5">
        <v>0.31631986200000001</v>
      </c>
    </row>
    <row r="67" spans="1:19">
      <c r="A67" s="872" t="s">
        <v>151</v>
      </c>
      <c r="B67" s="873">
        <v>58.492445417625397</v>
      </c>
      <c r="C67" s="873">
        <v>5.9349916462884815</v>
      </c>
      <c r="D67" s="873">
        <v>7.8830249877826244</v>
      </c>
      <c r="E67" s="873">
        <v>0</v>
      </c>
      <c r="F67" s="873">
        <v>0</v>
      </c>
      <c r="G67" s="20">
        <f t="shared" si="6"/>
        <v>14.4620924103393</v>
      </c>
      <c r="H67">
        <f t="shared" si="4"/>
        <v>3.6472755447687507E-3</v>
      </c>
      <c r="I67">
        <f t="shared" si="5"/>
        <v>0.34739118899999999</v>
      </c>
      <c r="J67">
        <f t="shared" si="7"/>
        <v>1.2670313881078389E-3</v>
      </c>
      <c r="K67" s="861"/>
      <c r="L67" s="861"/>
      <c r="R67" s="4" t="s">
        <v>97</v>
      </c>
      <c r="S67" s="5">
        <v>0.28376774599999999</v>
      </c>
    </row>
    <row r="68" spans="1:19">
      <c r="A68" s="872" t="s">
        <v>51</v>
      </c>
      <c r="B68" s="873">
        <v>1.6638346813860576</v>
      </c>
      <c r="C68" s="873">
        <v>7.3187617446345561</v>
      </c>
      <c r="D68" s="873">
        <v>0</v>
      </c>
      <c r="E68" s="873">
        <v>1.1970480794361105</v>
      </c>
      <c r="F68" s="873">
        <v>0</v>
      </c>
      <c r="G68" s="20">
        <f t="shared" si="6"/>
        <v>2.0359289010913448</v>
      </c>
      <c r="H68">
        <f t="shared" si="4"/>
        <v>5.1345223645021397E-4</v>
      </c>
      <c r="I68">
        <f t="shared" si="5"/>
        <v>0.26294708900000002</v>
      </c>
      <c r="J68">
        <f t="shared" si="7"/>
        <v>1.3501077091512346E-4</v>
      </c>
      <c r="K68" s="861"/>
      <c r="L68" s="861"/>
      <c r="R68" s="22" t="s">
        <v>124</v>
      </c>
      <c r="S68" s="5">
        <v>0.38353377399999999</v>
      </c>
    </row>
    <row r="69" spans="1:19">
      <c r="A69" s="872" t="s">
        <v>52</v>
      </c>
      <c r="B69" s="873">
        <v>0.50910448521051477</v>
      </c>
      <c r="C69" s="873">
        <v>1.89208664951712</v>
      </c>
      <c r="D69" s="873">
        <v>0.94385592001012897</v>
      </c>
      <c r="E69" s="873">
        <v>0.73757607512796697</v>
      </c>
      <c r="F69" s="873">
        <v>0</v>
      </c>
      <c r="G69" s="20">
        <f t="shared" si="6"/>
        <v>0.81652462597314612</v>
      </c>
      <c r="H69">
        <f t="shared" si="4"/>
        <v>2.0592388815633607E-4</v>
      </c>
      <c r="I69">
        <f t="shared" si="5"/>
        <v>0.25720264300000001</v>
      </c>
      <c r="J69">
        <f t="shared" si="7"/>
        <v>5.2964168290646036E-5</v>
      </c>
      <c r="K69" s="861"/>
      <c r="L69" s="861"/>
      <c r="R69" s="25" t="s">
        <v>112</v>
      </c>
      <c r="S69" s="5">
        <v>0.42592862599999998</v>
      </c>
    </row>
    <row r="70" spans="1:19">
      <c r="A70" s="872" t="s">
        <v>54</v>
      </c>
      <c r="B70" s="873">
        <v>187.49771120957999</v>
      </c>
      <c r="C70" s="873">
        <v>384.80613133697199</v>
      </c>
      <c r="D70" s="873">
        <v>17.217516836744831</v>
      </c>
      <c r="E70" s="873">
        <v>440.67254693440651</v>
      </c>
      <c r="F70" s="873">
        <v>178.595749164198</v>
      </c>
      <c r="G70" s="20">
        <f t="shared" si="6"/>
        <v>241.75793109638025</v>
      </c>
      <c r="H70">
        <f t="shared" si="4"/>
        <v>6.0970277662679463E-2</v>
      </c>
      <c r="I70">
        <f t="shared" si="5"/>
        <v>0.12913191900000001</v>
      </c>
      <c r="J70">
        <f t="shared" si="7"/>
        <v>7.8732089565446348E-3</v>
      </c>
      <c r="K70" s="861"/>
      <c r="L70" s="861"/>
      <c r="R70" s="4" t="s">
        <v>113</v>
      </c>
      <c r="S70" s="5">
        <v>0.49646305299999999</v>
      </c>
    </row>
    <row r="71" spans="1:19">
      <c r="A71" s="872" t="s">
        <v>163</v>
      </c>
      <c r="B71" s="873">
        <v>0</v>
      </c>
      <c r="C71" s="873">
        <v>0</v>
      </c>
      <c r="D71" s="873">
        <v>0</v>
      </c>
      <c r="E71" s="873">
        <v>0</v>
      </c>
      <c r="F71" s="873">
        <v>0</v>
      </c>
      <c r="G71" s="20">
        <f t="shared" si="6"/>
        <v>0</v>
      </c>
      <c r="H71">
        <f t="shared" si="4"/>
        <v>0</v>
      </c>
      <c r="I71">
        <f t="shared" si="5"/>
        <v>0.309853932</v>
      </c>
      <c r="K71" s="861"/>
      <c r="L71" s="861"/>
      <c r="R71" s="4" t="s">
        <v>36</v>
      </c>
      <c r="S71" s="5">
        <v>0.252987409</v>
      </c>
    </row>
    <row r="72" spans="1:19">
      <c r="A72" s="872" t="s">
        <v>205</v>
      </c>
      <c r="B72" s="873">
        <v>128.821</v>
      </c>
      <c r="C72" s="873">
        <v>34.762</v>
      </c>
      <c r="D72" s="873">
        <v>79.858000000000004</v>
      </c>
      <c r="E72" s="873">
        <v>85.01</v>
      </c>
      <c r="F72" s="873">
        <v>84.19</v>
      </c>
      <c r="G72" s="20">
        <f t="shared" si="6"/>
        <v>82.528199999999998</v>
      </c>
      <c r="H72">
        <f t="shared" si="4"/>
        <v>2.0813245903379098E-2</v>
      </c>
      <c r="I72">
        <f t="shared" si="5"/>
        <v>0.28954676299999998</v>
      </c>
      <c r="J72">
        <f t="shared" si="7"/>
        <v>6.0264079788464285E-3</v>
      </c>
      <c r="K72" s="861"/>
      <c r="L72" s="861"/>
      <c r="R72" s="4" t="s">
        <v>114</v>
      </c>
      <c r="S72" s="5">
        <v>0.547400573</v>
      </c>
    </row>
    <row r="73" spans="1:19">
      <c r="A73" s="872" t="s">
        <v>101</v>
      </c>
      <c r="B73" s="873">
        <v>0</v>
      </c>
      <c r="C73" s="873">
        <v>0</v>
      </c>
      <c r="D73" s="873">
        <v>2.0553250740154634</v>
      </c>
      <c r="E73" s="873">
        <v>2.3609773704645445</v>
      </c>
      <c r="F73" s="873">
        <v>0</v>
      </c>
      <c r="G73" s="20">
        <f t="shared" si="6"/>
        <v>0.88326048889600162</v>
      </c>
      <c r="H73">
        <f t="shared" si="4"/>
        <v>2.2275437671161283E-4</v>
      </c>
      <c r="I73">
        <f t="shared" si="5"/>
        <v>0.36470802699999999</v>
      </c>
      <c r="J73">
        <f t="shared" si="7"/>
        <v>8.1240309236107059E-5</v>
      </c>
      <c r="K73" s="861"/>
      <c r="L73" s="861"/>
      <c r="R73" s="4" t="s">
        <v>130</v>
      </c>
      <c r="S73" s="5">
        <v>0.26223906699999999</v>
      </c>
    </row>
    <row r="74" spans="1:19">
      <c r="A74" s="872" t="s">
        <v>133</v>
      </c>
      <c r="B74" s="873">
        <v>0</v>
      </c>
      <c r="C74" s="873">
        <v>0</v>
      </c>
      <c r="D74" s="873">
        <v>0</v>
      </c>
      <c r="E74" s="873">
        <v>92.516999999999996</v>
      </c>
      <c r="F74" s="873">
        <v>1810.69</v>
      </c>
      <c r="G74" s="20">
        <f t="shared" si="6"/>
        <v>380.64140000000003</v>
      </c>
      <c r="H74">
        <f t="shared" si="4"/>
        <v>9.5996072363222343E-2</v>
      </c>
      <c r="I74">
        <f t="shared" si="5"/>
        <v>0.50267819899999999</v>
      </c>
      <c r="J74">
        <f t="shared" si="7"/>
        <v>4.8255132766618282E-2</v>
      </c>
      <c r="K74" s="861"/>
      <c r="L74" s="861"/>
      <c r="R74" s="17" t="s">
        <v>132</v>
      </c>
      <c r="S74" s="5">
        <v>0.235824899</v>
      </c>
    </row>
    <row r="75" spans="1:19">
      <c r="A75" s="872" t="s">
        <v>186</v>
      </c>
      <c r="B75" s="873">
        <v>10.663198959687906</v>
      </c>
      <c r="C75" s="873">
        <v>5.9817945383615099</v>
      </c>
      <c r="D75" s="873">
        <v>0</v>
      </c>
      <c r="E75" s="873">
        <v>0</v>
      </c>
      <c r="F75" s="873">
        <v>0</v>
      </c>
      <c r="G75" s="20">
        <f t="shared" si="6"/>
        <v>3.3289986996098833</v>
      </c>
      <c r="H75">
        <f t="shared" si="4"/>
        <v>8.3955870292832938E-4</v>
      </c>
      <c r="I75">
        <f t="shared" si="5"/>
        <v>0.320837551</v>
      </c>
      <c r="J75">
        <f t="shared" si="7"/>
        <v>2.6936195816826172E-4</v>
      </c>
      <c r="K75" s="861"/>
      <c r="L75" s="861"/>
      <c r="R75" s="4" t="s">
        <v>134</v>
      </c>
      <c r="S75" s="5">
        <v>0.42167111499999999</v>
      </c>
    </row>
    <row r="76" spans="1:19">
      <c r="A76" s="872" t="s">
        <v>200</v>
      </c>
      <c r="B76" s="873">
        <v>12.9299588461677</v>
      </c>
      <c r="C76" s="873">
        <v>0.53391876553349404</v>
      </c>
      <c r="D76" s="873">
        <v>24.768999999999998</v>
      </c>
      <c r="E76" s="873">
        <v>13.286899999999999</v>
      </c>
      <c r="F76" s="873">
        <v>12.0662</v>
      </c>
      <c r="G76" s="20">
        <f t="shared" si="6"/>
        <v>12.717195522340237</v>
      </c>
      <c r="H76">
        <f t="shared" si="4"/>
        <v>3.2072202908559615E-3</v>
      </c>
      <c r="I76">
        <f t="shared" si="5"/>
        <v>0.34476546800000002</v>
      </c>
      <c r="J76">
        <f t="shared" si="7"/>
        <v>1.1057388045560518E-3</v>
      </c>
      <c r="K76" s="861"/>
      <c r="L76" s="861"/>
      <c r="R76" s="4" t="s">
        <v>38</v>
      </c>
      <c r="S76" s="5">
        <v>0.189396599</v>
      </c>
    </row>
    <row r="77" spans="1:19">
      <c r="A77" s="872" t="s">
        <v>201</v>
      </c>
      <c r="B77" s="873">
        <v>41.870999999999981</v>
      </c>
      <c r="C77" s="873">
        <v>1.9270000000000209</v>
      </c>
      <c r="D77" s="873">
        <v>2.2830000000000155</v>
      </c>
      <c r="E77" s="873">
        <v>1.5910000000000082</v>
      </c>
      <c r="F77" s="873">
        <v>1.0740000000000001</v>
      </c>
      <c r="G77" s="20">
        <f t="shared" si="6"/>
        <v>9.7492000000000054</v>
      </c>
      <c r="H77">
        <f t="shared" si="4"/>
        <v>2.4587049876432982E-3</v>
      </c>
      <c r="I77">
        <f t="shared" si="5"/>
        <v>0.36989438499999999</v>
      </c>
      <c r="J77">
        <f t="shared" si="7"/>
        <v>9.0946116930075037E-4</v>
      </c>
      <c r="K77" s="861"/>
      <c r="L77" s="861"/>
      <c r="R77" s="4" t="s">
        <v>39</v>
      </c>
      <c r="S77" s="5">
        <v>0.150847644</v>
      </c>
    </row>
    <row r="78" spans="1:19">
      <c r="A78" s="872" t="s">
        <v>60</v>
      </c>
      <c r="B78" s="873">
        <v>0</v>
      </c>
      <c r="C78" s="873">
        <v>0</v>
      </c>
      <c r="D78" s="873">
        <v>2.2220011275826619</v>
      </c>
      <c r="E78" s="873">
        <v>1.3500514707123199</v>
      </c>
      <c r="F78" s="873">
        <v>1.1361752043579996</v>
      </c>
      <c r="G78" s="20">
        <f t="shared" si="6"/>
        <v>0.94164556053059623</v>
      </c>
      <c r="H78">
        <f t="shared" si="4"/>
        <v>2.3747883275230223E-4</v>
      </c>
      <c r="I78">
        <f t="shared" si="5"/>
        <v>0.14993991800000001</v>
      </c>
      <c r="J78">
        <f t="shared" si="7"/>
        <v>3.5607556709615913E-5</v>
      </c>
      <c r="K78" s="861"/>
      <c r="L78" s="861"/>
      <c r="R78" s="4" t="s">
        <v>138</v>
      </c>
      <c r="S78" s="4">
        <v>0.300602272</v>
      </c>
    </row>
    <row r="79" spans="1:19">
      <c r="A79" s="872" t="s">
        <v>62</v>
      </c>
      <c r="B79" s="873">
        <v>0</v>
      </c>
      <c r="C79" s="873">
        <v>0</v>
      </c>
      <c r="D79" s="873">
        <v>10.304021614605753</v>
      </c>
      <c r="E79" s="873">
        <v>0</v>
      </c>
      <c r="F79" s="873">
        <v>0</v>
      </c>
      <c r="G79" s="20">
        <f t="shared" si="6"/>
        <v>2.0608043229211508</v>
      </c>
      <c r="H79">
        <f t="shared" si="4"/>
        <v>5.1972570747580316E-4</v>
      </c>
      <c r="I79">
        <f t="shared" si="5"/>
        <v>0.25460756899999998</v>
      </c>
      <c r="J79">
        <f t="shared" si="7"/>
        <v>1.3232609892721936E-4</v>
      </c>
      <c r="K79" s="861"/>
      <c r="L79" s="861"/>
      <c r="R79" s="4" t="s">
        <v>140</v>
      </c>
      <c r="S79" s="4">
        <v>0.54393411999999997</v>
      </c>
    </row>
    <row r="80" spans="1:19">
      <c r="A80" s="872" t="s">
        <v>64</v>
      </c>
      <c r="B80" s="873">
        <v>11.7186069505987</v>
      </c>
      <c r="C80" s="873">
        <v>1.3891918098807701</v>
      </c>
      <c r="D80" s="873">
        <v>98.007403532239806</v>
      </c>
      <c r="E80" s="873">
        <v>70.896845090393484</v>
      </c>
      <c r="F80" s="873">
        <v>28.266953105124799</v>
      </c>
      <c r="G80" s="20">
        <f t="shared" si="6"/>
        <v>42.055800097647513</v>
      </c>
      <c r="H80">
        <f t="shared" si="4"/>
        <v>1.060628620393626E-2</v>
      </c>
      <c r="I80">
        <f t="shared" si="5"/>
        <v>0.25070976</v>
      </c>
      <c r="J80">
        <f t="shared" si="7"/>
        <v>2.6590994686801709E-3</v>
      </c>
      <c r="K80" s="861"/>
      <c r="L80" s="861"/>
      <c r="R80" s="4" t="s">
        <v>142</v>
      </c>
      <c r="S80" s="29">
        <v>0.61926907399999997</v>
      </c>
    </row>
    <row r="81" spans="1:19">
      <c r="A81" s="872" t="s">
        <v>66</v>
      </c>
      <c r="B81" s="873">
        <v>2.9296517376496869</v>
      </c>
      <c r="C81" s="873">
        <v>1.3891918098807701</v>
      </c>
      <c r="D81" s="873">
        <v>0</v>
      </c>
      <c r="E81" s="873">
        <v>8.3408053047521804</v>
      </c>
      <c r="F81" s="873">
        <v>0</v>
      </c>
      <c r="G81" s="20">
        <f t="shared" si="6"/>
        <v>2.5319297704565273</v>
      </c>
      <c r="H81">
        <f t="shared" si="4"/>
        <v>6.3854145519468377E-4</v>
      </c>
      <c r="I81">
        <f t="shared" si="5"/>
        <v>0.187754477</v>
      </c>
      <c r="J81">
        <f t="shared" si="7"/>
        <v>1.1988901696289679E-4</v>
      </c>
      <c r="K81" s="861"/>
      <c r="L81" s="861"/>
      <c r="R81" s="4" t="s">
        <v>116</v>
      </c>
      <c r="S81" s="5">
        <v>0.35482106800000002</v>
      </c>
    </row>
    <row r="82" spans="1:19">
      <c r="A82" s="872" t="s">
        <v>68</v>
      </c>
      <c r="B82" s="873">
        <v>0</v>
      </c>
      <c r="C82" s="873">
        <v>0</v>
      </c>
      <c r="D82" s="873">
        <v>0</v>
      </c>
      <c r="E82" s="873">
        <v>0</v>
      </c>
      <c r="F82" s="873">
        <v>0</v>
      </c>
      <c r="G82" s="20">
        <f t="shared" si="6"/>
        <v>0</v>
      </c>
      <c r="H82">
        <f t="shared" si="4"/>
        <v>0</v>
      </c>
      <c r="I82">
        <f t="shared" si="5"/>
        <v>0.17079533599999999</v>
      </c>
      <c r="K82" s="861"/>
      <c r="L82" s="861"/>
      <c r="R82" s="4" t="s">
        <v>145</v>
      </c>
      <c r="S82" s="5">
        <v>0.496256117</v>
      </c>
    </row>
    <row r="83" spans="1:19">
      <c r="A83" s="872" t="s">
        <v>70</v>
      </c>
      <c r="B83" s="873">
        <v>0</v>
      </c>
      <c r="C83" s="873">
        <v>0</v>
      </c>
      <c r="D83" s="873">
        <v>0</v>
      </c>
      <c r="E83" s="873">
        <v>0</v>
      </c>
      <c r="F83" s="873">
        <v>71.952244267590387</v>
      </c>
      <c r="G83" s="20">
        <f t="shared" si="6"/>
        <v>14.390448853518077</v>
      </c>
      <c r="H83">
        <f t="shared" si="4"/>
        <v>3.6292073575853053E-3</v>
      </c>
      <c r="I83">
        <f t="shared" si="5"/>
        <v>0.21351756199999999</v>
      </c>
      <c r="J83">
        <f t="shared" si="7"/>
        <v>7.7489950698407658E-4</v>
      </c>
      <c r="K83" s="861"/>
      <c r="L83" s="861"/>
      <c r="R83" s="4" t="s">
        <v>147</v>
      </c>
      <c r="S83" s="5">
        <v>0.304407025</v>
      </c>
    </row>
    <row r="84" spans="1:19">
      <c r="A84" s="872" t="s">
        <v>72</v>
      </c>
      <c r="B84" s="873">
        <v>0</v>
      </c>
      <c r="C84" s="873">
        <v>0</v>
      </c>
      <c r="D84" s="873">
        <v>0.55497591404532998</v>
      </c>
      <c r="E84" s="873">
        <v>0</v>
      </c>
      <c r="F84" s="873">
        <v>0</v>
      </c>
      <c r="G84" s="20">
        <f t="shared" si="6"/>
        <v>0.11099518280906599</v>
      </c>
      <c r="H84">
        <f t="shared" si="4"/>
        <v>2.7992492673966076E-5</v>
      </c>
      <c r="I84">
        <f t="shared" si="5"/>
        <v>0.20526576499999999</v>
      </c>
      <c r="J84">
        <f t="shared" si="7"/>
        <v>5.745900422978542E-6</v>
      </c>
      <c r="K84" s="861"/>
      <c r="L84" s="861"/>
      <c r="R84" s="4" t="s">
        <v>41</v>
      </c>
      <c r="S84" s="5">
        <v>0.15008984</v>
      </c>
    </row>
    <row r="85" spans="1:19">
      <c r="A85" s="872" t="s">
        <v>170</v>
      </c>
      <c r="B85" s="873">
        <v>208.26426682436099</v>
      </c>
      <c r="C85" s="873">
        <v>89.234901912745201</v>
      </c>
      <c r="D85" s="873">
        <v>52.272791827228097</v>
      </c>
      <c r="E85" s="873">
        <v>9.9276196473138576</v>
      </c>
      <c r="F85" s="873">
        <v>4.1228191525298312</v>
      </c>
      <c r="G85" s="20">
        <f t="shared" si="6"/>
        <v>72.764479872835594</v>
      </c>
      <c r="H85">
        <f t="shared" si="4"/>
        <v>1.8350879004083529E-2</v>
      </c>
      <c r="I85">
        <f t="shared" si="5"/>
        <v>0.30810618099999998</v>
      </c>
      <c r="J85">
        <f t="shared" si="7"/>
        <v>5.6540192479412592E-3</v>
      </c>
      <c r="K85" s="861"/>
      <c r="L85" s="861"/>
      <c r="R85" s="4" t="s">
        <v>118</v>
      </c>
      <c r="S85" s="5">
        <v>0.47299710099999998</v>
      </c>
    </row>
    <row r="86" spans="1:19">
      <c r="A86" s="872" t="s">
        <v>105</v>
      </c>
      <c r="B86" s="873">
        <v>0.69797263298001844</v>
      </c>
      <c r="C86" s="873">
        <v>4.1473186844112657</v>
      </c>
      <c r="D86" s="873">
        <v>3.493083694285315</v>
      </c>
      <c r="E86" s="873">
        <v>0</v>
      </c>
      <c r="F86" s="873">
        <v>0</v>
      </c>
      <c r="G86" s="20">
        <f t="shared" si="6"/>
        <v>1.66767500233532</v>
      </c>
      <c r="H86">
        <f t="shared" si="4"/>
        <v>4.2058023694353358E-4</v>
      </c>
      <c r="I86">
        <f t="shared" si="5"/>
        <v>0.31737988700000003</v>
      </c>
      <c r="J86">
        <f t="shared" si="7"/>
        <v>1.3348370807557191E-4</v>
      </c>
      <c r="K86" s="861"/>
      <c r="L86" s="861"/>
      <c r="R86" s="4" t="s">
        <v>76</v>
      </c>
      <c r="S86" s="5">
        <v>0.21351756199999999</v>
      </c>
    </row>
    <row r="87" spans="1:19">
      <c r="A87" s="872" t="s">
        <v>192</v>
      </c>
      <c r="B87" s="873">
        <v>0</v>
      </c>
      <c r="C87" s="873">
        <v>3</v>
      </c>
      <c r="D87" s="873">
        <v>0</v>
      </c>
      <c r="E87" s="873">
        <v>0</v>
      </c>
      <c r="F87" s="873">
        <v>2</v>
      </c>
      <c r="G87" s="20">
        <f t="shared" si="6"/>
        <v>1</v>
      </c>
      <c r="H87">
        <f t="shared" si="4"/>
        <v>2.5219556349683018E-4</v>
      </c>
      <c r="I87">
        <f t="shared" si="5"/>
        <v>0.27743080799999997</v>
      </c>
      <c r="J87">
        <f t="shared" si="7"/>
        <v>6.9966818954940891E-5</v>
      </c>
      <c r="K87" s="861"/>
      <c r="L87" s="861"/>
      <c r="R87" s="4" t="s">
        <v>43</v>
      </c>
      <c r="S87" s="5">
        <v>0.24644919700000001</v>
      </c>
    </row>
    <row r="88" spans="1:19">
      <c r="A88" s="872" t="s">
        <v>275</v>
      </c>
      <c r="B88" s="873">
        <v>0</v>
      </c>
      <c r="C88" s="873">
        <v>0</v>
      </c>
      <c r="D88" s="873">
        <v>8.5</v>
      </c>
      <c r="E88" s="873">
        <v>6</v>
      </c>
      <c r="F88" s="873">
        <v>0</v>
      </c>
      <c r="G88" s="20">
        <f t="shared" si="6"/>
        <v>2.9</v>
      </c>
      <c r="H88">
        <f t="shared" si="4"/>
        <v>7.3136713414080753E-4</v>
      </c>
      <c r="I88">
        <f t="shared" si="5"/>
        <v>0.53553453900000003</v>
      </c>
      <c r="J88">
        <f t="shared" si="7"/>
        <v>3.9167236102184857E-4</v>
      </c>
      <c r="K88" s="861"/>
      <c r="L88" s="861"/>
      <c r="R88" s="4" t="s">
        <v>152</v>
      </c>
      <c r="S88" s="5">
        <v>0.235824899</v>
      </c>
    </row>
    <row r="89" spans="1:19">
      <c r="A89" s="872" t="s">
        <v>0</v>
      </c>
      <c r="B89" s="873">
        <v>188</v>
      </c>
      <c r="C89" s="873">
        <v>144</v>
      </c>
      <c r="D89" s="873">
        <v>554</v>
      </c>
      <c r="E89" s="873">
        <v>100</v>
      </c>
      <c r="F89" s="873">
        <v>132</v>
      </c>
      <c r="G89" s="20">
        <f t="shared" si="6"/>
        <v>223.6</v>
      </c>
      <c r="H89">
        <f t="shared" si="4"/>
        <v>5.6390927997891228E-2</v>
      </c>
      <c r="I89">
        <f t="shared" si="5"/>
        <v>0.199021375</v>
      </c>
      <c r="J89">
        <f t="shared" si="7"/>
        <v>1.1223000027666309E-2</v>
      </c>
      <c r="K89" s="861"/>
      <c r="L89" s="861"/>
      <c r="R89" s="4" t="s">
        <v>154</v>
      </c>
      <c r="S89" s="5">
        <v>0.35523275199999998</v>
      </c>
    </row>
    <row r="90" spans="1:19">
      <c r="A90" s="872" t="s">
        <v>203</v>
      </c>
      <c r="B90" s="873">
        <v>10.494999999999999</v>
      </c>
      <c r="C90" s="873">
        <v>5.827</v>
      </c>
      <c r="D90" s="873">
        <v>8.0709999999999997</v>
      </c>
      <c r="E90" s="873">
        <v>24.613</v>
      </c>
      <c r="F90" s="873">
        <v>31.431000000000001</v>
      </c>
      <c r="G90" s="20">
        <f t="shared" si="6"/>
        <v>16.087399999999999</v>
      </c>
      <c r="H90">
        <f t="shared" si="4"/>
        <v>4.0571709081989055E-3</v>
      </c>
      <c r="I90">
        <f t="shared" si="5"/>
        <v>0.273960494</v>
      </c>
      <c r="J90">
        <f t="shared" si="7"/>
        <v>1.1115045462526008E-3</v>
      </c>
      <c r="K90" s="861"/>
      <c r="L90" s="861"/>
      <c r="R90" s="4" t="s">
        <v>156</v>
      </c>
      <c r="S90" s="4">
        <v>0.39864959599999999</v>
      </c>
    </row>
    <row r="91" spans="1:19">
      <c r="A91" s="872" t="s">
        <v>267</v>
      </c>
      <c r="B91" s="873">
        <v>51</v>
      </c>
      <c r="C91" s="873">
        <v>85</v>
      </c>
      <c r="D91" s="873">
        <v>56</v>
      </c>
      <c r="E91" s="873">
        <v>93</v>
      </c>
      <c r="F91" s="873">
        <v>0</v>
      </c>
      <c r="G91" s="20">
        <f t="shared" si="6"/>
        <v>57</v>
      </c>
      <c r="H91">
        <f t="shared" si="4"/>
        <v>1.437514711931932E-2</v>
      </c>
      <c r="I91">
        <f t="shared" si="5"/>
        <v>0.284910779</v>
      </c>
      <c r="J91">
        <f t="shared" si="7"/>
        <v>4.095634364004873E-3</v>
      </c>
      <c r="K91" s="861"/>
      <c r="L91" s="861"/>
      <c r="R91" s="4" t="s">
        <v>158</v>
      </c>
      <c r="S91" s="4">
        <v>0.54393411999999997</v>
      </c>
    </row>
    <row r="92" spans="1:19">
      <c r="A92" s="872" t="s">
        <v>172</v>
      </c>
      <c r="B92" s="873">
        <v>0</v>
      </c>
      <c r="C92" s="873">
        <v>0</v>
      </c>
      <c r="D92" s="873">
        <v>0</v>
      </c>
      <c r="E92" s="873">
        <v>0</v>
      </c>
      <c r="F92" s="873">
        <v>16.379000000000001</v>
      </c>
      <c r="G92" s="20">
        <f t="shared" si="6"/>
        <v>3.2758000000000003</v>
      </c>
      <c r="H92">
        <f t="shared" si="4"/>
        <v>8.2614222690291636E-4</v>
      </c>
      <c r="I92">
        <f t="shared" si="5"/>
        <v>0.38138826799999997</v>
      </c>
      <c r="J92">
        <f t="shared" si="7"/>
        <v>3.1508095304016623E-4</v>
      </c>
      <c r="K92" s="861"/>
      <c r="L92" s="861"/>
      <c r="R92" s="4" t="s">
        <v>159</v>
      </c>
      <c r="S92" s="5">
        <v>0.34895254799999997</v>
      </c>
    </row>
    <row r="93" spans="1:19">
      <c r="A93" s="872" t="s">
        <v>148</v>
      </c>
      <c r="B93" s="873">
        <v>0</v>
      </c>
      <c r="C93" s="873">
        <v>17</v>
      </c>
      <c r="D93" s="873">
        <v>0.6</v>
      </c>
      <c r="E93" s="873">
        <v>0</v>
      </c>
      <c r="F93" s="873">
        <v>0</v>
      </c>
      <c r="G93" s="20">
        <f t="shared" si="6"/>
        <v>3.5200000000000005</v>
      </c>
      <c r="H93">
        <f t="shared" si="4"/>
        <v>8.8772838350884237E-4</v>
      </c>
      <c r="I93">
        <f t="shared" si="5"/>
        <v>0.49722559999999999</v>
      </c>
      <c r="J93">
        <f t="shared" si="7"/>
        <v>4.4140127812721425E-4</v>
      </c>
      <c r="K93" s="861"/>
      <c r="L93" s="861"/>
      <c r="R93" s="4" t="s">
        <v>160</v>
      </c>
      <c r="S93" s="5">
        <v>0.150847644</v>
      </c>
    </row>
    <row r="94" spans="1:19" ht="16" thickBot="1">
      <c r="A94" s="875"/>
      <c r="B94" s="876"/>
      <c r="C94" s="876"/>
      <c r="D94" s="876"/>
      <c r="E94" s="876"/>
      <c r="F94" s="876"/>
      <c r="G94" s="20"/>
      <c r="H94" s="872"/>
      <c r="I94" s="861"/>
      <c r="J94" s="861"/>
      <c r="K94" s="861"/>
      <c r="L94" s="861"/>
      <c r="R94" s="4" t="s">
        <v>162</v>
      </c>
      <c r="S94" s="5">
        <v>0.54537309199999995</v>
      </c>
    </row>
    <row r="95" spans="1:19">
      <c r="A95" s="235"/>
      <c r="B95" s="873">
        <f>SUM(B41:B93)</f>
        <v>3258.8983745386172</v>
      </c>
      <c r="C95" s="873">
        <f>SUM(C41:C93)</f>
        <v>2427.3304422149195</v>
      </c>
      <c r="D95" s="873">
        <f>SUM(D41:D93)</f>
        <v>3147.5708011930938</v>
      </c>
      <c r="E95" s="873">
        <f>SUM(E41:E93)</f>
        <v>4765.8238807458492</v>
      </c>
      <c r="F95" s="873">
        <f>SUM(F41:F93)</f>
        <v>6226.2605520507213</v>
      </c>
      <c r="G95" s="20">
        <f t="shared" si="6"/>
        <v>3965.1768101486405</v>
      </c>
      <c r="H95" s="872"/>
      <c r="I95" s="861"/>
      <c r="J95" s="861"/>
      <c r="K95" s="861"/>
      <c r="L95" s="861"/>
      <c r="R95" s="4" t="s">
        <v>164</v>
      </c>
      <c r="S95" s="5">
        <v>0.53538932900000002</v>
      </c>
    </row>
    <row r="96" spans="1:19">
      <c r="A96" s="877" t="s">
        <v>269</v>
      </c>
      <c r="B96" s="878"/>
      <c r="C96" s="878"/>
      <c r="D96" s="878"/>
      <c r="E96" s="878"/>
      <c r="F96" s="878"/>
      <c r="G96" s="878"/>
      <c r="H96" s="872"/>
      <c r="I96" s="861"/>
      <c r="J96" s="861"/>
      <c r="K96" s="861"/>
      <c r="L96" s="861"/>
      <c r="R96" s="4" t="s">
        <v>165</v>
      </c>
      <c r="S96" s="5">
        <v>0.40111301500000002</v>
      </c>
    </row>
    <row r="97" spans="1:19">
      <c r="A97" s="86"/>
      <c r="B97" s="878"/>
      <c r="C97" s="878"/>
      <c r="D97" s="878"/>
      <c r="E97" s="878"/>
      <c r="F97" s="878"/>
      <c r="G97" s="878"/>
      <c r="H97" s="872"/>
      <c r="I97" s="861"/>
      <c r="J97" s="861"/>
      <c r="K97" s="861"/>
      <c r="L97" s="861"/>
      <c r="R97" s="4" t="s">
        <v>167</v>
      </c>
      <c r="S97" s="5">
        <v>0.53611852299999996</v>
      </c>
    </row>
    <row r="98" spans="1:19">
      <c r="A98" s="879" t="s">
        <v>271</v>
      </c>
      <c r="B98" s="878"/>
      <c r="C98" s="878"/>
      <c r="D98" s="878"/>
      <c r="E98" s="878"/>
      <c r="F98" s="878"/>
      <c r="G98" s="878"/>
      <c r="H98" s="872"/>
      <c r="I98" s="861"/>
      <c r="J98" s="861"/>
      <c r="K98" s="861"/>
      <c r="L98" s="861"/>
      <c r="R98" s="4" t="s">
        <v>169</v>
      </c>
      <c r="S98" s="4">
        <v>0.61926907399999997</v>
      </c>
    </row>
    <row r="99" spans="1:19">
      <c r="R99" s="4" t="s">
        <v>171</v>
      </c>
      <c r="S99" s="5">
        <v>0.21171030399999999</v>
      </c>
    </row>
    <row r="100" spans="1:19">
      <c r="A100" s="62" t="s">
        <v>219</v>
      </c>
      <c r="B100" s="63"/>
      <c r="C100" s="63"/>
      <c r="D100" s="63"/>
      <c r="E100" s="63"/>
      <c r="F100" s="63"/>
      <c r="G100" s="64"/>
      <c r="R100" s="4" t="s">
        <v>173</v>
      </c>
      <c r="S100" s="5">
        <v>0.40242429099999999</v>
      </c>
    </row>
    <row r="101" spans="1:19">
      <c r="A101" s="65" t="s">
        <v>2</v>
      </c>
      <c r="B101" s="65"/>
      <c r="C101" s="65"/>
      <c r="D101" s="65"/>
      <c r="E101" s="65"/>
      <c r="F101" s="65"/>
      <c r="G101" s="66"/>
      <c r="R101" s="17" t="s">
        <v>150</v>
      </c>
      <c r="S101" s="5">
        <v>0.30302319799999999</v>
      </c>
    </row>
    <row r="102" spans="1:19">
      <c r="A102" s="67" t="s">
        <v>4</v>
      </c>
      <c r="B102" s="68"/>
      <c r="C102" s="68"/>
      <c r="D102" s="68"/>
      <c r="E102" s="68"/>
      <c r="F102" s="68"/>
      <c r="G102" s="69"/>
      <c r="R102" s="4" t="s">
        <v>45</v>
      </c>
      <c r="S102" s="5">
        <v>0.21118531600000001</v>
      </c>
    </row>
    <row r="103" spans="1:19" ht="16" thickBot="1">
      <c r="A103" s="70"/>
      <c r="B103" s="71"/>
      <c r="C103" s="71"/>
      <c r="D103" s="71"/>
      <c r="E103" s="71"/>
      <c r="F103" s="71"/>
      <c r="G103" s="18"/>
      <c r="R103" s="4" t="s">
        <v>77</v>
      </c>
      <c r="S103" s="5">
        <v>0.235824899</v>
      </c>
    </row>
    <row r="104" spans="1:19">
      <c r="A104" s="74" t="s">
        <v>268</v>
      </c>
      <c r="B104" s="75" t="s">
        <v>8</v>
      </c>
      <c r="C104" s="75" t="s">
        <v>9</v>
      </c>
      <c r="D104" s="75" t="s">
        <v>10</v>
      </c>
      <c r="E104" s="75" t="s">
        <v>11</v>
      </c>
      <c r="F104" s="75" t="s">
        <v>12</v>
      </c>
      <c r="G104" s="16" t="s">
        <v>13</v>
      </c>
      <c r="H104" s="16" t="s">
        <v>14</v>
      </c>
      <c r="I104" s="16" t="s">
        <v>15</v>
      </c>
      <c r="J104" s="16" t="s">
        <v>279</v>
      </c>
      <c r="K104" s="16" t="s">
        <v>17</v>
      </c>
      <c r="L104" s="16" t="s">
        <v>18</v>
      </c>
      <c r="R104" s="4" t="s">
        <v>174</v>
      </c>
      <c r="S104" s="5">
        <v>0.427243396</v>
      </c>
    </row>
    <row r="105" spans="1:19">
      <c r="A105" s="18"/>
      <c r="B105" s="76"/>
      <c r="C105" s="76"/>
      <c r="D105" s="76"/>
      <c r="E105" s="76"/>
      <c r="F105" s="76"/>
      <c r="G105" s="18"/>
      <c r="R105" s="4" t="s">
        <v>161</v>
      </c>
      <c r="S105" s="5">
        <v>0.33501194099999998</v>
      </c>
    </row>
    <row r="106" spans="1:19">
      <c r="A106" s="77" t="s">
        <v>37</v>
      </c>
      <c r="B106" s="458" t="s">
        <v>30</v>
      </c>
      <c r="C106" s="458" t="s">
        <v>30</v>
      </c>
      <c r="D106" s="458" t="s">
        <v>30</v>
      </c>
      <c r="E106" s="458" t="s">
        <v>30</v>
      </c>
      <c r="F106" s="458" t="s">
        <v>30</v>
      </c>
      <c r="G106" s="20"/>
      <c r="I106">
        <f>VLOOKUP(A106,R$1:S$248,2,FALSE)</f>
        <v>0.23886655300000001</v>
      </c>
      <c r="K106">
        <f>SUM(J106:J109)</f>
        <v>0.205225833</v>
      </c>
      <c r="L106">
        <f>COUNTA(J106:J109)</f>
        <v>1</v>
      </c>
      <c r="R106" s="22" t="s">
        <v>175</v>
      </c>
      <c r="S106" s="5">
        <v>0.28742747600000002</v>
      </c>
    </row>
    <row r="107" spans="1:19">
      <c r="A107" s="77" t="s">
        <v>23</v>
      </c>
      <c r="B107" s="78">
        <v>0</v>
      </c>
      <c r="C107" s="78">
        <v>0</v>
      </c>
      <c r="D107" s="78">
        <v>1.3244243720572946</v>
      </c>
      <c r="E107" s="78">
        <v>0</v>
      </c>
      <c r="F107" s="78">
        <v>1.2848615047783998</v>
      </c>
      <c r="G107" s="78">
        <f>AVERAGE(B107:F107)</f>
        <v>0.52185717536713894</v>
      </c>
      <c r="H107">
        <f>G107/G$111</f>
        <v>1</v>
      </c>
      <c r="I107">
        <f t="shared" ref="I107:I109" si="8">VLOOKUP(A107,R$1:S$248,2,FALSE)</f>
        <v>0.205225833</v>
      </c>
      <c r="J107">
        <f>H107*I107</f>
        <v>0.205225833</v>
      </c>
      <c r="R107" s="4" t="s">
        <v>180</v>
      </c>
      <c r="S107" s="5">
        <v>0.45023135800000003</v>
      </c>
    </row>
    <row r="108" spans="1:19">
      <c r="A108" s="77" t="s">
        <v>41</v>
      </c>
      <c r="B108" s="78">
        <v>0</v>
      </c>
      <c r="C108" s="78">
        <v>0</v>
      </c>
      <c r="D108" s="78">
        <v>0</v>
      </c>
      <c r="E108" s="78">
        <v>0</v>
      </c>
      <c r="F108" s="78">
        <v>0</v>
      </c>
      <c r="G108" s="78">
        <f t="shared" ref="G108:G111" si="9">AVERAGE(B108:F108)</f>
        <v>0</v>
      </c>
      <c r="H108">
        <f t="shared" ref="H108:H109" si="10">G108/G$111</f>
        <v>0</v>
      </c>
      <c r="I108">
        <f t="shared" si="8"/>
        <v>0.15008984</v>
      </c>
      <c r="R108" s="4" t="s">
        <v>47</v>
      </c>
      <c r="S108" s="5">
        <v>0.193795309</v>
      </c>
    </row>
    <row r="109" spans="1:19">
      <c r="A109" s="77" t="s">
        <v>0</v>
      </c>
      <c r="B109" s="78">
        <v>0</v>
      </c>
      <c r="C109" s="78">
        <v>0</v>
      </c>
      <c r="D109" s="78">
        <v>0</v>
      </c>
      <c r="E109" s="78">
        <v>0</v>
      </c>
      <c r="F109" s="78">
        <v>0</v>
      </c>
      <c r="G109" s="78">
        <f t="shared" si="9"/>
        <v>0</v>
      </c>
      <c r="H109">
        <f t="shared" si="10"/>
        <v>0</v>
      </c>
      <c r="I109">
        <f t="shared" si="8"/>
        <v>0.199021375</v>
      </c>
      <c r="R109" s="4" t="s">
        <v>181</v>
      </c>
      <c r="S109" s="5">
        <v>0.164744418</v>
      </c>
    </row>
    <row r="110" spans="1:19" ht="16" thickBot="1">
      <c r="A110" s="311"/>
      <c r="B110" s="80"/>
      <c r="C110" s="80"/>
      <c r="D110" s="80"/>
      <c r="E110" s="80"/>
      <c r="F110" s="80"/>
      <c r="G110" s="78"/>
      <c r="R110" s="4" t="s">
        <v>90</v>
      </c>
      <c r="S110" s="5">
        <v>0.25567135899999999</v>
      </c>
    </row>
    <row r="111" spans="1:19">
      <c r="A111" s="235"/>
      <c r="B111" s="78">
        <f>SUM(B106:B109)</f>
        <v>0</v>
      </c>
      <c r="C111" s="78">
        <f t="shared" ref="C111:F111" si="11">SUM(C106:C109)</f>
        <v>0</v>
      </c>
      <c r="D111" s="78">
        <f t="shared" si="11"/>
        <v>1.3244243720572946</v>
      </c>
      <c r="E111" s="78">
        <f t="shared" si="11"/>
        <v>0</v>
      </c>
      <c r="F111" s="78">
        <f t="shared" si="11"/>
        <v>1.2848615047783998</v>
      </c>
      <c r="G111" s="78">
        <f t="shared" si="9"/>
        <v>0.52185717536713894</v>
      </c>
      <c r="R111" s="4" t="s">
        <v>49</v>
      </c>
      <c r="S111" s="5">
        <v>0.21171030399999999</v>
      </c>
    </row>
    <row r="112" spans="1:19">
      <c r="A112" s="84" t="s">
        <v>269</v>
      </c>
      <c r="B112" s="166"/>
      <c r="C112" s="166"/>
      <c r="D112" s="166"/>
      <c r="E112" s="166"/>
      <c r="F112" s="166"/>
      <c r="G112" s="166"/>
      <c r="R112" s="4" t="s">
        <v>185</v>
      </c>
      <c r="S112" s="5">
        <v>0.36166089299999998</v>
      </c>
    </row>
    <row r="113" spans="1:19">
      <c r="A113" s="86"/>
      <c r="B113" s="166"/>
      <c r="C113" s="166"/>
      <c r="D113" s="166"/>
      <c r="E113" s="166"/>
      <c r="F113" s="166"/>
      <c r="G113" s="166"/>
      <c r="R113" s="4" t="s">
        <v>92</v>
      </c>
      <c r="S113" s="5">
        <v>0.28963038000000002</v>
      </c>
    </row>
    <row r="114" spans="1:19">
      <c r="A114" s="87" t="s">
        <v>271</v>
      </c>
      <c r="B114" s="166"/>
      <c r="C114" s="166"/>
      <c r="D114" s="166"/>
      <c r="E114" s="166"/>
      <c r="F114" s="166"/>
      <c r="G114" s="166"/>
      <c r="R114" s="4" t="s">
        <v>188</v>
      </c>
      <c r="S114" s="5">
        <v>0.150847644</v>
      </c>
    </row>
    <row r="115" spans="1:19">
      <c r="R115" s="4" t="s">
        <v>182</v>
      </c>
      <c r="S115" s="5">
        <v>0.304453064</v>
      </c>
    </row>
    <row r="116" spans="1:19">
      <c r="A116" s="88" t="s">
        <v>200</v>
      </c>
      <c r="B116" s="89"/>
      <c r="C116" s="89"/>
      <c r="D116" s="89"/>
      <c r="E116" s="89"/>
      <c r="F116" s="89"/>
      <c r="G116" s="129"/>
      <c r="H116" s="130"/>
      <c r="I116" s="130"/>
      <c r="J116" s="130"/>
      <c r="K116" s="130"/>
      <c r="L116" s="130"/>
      <c r="R116" s="4" t="s">
        <v>191</v>
      </c>
      <c r="S116" s="5">
        <v>0.28386346000000001</v>
      </c>
    </row>
    <row r="117" spans="1:19">
      <c r="A117" s="90" t="s">
        <v>2</v>
      </c>
      <c r="B117" s="90"/>
      <c r="C117" s="90"/>
      <c r="D117" s="90"/>
      <c r="E117" s="90"/>
      <c r="F117" s="90"/>
      <c r="G117" s="97"/>
      <c r="H117" s="130"/>
      <c r="I117" s="130"/>
      <c r="J117" s="130"/>
      <c r="K117" s="130"/>
      <c r="L117" s="130"/>
      <c r="R117" s="4" t="s">
        <v>120</v>
      </c>
      <c r="S117" s="5">
        <v>0.530444735</v>
      </c>
    </row>
    <row r="118" spans="1:19">
      <c r="A118" s="91" t="s">
        <v>4</v>
      </c>
      <c r="B118" s="92"/>
      <c r="C118" s="92"/>
      <c r="D118" s="92"/>
      <c r="E118" s="92"/>
      <c r="F118" s="92"/>
      <c r="G118" s="131"/>
      <c r="H118" s="130"/>
      <c r="I118" s="130"/>
      <c r="J118" s="130"/>
      <c r="K118" s="130"/>
      <c r="L118" s="130"/>
      <c r="R118" s="4" t="s">
        <v>194</v>
      </c>
      <c r="S118" s="4">
        <v>0.54393411999999997</v>
      </c>
    </row>
    <row r="119" spans="1:19" ht="16" thickBot="1">
      <c r="A119" s="93"/>
      <c r="B119" s="94"/>
      <c r="C119" s="94"/>
      <c r="D119" s="94"/>
      <c r="E119" s="94"/>
      <c r="F119" s="94"/>
      <c r="G119" s="97"/>
      <c r="H119" s="130"/>
      <c r="I119" s="130"/>
      <c r="J119" s="130"/>
      <c r="K119" s="130"/>
      <c r="L119" s="130"/>
      <c r="R119" s="4" t="s">
        <v>196</v>
      </c>
      <c r="S119" s="5">
        <v>0.41895681699999998</v>
      </c>
    </row>
    <row r="120" spans="1:19">
      <c r="A120" s="95" t="s">
        <v>268</v>
      </c>
      <c r="B120" s="96" t="s">
        <v>8</v>
      </c>
      <c r="C120" s="96" t="s">
        <v>9</v>
      </c>
      <c r="D120" s="96" t="s">
        <v>10</v>
      </c>
      <c r="E120" s="96" t="s">
        <v>11</v>
      </c>
      <c r="F120" s="96" t="s">
        <v>12</v>
      </c>
      <c r="G120" s="16" t="s">
        <v>13</v>
      </c>
      <c r="H120" s="16" t="s">
        <v>14</v>
      </c>
      <c r="I120" s="16" t="s">
        <v>15</v>
      </c>
      <c r="J120" s="16" t="s">
        <v>279</v>
      </c>
      <c r="K120" s="16" t="s">
        <v>17</v>
      </c>
      <c r="L120" s="16" t="s">
        <v>18</v>
      </c>
      <c r="R120" s="17" t="s">
        <v>151</v>
      </c>
      <c r="S120" s="5">
        <v>0.34739118899999999</v>
      </c>
    </row>
    <row r="121" spans="1:19">
      <c r="A121" s="97"/>
      <c r="B121" s="98"/>
      <c r="C121" s="98"/>
      <c r="D121" s="98"/>
      <c r="E121" s="98"/>
      <c r="F121" s="98"/>
      <c r="G121" s="18"/>
      <c r="R121" s="4" t="s">
        <v>183</v>
      </c>
      <c r="S121" s="5">
        <v>0.32123402699999998</v>
      </c>
    </row>
    <row r="122" spans="1:19">
      <c r="A122" s="39" t="s">
        <v>31</v>
      </c>
      <c r="B122" s="100">
        <v>58.676000000000002</v>
      </c>
      <c r="C122" s="100">
        <v>28.21</v>
      </c>
      <c r="D122" s="100">
        <v>21.247</v>
      </c>
      <c r="E122" s="100">
        <v>82.864000000000004</v>
      </c>
      <c r="F122" s="100">
        <v>9.048</v>
      </c>
      <c r="G122" s="20">
        <f>AVERAGE(B122:F122)</f>
        <v>40.009</v>
      </c>
      <c r="H122">
        <f>G122/G$131</f>
        <v>0.44774861927454168</v>
      </c>
      <c r="I122">
        <f>VLOOKUP(A122,R$1:S$248,2,FALSE)</f>
        <v>0.26223906699999999</v>
      </c>
      <c r="J122">
        <f>H122*I122</f>
        <v>0.11741718016909403</v>
      </c>
      <c r="K122">
        <f>SUM(J122:J129)</f>
        <v>0.26945472381391622</v>
      </c>
      <c r="L122">
        <f>COUNTA(J122:J129)</f>
        <v>7</v>
      </c>
      <c r="R122" s="4" t="s">
        <v>197</v>
      </c>
      <c r="S122" s="5">
        <v>0.35481905499999999</v>
      </c>
    </row>
    <row r="123" spans="1:19">
      <c r="A123" s="39" t="s">
        <v>265</v>
      </c>
      <c r="B123" s="100">
        <v>19.077000000000002</v>
      </c>
      <c r="C123" s="100">
        <v>0</v>
      </c>
      <c r="D123" s="100">
        <v>0</v>
      </c>
      <c r="E123" s="100">
        <v>0</v>
      </c>
      <c r="F123" s="100">
        <v>0</v>
      </c>
      <c r="G123" s="20">
        <f t="shared" ref="G123:G131" si="12">AVERAGE(B123:F123)</f>
        <v>3.8154000000000003</v>
      </c>
      <c r="H123">
        <f t="shared" ref="H123:H129" si="13">G123/G$131</f>
        <v>4.2698894798172578E-2</v>
      </c>
      <c r="I123">
        <f t="shared" ref="I123:I129" si="14">VLOOKUP(A123,R$1:S$248,2,FALSE)</f>
        <v>0.37816792100000002</v>
      </c>
      <c r="J123">
        <f t="shared" ref="J123:J129" si="15">H123*I123</f>
        <v>1.6147352274822641E-2</v>
      </c>
      <c r="K123" s="130"/>
      <c r="L123" s="130"/>
      <c r="R123" s="22" t="s">
        <v>198</v>
      </c>
      <c r="S123" s="5">
        <v>0.48138170000000002</v>
      </c>
    </row>
    <row r="124" spans="1:19">
      <c r="A124" s="39" t="s">
        <v>95</v>
      </c>
      <c r="B124" s="100">
        <v>0</v>
      </c>
      <c r="C124" s="100">
        <v>11.381</v>
      </c>
      <c r="D124" s="100">
        <v>0</v>
      </c>
      <c r="E124" s="100">
        <v>10.273</v>
      </c>
      <c r="F124" s="100">
        <v>8.8149999999999995</v>
      </c>
      <c r="G124" s="20">
        <f t="shared" si="12"/>
        <v>6.0937999999999999</v>
      </c>
      <c r="H124">
        <f t="shared" si="13"/>
        <v>6.8196919096583319E-2</v>
      </c>
      <c r="I124">
        <f t="shared" si="14"/>
        <v>0.28245747300000001</v>
      </c>
      <c r="J124">
        <f t="shared" si="15"/>
        <v>1.9262729434406368E-2</v>
      </c>
      <c r="K124" s="130"/>
      <c r="L124" s="130"/>
      <c r="R124" s="4" t="s">
        <v>51</v>
      </c>
      <c r="S124" s="5">
        <v>0.26294708900000002</v>
      </c>
    </row>
    <row r="125" spans="1:19">
      <c r="A125" s="39" t="s">
        <v>41</v>
      </c>
      <c r="B125" s="100">
        <v>7.3241293441242172</v>
      </c>
      <c r="C125" s="100">
        <v>0</v>
      </c>
      <c r="D125" s="100">
        <v>0</v>
      </c>
      <c r="E125" s="100">
        <v>0</v>
      </c>
      <c r="F125" s="100">
        <v>0</v>
      </c>
      <c r="G125" s="20">
        <f t="shared" si="12"/>
        <v>1.4648258688248434</v>
      </c>
      <c r="H125">
        <f t="shared" si="13"/>
        <v>1.639315554610099E-2</v>
      </c>
      <c r="I125">
        <f t="shared" si="14"/>
        <v>0.15008984</v>
      </c>
      <c r="J125">
        <f t="shared" si="15"/>
        <v>2.4604460930094103E-3</v>
      </c>
      <c r="K125" s="130"/>
      <c r="L125" s="130"/>
      <c r="R125" s="4" t="s">
        <v>184</v>
      </c>
      <c r="S125" s="5">
        <v>0.35035347300000003</v>
      </c>
    </row>
    <row r="126" spans="1:19">
      <c r="A126" s="39" t="s">
        <v>54</v>
      </c>
      <c r="B126" s="100">
        <v>0</v>
      </c>
      <c r="C126" s="100">
        <v>0</v>
      </c>
      <c r="D126" s="100">
        <v>0</v>
      </c>
      <c r="E126" s="100">
        <v>0</v>
      </c>
      <c r="F126" s="100">
        <v>3.8545845143352002</v>
      </c>
      <c r="G126" s="20">
        <f t="shared" si="12"/>
        <v>0.77091690286704007</v>
      </c>
      <c r="H126">
        <f t="shared" si="13"/>
        <v>8.6274832871134789E-3</v>
      </c>
      <c r="I126">
        <f t="shared" si="14"/>
        <v>0.12913191900000001</v>
      </c>
      <c r="J126">
        <f t="shared" si="15"/>
        <v>1.1140834730053917E-3</v>
      </c>
      <c r="K126" s="130"/>
      <c r="L126" s="130"/>
      <c r="R126" s="4" t="s">
        <v>199</v>
      </c>
      <c r="S126" s="5">
        <v>0.47867728199999998</v>
      </c>
    </row>
    <row r="127" spans="1:19">
      <c r="A127" s="39" t="s">
        <v>205</v>
      </c>
      <c r="B127" s="100">
        <v>0</v>
      </c>
      <c r="C127" s="100">
        <v>0</v>
      </c>
      <c r="D127" s="100">
        <v>0</v>
      </c>
      <c r="E127" s="100">
        <v>0</v>
      </c>
      <c r="F127" s="100">
        <v>0</v>
      </c>
      <c r="G127" s="20">
        <f t="shared" si="12"/>
        <v>0</v>
      </c>
      <c r="H127">
        <f t="shared" si="13"/>
        <v>0</v>
      </c>
      <c r="I127">
        <f t="shared" si="14"/>
        <v>0.28954676299999998</v>
      </c>
      <c r="K127" s="130"/>
      <c r="L127" s="130"/>
      <c r="R127" s="4" t="s">
        <v>122</v>
      </c>
      <c r="S127" s="5">
        <v>0.57400911600000004</v>
      </c>
    </row>
    <row r="128" spans="1:19">
      <c r="A128" s="39" t="s">
        <v>0</v>
      </c>
      <c r="B128" s="100">
        <v>0</v>
      </c>
      <c r="C128" s="100">
        <v>2</v>
      </c>
      <c r="D128" s="100">
        <v>3</v>
      </c>
      <c r="E128" s="100">
        <v>1</v>
      </c>
      <c r="F128" s="100">
        <v>0</v>
      </c>
      <c r="G128" s="20">
        <f t="shared" si="12"/>
        <v>1.2</v>
      </c>
      <c r="H128">
        <f t="shared" si="13"/>
        <v>1.3429436954921393E-2</v>
      </c>
      <c r="I128">
        <f t="shared" si="14"/>
        <v>0.199021375</v>
      </c>
      <c r="J128">
        <f t="shared" si="15"/>
        <v>2.6727450082442688E-3</v>
      </c>
      <c r="K128" s="130"/>
      <c r="L128" s="130"/>
      <c r="R128" s="22" t="s">
        <v>99</v>
      </c>
      <c r="S128" s="5">
        <v>0.36547341700000002</v>
      </c>
    </row>
    <row r="129" spans="1:19">
      <c r="A129" s="39" t="s">
        <v>203</v>
      </c>
      <c r="B129" s="100">
        <v>30.988</v>
      </c>
      <c r="C129" s="100">
        <v>26.257999999999999</v>
      </c>
      <c r="D129" s="100">
        <v>25.581</v>
      </c>
      <c r="E129" s="100">
        <v>47.302</v>
      </c>
      <c r="F129" s="100">
        <v>49.881</v>
      </c>
      <c r="G129" s="20">
        <f t="shared" si="12"/>
        <v>36.001999999999995</v>
      </c>
      <c r="H129">
        <f t="shared" si="13"/>
        <v>0.40290549104256662</v>
      </c>
      <c r="I129">
        <f t="shared" si="14"/>
        <v>0.273960494</v>
      </c>
      <c r="J129">
        <f t="shared" si="15"/>
        <v>0.11038018736133412</v>
      </c>
      <c r="K129" s="130"/>
      <c r="L129" s="130"/>
      <c r="R129" s="4" t="s">
        <v>79</v>
      </c>
      <c r="S129" s="4">
        <v>0.17537725199999998</v>
      </c>
    </row>
    <row r="130" spans="1:19" ht="16" thickBot="1">
      <c r="A130" s="407"/>
      <c r="B130" s="102"/>
      <c r="C130" s="102"/>
      <c r="D130" s="102"/>
      <c r="E130" s="102"/>
      <c r="F130" s="102"/>
      <c r="G130" s="20"/>
      <c r="H130" s="39"/>
      <c r="I130" s="130"/>
      <c r="J130" s="130"/>
      <c r="K130" s="130"/>
      <c r="L130" s="130"/>
      <c r="R130" s="4" t="s">
        <v>52</v>
      </c>
      <c r="S130" s="5">
        <v>0.25720264300000001</v>
      </c>
    </row>
    <row r="131" spans="1:19">
      <c r="A131" s="235"/>
      <c r="B131" s="100">
        <f>SUM(B122:B129)</f>
        <v>116.06512934412422</v>
      </c>
      <c r="C131" s="100">
        <f>SUM(C122:C129)</f>
        <v>67.849000000000004</v>
      </c>
      <c r="D131" s="100">
        <f>SUM(D122:D129)</f>
        <v>49.828000000000003</v>
      </c>
      <c r="E131" s="100">
        <f>SUM(E122:E129)</f>
        <v>141.43899999999999</v>
      </c>
      <c r="F131" s="100">
        <f>SUM(F122:F129)</f>
        <v>71.598584514335201</v>
      </c>
      <c r="G131" s="20">
        <f t="shared" si="12"/>
        <v>89.355942771691872</v>
      </c>
      <c r="H131" s="39"/>
      <c r="I131" s="130"/>
      <c r="J131" s="130"/>
      <c r="K131" s="130"/>
      <c r="L131" s="130"/>
      <c r="R131" s="4" t="s">
        <v>54</v>
      </c>
      <c r="S131" s="5">
        <v>0.12913191900000001</v>
      </c>
    </row>
    <row r="132" spans="1:19">
      <c r="A132" s="134" t="s">
        <v>269</v>
      </c>
      <c r="B132" s="135"/>
      <c r="C132" s="135"/>
      <c r="D132" s="135"/>
      <c r="E132" s="135"/>
      <c r="F132" s="135"/>
      <c r="G132" s="135"/>
      <c r="H132" s="39"/>
      <c r="I132" s="130"/>
      <c r="J132" s="130"/>
      <c r="K132" s="130"/>
      <c r="L132" s="130"/>
      <c r="R132" s="23" t="s">
        <v>153</v>
      </c>
      <c r="S132" s="4">
        <v>0.30302319799999999</v>
      </c>
    </row>
    <row r="133" spans="1:19">
      <c r="A133" s="86"/>
      <c r="B133" s="135"/>
      <c r="C133" s="135"/>
      <c r="D133" s="135"/>
      <c r="E133" s="135"/>
      <c r="F133" s="135"/>
      <c r="G133" s="135"/>
      <c r="H133" s="39"/>
      <c r="I133" s="130"/>
      <c r="J133" s="130"/>
      <c r="K133" s="130"/>
      <c r="L133" s="130"/>
      <c r="R133" s="4" t="s">
        <v>123</v>
      </c>
      <c r="S133" s="5">
        <v>0.53886033200000005</v>
      </c>
    </row>
    <row r="134" spans="1:19">
      <c r="A134" s="137" t="s">
        <v>271</v>
      </c>
      <c r="B134" s="135"/>
      <c r="C134" s="135"/>
      <c r="D134" s="135"/>
      <c r="E134" s="135"/>
      <c r="F134" s="135"/>
      <c r="G134" s="135"/>
      <c r="H134" s="39"/>
      <c r="I134" s="130"/>
      <c r="J134" s="130"/>
      <c r="K134" s="130"/>
      <c r="L134" s="130"/>
      <c r="R134" s="4" t="s">
        <v>125</v>
      </c>
      <c r="S134" s="5">
        <v>0.491810578</v>
      </c>
    </row>
    <row r="135" spans="1:19">
      <c r="A135" s="621"/>
      <c r="B135" s="135"/>
      <c r="C135" s="135"/>
      <c r="D135" s="135"/>
      <c r="E135" s="135"/>
      <c r="F135" s="135"/>
      <c r="G135" s="135"/>
      <c r="H135" s="39"/>
      <c r="I135" s="130"/>
      <c r="J135" s="130"/>
      <c r="K135" s="130"/>
      <c r="L135" s="130"/>
      <c r="R135" s="4" t="s">
        <v>163</v>
      </c>
      <c r="S135" s="5">
        <v>0.309853932</v>
      </c>
    </row>
    <row r="136" spans="1:19">
      <c r="A136" s="88" t="s">
        <v>201</v>
      </c>
      <c r="B136" s="89"/>
      <c r="C136" s="89"/>
      <c r="D136" s="89"/>
      <c r="E136" s="89"/>
      <c r="F136" s="89"/>
      <c r="G136" s="129"/>
      <c r="H136" s="130"/>
      <c r="I136" s="130"/>
      <c r="J136" s="130"/>
      <c r="K136" s="130"/>
      <c r="L136" s="130"/>
      <c r="R136" s="4" t="s">
        <v>176</v>
      </c>
      <c r="S136" s="5">
        <v>0.39787066100000001</v>
      </c>
    </row>
    <row r="137" spans="1:19">
      <c r="A137" s="90" t="s">
        <v>2</v>
      </c>
      <c r="B137" s="90"/>
      <c r="C137" s="90"/>
      <c r="D137" s="90"/>
      <c r="E137" s="90"/>
      <c r="F137" s="90"/>
      <c r="G137" s="97"/>
      <c r="H137" s="130"/>
      <c r="I137" s="130"/>
      <c r="J137" s="130"/>
      <c r="K137" s="130"/>
      <c r="L137" s="130"/>
      <c r="R137" s="4" t="s">
        <v>126</v>
      </c>
      <c r="S137" s="5">
        <v>0.54441631300000004</v>
      </c>
    </row>
    <row r="138" spans="1:19">
      <c r="A138" s="91" t="s">
        <v>4</v>
      </c>
      <c r="B138" s="92"/>
      <c r="C138" s="92"/>
      <c r="D138" s="92"/>
      <c r="E138" s="92"/>
      <c r="F138" s="92"/>
      <c r="G138" s="131"/>
      <c r="H138" s="130"/>
      <c r="I138" s="130"/>
      <c r="J138" s="130"/>
      <c r="K138" s="130"/>
      <c r="L138" s="130"/>
      <c r="R138" s="4" t="s">
        <v>56</v>
      </c>
      <c r="S138" s="5">
        <v>0.255508018</v>
      </c>
    </row>
    <row r="139" spans="1:19" ht="16" thickBot="1">
      <c r="A139" s="93"/>
      <c r="B139" s="94"/>
      <c r="C139" s="94"/>
      <c r="D139" s="94"/>
      <c r="E139" s="94"/>
      <c r="F139" s="94"/>
      <c r="G139" s="97"/>
      <c r="H139" s="130"/>
      <c r="I139" s="130"/>
      <c r="J139" s="130"/>
      <c r="K139" s="130"/>
      <c r="L139" s="130"/>
      <c r="R139" s="4" t="s">
        <v>208</v>
      </c>
      <c r="S139" s="4">
        <v>0.54393411999999997</v>
      </c>
    </row>
    <row r="140" spans="1:19">
      <c r="A140" s="95" t="s">
        <v>268</v>
      </c>
      <c r="B140" s="96" t="s">
        <v>8</v>
      </c>
      <c r="C140" s="96" t="s">
        <v>9</v>
      </c>
      <c r="D140" s="96" t="s">
        <v>10</v>
      </c>
      <c r="E140" s="96" t="s">
        <v>11</v>
      </c>
      <c r="F140" s="96" t="s">
        <v>12</v>
      </c>
      <c r="G140" s="16" t="s">
        <v>13</v>
      </c>
      <c r="H140" s="16" t="s">
        <v>14</v>
      </c>
      <c r="I140" s="16" t="s">
        <v>15</v>
      </c>
      <c r="J140" s="16" t="s">
        <v>279</v>
      </c>
      <c r="K140" s="16" t="s">
        <v>17</v>
      </c>
      <c r="L140" s="16" t="s">
        <v>18</v>
      </c>
      <c r="R140" s="4" t="s">
        <v>209</v>
      </c>
      <c r="S140" s="4">
        <v>0.39864959599999999</v>
      </c>
    </row>
    <row r="141" spans="1:19">
      <c r="A141" s="97"/>
      <c r="B141" s="98"/>
      <c r="C141" s="98"/>
      <c r="D141" s="98"/>
      <c r="E141" s="98"/>
      <c r="F141" s="98"/>
      <c r="G141" s="18"/>
      <c r="R141" s="4" t="s">
        <v>127</v>
      </c>
      <c r="S141" s="5">
        <v>0.46528443800000002</v>
      </c>
    </row>
    <row r="142" spans="1:19">
      <c r="A142" s="39" t="s">
        <v>31</v>
      </c>
      <c r="B142" s="100">
        <v>18.518000000000001</v>
      </c>
      <c r="C142" s="100">
        <v>12.712</v>
      </c>
      <c r="D142" s="100">
        <v>18.960999999999999</v>
      </c>
      <c r="E142" s="100">
        <v>23.292999999999999</v>
      </c>
      <c r="F142" s="100">
        <v>40.648000000000003</v>
      </c>
      <c r="G142" s="20">
        <f>AVERAGE(B142:F142)</f>
        <v>22.8264</v>
      </c>
      <c r="H142">
        <f>G142/G$165</f>
        <v>5.1855712605264462E-2</v>
      </c>
      <c r="I142">
        <f>VLOOKUP(A142,R$1:S$251,2,FALSE)</f>
        <v>0.26223906699999999</v>
      </c>
      <c r="J142">
        <f>H142*I142</f>
        <v>1.3598593692224692E-2</v>
      </c>
      <c r="K142">
        <f>SUM(J142:J163)</f>
        <v>0.28541750803723653</v>
      </c>
      <c r="L142">
        <f>COUNTA(J142:J163)</f>
        <v>20</v>
      </c>
      <c r="R142" s="4" t="s">
        <v>128</v>
      </c>
      <c r="S142" s="5">
        <v>0.33922593699999998</v>
      </c>
    </row>
    <row r="143" spans="1:19">
      <c r="A143" s="39" t="s">
        <v>23</v>
      </c>
      <c r="B143" s="100">
        <v>0</v>
      </c>
      <c r="C143" s="100">
        <v>1.3891918098807701</v>
      </c>
      <c r="D143" s="100">
        <v>1.3244243720572899</v>
      </c>
      <c r="E143" s="100">
        <v>1.3901342174586999</v>
      </c>
      <c r="F143" s="100">
        <v>1.2848615047784</v>
      </c>
      <c r="G143" s="20">
        <f t="shared" ref="G143:G165" si="16">AVERAGE(B143:F143)</f>
        <v>1.077722380835032</v>
      </c>
      <c r="H143">
        <f t="shared" ref="H143:H163" si="17">G143/G$165</f>
        <v>2.4483081891512812E-3</v>
      </c>
      <c r="I143">
        <f t="shared" ref="I143:I163" si="18">VLOOKUP(A143,R$1:S$251,2,FALSE)</f>
        <v>0.205225833</v>
      </c>
      <c r="J143">
        <f t="shared" ref="J143:J163" si="19">H143*I143</f>
        <v>5.0245608755929323E-4</v>
      </c>
      <c r="K143" s="130"/>
      <c r="L143" s="130"/>
      <c r="R143" s="4" t="s">
        <v>210</v>
      </c>
      <c r="S143" s="4">
        <v>0.46037966699999999</v>
      </c>
    </row>
    <row r="144" spans="1:19">
      <c r="A144" s="39" t="s">
        <v>265</v>
      </c>
      <c r="B144" s="100">
        <v>14.977</v>
      </c>
      <c r="C144" s="100">
        <v>41.201999999999998</v>
      </c>
      <c r="D144" s="100">
        <v>84.203999999999994</v>
      </c>
      <c r="E144" s="100">
        <v>0</v>
      </c>
      <c r="F144" s="100">
        <v>60.207999999999998</v>
      </c>
      <c r="G144" s="20">
        <f t="shared" si="16"/>
        <v>40.118199999999995</v>
      </c>
      <c r="H144">
        <f t="shared" si="17"/>
        <v>9.1138236841574696E-2</v>
      </c>
      <c r="I144">
        <f t="shared" si="18"/>
        <v>0.37816792100000002</v>
      </c>
      <c r="J144">
        <f t="shared" si="19"/>
        <v>3.4465557549983913E-2</v>
      </c>
      <c r="K144" s="130"/>
      <c r="L144" s="130"/>
      <c r="R144" s="4" t="s">
        <v>205</v>
      </c>
      <c r="S144" s="5">
        <v>0.28954676299999998</v>
      </c>
    </row>
    <row r="145" spans="1:19">
      <c r="A145" s="39" t="s">
        <v>69</v>
      </c>
      <c r="B145" s="100">
        <v>429.24799999999999</v>
      </c>
      <c r="C145" s="100">
        <v>44.78</v>
      </c>
      <c r="D145" s="100">
        <v>0</v>
      </c>
      <c r="E145" s="100">
        <v>0</v>
      </c>
      <c r="F145" s="100">
        <v>0</v>
      </c>
      <c r="G145" s="20">
        <f t="shared" si="16"/>
        <v>94.805599999999998</v>
      </c>
      <c r="H145">
        <f t="shared" si="17"/>
        <v>0.21537395064353823</v>
      </c>
      <c r="I145">
        <f t="shared" si="18"/>
        <v>0.29559615700000003</v>
      </c>
      <c r="J145">
        <f t="shared" si="19"/>
        <v>6.3663712128137581E-2</v>
      </c>
      <c r="K145" s="130"/>
      <c r="L145" s="130"/>
      <c r="R145" s="4" t="s">
        <v>211</v>
      </c>
      <c r="S145" s="5">
        <v>0.48259844499999999</v>
      </c>
    </row>
    <row r="146" spans="1:19">
      <c r="A146" s="39" t="s">
        <v>95</v>
      </c>
      <c r="B146" s="100">
        <v>10</v>
      </c>
      <c r="C146" s="100">
        <v>25.132000000000001</v>
      </c>
      <c r="D146" s="100">
        <v>7.5190000000000001</v>
      </c>
      <c r="E146" s="100">
        <v>85.441999999999993</v>
      </c>
      <c r="F146" s="100">
        <v>128.23500000000001</v>
      </c>
      <c r="G146" s="20">
        <f t="shared" si="16"/>
        <v>51.265599999999992</v>
      </c>
      <c r="H146">
        <f t="shared" si="17"/>
        <v>0.11646226387588256</v>
      </c>
      <c r="I146">
        <f t="shared" si="18"/>
        <v>0.28245747300000001</v>
      </c>
      <c r="J146">
        <f t="shared" si="19"/>
        <v>3.2895636754240974E-2</v>
      </c>
      <c r="K146" s="130"/>
      <c r="L146" s="130"/>
      <c r="R146" s="4" t="s">
        <v>81</v>
      </c>
      <c r="S146" s="5">
        <v>0.18817235299999999</v>
      </c>
    </row>
    <row r="147" spans="1:19">
      <c r="A147" s="39" t="s">
        <v>102</v>
      </c>
      <c r="B147" s="100">
        <v>24.343</v>
      </c>
      <c r="C147" s="100">
        <v>25.765999999999998</v>
      </c>
      <c r="D147" s="100">
        <v>33.75</v>
      </c>
      <c r="E147" s="100">
        <v>73.174000000000007</v>
      </c>
      <c r="F147" s="100">
        <v>173.24700000000001</v>
      </c>
      <c r="G147" s="20">
        <f t="shared" si="16"/>
        <v>66.056000000000012</v>
      </c>
      <c r="H147">
        <f t="shared" si="17"/>
        <v>0.15006225037033216</v>
      </c>
      <c r="I147">
        <f t="shared" si="18"/>
        <v>0.29815216</v>
      </c>
      <c r="J147">
        <f t="shared" si="19"/>
        <v>4.4741384082375331E-2</v>
      </c>
      <c r="K147" s="130"/>
      <c r="L147" s="130"/>
      <c r="R147" s="4" t="s">
        <v>155</v>
      </c>
      <c r="S147" s="5">
        <v>0.39930692499999998</v>
      </c>
    </row>
    <row r="148" spans="1:19">
      <c r="A148" s="39" t="s">
        <v>108</v>
      </c>
      <c r="B148" s="100">
        <v>0</v>
      </c>
      <c r="C148" s="100">
        <v>0</v>
      </c>
      <c r="D148" s="100">
        <v>0</v>
      </c>
      <c r="E148" s="100">
        <v>0</v>
      </c>
      <c r="F148" s="100">
        <v>0</v>
      </c>
      <c r="G148" s="20">
        <f t="shared" si="16"/>
        <v>0</v>
      </c>
      <c r="H148">
        <f t="shared" si="17"/>
        <v>0</v>
      </c>
      <c r="I148">
        <f t="shared" si="18"/>
        <v>0.342986709</v>
      </c>
      <c r="K148" s="130"/>
      <c r="L148" s="130"/>
      <c r="R148" s="4" t="s">
        <v>212</v>
      </c>
      <c r="S148" s="4">
        <v>0.2866231185</v>
      </c>
    </row>
    <row r="149" spans="1:19">
      <c r="A149" s="39" t="s">
        <v>121</v>
      </c>
      <c r="B149" s="100">
        <v>31.725999999999999</v>
      </c>
      <c r="C149" s="100">
        <v>14.407999999999999</v>
      </c>
      <c r="D149" s="100">
        <v>13.129</v>
      </c>
      <c r="E149" s="100">
        <v>7.173</v>
      </c>
      <c r="F149" s="100">
        <v>12.762</v>
      </c>
      <c r="G149" s="20">
        <f t="shared" si="16"/>
        <v>15.839599999999999</v>
      </c>
      <c r="H149">
        <f t="shared" si="17"/>
        <v>3.5983499166857107E-2</v>
      </c>
      <c r="I149">
        <f t="shared" si="18"/>
        <v>0.31631986200000001</v>
      </c>
      <c r="J149">
        <f t="shared" si="19"/>
        <v>1.1382295490737356E-2</v>
      </c>
      <c r="K149" s="130"/>
      <c r="L149" s="130"/>
      <c r="R149" s="4" t="s">
        <v>214</v>
      </c>
      <c r="S149" s="4">
        <v>0.39864959599999999</v>
      </c>
    </row>
    <row r="150" spans="1:19">
      <c r="A150" s="39" t="s">
        <v>124</v>
      </c>
      <c r="B150" s="100">
        <v>0</v>
      </c>
      <c r="C150" s="100">
        <v>0</v>
      </c>
      <c r="D150" s="100">
        <v>7.7640000000000002</v>
      </c>
      <c r="E150" s="100">
        <v>2.0819999999999999</v>
      </c>
      <c r="F150" s="100">
        <v>9.4580000000000002</v>
      </c>
      <c r="G150" s="20">
        <f t="shared" si="16"/>
        <v>3.8608000000000002</v>
      </c>
      <c r="H150">
        <f t="shared" si="17"/>
        <v>8.7707450682720477E-3</v>
      </c>
      <c r="I150">
        <f t="shared" si="18"/>
        <v>0.38353377399999999</v>
      </c>
      <c r="J150">
        <f t="shared" si="19"/>
        <v>3.3638769568262662E-3</v>
      </c>
      <c r="K150" s="130"/>
      <c r="L150" s="130"/>
      <c r="R150" s="4" t="s">
        <v>101</v>
      </c>
      <c r="S150" s="5">
        <v>0.36470802699999999</v>
      </c>
    </row>
    <row r="151" spans="1:19">
      <c r="A151" s="39" t="s">
        <v>38</v>
      </c>
      <c r="B151" s="100">
        <v>0</v>
      </c>
      <c r="C151" s="100">
        <v>1.8309548054228493</v>
      </c>
      <c r="D151" s="100">
        <v>0</v>
      </c>
      <c r="E151" s="100">
        <v>2.2589681033703806</v>
      </c>
      <c r="F151" s="100">
        <v>1.00861628125104</v>
      </c>
      <c r="G151" s="20">
        <f t="shared" si="16"/>
        <v>1.019707838008854</v>
      </c>
      <c r="H151">
        <f t="shared" si="17"/>
        <v>2.316514062187761E-3</v>
      </c>
      <c r="I151">
        <f t="shared" si="18"/>
        <v>0.189396599</v>
      </c>
      <c r="J151">
        <f t="shared" si="19"/>
        <v>4.3873988491403642E-4</v>
      </c>
      <c r="K151" s="130"/>
      <c r="L151" s="130"/>
      <c r="R151" s="4" t="s">
        <v>129</v>
      </c>
      <c r="S151" s="5">
        <v>0.51318692300000002</v>
      </c>
    </row>
    <row r="152" spans="1:19">
      <c r="A152" s="39" t="s">
        <v>39</v>
      </c>
      <c r="B152" s="100">
        <v>1.4648258688248434</v>
      </c>
      <c r="C152" s="100">
        <v>1.3891918098807701</v>
      </c>
      <c r="D152" s="100">
        <v>6.6221218602864731</v>
      </c>
      <c r="E152" s="100">
        <v>0</v>
      </c>
      <c r="F152" s="100">
        <v>2.5697287067869001</v>
      </c>
      <c r="G152" s="20">
        <f t="shared" si="16"/>
        <v>2.4091736491557976</v>
      </c>
      <c r="H152">
        <f t="shared" si="17"/>
        <v>5.4730231822275651E-3</v>
      </c>
      <c r="I152">
        <f t="shared" si="18"/>
        <v>0.150847644</v>
      </c>
      <c r="J152">
        <f t="shared" si="19"/>
        <v>8.2559265259641093E-4</v>
      </c>
      <c r="K152" s="130"/>
      <c r="L152" s="130"/>
      <c r="R152" s="4" t="s">
        <v>217</v>
      </c>
      <c r="S152" s="5">
        <v>0.42702807500000001</v>
      </c>
    </row>
    <row r="153" spans="1:19">
      <c r="A153" s="39" t="s">
        <v>41</v>
      </c>
      <c r="B153" s="100">
        <v>0</v>
      </c>
      <c r="C153" s="100">
        <v>1.3891918098807656</v>
      </c>
      <c r="D153" s="100">
        <v>0</v>
      </c>
      <c r="E153" s="100">
        <v>0</v>
      </c>
      <c r="F153" s="100">
        <v>0</v>
      </c>
      <c r="G153" s="20">
        <f t="shared" si="16"/>
        <v>0.27783836197615314</v>
      </c>
      <c r="H153">
        <f t="shared" si="17"/>
        <v>6.3117733192061981E-4</v>
      </c>
      <c r="I153">
        <f t="shared" si="18"/>
        <v>0.15008984</v>
      </c>
      <c r="J153">
        <f t="shared" si="19"/>
        <v>9.4733304759592727E-5</v>
      </c>
      <c r="K153" s="130"/>
      <c r="L153" s="130"/>
      <c r="R153" s="4" t="s">
        <v>218</v>
      </c>
      <c r="S153" s="4">
        <v>0.54393411999999997</v>
      </c>
    </row>
    <row r="154" spans="1:19">
      <c r="A154" s="39" t="s">
        <v>49</v>
      </c>
      <c r="B154" s="100">
        <v>3.83784377632109</v>
      </c>
      <c r="C154" s="100">
        <v>4.1397915934446816</v>
      </c>
      <c r="D154" s="100">
        <v>2.9667105934083402</v>
      </c>
      <c r="E154" s="100">
        <v>3.4892368858213261</v>
      </c>
      <c r="F154" s="100">
        <v>3.7646442090007119</v>
      </c>
      <c r="G154" s="20">
        <f t="shared" si="16"/>
        <v>3.6396454115992301</v>
      </c>
      <c r="H154">
        <f t="shared" si="17"/>
        <v>8.268338697690357E-3</v>
      </c>
      <c r="I154">
        <f t="shared" si="18"/>
        <v>0.21171030399999999</v>
      </c>
      <c r="J154">
        <f t="shared" si="19"/>
        <v>1.7504924992629894E-3</v>
      </c>
      <c r="K154" s="130"/>
      <c r="L154" s="130"/>
      <c r="R154" s="4" t="s">
        <v>177</v>
      </c>
      <c r="S154" s="5">
        <v>0.47759416300000002</v>
      </c>
    </row>
    <row r="155" spans="1:19">
      <c r="A155" s="39" t="s">
        <v>54</v>
      </c>
      <c r="B155" s="100">
        <v>16.113084557073279</v>
      </c>
      <c r="C155" s="100">
        <v>8.3351508592845942</v>
      </c>
      <c r="D155" s="100">
        <v>31.786184929375072</v>
      </c>
      <c r="E155" s="100">
        <v>34.753355436467395</v>
      </c>
      <c r="F155" s="100">
        <v>17.9880610668976</v>
      </c>
      <c r="G155" s="20">
        <f t="shared" si="16"/>
        <v>21.795167369819588</v>
      </c>
      <c r="H155">
        <f t="shared" si="17"/>
        <v>4.9513017178048326E-2</v>
      </c>
      <c r="I155">
        <f t="shared" si="18"/>
        <v>0.12913191900000001</v>
      </c>
      <c r="J155">
        <f t="shared" si="19"/>
        <v>6.3937109236813453E-3</v>
      </c>
      <c r="K155" s="130"/>
      <c r="L155" s="130"/>
      <c r="R155" s="4" t="s">
        <v>58</v>
      </c>
      <c r="S155" s="5">
        <v>0.19057085000000001</v>
      </c>
    </row>
    <row r="156" spans="1:19">
      <c r="A156" s="39" t="s">
        <v>205</v>
      </c>
      <c r="B156" s="100">
        <v>0.71</v>
      </c>
      <c r="C156" s="100">
        <v>2.7949999999999999</v>
      </c>
      <c r="D156" s="100">
        <v>2.5960000000000001</v>
      </c>
      <c r="E156" s="100">
        <v>3.9809999999999999</v>
      </c>
      <c r="F156" s="100">
        <v>3.452</v>
      </c>
      <c r="G156" s="20">
        <f t="shared" si="16"/>
        <v>2.7068000000000003</v>
      </c>
      <c r="H156">
        <f t="shared" si="17"/>
        <v>6.1491537377742385E-3</v>
      </c>
      <c r="I156">
        <f t="shared" si="18"/>
        <v>0.28954676299999998</v>
      </c>
      <c r="J156">
        <f t="shared" si="19"/>
        <v>1.7804675599618815E-3</v>
      </c>
      <c r="K156" s="130"/>
      <c r="L156" s="130"/>
      <c r="R156" s="218" t="s">
        <v>266</v>
      </c>
      <c r="S156" s="4">
        <v>0.39864959599999999</v>
      </c>
    </row>
    <row r="157" spans="1:19">
      <c r="A157" s="39" t="s">
        <v>207</v>
      </c>
      <c r="B157" s="100">
        <v>15.667</v>
      </c>
      <c r="C157" s="100">
        <v>22.713000000000001</v>
      </c>
      <c r="D157" s="100">
        <v>12.805999999999999</v>
      </c>
      <c r="E157" s="100">
        <v>182.30099999999999</v>
      </c>
      <c r="F157" s="100">
        <v>28.050999999999998</v>
      </c>
      <c r="G157" s="20">
        <f t="shared" si="16"/>
        <v>52.307600000000001</v>
      </c>
      <c r="H157">
        <f t="shared" si="17"/>
        <v>0.11882941999926101</v>
      </c>
      <c r="I157">
        <f t="shared" si="18"/>
        <v>0.33910511100000001</v>
      </c>
      <c r="J157">
        <f t="shared" si="19"/>
        <v>4.0295663658915029E-2</v>
      </c>
      <c r="K157" s="130"/>
      <c r="L157" s="130"/>
      <c r="R157" s="22" t="s">
        <v>213</v>
      </c>
      <c r="S157" s="4">
        <v>0.39864959599999999</v>
      </c>
    </row>
    <row r="158" spans="1:19">
      <c r="A158" s="39" t="s">
        <v>70</v>
      </c>
      <c r="B158" s="100">
        <v>0</v>
      </c>
      <c r="C158" s="100">
        <v>0</v>
      </c>
      <c r="D158" s="100">
        <v>0</v>
      </c>
      <c r="E158" s="100">
        <v>0</v>
      </c>
      <c r="F158" s="100">
        <v>68.097659753255186</v>
      </c>
      <c r="G158" s="20">
        <f t="shared" si="16"/>
        <v>13.619531950651037</v>
      </c>
      <c r="H158">
        <f t="shared" si="17"/>
        <v>3.0940075292257084E-2</v>
      </c>
      <c r="I158">
        <f t="shared" si="18"/>
        <v>0.21351756199999999</v>
      </c>
      <c r="J158">
        <f t="shared" si="19"/>
        <v>6.6062494444991699E-3</v>
      </c>
      <c r="K158" s="130"/>
      <c r="L158" s="130"/>
      <c r="R158" s="4" t="s">
        <v>94</v>
      </c>
      <c r="S158" s="5">
        <v>0.25937051</v>
      </c>
    </row>
    <row r="159" spans="1:19">
      <c r="A159" s="39" t="s">
        <v>72</v>
      </c>
      <c r="B159" s="100">
        <v>0.91031845974116599</v>
      </c>
      <c r="C159" s="100">
        <v>0</v>
      </c>
      <c r="D159" s="100">
        <v>1.38743978511333</v>
      </c>
      <c r="E159" s="132" t="s">
        <v>30</v>
      </c>
      <c r="F159" s="132" t="s">
        <v>30</v>
      </c>
      <c r="G159" s="20">
        <f>AVERAGE(B159:D159)</f>
        <v>0.76591941495149862</v>
      </c>
      <c r="H159">
        <f t="shared" si="17"/>
        <v>1.739972008749396E-3</v>
      </c>
      <c r="I159">
        <f t="shared" si="18"/>
        <v>0.20526576499999999</v>
      </c>
      <c r="J159">
        <f t="shared" si="19"/>
        <v>3.5715668545453143E-4</v>
      </c>
      <c r="K159" s="130"/>
      <c r="L159" s="130"/>
      <c r="R159" s="17" t="s">
        <v>222</v>
      </c>
      <c r="S159" s="4">
        <v>0.54393411999999997</v>
      </c>
    </row>
    <row r="160" spans="1:19">
      <c r="A160" s="39" t="s">
        <v>0</v>
      </c>
      <c r="B160" s="100">
        <v>48</v>
      </c>
      <c r="C160" s="100">
        <v>73</v>
      </c>
      <c r="D160" s="100">
        <v>68</v>
      </c>
      <c r="E160" s="100">
        <v>16</v>
      </c>
      <c r="F160" s="100">
        <v>0</v>
      </c>
      <c r="G160" s="20">
        <f t="shared" si="16"/>
        <v>41</v>
      </c>
      <c r="H160">
        <f t="shared" si="17"/>
        <v>9.3141459749055619E-2</v>
      </c>
      <c r="I160">
        <f t="shared" si="18"/>
        <v>0.199021375</v>
      </c>
      <c r="J160">
        <f t="shared" si="19"/>
        <v>1.8537141388764205E-2</v>
      </c>
      <c r="K160" s="130"/>
      <c r="L160" s="130"/>
      <c r="R160" s="4" t="s">
        <v>206</v>
      </c>
      <c r="S160" s="5">
        <v>0.37561155200000002</v>
      </c>
    </row>
    <row r="161" spans="1:19">
      <c r="A161" s="39" t="s">
        <v>203</v>
      </c>
      <c r="B161" s="100">
        <v>1.248</v>
      </c>
      <c r="C161" s="100">
        <v>0</v>
      </c>
      <c r="D161" s="100">
        <v>0</v>
      </c>
      <c r="E161" s="100">
        <v>0</v>
      </c>
      <c r="F161" s="100">
        <v>18.893999999999998</v>
      </c>
      <c r="G161" s="20">
        <f t="shared" si="16"/>
        <v>4.0283999999999995</v>
      </c>
      <c r="H161">
        <f t="shared" si="17"/>
        <v>9.1514891817828202E-3</v>
      </c>
      <c r="I161">
        <f t="shared" si="18"/>
        <v>0.273960494</v>
      </c>
      <c r="J161">
        <f t="shared" si="19"/>
        <v>2.5071464970768771E-3</v>
      </c>
      <c r="K161" s="130"/>
      <c r="L161" s="130"/>
      <c r="R161" s="4" t="s">
        <v>131</v>
      </c>
      <c r="S161" s="5">
        <v>0.52911444100000005</v>
      </c>
    </row>
    <row r="162" spans="1:19">
      <c r="A162" s="39" t="s">
        <v>267</v>
      </c>
      <c r="B162" s="100">
        <v>0</v>
      </c>
      <c r="C162" s="100">
        <v>0</v>
      </c>
      <c r="D162" s="100">
        <v>0</v>
      </c>
      <c r="E162" s="100">
        <v>0</v>
      </c>
      <c r="F162" s="100">
        <v>0</v>
      </c>
      <c r="G162" s="20">
        <f t="shared" si="16"/>
        <v>0</v>
      </c>
      <c r="H162">
        <f t="shared" si="17"/>
        <v>0</v>
      </c>
      <c r="I162">
        <f t="shared" si="18"/>
        <v>0.284910779</v>
      </c>
      <c r="K162" s="130"/>
      <c r="L162" s="130"/>
      <c r="R162" s="4" t="s">
        <v>133</v>
      </c>
      <c r="S162" s="5">
        <v>0.50267819899999999</v>
      </c>
    </row>
    <row r="163" spans="1:19">
      <c r="A163" s="39" t="s">
        <v>148</v>
      </c>
      <c r="B163" s="100">
        <v>0</v>
      </c>
      <c r="C163" s="100">
        <v>2.8</v>
      </c>
      <c r="D163" s="100">
        <v>0</v>
      </c>
      <c r="E163" s="100">
        <v>0</v>
      </c>
      <c r="F163" s="100">
        <v>2.5865725724565656</v>
      </c>
      <c r="G163" s="20">
        <f t="shared" si="16"/>
        <v>1.077314514491313</v>
      </c>
      <c r="H163">
        <f t="shared" si="17"/>
        <v>2.4473816216723419E-3</v>
      </c>
      <c r="I163">
        <f t="shared" si="18"/>
        <v>0.49722559999999999</v>
      </c>
      <c r="J163">
        <f t="shared" si="19"/>
        <v>1.2169007952650031E-3</v>
      </c>
      <c r="K163" s="130"/>
      <c r="L163" s="130"/>
      <c r="R163" s="4" t="s">
        <v>224</v>
      </c>
      <c r="S163" s="4">
        <v>0.54393411999999997</v>
      </c>
    </row>
    <row r="164" spans="1:19" ht="16" thickBot="1">
      <c r="A164" s="407"/>
      <c r="B164" s="102"/>
      <c r="C164" s="102"/>
      <c r="D164" s="102"/>
      <c r="E164" s="102"/>
      <c r="F164" s="102"/>
      <c r="G164" s="20"/>
      <c r="H164" s="39"/>
      <c r="I164" s="130"/>
      <c r="J164" s="130"/>
      <c r="K164" s="130"/>
      <c r="L164" s="130"/>
      <c r="R164" s="4" t="s">
        <v>225</v>
      </c>
      <c r="S164" s="4">
        <v>0.54393411999999997</v>
      </c>
    </row>
    <row r="165" spans="1:19">
      <c r="A165" s="235"/>
      <c r="B165" s="100">
        <f>SUM(B142:B163)</f>
        <v>616.76307266196045</v>
      </c>
      <c r="C165" s="100">
        <f>SUM(C142:C163)</f>
        <v>283.78147268779441</v>
      </c>
      <c r="D165" s="100">
        <f>SUM(D142:D163)</f>
        <v>292.81588154024053</v>
      </c>
      <c r="E165" s="100">
        <f>SUM(E142:E163)</f>
        <v>435.33769464311774</v>
      </c>
      <c r="F165" s="100">
        <f>SUM(F142:F163)</f>
        <v>572.25514409442644</v>
      </c>
      <c r="G165" s="20">
        <f t="shared" si="16"/>
        <v>440.19065312550794</v>
      </c>
      <c r="H165" s="39"/>
      <c r="I165" s="130"/>
      <c r="J165" s="130"/>
      <c r="K165" s="130"/>
      <c r="L165" s="130"/>
      <c r="R165" s="4" t="s">
        <v>226</v>
      </c>
      <c r="S165" s="4">
        <v>0.54393411999999997</v>
      </c>
    </row>
    <row r="166" spans="1:19">
      <c r="A166" s="134" t="s">
        <v>269</v>
      </c>
      <c r="B166" s="135"/>
      <c r="C166" s="135"/>
      <c r="D166" s="135"/>
      <c r="E166" s="135"/>
      <c r="F166" s="135"/>
      <c r="G166" s="135"/>
      <c r="H166" s="39"/>
      <c r="I166" s="130"/>
      <c r="J166" s="130"/>
      <c r="K166" s="130"/>
      <c r="L166" s="130"/>
      <c r="R166" s="4" t="s">
        <v>83</v>
      </c>
      <c r="S166" s="5">
        <v>0.16181582799999999</v>
      </c>
    </row>
    <row r="167" spans="1:19">
      <c r="A167" s="86"/>
      <c r="B167" s="135"/>
      <c r="C167" s="135"/>
      <c r="D167" s="135"/>
      <c r="E167" s="135"/>
      <c r="F167" s="135"/>
      <c r="G167" s="135"/>
      <c r="H167" s="39"/>
      <c r="I167" s="130"/>
      <c r="J167" s="130"/>
      <c r="K167" s="130"/>
      <c r="L167" s="130"/>
      <c r="R167" s="4" t="s">
        <v>186</v>
      </c>
      <c r="S167" s="5">
        <v>0.320837551</v>
      </c>
    </row>
    <row r="168" spans="1:19">
      <c r="A168" s="137" t="s">
        <v>271</v>
      </c>
      <c r="B168" s="135"/>
      <c r="C168" s="135"/>
      <c r="D168" s="135"/>
      <c r="E168" s="135"/>
      <c r="F168" s="135"/>
      <c r="G168" s="135"/>
      <c r="H168" s="39"/>
      <c r="I168" s="130"/>
      <c r="J168" s="130"/>
      <c r="K168" s="130"/>
      <c r="L168" s="130"/>
      <c r="R168" s="4" t="s">
        <v>178</v>
      </c>
      <c r="S168" s="5">
        <v>0.430075243</v>
      </c>
    </row>
    <row r="169" spans="1:19">
      <c r="R169" s="4" t="s">
        <v>229</v>
      </c>
      <c r="S169" s="4">
        <v>0.54393411999999997</v>
      </c>
    </row>
    <row r="170" spans="1:19">
      <c r="A170" s="62" t="s">
        <v>166</v>
      </c>
      <c r="B170" s="63"/>
      <c r="C170" s="63"/>
      <c r="D170" s="63"/>
      <c r="E170" s="63"/>
      <c r="F170" s="63"/>
      <c r="G170" s="64"/>
      <c r="R170" s="4" t="s">
        <v>231</v>
      </c>
      <c r="S170" s="5">
        <v>0.349158994</v>
      </c>
    </row>
    <row r="171" spans="1:19">
      <c r="A171" s="65" t="s">
        <v>2</v>
      </c>
      <c r="B171" s="65"/>
      <c r="C171" s="65"/>
      <c r="D171" s="65"/>
      <c r="E171" s="65"/>
      <c r="F171" s="65"/>
      <c r="G171" s="66"/>
      <c r="R171" s="4" t="s">
        <v>207</v>
      </c>
      <c r="S171" s="5">
        <v>0.33910511100000001</v>
      </c>
    </row>
    <row r="172" spans="1:19">
      <c r="A172" s="67" t="s">
        <v>4</v>
      </c>
      <c r="B172" s="68"/>
      <c r="C172" s="68"/>
      <c r="D172" s="68"/>
      <c r="E172" s="68"/>
      <c r="F172" s="68"/>
      <c r="G172" s="69"/>
      <c r="R172" s="17" t="s">
        <v>219</v>
      </c>
      <c r="S172" s="5">
        <v>0.50184070000000003</v>
      </c>
    </row>
    <row r="173" spans="1:19" ht="16" thickBot="1">
      <c r="A173" s="70"/>
      <c r="B173" s="71"/>
      <c r="C173" s="71"/>
      <c r="D173" s="71"/>
      <c r="E173" s="71"/>
      <c r="F173" s="71"/>
      <c r="G173" s="18"/>
      <c r="R173" s="4" t="s">
        <v>200</v>
      </c>
      <c r="S173" s="5">
        <v>0.34476546800000002</v>
      </c>
    </row>
    <row r="174" spans="1:19">
      <c r="A174" s="74" t="s">
        <v>268</v>
      </c>
      <c r="B174" s="75" t="s">
        <v>8</v>
      </c>
      <c r="C174" s="75" t="s">
        <v>9</v>
      </c>
      <c r="D174" s="75" t="s">
        <v>10</v>
      </c>
      <c r="E174" s="75" t="s">
        <v>11</v>
      </c>
      <c r="F174" s="75" t="s">
        <v>12</v>
      </c>
      <c r="G174" s="16" t="s">
        <v>13</v>
      </c>
      <c r="H174" s="16" t="s">
        <v>14</v>
      </c>
      <c r="I174" s="16" t="s">
        <v>15</v>
      </c>
      <c r="J174" s="16" t="s">
        <v>279</v>
      </c>
      <c r="K174" s="16" t="s">
        <v>17</v>
      </c>
      <c r="L174" s="16" t="s">
        <v>18</v>
      </c>
      <c r="R174" s="4" t="s">
        <v>201</v>
      </c>
      <c r="S174" s="5">
        <v>0.36989438499999999</v>
      </c>
    </row>
    <row r="175" spans="1:19">
      <c r="A175" s="18"/>
      <c r="B175" s="76"/>
      <c r="C175" s="76"/>
      <c r="D175" s="76"/>
      <c r="E175" s="76"/>
      <c r="F175" s="76"/>
      <c r="G175" s="18"/>
      <c r="R175" s="4" t="s">
        <v>166</v>
      </c>
      <c r="S175" s="5">
        <v>0.38176551399999997</v>
      </c>
    </row>
    <row r="176" spans="1:19">
      <c r="A176" s="77" t="s">
        <v>46</v>
      </c>
      <c r="B176" s="78">
        <v>0</v>
      </c>
      <c r="C176" s="78">
        <v>0</v>
      </c>
      <c r="D176" s="78">
        <v>0</v>
      </c>
      <c r="E176" s="78">
        <v>0</v>
      </c>
      <c r="F176" s="78">
        <v>0</v>
      </c>
      <c r="G176" s="20">
        <f>AVERAGE(B176:F176)</f>
        <v>0</v>
      </c>
      <c r="H176">
        <f>G176/G$203</f>
        <v>0</v>
      </c>
      <c r="I176">
        <f>VLOOKUP(A176,R$1:S$248,2,FALSE)</f>
        <v>0.49513526800000002</v>
      </c>
      <c r="K176">
        <f>SUM(J176:J201)</f>
        <v>0.2972596014136803</v>
      </c>
      <c r="L176">
        <f>COUNTA(J176:J201)</f>
        <v>19</v>
      </c>
      <c r="R176" s="4" t="s">
        <v>235</v>
      </c>
      <c r="S176" s="4">
        <v>0.54393411999999997</v>
      </c>
    </row>
    <row r="177" spans="1:19">
      <c r="A177" s="77" t="s">
        <v>23</v>
      </c>
      <c r="B177" s="78">
        <v>0</v>
      </c>
      <c r="C177" s="78">
        <v>4.1675754296422998</v>
      </c>
      <c r="D177" s="78">
        <v>1.3244243720572946</v>
      </c>
      <c r="E177" s="78">
        <v>0</v>
      </c>
      <c r="F177" s="78">
        <v>12.848615047784</v>
      </c>
      <c r="G177" s="20">
        <f t="shared" ref="G177:G203" si="20">AVERAGE(B177:F177)</f>
        <v>3.6681229698967188</v>
      </c>
      <c r="H177">
        <f t="shared" ref="H177:H201" si="21">G177/G$203</f>
        <v>8.0890886975197602E-3</v>
      </c>
      <c r="I177">
        <f t="shared" ref="I177:I201" si="22">VLOOKUP(A177,R$1:S$248,2,FALSE)</f>
        <v>0.205225833</v>
      </c>
      <c r="J177">
        <f t="shared" ref="J177:J201" si="23">H177*I177</f>
        <v>1.6600899661593778E-3</v>
      </c>
      <c r="R177" s="4" t="s">
        <v>60</v>
      </c>
      <c r="S177" s="5">
        <v>0.14993991800000001</v>
      </c>
    </row>
    <row r="178" spans="1:19">
      <c r="A178" s="77" t="s">
        <v>84</v>
      </c>
      <c r="B178" s="78">
        <v>0</v>
      </c>
      <c r="C178" s="78">
        <v>0</v>
      </c>
      <c r="D178" s="78">
        <v>0</v>
      </c>
      <c r="E178" s="78">
        <v>0</v>
      </c>
      <c r="F178" s="78">
        <v>0</v>
      </c>
      <c r="G178" s="20">
        <f t="shared" si="20"/>
        <v>0</v>
      </c>
      <c r="H178">
        <f t="shared" si="21"/>
        <v>0</v>
      </c>
      <c r="I178">
        <f t="shared" si="22"/>
        <v>0.49951571</v>
      </c>
      <c r="R178" s="4" t="s">
        <v>62</v>
      </c>
      <c r="S178" s="5">
        <v>0.25460756899999998</v>
      </c>
    </row>
    <row r="179" spans="1:19">
      <c r="A179" s="77" t="s">
        <v>96</v>
      </c>
      <c r="B179" s="78">
        <v>126.87</v>
      </c>
      <c r="C179" s="78">
        <v>111.01</v>
      </c>
      <c r="D179" s="78">
        <v>0</v>
      </c>
      <c r="E179" s="78">
        <v>111.85</v>
      </c>
      <c r="F179" s="78">
        <v>0</v>
      </c>
      <c r="G179" s="20">
        <f t="shared" si="20"/>
        <v>69.945999999999998</v>
      </c>
      <c r="H179">
        <f t="shared" si="21"/>
        <v>0.15424766363616429</v>
      </c>
      <c r="I179">
        <f t="shared" si="22"/>
        <v>0.30302319799999999</v>
      </c>
      <c r="J179">
        <f t="shared" si="23"/>
        <v>4.6740620319058811E-2</v>
      </c>
      <c r="R179" s="17" t="s">
        <v>236</v>
      </c>
      <c r="S179" s="4">
        <v>0.39864959599999999</v>
      </c>
    </row>
    <row r="180" spans="1:19">
      <c r="A180" s="77" t="s">
        <v>34</v>
      </c>
      <c r="B180" s="78">
        <v>0</v>
      </c>
      <c r="C180" s="78">
        <v>0</v>
      </c>
      <c r="D180" s="78">
        <v>0</v>
      </c>
      <c r="E180" s="78">
        <v>0</v>
      </c>
      <c r="F180" s="78">
        <v>0</v>
      </c>
      <c r="G180" s="20">
        <f t="shared" si="20"/>
        <v>0</v>
      </c>
      <c r="H180">
        <f t="shared" si="21"/>
        <v>0</v>
      </c>
      <c r="I180">
        <f t="shared" si="22"/>
        <v>0.14496762399999999</v>
      </c>
      <c r="R180" s="4" t="s">
        <v>187</v>
      </c>
      <c r="S180" s="5">
        <v>0.29396187099999999</v>
      </c>
    </row>
    <row r="181" spans="1:19">
      <c r="A181" s="77" t="s">
        <v>121</v>
      </c>
      <c r="B181" s="78">
        <v>1.9</v>
      </c>
      <c r="C181" s="78">
        <v>12.75</v>
      </c>
      <c r="D181" s="78">
        <v>0</v>
      </c>
      <c r="E181" s="78">
        <v>0</v>
      </c>
      <c r="F181" s="78">
        <v>0</v>
      </c>
      <c r="G181" s="20">
        <f t="shared" si="20"/>
        <v>2.93</v>
      </c>
      <c r="H181">
        <f t="shared" si="21"/>
        <v>6.4613509629422904E-3</v>
      </c>
      <c r="I181">
        <f t="shared" si="22"/>
        <v>0.31631986200000001</v>
      </c>
      <c r="J181">
        <f t="shared" si="23"/>
        <v>2.0438536449314724E-3</v>
      </c>
      <c r="R181" s="22" t="s">
        <v>227</v>
      </c>
      <c r="S181" s="5">
        <v>0.32266445799999999</v>
      </c>
    </row>
    <row r="182" spans="1:19">
      <c r="A182" s="77" t="s">
        <v>39</v>
      </c>
      <c r="B182" s="78">
        <v>2.9296517376496869</v>
      </c>
      <c r="C182" s="78">
        <v>40.286562486542202</v>
      </c>
      <c r="D182" s="78">
        <v>39.732731161718803</v>
      </c>
      <c r="E182" s="78">
        <v>86.188321482439136</v>
      </c>
      <c r="F182" s="78">
        <v>38.545839446121903</v>
      </c>
      <c r="G182" s="20">
        <f t="shared" si="20"/>
        <v>41.536621262894343</v>
      </c>
      <c r="H182">
        <f t="shared" si="21"/>
        <v>9.1598186960536371E-2</v>
      </c>
      <c r="I182">
        <f t="shared" si="22"/>
        <v>0.150847644</v>
      </c>
      <c r="J182">
        <f t="shared" si="23"/>
        <v>1.3817370697668432E-2</v>
      </c>
      <c r="R182" s="4" t="s">
        <v>237</v>
      </c>
      <c r="S182" s="4">
        <v>0.33922593699999998</v>
      </c>
    </row>
    <row r="183" spans="1:19">
      <c r="A183" s="77" t="s">
        <v>41</v>
      </c>
      <c r="B183" s="78">
        <v>2.9296517376496869</v>
      </c>
      <c r="C183" s="78">
        <v>15.281109908688421</v>
      </c>
      <c r="D183" s="78">
        <v>9.2709706044010627</v>
      </c>
      <c r="E183" s="78">
        <v>12.511207957128262</v>
      </c>
      <c r="F183" s="78">
        <v>5.1394460191136</v>
      </c>
      <c r="G183" s="20">
        <f t="shared" si="20"/>
        <v>9.0264772453962063</v>
      </c>
      <c r="H183">
        <f t="shared" si="21"/>
        <v>1.9905541788913805E-2</v>
      </c>
      <c r="I183">
        <f t="shared" si="22"/>
        <v>0.15008984</v>
      </c>
      <c r="J183">
        <f t="shared" si="23"/>
        <v>2.9876195822113867E-3</v>
      </c>
      <c r="R183" s="4" t="s">
        <v>64</v>
      </c>
      <c r="S183" s="5">
        <v>0.25070976</v>
      </c>
    </row>
    <row r="184" spans="1:19">
      <c r="A184" s="77" t="s">
        <v>45</v>
      </c>
      <c r="B184" s="78">
        <v>1.0082387733640099</v>
      </c>
      <c r="C184" s="78">
        <v>3.8408536042937205</v>
      </c>
      <c r="D184" s="78">
        <v>1.7718328011387683</v>
      </c>
      <c r="E184" s="78">
        <v>2.0076198055258501</v>
      </c>
      <c r="F184" s="78">
        <v>2.5262900703674744</v>
      </c>
      <c r="G184" s="20">
        <f t="shared" si="20"/>
        <v>2.2309670109379649</v>
      </c>
      <c r="H184">
        <f t="shared" si="21"/>
        <v>4.9198159878554616E-3</v>
      </c>
      <c r="I184">
        <f t="shared" si="22"/>
        <v>0.21118531600000001</v>
      </c>
      <c r="J184">
        <f t="shared" si="23"/>
        <v>1.0389928940571079E-3</v>
      </c>
      <c r="R184" s="17" t="s">
        <v>228</v>
      </c>
      <c r="S184" s="5">
        <v>0.28943591299999999</v>
      </c>
    </row>
    <row r="185" spans="1:19">
      <c r="A185" s="77" t="s">
        <v>174</v>
      </c>
      <c r="B185" s="78">
        <v>0</v>
      </c>
      <c r="C185" s="78">
        <v>0</v>
      </c>
      <c r="D185" s="78">
        <v>0.5</v>
      </c>
      <c r="E185" s="78">
        <v>2.42</v>
      </c>
      <c r="F185" s="78">
        <v>27.411498582021135</v>
      </c>
      <c r="G185" s="20">
        <f t="shared" si="20"/>
        <v>6.0662997164042265</v>
      </c>
      <c r="H185">
        <f t="shared" si="21"/>
        <v>1.3377642154977812E-2</v>
      </c>
      <c r="I185">
        <f t="shared" si="22"/>
        <v>0.427243396</v>
      </c>
      <c r="J185">
        <f t="shared" si="23"/>
        <v>5.7155092647654783E-3</v>
      </c>
      <c r="R185" s="4" t="s">
        <v>135</v>
      </c>
      <c r="S185" s="5">
        <v>0.52074587400000005</v>
      </c>
    </row>
    <row r="186" spans="1:19">
      <c r="A186" s="77" t="s">
        <v>161</v>
      </c>
      <c r="B186" s="78">
        <v>3</v>
      </c>
      <c r="C186" s="78">
        <v>1.25</v>
      </c>
      <c r="D186" s="78">
        <v>2</v>
      </c>
      <c r="E186" s="78">
        <v>10</v>
      </c>
      <c r="F186" s="78">
        <v>5</v>
      </c>
      <c r="G186" s="20">
        <f t="shared" si="20"/>
        <v>4.25</v>
      </c>
      <c r="H186">
        <f t="shared" si="21"/>
        <v>9.3722667551210687E-3</v>
      </c>
      <c r="I186">
        <f t="shared" si="22"/>
        <v>0.33501194099999998</v>
      </c>
      <c r="J186">
        <f t="shared" si="23"/>
        <v>3.1398212772028805E-3</v>
      </c>
      <c r="R186" s="4" t="s">
        <v>238</v>
      </c>
      <c r="S186" s="4">
        <v>0.39864959599999999</v>
      </c>
    </row>
    <row r="187" spans="1:19">
      <c r="A187" s="77" t="s">
        <v>49</v>
      </c>
      <c r="B187" s="78">
        <v>1.3183432819423591</v>
      </c>
      <c r="C187" s="78">
        <v>2.3616260767973016</v>
      </c>
      <c r="D187" s="78">
        <v>1.9071710957625043</v>
      </c>
      <c r="E187" s="78">
        <v>4.031389230630217</v>
      </c>
      <c r="F187" s="78">
        <v>0</v>
      </c>
      <c r="G187" s="20">
        <f t="shared" si="20"/>
        <v>1.9237059370264766</v>
      </c>
      <c r="H187">
        <f t="shared" si="21"/>
        <v>4.2422318118170051E-3</v>
      </c>
      <c r="I187">
        <f t="shared" si="22"/>
        <v>0.21171030399999999</v>
      </c>
      <c r="J187">
        <f t="shared" si="23"/>
        <v>8.9812418651824891E-4</v>
      </c>
      <c r="R187" s="4" t="s">
        <v>239</v>
      </c>
      <c r="S187" s="4">
        <v>0.50207523200000004</v>
      </c>
    </row>
    <row r="188" spans="1:19">
      <c r="A188" s="77" t="s">
        <v>92</v>
      </c>
      <c r="B188" s="78">
        <v>2.8125272109830783</v>
      </c>
      <c r="C188" s="78">
        <v>0</v>
      </c>
      <c r="D188" s="78">
        <v>1.1417192318514799</v>
      </c>
      <c r="E188" s="78">
        <v>0</v>
      </c>
      <c r="F188" s="78">
        <v>2.5065640646442873</v>
      </c>
      <c r="G188" s="20">
        <f t="shared" si="20"/>
        <v>1.2921621014957689</v>
      </c>
      <c r="H188">
        <f t="shared" si="21"/>
        <v>2.8495265661355696E-3</v>
      </c>
      <c r="I188">
        <f t="shared" si="22"/>
        <v>0.28963038000000002</v>
      </c>
      <c r="J188">
        <f t="shared" si="23"/>
        <v>8.2530946216994021E-4</v>
      </c>
      <c r="R188" s="4" t="s">
        <v>215</v>
      </c>
      <c r="S188" s="5">
        <v>0.397369798</v>
      </c>
    </row>
    <row r="189" spans="1:19">
      <c r="A189" s="77" t="s">
        <v>151</v>
      </c>
      <c r="B189" s="78">
        <v>0</v>
      </c>
      <c r="C189" s="78">
        <v>0</v>
      </c>
      <c r="D189" s="78">
        <v>0</v>
      </c>
      <c r="E189" s="78">
        <v>0</v>
      </c>
      <c r="F189" s="78">
        <v>0</v>
      </c>
      <c r="G189" s="20">
        <f t="shared" si="20"/>
        <v>0</v>
      </c>
      <c r="H189">
        <f t="shared" si="21"/>
        <v>0</v>
      </c>
      <c r="I189">
        <f t="shared" si="22"/>
        <v>0.34739118899999999</v>
      </c>
      <c r="R189" s="4" t="s">
        <v>240</v>
      </c>
      <c r="S189" s="5">
        <v>0.30378436800000003</v>
      </c>
    </row>
    <row r="190" spans="1:19">
      <c r="A190" s="77" t="s">
        <v>54</v>
      </c>
      <c r="B190" s="78">
        <v>23.437213901197499</v>
      </c>
      <c r="C190" s="78">
        <v>36.118987056899897</v>
      </c>
      <c r="D190" s="78">
        <v>5.2976974882291801</v>
      </c>
      <c r="E190" s="78">
        <v>19.4618790444217</v>
      </c>
      <c r="F190" s="78">
        <v>15.418338057340799</v>
      </c>
      <c r="G190" s="20">
        <f t="shared" si="20"/>
        <v>19.946823109617817</v>
      </c>
      <c r="H190">
        <f t="shared" si="21"/>
        <v>4.3987516964835702E-2</v>
      </c>
      <c r="I190">
        <f t="shared" si="22"/>
        <v>0.12913191900000001</v>
      </c>
      <c r="J190">
        <f t="shared" si="23"/>
        <v>5.6801924777142906E-3</v>
      </c>
      <c r="R190" s="4" t="s">
        <v>241</v>
      </c>
      <c r="S190" s="4">
        <v>0.39864959599999999</v>
      </c>
    </row>
    <row r="191" spans="1:19">
      <c r="A191" s="77" t="s">
        <v>163</v>
      </c>
      <c r="B191" s="78">
        <v>0</v>
      </c>
      <c r="C191" s="78">
        <v>0</v>
      </c>
      <c r="D191" s="78">
        <v>0</v>
      </c>
      <c r="E191" s="78">
        <v>0</v>
      </c>
      <c r="F191" s="78">
        <v>0</v>
      </c>
      <c r="G191" s="20">
        <f t="shared" si="20"/>
        <v>0</v>
      </c>
      <c r="H191">
        <f t="shared" si="21"/>
        <v>0</v>
      </c>
      <c r="I191">
        <f t="shared" si="22"/>
        <v>0.309853932</v>
      </c>
      <c r="R191" s="4" t="s">
        <v>242</v>
      </c>
      <c r="S191" s="4">
        <v>0.23357465599999999</v>
      </c>
    </row>
    <row r="192" spans="1:19">
      <c r="A192" s="77" t="s">
        <v>205</v>
      </c>
      <c r="B192" s="78">
        <v>0</v>
      </c>
      <c r="C192" s="78">
        <v>0</v>
      </c>
      <c r="D192" s="78">
        <v>1.7130000000000001</v>
      </c>
      <c r="E192" s="78">
        <v>69.198999999999998</v>
      </c>
      <c r="F192" s="78">
        <v>0</v>
      </c>
      <c r="G192" s="20">
        <f t="shared" si="20"/>
        <v>14.182399999999998</v>
      </c>
      <c r="H192">
        <f t="shared" si="21"/>
        <v>3.1275584947724477E-2</v>
      </c>
      <c r="I192">
        <f t="shared" si="22"/>
        <v>0.28954676299999998</v>
      </c>
      <c r="J192">
        <f t="shared" si="23"/>
        <v>9.0557443825451459E-3</v>
      </c>
      <c r="R192" s="4" t="s">
        <v>243</v>
      </c>
      <c r="S192" s="5">
        <v>0.36169664699999998</v>
      </c>
    </row>
    <row r="193" spans="1:19">
      <c r="A193" s="77" t="s">
        <v>94</v>
      </c>
      <c r="B193" s="78">
        <v>0</v>
      </c>
      <c r="C193" s="78">
        <v>0</v>
      </c>
      <c r="D193" s="78">
        <v>0</v>
      </c>
      <c r="E193" s="78">
        <v>0</v>
      </c>
      <c r="F193" s="458" t="s">
        <v>30</v>
      </c>
      <c r="G193" s="20">
        <f t="shared" si="20"/>
        <v>0</v>
      </c>
      <c r="H193">
        <f t="shared" si="21"/>
        <v>0</v>
      </c>
      <c r="I193">
        <f t="shared" si="22"/>
        <v>0.25937051</v>
      </c>
      <c r="R193" s="4" t="s">
        <v>244</v>
      </c>
      <c r="S193" s="5">
        <v>0.41545077699999999</v>
      </c>
    </row>
    <row r="194" spans="1:19">
      <c r="A194" s="77" t="s">
        <v>178</v>
      </c>
      <c r="B194" s="78">
        <v>0</v>
      </c>
      <c r="C194" s="78">
        <v>0</v>
      </c>
      <c r="D194" s="78">
        <v>0</v>
      </c>
      <c r="E194" s="78">
        <v>0</v>
      </c>
      <c r="F194" s="78">
        <v>93.14</v>
      </c>
      <c r="G194" s="20">
        <f t="shared" si="20"/>
        <v>18.628</v>
      </c>
      <c r="H194">
        <f t="shared" si="21"/>
        <v>4.1079196497504772E-2</v>
      </c>
      <c r="I194">
        <f t="shared" si="22"/>
        <v>0.430075243</v>
      </c>
      <c r="J194">
        <f t="shared" si="23"/>
        <v>1.7667145415909115E-2</v>
      </c>
      <c r="R194" s="4" t="s">
        <v>245</v>
      </c>
      <c r="S194" s="5">
        <v>0.21171030399999999</v>
      </c>
    </row>
    <row r="195" spans="1:19">
      <c r="A195" s="77" t="s">
        <v>60</v>
      </c>
      <c r="B195" s="78">
        <v>7.3052082814497501</v>
      </c>
      <c r="C195" s="78">
        <v>5.1920747145961395</v>
      </c>
      <c r="D195" s="78">
        <v>0</v>
      </c>
      <c r="E195" s="78">
        <v>1.0800411765698601</v>
      </c>
      <c r="F195" s="78">
        <v>0</v>
      </c>
      <c r="G195" s="20">
        <f t="shared" si="20"/>
        <v>2.71546483452315</v>
      </c>
      <c r="H195">
        <f t="shared" si="21"/>
        <v>5.9882495984239182E-3</v>
      </c>
      <c r="I195">
        <f t="shared" si="22"/>
        <v>0.14993991800000001</v>
      </c>
      <c r="J195">
        <f t="shared" si="23"/>
        <v>8.9787765375121521E-4</v>
      </c>
      <c r="R195" s="4" t="s">
        <v>246</v>
      </c>
      <c r="S195" s="5">
        <v>0.50207523200000004</v>
      </c>
    </row>
    <row r="196" spans="1:19">
      <c r="A196" s="77" t="s">
        <v>189</v>
      </c>
      <c r="B196" s="78">
        <v>0</v>
      </c>
      <c r="C196" s="78">
        <v>0</v>
      </c>
      <c r="D196" s="78">
        <v>0</v>
      </c>
      <c r="E196" s="78">
        <v>0</v>
      </c>
      <c r="F196" s="78">
        <v>0</v>
      </c>
      <c r="G196" s="20">
        <f t="shared" si="20"/>
        <v>0</v>
      </c>
      <c r="H196">
        <f t="shared" si="21"/>
        <v>0</v>
      </c>
      <c r="I196">
        <f t="shared" si="22"/>
        <v>0.34145803200000002</v>
      </c>
      <c r="R196" s="4" t="s">
        <v>189</v>
      </c>
      <c r="S196" s="5">
        <v>0.34145803200000002</v>
      </c>
    </row>
    <row r="197" spans="1:19">
      <c r="A197" s="77" t="s">
        <v>168</v>
      </c>
      <c r="B197" s="78">
        <v>107.43112392745572</v>
      </c>
      <c r="C197" s="78">
        <v>414.29759850396402</v>
      </c>
      <c r="D197" s="78">
        <v>287.19994719510674</v>
      </c>
      <c r="E197" s="78">
        <v>202.65865254655029</v>
      </c>
      <c r="F197" s="78">
        <v>0</v>
      </c>
      <c r="G197" s="20">
        <f t="shared" si="20"/>
        <v>202.31746443461535</v>
      </c>
      <c r="H197">
        <f t="shared" si="21"/>
        <v>0.4461584108002199</v>
      </c>
      <c r="I197">
        <f t="shared" si="22"/>
        <v>0.35233554700000003</v>
      </c>
      <c r="J197">
        <f t="shared" si="23"/>
        <v>0.15719746771794621</v>
      </c>
      <c r="R197" s="4" t="s">
        <v>136</v>
      </c>
      <c r="S197" s="5">
        <v>0.472086175</v>
      </c>
    </row>
    <row r="198" spans="1:19">
      <c r="A198" s="77" t="s">
        <v>72</v>
      </c>
      <c r="B198" s="78">
        <v>0</v>
      </c>
      <c r="C198" s="458" t="s">
        <v>30</v>
      </c>
      <c r="D198" s="78">
        <v>1.38743978511333</v>
      </c>
      <c r="E198" s="78">
        <v>0</v>
      </c>
      <c r="F198" s="78">
        <v>1.4760104029213199</v>
      </c>
      <c r="G198" s="20">
        <f>AVERAGE(B198,D198,E198,F198)</f>
        <v>0.71586254700866248</v>
      </c>
      <c r="H198">
        <f t="shared" si="21"/>
        <v>1.5786481766036661E-3</v>
      </c>
      <c r="I198">
        <f t="shared" si="22"/>
        <v>0.20526576499999999</v>
      </c>
      <c r="J198">
        <f t="shared" si="23"/>
        <v>3.2404242563640663E-4</v>
      </c>
      <c r="R198" s="4" t="s">
        <v>223</v>
      </c>
      <c r="S198" s="5">
        <v>0.33414865799999999</v>
      </c>
    </row>
    <row r="199" spans="1:19">
      <c r="A199" s="77" t="s">
        <v>170</v>
      </c>
      <c r="B199" s="78">
        <v>31.263189176695196</v>
      </c>
      <c r="C199" s="78">
        <v>17.086082284794287</v>
      </c>
      <c r="D199" s="78">
        <v>5.6195697112577596</v>
      </c>
      <c r="E199" s="78">
        <v>6.818576858620542</v>
      </c>
      <c r="F199" s="78">
        <v>14.875285927079345</v>
      </c>
      <c r="G199" s="20">
        <f t="shared" si="20"/>
        <v>15.132540791689426</v>
      </c>
      <c r="H199">
        <f t="shared" si="21"/>
        <v>3.3370872701756295E-2</v>
      </c>
      <c r="I199">
        <f t="shared" si="22"/>
        <v>0.30810618099999998</v>
      </c>
      <c r="J199">
        <f t="shared" si="23"/>
        <v>1.0281772144775284E-2</v>
      </c>
      <c r="R199" s="4" t="s">
        <v>247</v>
      </c>
      <c r="S199" s="5">
        <v>0.33414865799999999</v>
      </c>
    </row>
    <row r="200" spans="1:19">
      <c r="A200" s="77" t="s">
        <v>0</v>
      </c>
      <c r="B200" s="78">
        <v>65</v>
      </c>
      <c r="C200" s="78">
        <v>70</v>
      </c>
      <c r="D200" s="78">
        <v>28</v>
      </c>
      <c r="E200" s="78">
        <v>10</v>
      </c>
      <c r="F200" s="78">
        <v>0</v>
      </c>
      <c r="G200" s="20">
        <f t="shared" si="20"/>
        <v>34.6</v>
      </c>
      <c r="H200">
        <f t="shared" si="21"/>
        <v>7.6301277582868005E-2</v>
      </c>
      <c r="I200">
        <f t="shared" si="22"/>
        <v>0.199021375</v>
      </c>
      <c r="J200">
        <f t="shared" si="23"/>
        <v>1.5185585178799067E-2</v>
      </c>
      <c r="R200" s="4" t="s">
        <v>137</v>
      </c>
      <c r="S200" s="5">
        <v>0.37213973700000003</v>
      </c>
    </row>
    <row r="201" spans="1:19">
      <c r="A201" s="77" t="s">
        <v>172</v>
      </c>
      <c r="B201" s="78">
        <v>0</v>
      </c>
      <c r="C201" s="78">
        <v>0</v>
      </c>
      <c r="D201" s="78">
        <v>0</v>
      </c>
      <c r="E201" s="78">
        <v>1.278</v>
      </c>
      <c r="F201" s="78">
        <v>11.221</v>
      </c>
      <c r="G201" s="20">
        <f t="shared" si="20"/>
        <v>2.4998</v>
      </c>
      <c r="H201">
        <f t="shared" si="21"/>
        <v>5.5126570434003881E-3</v>
      </c>
      <c r="I201">
        <f t="shared" si="22"/>
        <v>0.38138826799999997</v>
      </c>
      <c r="J201">
        <f t="shared" si="23"/>
        <v>2.1024627218604749E-3</v>
      </c>
      <c r="R201" s="4" t="s">
        <v>139</v>
      </c>
      <c r="S201" s="5">
        <v>0.58945392100000005</v>
      </c>
    </row>
    <row r="202" spans="1:19" ht="16" thickBot="1">
      <c r="A202" s="311"/>
      <c r="B202" s="80"/>
      <c r="C202" s="80"/>
      <c r="D202" s="80"/>
      <c r="E202" s="80"/>
      <c r="F202" s="80"/>
      <c r="G202" s="20"/>
      <c r="R202" s="4" t="s">
        <v>168</v>
      </c>
      <c r="S202" s="5">
        <v>0.35233554700000003</v>
      </c>
    </row>
    <row r="203" spans="1:19">
      <c r="A203" s="235"/>
      <c r="B203" s="78">
        <f>SUM(B176:B201)</f>
        <v>377.20514802838704</v>
      </c>
      <c r="C203" s="78">
        <f>SUM(C176:C201)</f>
        <v>733.64247006621838</v>
      </c>
      <c r="D203" s="78">
        <f>SUM(D176:D201)</f>
        <v>386.86650344663695</v>
      </c>
      <c r="E203" s="78">
        <f>SUM(E176:E201)</f>
        <v>539.50468810188579</v>
      </c>
      <c r="F203" s="78">
        <f>SUM(F176:F201)</f>
        <v>230.10888761739389</v>
      </c>
      <c r="G203" s="20">
        <f t="shared" si="20"/>
        <v>453.46553945210445</v>
      </c>
      <c r="R203" s="4" t="s">
        <v>66</v>
      </c>
      <c r="S203" s="5">
        <v>0.187754477</v>
      </c>
    </row>
    <row r="204" spans="1:19">
      <c r="A204" s="84" t="s">
        <v>269</v>
      </c>
      <c r="B204" s="166"/>
      <c r="C204" s="166"/>
      <c r="D204" s="166"/>
      <c r="E204" s="166"/>
      <c r="F204" s="166"/>
      <c r="G204" s="69"/>
      <c r="R204" s="4" t="s">
        <v>68</v>
      </c>
      <c r="S204" s="5">
        <v>0.17079533599999999</v>
      </c>
    </row>
    <row r="205" spans="1:19">
      <c r="A205" s="86"/>
      <c r="B205" s="166"/>
      <c r="C205" s="166"/>
      <c r="D205" s="166"/>
      <c r="E205" s="166"/>
      <c r="F205" s="166"/>
      <c r="G205" s="18"/>
      <c r="R205" s="17" t="s">
        <v>220</v>
      </c>
      <c r="S205" s="5">
        <v>0.54393411999999997</v>
      </c>
    </row>
    <row r="206" spans="1:19">
      <c r="A206" s="87" t="s">
        <v>271</v>
      </c>
      <c r="B206" s="166"/>
      <c r="C206" s="166"/>
      <c r="D206" s="166"/>
      <c r="E206" s="166"/>
      <c r="F206" s="166"/>
      <c r="G206" s="18"/>
      <c r="R206" s="4" t="s">
        <v>248</v>
      </c>
      <c r="S206" s="5">
        <v>0.61926907399999997</v>
      </c>
    </row>
    <row r="207" spans="1:19">
      <c r="R207" s="4" t="s">
        <v>141</v>
      </c>
      <c r="S207" s="5">
        <v>0.36556084300000002</v>
      </c>
    </row>
    <row r="208" spans="1:19">
      <c r="A208" s="1" t="s">
        <v>60</v>
      </c>
      <c r="B208" s="2"/>
      <c r="C208" s="2"/>
      <c r="D208" s="2"/>
      <c r="E208" s="2"/>
      <c r="F208" s="2"/>
      <c r="G208" s="3"/>
      <c r="R208" s="4" t="s">
        <v>249</v>
      </c>
      <c r="S208" s="5">
        <v>0.61926907399999997</v>
      </c>
    </row>
    <row r="209" spans="1:19">
      <c r="A209" s="6" t="s">
        <v>2</v>
      </c>
      <c r="B209" s="6"/>
      <c r="C209" s="6"/>
      <c r="D209" s="6"/>
      <c r="E209" s="6"/>
      <c r="F209" s="6"/>
      <c r="G209" s="7"/>
      <c r="R209" s="4" t="s">
        <v>70</v>
      </c>
      <c r="S209" s="5">
        <v>0.21351756199999999</v>
      </c>
    </row>
    <row r="210" spans="1:19">
      <c r="A210" s="8" t="s">
        <v>4</v>
      </c>
      <c r="B210" s="9"/>
      <c r="C210" s="9"/>
      <c r="D210" s="9"/>
      <c r="E210" s="9"/>
      <c r="F210" s="9"/>
      <c r="G210" s="10"/>
      <c r="R210" s="4" t="s">
        <v>179</v>
      </c>
      <c r="S210" s="5">
        <v>0.33193937699999998</v>
      </c>
    </row>
    <row r="211" spans="1:19" ht="16" thickBot="1">
      <c r="A211" s="11"/>
      <c r="B211" s="12"/>
      <c r="C211" s="12"/>
      <c r="D211" s="12"/>
      <c r="E211" s="12"/>
      <c r="F211" s="12"/>
      <c r="G211" s="13"/>
      <c r="R211" s="4" t="s">
        <v>103</v>
      </c>
      <c r="S211" s="5">
        <v>0.526867847</v>
      </c>
    </row>
    <row r="212" spans="1:19">
      <c r="A212" s="14" t="s">
        <v>7</v>
      </c>
      <c r="B212" s="15" t="s">
        <v>8</v>
      </c>
      <c r="C212" s="15" t="s">
        <v>9</v>
      </c>
      <c r="D212" s="15" t="s">
        <v>10</v>
      </c>
      <c r="E212" s="15" t="s">
        <v>11</v>
      </c>
      <c r="F212" s="15" t="s">
        <v>12</v>
      </c>
      <c r="G212" s="16" t="s">
        <v>13</v>
      </c>
      <c r="H212" s="16" t="s">
        <v>14</v>
      </c>
      <c r="I212" s="16" t="s">
        <v>15</v>
      </c>
      <c r="J212" s="16" t="s">
        <v>279</v>
      </c>
      <c r="K212" s="16" t="s">
        <v>17</v>
      </c>
      <c r="L212" s="16" t="s">
        <v>18</v>
      </c>
      <c r="R212" s="4" t="s">
        <v>202</v>
      </c>
      <c r="S212" s="5">
        <v>0.30560838699999998</v>
      </c>
    </row>
    <row r="213" spans="1:19">
      <c r="A213" s="13"/>
      <c r="B213" s="16"/>
      <c r="C213" s="16"/>
      <c r="D213" s="16"/>
      <c r="E213" s="16"/>
      <c r="F213" s="16"/>
      <c r="G213" s="18"/>
      <c r="R213" s="4" t="s">
        <v>250</v>
      </c>
      <c r="S213" s="5">
        <v>0.16181582799999999</v>
      </c>
    </row>
    <row r="214" spans="1:19">
      <c r="A214" s="17" t="s">
        <v>21</v>
      </c>
      <c r="B214" s="19">
        <v>157.6</v>
      </c>
      <c r="C214" s="19">
        <v>13.2</v>
      </c>
      <c r="D214" s="19">
        <v>109.30918979869332</v>
      </c>
      <c r="E214" s="19">
        <v>18.3944512884554</v>
      </c>
      <c r="F214" s="19">
        <v>177.21262444189233</v>
      </c>
      <c r="G214" s="20">
        <f>AVERAGE(B214:F214)</f>
        <v>95.143253105808213</v>
      </c>
      <c r="H214">
        <f>G214/G$315</f>
        <v>1.1657149884775309E-2</v>
      </c>
      <c r="I214">
        <f>VLOOKUP(A214,R$1:S$248,2,FALSE)</f>
        <v>0.19499014100000001</v>
      </c>
      <c r="J214">
        <f>H214*I214</f>
        <v>2.2730292996904714E-3</v>
      </c>
      <c r="K214">
        <f>SUM(J214:J313)</f>
        <v>0.18740671536561404</v>
      </c>
      <c r="L214">
        <f>COUNTA(J214:J313)</f>
        <v>98</v>
      </c>
      <c r="R214" s="4" t="s">
        <v>143</v>
      </c>
      <c r="S214" s="5">
        <v>0.41105823699999999</v>
      </c>
    </row>
    <row r="215" spans="1:19">
      <c r="A215" s="17" t="s">
        <v>23</v>
      </c>
      <c r="B215" s="19">
        <v>25.5</v>
      </c>
      <c r="C215" s="19">
        <v>1113.5999999999999</v>
      </c>
      <c r="D215" s="19">
        <v>721.45391834974953</v>
      </c>
      <c r="E215" s="19">
        <v>188.29842887760094</v>
      </c>
      <c r="F215" s="19">
        <v>159.1566509239868</v>
      </c>
      <c r="G215" s="20">
        <f t="shared" ref="G215:G278" si="24">AVERAGE(B215:F215)</f>
        <v>441.60179963026746</v>
      </c>
      <c r="H215">
        <f t="shared" ref="H215:H278" si="25">G215/G$315</f>
        <v>5.4105973882895141E-2</v>
      </c>
      <c r="I215">
        <f t="shared" ref="I215:I278" si="26">VLOOKUP(A215,R$1:S$248,2,FALSE)</f>
        <v>0.205225833</v>
      </c>
      <c r="J215">
        <f t="shared" ref="J215:J278" si="27">H215*I215</f>
        <v>1.11039435603934E-2</v>
      </c>
      <c r="R215" s="4" t="s">
        <v>72</v>
      </c>
      <c r="S215" s="5">
        <v>0.20526576499999999</v>
      </c>
    </row>
    <row r="216" spans="1:19">
      <c r="A216" s="17" t="s">
        <v>25</v>
      </c>
      <c r="B216" s="19">
        <v>49.8</v>
      </c>
      <c r="C216" s="19">
        <v>2.5</v>
      </c>
      <c r="D216" s="19">
        <v>6.2680330315391508</v>
      </c>
      <c r="E216" s="19">
        <v>2.7338542281924498</v>
      </c>
      <c r="F216" s="19">
        <v>9.6114280801095635</v>
      </c>
      <c r="G216" s="20">
        <f t="shared" si="24"/>
        <v>14.182663067968232</v>
      </c>
      <c r="H216">
        <f t="shared" si="25"/>
        <v>1.7376894708940745E-3</v>
      </c>
      <c r="I216">
        <f t="shared" si="26"/>
        <v>0.22307782900000001</v>
      </c>
      <c r="J216">
        <f t="shared" si="27"/>
        <v>3.8763999464320884E-4</v>
      </c>
      <c r="R216" s="4" t="s">
        <v>85</v>
      </c>
      <c r="S216" s="5">
        <v>0.15576436299999999</v>
      </c>
    </row>
    <row r="217" spans="1:19">
      <c r="A217" s="17" t="s">
        <v>27</v>
      </c>
      <c r="B217" s="19">
        <v>28.5</v>
      </c>
      <c r="C217" s="19">
        <v>14.6</v>
      </c>
      <c r="D217" s="19">
        <v>5.1072861738467203</v>
      </c>
      <c r="E217" s="19">
        <v>6.4127444858835245</v>
      </c>
      <c r="F217" s="19">
        <v>3.0400363576065401</v>
      </c>
      <c r="G217" s="20">
        <f t="shared" si="24"/>
        <v>11.532013403467356</v>
      </c>
      <c r="H217">
        <f t="shared" si="25"/>
        <v>1.4129263434786868E-3</v>
      </c>
      <c r="I217">
        <f t="shared" si="26"/>
        <v>0.20740839999999999</v>
      </c>
      <c r="J217">
        <f t="shared" si="27"/>
        <v>2.9305279221876484E-4</v>
      </c>
      <c r="R217" s="22" t="s">
        <v>190</v>
      </c>
      <c r="S217" s="5">
        <v>0.349158994</v>
      </c>
    </row>
    <row r="218" spans="1:19">
      <c r="A218" s="17" t="s">
        <v>29</v>
      </c>
      <c r="B218" s="19">
        <v>292.8</v>
      </c>
      <c r="C218" s="19">
        <v>56.8</v>
      </c>
      <c r="D218" s="19">
        <v>951.04964680131332</v>
      </c>
      <c r="E218" s="19">
        <v>1802.8249827024656</v>
      </c>
      <c r="F218" s="19">
        <v>381.47850172268733</v>
      </c>
      <c r="G218" s="20">
        <f t="shared" si="24"/>
        <v>696.99062624529324</v>
      </c>
      <c r="H218">
        <f t="shared" si="25"/>
        <v>8.5396745782794631E-2</v>
      </c>
      <c r="I218">
        <f t="shared" si="26"/>
        <v>0.226918286</v>
      </c>
      <c r="J218">
        <f t="shared" si="27"/>
        <v>1.9378083183009487E-2</v>
      </c>
      <c r="R218" s="17" t="s">
        <v>157</v>
      </c>
      <c r="S218" s="5">
        <v>0.30302319799999999</v>
      </c>
    </row>
    <row r="219" spans="1:19">
      <c r="A219" s="17" t="s">
        <v>32</v>
      </c>
      <c r="B219" s="19">
        <v>291.5</v>
      </c>
      <c r="C219" s="19">
        <v>116.5</v>
      </c>
      <c r="D219" s="19">
        <v>245.34872152024676</v>
      </c>
      <c r="E219" s="19">
        <v>116.67819835631232</v>
      </c>
      <c r="F219" s="19">
        <v>111.283755151173</v>
      </c>
      <c r="G219" s="20">
        <f t="shared" si="24"/>
        <v>176.26213500554641</v>
      </c>
      <c r="H219">
        <f t="shared" si="25"/>
        <v>2.1596004547848713E-2</v>
      </c>
      <c r="I219">
        <f t="shared" si="26"/>
        <v>0.167790564</v>
      </c>
      <c r="J219">
        <f t="shared" si="27"/>
        <v>3.6236057832301004E-3</v>
      </c>
      <c r="R219" s="4" t="s">
        <v>230</v>
      </c>
      <c r="S219" s="5">
        <v>0.39837171399999999</v>
      </c>
    </row>
    <row r="220" spans="1:19">
      <c r="A220" s="17" t="s">
        <v>34</v>
      </c>
      <c r="B220" s="19">
        <v>2.4</v>
      </c>
      <c r="C220" s="19">
        <v>11.7</v>
      </c>
      <c r="D220" s="19">
        <v>42.184857228136501</v>
      </c>
      <c r="E220" s="19">
        <v>10.192888603878</v>
      </c>
      <c r="F220" s="19">
        <v>2.3951801605384899</v>
      </c>
      <c r="G220" s="20">
        <f t="shared" si="24"/>
        <v>13.774585198510598</v>
      </c>
      <c r="H220">
        <f t="shared" si="25"/>
        <v>1.6876909188828547E-3</v>
      </c>
      <c r="I220">
        <f t="shared" si="26"/>
        <v>0.14496762399999999</v>
      </c>
      <c r="J220">
        <f t="shared" si="27"/>
        <v>2.4466054255682418E-4</v>
      </c>
      <c r="R220" s="4" t="s">
        <v>170</v>
      </c>
      <c r="S220" s="5">
        <v>0.30810618099999998</v>
      </c>
    </row>
    <row r="221" spans="1:19">
      <c r="A221" s="17" t="s">
        <v>36</v>
      </c>
      <c r="B221" s="19">
        <v>0</v>
      </c>
      <c r="C221" s="19">
        <v>0.8</v>
      </c>
      <c r="D221" s="19">
        <v>6.2680330315391508</v>
      </c>
      <c r="E221" s="19">
        <v>1.1475437501054726</v>
      </c>
      <c r="F221" s="19">
        <v>0.85980826275740496</v>
      </c>
      <c r="G221" s="20">
        <f t="shared" si="24"/>
        <v>1.8150770088804056</v>
      </c>
      <c r="H221">
        <f t="shared" si="25"/>
        <v>2.2238702224526796E-4</v>
      </c>
      <c r="I221">
        <f t="shared" si="26"/>
        <v>0.252987409</v>
      </c>
      <c r="J221">
        <f t="shared" si="27"/>
        <v>5.6261116553055702E-5</v>
      </c>
      <c r="R221" s="17" t="s">
        <v>251</v>
      </c>
      <c r="S221" s="5">
        <v>0.30281271399999998</v>
      </c>
    </row>
    <row r="222" spans="1:19">
      <c r="A222" s="17" t="s">
        <v>38</v>
      </c>
      <c r="B222" s="19">
        <v>15.5</v>
      </c>
      <c r="C222" s="19">
        <v>3.1</v>
      </c>
      <c r="D222" s="19">
        <v>51.736145657148541</v>
      </c>
      <c r="E222" s="19">
        <v>125.14977133503216</v>
      </c>
      <c r="F222" s="19">
        <v>29.018528868062401</v>
      </c>
      <c r="G222" s="20">
        <f t="shared" si="24"/>
        <v>44.900889172048622</v>
      </c>
      <c r="H222">
        <f t="shared" si="25"/>
        <v>5.5013506260519329E-3</v>
      </c>
      <c r="I222">
        <f t="shared" si="26"/>
        <v>0.189396599</v>
      </c>
      <c r="J222">
        <f t="shared" si="27"/>
        <v>1.0419370984807569E-3</v>
      </c>
      <c r="R222" s="4" t="s">
        <v>252</v>
      </c>
      <c r="S222" s="5">
        <v>0.53492192699999996</v>
      </c>
    </row>
    <row r="223" spans="1:19">
      <c r="A223" s="17" t="s">
        <v>39</v>
      </c>
      <c r="B223" s="19">
        <v>134.9</v>
      </c>
      <c r="C223" s="19">
        <v>88.8</v>
      </c>
      <c r="D223" s="19">
        <v>109.74032434583624</v>
      </c>
      <c r="E223" s="19">
        <v>579.27333479588913</v>
      </c>
      <c r="F223" s="19">
        <v>423.14849502846573</v>
      </c>
      <c r="G223" s="20">
        <f t="shared" si="24"/>
        <v>267.17243083403821</v>
      </c>
      <c r="H223">
        <f t="shared" si="25"/>
        <v>3.2734523675037326E-2</v>
      </c>
      <c r="I223">
        <f t="shared" si="26"/>
        <v>0.150847644</v>
      </c>
      <c r="J223">
        <f t="shared" si="27"/>
        <v>4.937925773841602E-3</v>
      </c>
      <c r="R223" s="4" t="s">
        <v>253</v>
      </c>
      <c r="S223" s="5">
        <v>0.57529444600000001</v>
      </c>
    </row>
    <row r="224" spans="1:19">
      <c r="A224" s="17" t="s">
        <v>41</v>
      </c>
      <c r="B224" s="19">
        <v>201.8</v>
      </c>
      <c r="C224" s="19">
        <v>172.7</v>
      </c>
      <c r="D224" s="19">
        <v>326.79998673432164</v>
      </c>
      <c r="E224" s="19">
        <v>105.43901986263226</v>
      </c>
      <c r="F224" s="19">
        <v>287.45232670257383</v>
      </c>
      <c r="G224" s="20">
        <f t="shared" si="24"/>
        <v>218.83826665990554</v>
      </c>
      <c r="H224">
        <f t="shared" si="25"/>
        <v>2.6812521032279202E-2</v>
      </c>
      <c r="I224">
        <f t="shared" si="26"/>
        <v>0.15008984</v>
      </c>
      <c r="J224">
        <f t="shared" si="27"/>
        <v>4.0242869917314203E-3</v>
      </c>
      <c r="R224" s="4" t="s">
        <v>254</v>
      </c>
      <c r="S224" s="4">
        <v>0.54393411999999997</v>
      </c>
    </row>
    <row r="225" spans="1:19">
      <c r="A225" s="17" t="s">
        <v>43</v>
      </c>
      <c r="B225" s="19">
        <v>10.1</v>
      </c>
      <c r="C225" s="19">
        <v>5</v>
      </c>
      <c r="D225" s="19">
        <v>54.9530726627533</v>
      </c>
      <c r="E225" s="19">
        <v>4.1851595592081896</v>
      </c>
      <c r="F225" s="19">
        <v>0</v>
      </c>
      <c r="G225" s="20">
        <f t="shared" si="24"/>
        <v>14.847646444392296</v>
      </c>
      <c r="H225">
        <f t="shared" si="25"/>
        <v>1.8191646216463675E-3</v>
      </c>
      <c r="I225">
        <f t="shared" si="26"/>
        <v>0.24644919700000001</v>
      </c>
      <c r="J225">
        <f t="shared" si="27"/>
        <v>4.4833166021555611E-4</v>
      </c>
      <c r="R225" s="4" t="s">
        <v>255</v>
      </c>
      <c r="S225" s="5">
        <v>0.416826951</v>
      </c>
    </row>
    <row r="226" spans="1:19">
      <c r="A226" s="17" t="s">
        <v>45</v>
      </c>
      <c r="B226" s="19">
        <v>30.7</v>
      </c>
      <c r="C226" s="19">
        <v>2.5</v>
      </c>
      <c r="D226" s="19">
        <v>49.281995158027399</v>
      </c>
      <c r="E226" s="19">
        <v>8.1340601110417303</v>
      </c>
      <c r="F226" s="19">
        <v>265.89570525772751</v>
      </c>
      <c r="G226" s="20">
        <f t="shared" si="24"/>
        <v>71.302352105359333</v>
      </c>
      <c r="H226">
        <f t="shared" si="25"/>
        <v>8.7361129506980956E-3</v>
      </c>
      <c r="I226">
        <f t="shared" si="26"/>
        <v>0.21118531600000001</v>
      </c>
      <c r="J226">
        <f t="shared" si="27"/>
        <v>1.8449387741048698E-3</v>
      </c>
      <c r="R226" s="4" t="s">
        <v>216</v>
      </c>
      <c r="S226" s="5">
        <v>0.302344053</v>
      </c>
    </row>
    <row r="227" spans="1:19">
      <c r="A227" s="17" t="s">
        <v>47</v>
      </c>
      <c r="B227" s="19">
        <v>65.8</v>
      </c>
      <c r="C227" s="19">
        <v>43.8</v>
      </c>
      <c r="D227" s="19">
        <v>4.7756442145060189</v>
      </c>
      <c r="E227" s="19">
        <v>104.83149670081173</v>
      </c>
      <c r="F227" s="19">
        <v>28.650039612594959</v>
      </c>
      <c r="G227" s="20">
        <f t="shared" si="24"/>
        <v>49.571436105582535</v>
      </c>
      <c r="H227">
        <f t="shared" si="25"/>
        <v>6.0735957813393424E-3</v>
      </c>
      <c r="I227">
        <f t="shared" si="26"/>
        <v>0.193795309</v>
      </c>
      <c r="J227">
        <f t="shared" si="27"/>
        <v>1.1770343711857542E-3</v>
      </c>
      <c r="R227" s="4" t="s">
        <v>105</v>
      </c>
      <c r="S227" s="5">
        <v>0.31737988700000003</v>
      </c>
    </row>
    <row r="228" spans="1:19">
      <c r="A228" s="17" t="s">
        <v>49</v>
      </c>
      <c r="B228" s="19">
        <v>59.8</v>
      </c>
      <c r="C228" s="19">
        <v>8.9</v>
      </c>
      <c r="D228" s="19">
        <v>48.7513680230823</v>
      </c>
      <c r="E228" s="19">
        <v>142.09291729247178</v>
      </c>
      <c r="F228" s="19">
        <v>64.485619706805394</v>
      </c>
      <c r="G228" s="20">
        <f t="shared" si="24"/>
        <v>64.805981004471889</v>
      </c>
      <c r="H228">
        <f t="shared" si="25"/>
        <v>7.940164008885588E-3</v>
      </c>
      <c r="I228">
        <f t="shared" si="26"/>
        <v>0.21171030399999999</v>
      </c>
      <c r="J228">
        <f t="shared" si="27"/>
        <v>1.6810145361310265E-3</v>
      </c>
      <c r="R228" s="4" t="s">
        <v>192</v>
      </c>
      <c r="S228" s="5">
        <v>0.27743080799999997</v>
      </c>
    </row>
    <row r="229" spans="1:19">
      <c r="A229" s="17" t="s">
        <v>51</v>
      </c>
      <c r="B229" s="19">
        <v>8.5</v>
      </c>
      <c r="C229" s="19">
        <v>7.8</v>
      </c>
      <c r="D229" s="19">
        <v>7.0971379298908905</v>
      </c>
      <c r="E229" s="19">
        <v>0.8437821691952001</v>
      </c>
      <c r="F229" s="19">
        <v>4.4525785035651335</v>
      </c>
      <c r="G229" s="20">
        <f t="shared" si="24"/>
        <v>5.7386997205302448</v>
      </c>
      <c r="H229">
        <f t="shared" si="25"/>
        <v>7.0311746342689837E-4</v>
      </c>
      <c r="I229">
        <f t="shared" si="26"/>
        <v>0.26294708900000002</v>
      </c>
      <c r="J229">
        <f t="shared" si="27"/>
        <v>1.8488269023316691E-4</v>
      </c>
      <c r="R229" s="4" t="s">
        <v>256</v>
      </c>
      <c r="S229" s="5">
        <v>0.29321646899999998</v>
      </c>
    </row>
    <row r="230" spans="1:19">
      <c r="A230" s="17" t="s">
        <v>52</v>
      </c>
      <c r="B230" s="19">
        <v>102.2</v>
      </c>
      <c r="C230" s="19">
        <v>164.2</v>
      </c>
      <c r="D230" s="19">
        <v>167.8108314263921</v>
      </c>
      <c r="E230" s="19">
        <v>369.91410297517598</v>
      </c>
      <c r="F230" s="19">
        <v>55.426925509896996</v>
      </c>
      <c r="G230" s="20">
        <f t="shared" si="24"/>
        <v>171.91037198229301</v>
      </c>
      <c r="H230">
        <f t="shared" si="25"/>
        <v>2.1062817462384309E-2</v>
      </c>
      <c r="I230">
        <f t="shared" si="26"/>
        <v>0.25720264300000001</v>
      </c>
      <c r="J230">
        <f t="shared" si="27"/>
        <v>5.4174123203517971E-3</v>
      </c>
      <c r="R230" s="4" t="s">
        <v>257</v>
      </c>
      <c r="S230" s="4">
        <v>0.39864959599999999</v>
      </c>
    </row>
    <row r="231" spans="1:19">
      <c r="A231" s="17" t="s">
        <v>54</v>
      </c>
      <c r="B231" s="19">
        <v>393.1</v>
      </c>
      <c r="C231" s="19">
        <v>1290.2</v>
      </c>
      <c r="D231" s="19">
        <v>2298.046628859483</v>
      </c>
      <c r="E231" s="19">
        <v>4046.1380090115936</v>
      </c>
      <c r="F231" s="19">
        <v>919.81059652269005</v>
      </c>
      <c r="G231" s="20">
        <f t="shared" si="24"/>
        <v>1789.4590468787533</v>
      </c>
      <c r="H231">
        <f t="shared" si="25"/>
        <v>0.21924825608952561</v>
      </c>
      <c r="I231">
        <f t="shared" si="26"/>
        <v>0.12913191900000001</v>
      </c>
      <c r="J231">
        <f t="shared" si="27"/>
        <v>2.831194804624388E-2</v>
      </c>
      <c r="R231" s="4" t="s">
        <v>258</v>
      </c>
      <c r="S231" s="4">
        <v>0.54393411999999997</v>
      </c>
    </row>
    <row r="232" spans="1:19">
      <c r="A232" s="17" t="s">
        <v>56</v>
      </c>
      <c r="B232" s="19">
        <v>28.5</v>
      </c>
      <c r="C232" s="19">
        <v>1.8</v>
      </c>
      <c r="D232" s="19">
        <v>18.538785527144899</v>
      </c>
      <c r="E232" s="19">
        <v>3.6451389709232664</v>
      </c>
      <c r="F232" s="19">
        <v>4.790360321076971</v>
      </c>
      <c r="G232" s="20">
        <f t="shared" si="24"/>
        <v>11.454856963829027</v>
      </c>
      <c r="H232">
        <f t="shared" si="25"/>
        <v>1.4034729755090275E-3</v>
      </c>
      <c r="I232">
        <f t="shared" si="26"/>
        <v>0.255508018</v>
      </c>
      <c r="J232">
        <f t="shared" si="27"/>
        <v>3.5859859828887418E-4</v>
      </c>
      <c r="R232" s="4" t="s">
        <v>144</v>
      </c>
      <c r="S232" s="5">
        <v>0.52159803599999999</v>
      </c>
    </row>
    <row r="233" spans="1:19">
      <c r="A233" s="17" t="s">
        <v>58</v>
      </c>
      <c r="B233" s="19">
        <v>785.9</v>
      </c>
      <c r="C233" s="19">
        <v>106.9</v>
      </c>
      <c r="D233" s="19">
        <v>209.59771830331974</v>
      </c>
      <c r="E233" s="19">
        <v>25.313465075856001</v>
      </c>
      <c r="F233" s="19">
        <v>737.99185638745405</v>
      </c>
      <c r="G233" s="20">
        <f t="shared" si="24"/>
        <v>373.14060795332591</v>
      </c>
      <c r="H233">
        <f t="shared" si="25"/>
        <v>4.5717965835903943E-2</v>
      </c>
      <c r="I233">
        <f t="shared" si="26"/>
        <v>0.19057085000000001</v>
      </c>
      <c r="J233">
        <f t="shared" si="27"/>
        <v>8.7125116096191755E-3</v>
      </c>
      <c r="R233" s="4" t="s">
        <v>232</v>
      </c>
      <c r="S233" s="5">
        <v>0.262116511</v>
      </c>
    </row>
    <row r="234" spans="1:19">
      <c r="A234" s="17" t="s">
        <v>62</v>
      </c>
      <c r="B234" s="19">
        <v>1.3</v>
      </c>
      <c r="C234" s="19">
        <v>0</v>
      </c>
      <c r="D234" s="19">
        <v>6.7986601664842601</v>
      </c>
      <c r="E234" s="19">
        <v>5.6027136034561318</v>
      </c>
      <c r="F234" s="19">
        <v>25.917077634544636</v>
      </c>
      <c r="G234" s="20">
        <f t="shared" si="24"/>
        <v>7.9236902808970058</v>
      </c>
      <c r="H234">
        <f t="shared" si="25"/>
        <v>9.7082706581655648E-4</v>
      </c>
      <c r="I234">
        <f t="shared" si="26"/>
        <v>0.25460756899999998</v>
      </c>
      <c r="J234">
        <f t="shared" si="27"/>
        <v>2.4717991914695645E-4</v>
      </c>
      <c r="R234" s="4" t="s">
        <v>193</v>
      </c>
      <c r="S234" s="5">
        <v>0.29781603099999998</v>
      </c>
    </row>
    <row r="235" spans="1:19">
      <c r="A235" s="17" t="s">
        <v>64</v>
      </c>
      <c r="B235" s="19">
        <v>196.4</v>
      </c>
      <c r="C235" s="19">
        <v>12.2</v>
      </c>
      <c r="D235" s="19">
        <v>71.966305176930973</v>
      </c>
      <c r="E235" s="19">
        <v>78.572995595457073</v>
      </c>
      <c r="F235" s="19">
        <v>68.846075896503649</v>
      </c>
      <c r="G235" s="20">
        <f t="shared" si="24"/>
        <v>85.597075333778349</v>
      </c>
      <c r="H235">
        <f t="shared" si="25"/>
        <v>1.0487532266261599E-2</v>
      </c>
      <c r="I235">
        <f t="shared" si="26"/>
        <v>0.25070976</v>
      </c>
      <c r="J235">
        <f t="shared" si="27"/>
        <v>2.6293266974667016E-3</v>
      </c>
      <c r="R235" s="4" t="s">
        <v>74</v>
      </c>
      <c r="S235" s="5">
        <v>0.164744418</v>
      </c>
    </row>
    <row r="236" spans="1:19">
      <c r="A236" s="17" t="s">
        <v>66</v>
      </c>
      <c r="B236" s="19">
        <v>61.2</v>
      </c>
      <c r="C236" s="19">
        <v>3.8</v>
      </c>
      <c r="D236" s="19">
        <v>3.9133751202202074</v>
      </c>
      <c r="E236" s="19">
        <v>13.061747979141703</v>
      </c>
      <c r="F236" s="19">
        <v>107.5681551585425</v>
      </c>
      <c r="G236" s="20">
        <f t="shared" si="24"/>
        <v>37.908655651580879</v>
      </c>
      <c r="H236">
        <f t="shared" si="25"/>
        <v>4.6446475859866915E-3</v>
      </c>
      <c r="I236">
        <f t="shared" si="26"/>
        <v>0.187754477</v>
      </c>
      <c r="J236">
        <f t="shared" si="27"/>
        <v>8.7205337835624382E-4</v>
      </c>
      <c r="R236" s="25" t="s">
        <v>146</v>
      </c>
      <c r="S236" s="5">
        <v>0.53553453900000003</v>
      </c>
    </row>
    <row r="237" spans="1:19">
      <c r="A237" s="17" t="s">
        <v>68</v>
      </c>
      <c r="B237" s="19">
        <v>2.8</v>
      </c>
      <c r="C237" s="19">
        <v>3.9</v>
      </c>
      <c r="D237" s="19">
        <v>13.928962292309222</v>
      </c>
      <c r="E237" s="19">
        <v>11.576691361358201</v>
      </c>
      <c r="F237" s="19">
        <v>1.4125421459585901</v>
      </c>
      <c r="G237" s="20">
        <f t="shared" si="24"/>
        <v>6.7236391599252032</v>
      </c>
      <c r="H237">
        <f t="shared" si="25"/>
        <v>8.2379429859549401E-4</v>
      </c>
      <c r="I237">
        <f t="shared" si="26"/>
        <v>0.17079533599999999</v>
      </c>
      <c r="J237">
        <f t="shared" si="27"/>
        <v>1.4070022402350171E-4</v>
      </c>
      <c r="R237" s="39" t="s">
        <v>275</v>
      </c>
      <c r="S237" s="39">
        <v>0.53553453900000003</v>
      </c>
    </row>
    <row r="238" spans="1:19">
      <c r="A238" s="17" t="s">
        <v>70</v>
      </c>
      <c r="B238" s="19">
        <v>75.400000000000006</v>
      </c>
      <c r="C238" s="19">
        <v>61.1</v>
      </c>
      <c r="D238" s="19">
        <v>96.806287931549093</v>
      </c>
      <c r="E238" s="19">
        <v>209.46048568101656</v>
      </c>
      <c r="F238" s="19">
        <v>6.0186578393018308</v>
      </c>
      <c r="G238" s="20">
        <f t="shared" si="24"/>
        <v>89.757086290373508</v>
      </c>
      <c r="H238">
        <f t="shared" si="25"/>
        <v>1.099722548843267E-2</v>
      </c>
      <c r="I238">
        <f t="shared" si="26"/>
        <v>0.21351756199999999</v>
      </c>
      <c r="J238">
        <f t="shared" si="27"/>
        <v>2.3481007750544031E-3</v>
      </c>
      <c r="R238" s="4" t="s">
        <v>0</v>
      </c>
      <c r="S238" s="5">
        <v>0.199021375</v>
      </c>
    </row>
    <row r="239" spans="1:19">
      <c r="A239" s="17" t="s">
        <v>72</v>
      </c>
      <c r="B239" s="19">
        <v>285.7</v>
      </c>
      <c r="C239" s="19">
        <v>12.4</v>
      </c>
      <c r="D239" s="19">
        <v>126.421914900673</v>
      </c>
      <c r="E239" s="19">
        <v>218.06706380680799</v>
      </c>
      <c r="F239" s="19">
        <v>628.42771776179598</v>
      </c>
      <c r="G239" s="20">
        <f t="shared" si="24"/>
        <v>254.20333929385538</v>
      </c>
      <c r="H239">
        <f t="shared" si="25"/>
        <v>3.1145523519817139E-2</v>
      </c>
      <c r="I239">
        <f t="shared" si="26"/>
        <v>0.20526576499999999</v>
      </c>
      <c r="J239">
        <f t="shared" si="27"/>
        <v>6.3931097116207572E-3</v>
      </c>
      <c r="R239" s="4" t="s">
        <v>259</v>
      </c>
      <c r="S239" s="4">
        <v>0.54393411999999997</v>
      </c>
    </row>
    <row r="240" spans="1:19">
      <c r="A240" s="17" t="s">
        <v>74</v>
      </c>
      <c r="B240" s="19">
        <v>367.9</v>
      </c>
      <c r="C240" s="19">
        <v>44.1</v>
      </c>
      <c r="D240" s="19">
        <v>3234.006566510795</v>
      </c>
      <c r="E240" s="19">
        <v>41.142818569957967</v>
      </c>
      <c r="F240" s="19">
        <v>162.28880959546001</v>
      </c>
      <c r="G240" s="20">
        <f t="shared" si="24"/>
        <v>769.88763893524253</v>
      </c>
      <c r="H240">
        <f t="shared" si="25"/>
        <v>9.4328239875540038E-2</v>
      </c>
      <c r="I240">
        <f t="shared" si="26"/>
        <v>0.164744418</v>
      </c>
      <c r="J240">
        <f t="shared" si="27"/>
        <v>1.5540050979260237E-2</v>
      </c>
      <c r="R240" s="17" t="s">
        <v>260</v>
      </c>
      <c r="S240" s="4">
        <v>0.39864959599999999</v>
      </c>
    </row>
    <row r="241" spans="1:19">
      <c r="A241" s="17" t="s">
        <v>20</v>
      </c>
      <c r="B241" s="19">
        <v>0</v>
      </c>
      <c r="C241" s="19">
        <v>0</v>
      </c>
      <c r="D241" s="19">
        <v>0</v>
      </c>
      <c r="E241" s="19">
        <v>1.8900720589972499</v>
      </c>
      <c r="F241" s="19">
        <v>0.55273388320118899</v>
      </c>
      <c r="G241" s="20">
        <f t="shared" si="24"/>
        <v>0.48856118843968782</v>
      </c>
      <c r="H241">
        <f t="shared" si="25"/>
        <v>5.985953617953092E-5</v>
      </c>
      <c r="I241">
        <f t="shared" si="26"/>
        <v>0.21351756199999999</v>
      </c>
      <c r="J241">
        <f t="shared" si="27"/>
        <v>1.2781062227504237E-5</v>
      </c>
      <c r="R241" s="4" t="s">
        <v>203</v>
      </c>
      <c r="S241" s="5">
        <v>0.273960494</v>
      </c>
    </row>
    <row r="242" spans="1:19">
      <c r="A242" s="17" t="s">
        <v>77</v>
      </c>
      <c r="B242" s="19">
        <v>0</v>
      </c>
      <c r="C242" s="19">
        <v>0</v>
      </c>
      <c r="D242" s="19">
        <v>1.4592246210990616</v>
      </c>
      <c r="E242" s="19">
        <v>1.7888181986938252</v>
      </c>
      <c r="F242" s="19">
        <v>4.3911636276538903</v>
      </c>
      <c r="G242" s="20">
        <f t="shared" si="24"/>
        <v>1.5278412894893554</v>
      </c>
      <c r="H242">
        <f t="shared" si="25"/>
        <v>1.8719430259462648E-4</v>
      </c>
      <c r="I242">
        <f t="shared" si="26"/>
        <v>0.235824899</v>
      </c>
      <c r="J242">
        <f t="shared" si="27"/>
        <v>4.414507750275323E-5</v>
      </c>
      <c r="R242" s="4" t="s">
        <v>233</v>
      </c>
      <c r="S242" s="5">
        <v>0.30434835599999999</v>
      </c>
    </row>
    <row r="243" spans="1:19">
      <c r="A243" s="17" t="s">
        <v>181</v>
      </c>
      <c r="B243" s="19">
        <v>0</v>
      </c>
      <c r="C243" s="19">
        <v>0</v>
      </c>
      <c r="D243" s="19">
        <v>148.17762743342288</v>
      </c>
      <c r="E243" s="19">
        <v>8.3703191184163899</v>
      </c>
      <c r="F243" s="19">
        <v>8.260300810062212</v>
      </c>
      <c r="G243" s="20">
        <f t="shared" si="24"/>
        <v>32.961649472380302</v>
      </c>
      <c r="H243">
        <f t="shared" si="25"/>
        <v>4.038530067094221E-3</v>
      </c>
      <c r="I243">
        <f t="shared" si="26"/>
        <v>0.164744418</v>
      </c>
      <c r="J243">
        <f t="shared" si="27"/>
        <v>6.6532528547893837E-4</v>
      </c>
      <c r="R243" s="4" t="s">
        <v>221</v>
      </c>
      <c r="S243" s="5">
        <v>0.44710646199999998</v>
      </c>
    </row>
    <row r="244" spans="1:19">
      <c r="A244" s="17" t="s">
        <v>188</v>
      </c>
      <c r="B244" s="19">
        <v>0</v>
      </c>
      <c r="C244" s="19">
        <v>0</v>
      </c>
      <c r="D244" s="19">
        <v>3.9133751202202105</v>
      </c>
      <c r="E244" s="19">
        <v>18.866969303204684</v>
      </c>
      <c r="F244" s="19">
        <v>3.4392330510296198</v>
      </c>
      <c r="G244" s="20">
        <f t="shared" si="24"/>
        <v>5.2439154948909028</v>
      </c>
      <c r="H244">
        <f t="shared" si="25"/>
        <v>6.4249546774543904E-4</v>
      </c>
      <c r="I244">
        <f t="shared" si="26"/>
        <v>0.150847644</v>
      </c>
      <c r="J244">
        <f t="shared" si="27"/>
        <v>9.6918927590077471E-5</v>
      </c>
      <c r="R244" s="17" t="s">
        <v>204</v>
      </c>
      <c r="S244" s="5">
        <v>0.284910779</v>
      </c>
    </row>
    <row r="245" spans="1:19">
      <c r="A245" s="17" t="s">
        <v>79</v>
      </c>
      <c r="B245" s="19">
        <v>0.6</v>
      </c>
      <c r="C245" s="19">
        <v>0</v>
      </c>
      <c r="D245" s="19">
        <v>4.0791960998905585</v>
      </c>
      <c r="E245" s="19">
        <v>0</v>
      </c>
      <c r="F245" s="19">
        <v>0.55273388320118899</v>
      </c>
      <c r="G245" s="20">
        <f t="shared" si="24"/>
        <v>1.0463859966183495</v>
      </c>
      <c r="H245">
        <f t="shared" si="25"/>
        <v>1.2820539556646131E-4</v>
      </c>
      <c r="I245">
        <f t="shared" si="26"/>
        <v>0.17537725199999998</v>
      </c>
      <c r="J245">
        <f t="shared" si="27"/>
        <v>2.2484309966018964E-5</v>
      </c>
      <c r="R245" s="793" t="s">
        <v>267</v>
      </c>
      <c r="S245" s="5">
        <v>0.284910779</v>
      </c>
    </row>
    <row r="246" spans="1:19">
      <c r="A246" s="17" t="s">
        <v>83</v>
      </c>
      <c r="B246" s="19">
        <v>191.5</v>
      </c>
      <c r="C246" s="19">
        <v>431</v>
      </c>
      <c r="D246" s="19">
        <v>59.198089742314203</v>
      </c>
      <c r="E246" s="19">
        <v>72.160251109573565</v>
      </c>
      <c r="F246" s="19">
        <v>206.99883925884527</v>
      </c>
      <c r="G246" s="20">
        <f t="shared" si="24"/>
        <v>192.17143602214659</v>
      </c>
      <c r="H246">
        <f t="shared" si="25"/>
        <v>2.3545245302800309E-2</v>
      </c>
      <c r="I246">
        <f t="shared" si="26"/>
        <v>0.16181582799999999</v>
      </c>
      <c r="J246">
        <f t="shared" si="27"/>
        <v>3.8099933641357426E-3</v>
      </c>
      <c r="R246" s="17" t="s">
        <v>172</v>
      </c>
      <c r="S246" s="5">
        <v>0.38138826799999997</v>
      </c>
    </row>
    <row r="247" spans="1:19">
      <c r="A247" s="17" t="s">
        <v>85</v>
      </c>
      <c r="B247" s="19">
        <v>1195.5999999999999</v>
      </c>
      <c r="C247" s="19">
        <v>1053.8</v>
      </c>
      <c r="D247" s="19">
        <v>1761.8479089974501</v>
      </c>
      <c r="E247" s="19">
        <v>68.042594123900997</v>
      </c>
      <c r="F247" s="19">
        <v>831.64954215210003</v>
      </c>
      <c r="G247" s="20">
        <f t="shared" si="24"/>
        <v>982.18800905469016</v>
      </c>
      <c r="H247">
        <f t="shared" si="25"/>
        <v>0.12033972418250866</v>
      </c>
      <c r="I247">
        <f t="shared" si="26"/>
        <v>0.15576436299999999</v>
      </c>
      <c r="J247">
        <f t="shared" si="27"/>
        <v>1.8744640480884155E-2</v>
      </c>
      <c r="R247" s="4" t="s">
        <v>261</v>
      </c>
      <c r="S247" s="4">
        <v>0.54393411999999997</v>
      </c>
    </row>
    <row r="248" spans="1:19">
      <c r="A248" s="17" t="s">
        <v>87</v>
      </c>
      <c r="B248" s="19">
        <v>4</v>
      </c>
      <c r="C248" s="19">
        <v>1.1000000000000001</v>
      </c>
      <c r="D248" s="19">
        <v>39.166915398136169</v>
      </c>
      <c r="E248" s="19">
        <v>19.812005332703308</v>
      </c>
      <c r="F248" s="19">
        <v>38.906323889772601</v>
      </c>
      <c r="G248" s="20">
        <f t="shared" si="24"/>
        <v>20.597048924122419</v>
      </c>
      <c r="H248">
        <f t="shared" si="25"/>
        <v>2.5235934094615005E-3</v>
      </c>
      <c r="I248">
        <f t="shared" si="26"/>
        <v>0.23357465599999999</v>
      </c>
      <c r="J248">
        <f t="shared" si="27"/>
        <v>5.8944746249883708E-4</v>
      </c>
      <c r="R248" s="4" t="s">
        <v>262</v>
      </c>
      <c r="S248" s="4">
        <v>0.38749658933333336</v>
      </c>
    </row>
    <row r="249" spans="1:19">
      <c r="A249" s="17" t="s">
        <v>0</v>
      </c>
      <c r="B249" s="19">
        <v>165.8</v>
      </c>
      <c r="C249" s="19">
        <v>12.2</v>
      </c>
      <c r="D249" s="19">
        <v>958.81006864988558</v>
      </c>
      <c r="E249" s="19">
        <v>319.92844727205227</v>
      </c>
      <c r="F249" s="19">
        <v>284.96502422816855</v>
      </c>
      <c r="G249" s="20">
        <f t="shared" si="24"/>
        <v>348.34070803002135</v>
      </c>
      <c r="H249">
        <f t="shared" si="25"/>
        <v>4.2679430352868829E-2</v>
      </c>
      <c r="I249">
        <f t="shared" si="26"/>
        <v>0.199021375</v>
      </c>
      <c r="J249">
        <f t="shared" si="27"/>
        <v>8.4941189130446904E-3</v>
      </c>
      <c r="R249" s="4" t="s">
        <v>195</v>
      </c>
      <c r="S249" s="5">
        <v>0.52748621900000003</v>
      </c>
    </row>
    <row r="250" spans="1:19">
      <c r="A250" s="17" t="s">
        <v>37</v>
      </c>
      <c r="B250" s="19">
        <v>6.9</v>
      </c>
      <c r="C250" s="19">
        <v>4.2</v>
      </c>
      <c r="D250" s="19">
        <v>7.9594070241767003</v>
      </c>
      <c r="E250" s="19">
        <v>2.2275849266753287</v>
      </c>
      <c r="F250" s="19">
        <v>7.3083702334379428</v>
      </c>
      <c r="G250" s="20">
        <f t="shared" si="24"/>
        <v>5.7190724368579939</v>
      </c>
      <c r="H250">
        <f t="shared" si="25"/>
        <v>7.0071268767948945E-4</v>
      </c>
      <c r="I250">
        <f t="shared" si="26"/>
        <v>0.23886655300000001</v>
      </c>
      <c r="J250">
        <f t="shared" si="27"/>
        <v>1.6737682434936522E-4</v>
      </c>
      <c r="R250" s="17" t="s">
        <v>263</v>
      </c>
      <c r="S250" s="4">
        <v>0.25747838160000003</v>
      </c>
    </row>
    <row r="251" spans="1:19">
      <c r="A251" s="17" t="s">
        <v>90</v>
      </c>
      <c r="B251" s="19">
        <v>4.2</v>
      </c>
      <c r="C251" s="19">
        <v>0.7</v>
      </c>
      <c r="D251" s="19">
        <v>103.3396345305608</v>
      </c>
      <c r="E251" s="19">
        <v>4.2189108459760032</v>
      </c>
      <c r="F251" s="19">
        <v>7.2469553575266996</v>
      </c>
      <c r="G251" s="20">
        <f t="shared" si="24"/>
        <v>23.941100146812701</v>
      </c>
      <c r="H251">
        <f t="shared" si="25"/>
        <v>2.9333135425529664E-3</v>
      </c>
      <c r="I251">
        <f t="shared" si="26"/>
        <v>0.25567135899999999</v>
      </c>
      <c r="J251">
        <f t="shared" si="27"/>
        <v>7.4996425979762123E-4</v>
      </c>
      <c r="R251" s="4" t="s">
        <v>148</v>
      </c>
      <c r="S251" s="5">
        <v>0.49722559999999999</v>
      </c>
    </row>
    <row r="252" spans="1:19">
      <c r="A252" s="17" t="s">
        <v>92</v>
      </c>
      <c r="B252" s="19">
        <v>6.3</v>
      </c>
      <c r="C252" s="19">
        <v>1.4</v>
      </c>
      <c r="D252" s="19">
        <v>3.0842702218684699</v>
      </c>
      <c r="E252" s="19">
        <v>3.6451389709232669</v>
      </c>
      <c r="F252" s="19">
        <v>4.790360321076971</v>
      </c>
      <c r="G252" s="20">
        <f t="shared" si="24"/>
        <v>3.843953902773741</v>
      </c>
      <c r="H252">
        <f t="shared" si="25"/>
        <v>4.70969252490958E-4</v>
      </c>
      <c r="I252">
        <f t="shared" si="26"/>
        <v>0.28963038000000002</v>
      </c>
      <c r="J252">
        <f t="shared" si="27"/>
        <v>1.3640700356727211E-4</v>
      </c>
      <c r="R252" s="4" t="s">
        <v>149</v>
      </c>
      <c r="S252" s="5">
        <v>0.47228700699999998</v>
      </c>
    </row>
    <row r="253" spans="1:19">
      <c r="A253" s="17" t="s">
        <v>94</v>
      </c>
      <c r="B253" s="19">
        <v>0</v>
      </c>
      <c r="C253" s="19">
        <v>0</v>
      </c>
      <c r="D253" s="19">
        <v>0.96176168208801804</v>
      </c>
      <c r="E253" s="19">
        <v>0</v>
      </c>
      <c r="F253" s="19">
        <v>0</v>
      </c>
      <c r="G253" s="20">
        <f t="shared" si="24"/>
        <v>0.1923523364176036</v>
      </c>
      <c r="H253">
        <f t="shared" si="25"/>
        <v>2.3567409596696295E-5</v>
      </c>
      <c r="I253">
        <f t="shared" si="26"/>
        <v>0.25937051</v>
      </c>
      <c r="J253">
        <f t="shared" si="27"/>
        <v>6.1126910464740122E-6</v>
      </c>
    </row>
    <row r="254" spans="1:19">
      <c r="A254" s="17" t="s">
        <v>6</v>
      </c>
      <c r="B254" s="19">
        <v>0</v>
      </c>
      <c r="C254" s="19">
        <v>0</v>
      </c>
      <c r="D254" s="19">
        <v>3.61489735681358</v>
      </c>
      <c r="E254" s="19">
        <v>0</v>
      </c>
      <c r="F254" s="19">
        <v>0</v>
      </c>
      <c r="G254" s="20">
        <f t="shared" si="24"/>
        <v>0.72297947136271601</v>
      </c>
      <c r="H254">
        <f t="shared" si="25"/>
        <v>8.858095331172044E-5</v>
      </c>
      <c r="I254">
        <f t="shared" si="26"/>
        <v>0.33249730300000002</v>
      </c>
      <c r="J254">
        <f t="shared" si="27"/>
        <v>2.9452928073315967E-5</v>
      </c>
    </row>
    <row r="255" spans="1:19">
      <c r="A255" s="17" t="s">
        <v>97</v>
      </c>
      <c r="B255" s="19">
        <v>12.4</v>
      </c>
      <c r="C255" s="19">
        <v>7.9</v>
      </c>
      <c r="D255" s="19">
        <v>0</v>
      </c>
      <c r="E255" s="19">
        <v>4.38766727981504</v>
      </c>
      <c r="F255" s="19">
        <v>4.8210677590325925</v>
      </c>
      <c r="G255" s="20">
        <f t="shared" si="24"/>
        <v>5.9017470077695267</v>
      </c>
      <c r="H255">
        <f t="shared" si="25"/>
        <v>7.2309435725394255E-4</v>
      </c>
      <c r="I255">
        <f t="shared" si="26"/>
        <v>0.28376774599999999</v>
      </c>
      <c r="J255">
        <f t="shared" si="27"/>
        <v>2.0519085590327003E-4</v>
      </c>
    </row>
    <row r="256" spans="1:19">
      <c r="A256" s="17" t="s">
        <v>99</v>
      </c>
      <c r="B256" s="19">
        <v>0</v>
      </c>
      <c r="C256" s="19">
        <v>0</v>
      </c>
      <c r="D256" s="19">
        <v>5.6047491128577596</v>
      </c>
      <c r="E256" s="19">
        <v>13.6017685674266</v>
      </c>
      <c r="F256" s="19">
        <v>0</v>
      </c>
      <c r="G256" s="20">
        <f t="shared" si="24"/>
        <v>3.8413035360568721</v>
      </c>
      <c r="H256">
        <f t="shared" si="25"/>
        <v>4.7064452403087684E-4</v>
      </c>
      <c r="I256">
        <f t="shared" si="26"/>
        <v>0.36547341700000002</v>
      </c>
      <c r="J256">
        <f t="shared" si="27"/>
        <v>1.7200806238990319E-4</v>
      </c>
    </row>
    <row r="257" spans="1:10">
      <c r="A257" s="17" t="s">
        <v>101</v>
      </c>
      <c r="B257" s="19">
        <v>0</v>
      </c>
      <c r="C257" s="19">
        <v>0</v>
      </c>
      <c r="D257" s="19">
        <v>9.9492587802208732</v>
      </c>
      <c r="E257" s="19">
        <v>20.824543935737552</v>
      </c>
      <c r="F257" s="19">
        <v>4.728945445165726</v>
      </c>
      <c r="G257" s="20">
        <f t="shared" si="24"/>
        <v>7.1005496322248307</v>
      </c>
      <c r="H257">
        <f t="shared" si="25"/>
        <v>8.6997415607684375E-4</v>
      </c>
      <c r="I257">
        <f t="shared" si="26"/>
        <v>0.36470802699999999</v>
      </c>
      <c r="J257">
        <f t="shared" si="27"/>
        <v>3.1728655800377574E-4</v>
      </c>
    </row>
    <row r="258" spans="1:10">
      <c r="A258" s="17" t="s">
        <v>105</v>
      </c>
      <c r="B258" s="19">
        <v>0</v>
      </c>
      <c r="C258" s="19">
        <v>0</v>
      </c>
      <c r="D258" s="19">
        <v>0.53062713494511327</v>
      </c>
      <c r="E258" s="19">
        <v>0.64127444858835236</v>
      </c>
      <c r="F258" s="19">
        <v>0.92122313866864802</v>
      </c>
      <c r="G258" s="20">
        <f t="shared" si="24"/>
        <v>0.41862494444042275</v>
      </c>
      <c r="H258">
        <f t="shared" si="25"/>
        <v>5.1290801644345251E-5</v>
      </c>
      <c r="I258">
        <f t="shared" si="26"/>
        <v>0.31737988700000003</v>
      </c>
      <c r="J258">
        <f t="shared" si="27"/>
        <v>1.627866883002171E-5</v>
      </c>
    </row>
    <row r="259" spans="1:10">
      <c r="A259" s="24" t="s">
        <v>111</v>
      </c>
      <c r="B259" s="19">
        <v>0</v>
      </c>
      <c r="C259" s="19">
        <v>0</v>
      </c>
      <c r="D259" s="19">
        <v>0.53062713494511304</v>
      </c>
      <c r="E259" s="19">
        <v>0</v>
      </c>
      <c r="F259" s="19">
        <v>0</v>
      </c>
      <c r="G259" s="20">
        <f t="shared" si="24"/>
        <v>0.10612542698902261</v>
      </c>
      <c r="H259">
        <f t="shared" si="25"/>
        <v>1.3002708743004845E-5</v>
      </c>
      <c r="I259">
        <f t="shared" si="26"/>
        <v>0.57165877300000001</v>
      </c>
      <c r="J259">
        <f t="shared" si="27"/>
        <v>7.433112525702522E-6</v>
      </c>
    </row>
    <row r="260" spans="1:10">
      <c r="A260" s="24" t="s">
        <v>116</v>
      </c>
      <c r="B260" s="19">
        <v>0</v>
      </c>
      <c r="C260" s="19">
        <v>0</v>
      </c>
      <c r="D260" s="19">
        <v>0.59695552681325204</v>
      </c>
      <c r="E260" s="19">
        <v>0</v>
      </c>
      <c r="F260" s="19">
        <v>0</v>
      </c>
      <c r="G260" s="20">
        <f t="shared" si="24"/>
        <v>0.11939110536265041</v>
      </c>
      <c r="H260">
        <f t="shared" si="25"/>
        <v>1.4628047335880447E-5</v>
      </c>
      <c r="I260">
        <f t="shared" si="26"/>
        <v>0.35482106800000002</v>
      </c>
      <c r="J260">
        <f t="shared" si="27"/>
        <v>5.1903393784716555E-6</v>
      </c>
    </row>
    <row r="261" spans="1:10">
      <c r="A261" s="24" t="s">
        <v>118</v>
      </c>
      <c r="B261" s="19">
        <v>0</v>
      </c>
      <c r="C261" s="19">
        <v>0</v>
      </c>
      <c r="D261" s="19">
        <v>1.0612542698902265</v>
      </c>
      <c r="E261" s="19">
        <v>0</v>
      </c>
      <c r="F261" s="19">
        <v>0.70627107297929703</v>
      </c>
      <c r="G261" s="20">
        <f t="shared" si="24"/>
        <v>0.35350506857390468</v>
      </c>
      <c r="H261">
        <f t="shared" si="25"/>
        <v>4.3312178582027212E-5</v>
      </c>
      <c r="I261">
        <f t="shared" si="26"/>
        <v>0.47299710099999998</v>
      </c>
      <c r="J261">
        <f t="shared" si="27"/>
        <v>2.0486534907293162E-5</v>
      </c>
    </row>
    <row r="262" spans="1:10">
      <c r="A262" s="24" t="s">
        <v>122</v>
      </c>
      <c r="B262" s="19">
        <v>0</v>
      </c>
      <c r="C262" s="19">
        <v>0</v>
      </c>
      <c r="D262" s="19">
        <v>3.7143899446157929</v>
      </c>
      <c r="E262" s="19">
        <v>2.9701132355671063</v>
      </c>
      <c r="F262" s="19">
        <v>2.4565950364497287</v>
      </c>
      <c r="G262" s="20">
        <f t="shared" si="24"/>
        <v>1.8282196433265256</v>
      </c>
      <c r="H262">
        <f t="shared" si="25"/>
        <v>2.2399728523941694E-4</v>
      </c>
      <c r="I262">
        <f t="shared" si="26"/>
        <v>0.57400911600000004</v>
      </c>
      <c r="J262">
        <f t="shared" si="27"/>
        <v>1.2857648368667758E-4</v>
      </c>
    </row>
    <row r="263" spans="1:10">
      <c r="A263" s="24" t="s">
        <v>217</v>
      </c>
      <c r="B263" s="19">
        <v>0</v>
      </c>
      <c r="C263" s="19">
        <v>0</v>
      </c>
      <c r="D263" s="19">
        <v>0</v>
      </c>
      <c r="E263" s="19">
        <v>0</v>
      </c>
      <c r="F263" s="19">
        <v>8.260300810062212</v>
      </c>
      <c r="G263" s="20">
        <f t="shared" si="24"/>
        <v>1.6520601620124424</v>
      </c>
      <c r="H263">
        <f t="shared" si="25"/>
        <v>2.024138580360309E-4</v>
      </c>
      <c r="I263">
        <f t="shared" si="26"/>
        <v>0.42702807500000001</v>
      </c>
      <c r="J263">
        <f t="shared" si="27"/>
        <v>8.6436400150449556E-5</v>
      </c>
    </row>
    <row r="264" spans="1:10">
      <c r="A264" s="24" t="s">
        <v>131</v>
      </c>
      <c r="B264" s="19">
        <v>0</v>
      </c>
      <c r="C264" s="19">
        <v>0</v>
      </c>
      <c r="D264" s="19">
        <v>0</v>
      </c>
      <c r="E264" s="19">
        <v>0</v>
      </c>
      <c r="F264" s="19">
        <v>1.3204198320917291</v>
      </c>
      <c r="G264" s="20">
        <f t="shared" si="24"/>
        <v>0.26408396641834581</v>
      </c>
      <c r="H264">
        <f t="shared" si="25"/>
        <v>3.235611857081535E-5</v>
      </c>
      <c r="I264">
        <f t="shared" si="26"/>
        <v>0.52911444100000005</v>
      </c>
      <c r="J264">
        <f t="shared" si="27"/>
        <v>1.7120089590526684E-5</v>
      </c>
    </row>
    <row r="265" spans="1:10" ht="16" thickBot="1">
      <c r="A265" s="26" t="s">
        <v>136</v>
      </c>
      <c r="B265" s="28">
        <v>0</v>
      </c>
      <c r="C265" s="28">
        <v>0</v>
      </c>
      <c r="D265" s="28">
        <v>0</v>
      </c>
      <c r="E265" s="28">
        <v>0</v>
      </c>
      <c r="F265" s="28">
        <v>3.0400363576065388</v>
      </c>
      <c r="G265" s="20">
        <f t="shared" si="24"/>
        <v>0.60800727152130774</v>
      </c>
      <c r="H265">
        <f t="shared" si="25"/>
        <v>7.4494319500249291E-5</v>
      </c>
      <c r="I265">
        <f t="shared" si="26"/>
        <v>0.472086175</v>
      </c>
      <c r="J265">
        <f t="shared" si="27"/>
        <v>3.5167738352100601E-5</v>
      </c>
    </row>
    <row r="266" spans="1:10">
      <c r="A266" s="24" t="s">
        <v>141</v>
      </c>
      <c r="B266" s="19">
        <v>3.3</v>
      </c>
      <c r="C266" s="19">
        <v>0</v>
      </c>
      <c r="D266" s="19">
        <v>2.88528504626405</v>
      </c>
      <c r="E266" s="19">
        <v>11.272929780447878</v>
      </c>
      <c r="F266" s="19">
        <v>0</v>
      </c>
      <c r="G266" s="20">
        <f t="shared" si="24"/>
        <v>3.4916429653423853</v>
      </c>
      <c r="H266">
        <f t="shared" si="25"/>
        <v>4.2780338134804357E-4</v>
      </c>
      <c r="I266">
        <f t="shared" si="26"/>
        <v>0.36556084300000002</v>
      </c>
      <c r="J266">
        <f t="shared" si="27"/>
        <v>1.5638816472384129E-4</v>
      </c>
    </row>
    <row r="267" spans="1:10">
      <c r="A267" s="24" t="s">
        <v>143</v>
      </c>
      <c r="B267" s="19">
        <v>0</v>
      </c>
      <c r="C267" s="19">
        <v>0</v>
      </c>
      <c r="D267" s="19">
        <v>23.6129075050575</v>
      </c>
      <c r="E267" s="19">
        <v>28.958604046779282</v>
      </c>
      <c r="F267" s="19">
        <v>0</v>
      </c>
      <c r="G267" s="20">
        <f t="shared" si="24"/>
        <v>10.514302310367356</v>
      </c>
      <c r="H267">
        <f t="shared" si="25"/>
        <v>1.288234256920833E-3</v>
      </c>
      <c r="I267">
        <f t="shared" si="26"/>
        <v>0.41105823699999999</v>
      </c>
      <c r="J267">
        <f t="shared" si="27"/>
        <v>5.2953930249288262E-4</v>
      </c>
    </row>
    <row r="268" spans="1:10">
      <c r="A268" s="24" t="s">
        <v>146</v>
      </c>
      <c r="B268" s="19">
        <v>0</v>
      </c>
      <c r="C268" s="19">
        <v>0</v>
      </c>
      <c r="D268" s="19">
        <v>1.6913739926375484</v>
      </c>
      <c r="E268" s="19">
        <v>1.7888181986938301</v>
      </c>
      <c r="F268" s="19">
        <v>0</v>
      </c>
      <c r="G268" s="20">
        <f t="shared" si="24"/>
        <v>0.69603843826627565</v>
      </c>
      <c r="H268">
        <f t="shared" si="25"/>
        <v>8.5280081724886661E-5</v>
      </c>
      <c r="I268">
        <f t="shared" si="26"/>
        <v>0.53553453900000003</v>
      </c>
      <c r="J268">
        <f t="shared" si="27"/>
        <v>4.5670429252419506E-5</v>
      </c>
    </row>
    <row r="269" spans="1:10">
      <c r="A269" s="17" t="s">
        <v>96</v>
      </c>
      <c r="B269" s="19">
        <v>1.6</v>
      </c>
      <c r="C269" s="19">
        <v>3.1</v>
      </c>
      <c r="D269" s="19">
        <v>6.30119722747322</v>
      </c>
      <c r="E269" s="19">
        <v>14.614307170460876</v>
      </c>
      <c r="F269" s="19">
        <v>34.300208196429338</v>
      </c>
      <c r="G269" s="20">
        <f t="shared" si="24"/>
        <v>11.983142518872686</v>
      </c>
      <c r="H269">
        <f t="shared" si="25"/>
        <v>1.4681996239688719E-3</v>
      </c>
      <c r="I269">
        <f t="shared" si="26"/>
        <v>0.30302319799999999</v>
      </c>
      <c r="J269">
        <f t="shared" si="27"/>
        <v>4.4489854535744502E-4</v>
      </c>
    </row>
    <row r="270" spans="1:10">
      <c r="A270" s="17" t="s">
        <v>150</v>
      </c>
      <c r="B270" s="19">
        <v>1.3</v>
      </c>
      <c r="C270" s="19">
        <v>0.8</v>
      </c>
      <c r="D270" s="19">
        <v>224.45527808178301</v>
      </c>
      <c r="E270" s="19">
        <v>17.753176839866999</v>
      </c>
      <c r="F270" s="19">
        <v>6.6635140363698895</v>
      </c>
      <c r="G270" s="20">
        <f t="shared" si="24"/>
        <v>50.194393791603979</v>
      </c>
      <c r="H270">
        <f t="shared" si="25"/>
        <v>6.1499218568178502E-3</v>
      </c>
      <c r="I270">
        <f t="shared" si="26"/>
        <v>0.30302319799999999</v>
      </c>
      <c r="J270">
        <f t="shared" si="27"/>
        <v>1.863568988503043E-3</v>
      </c>
    </row>
    <row r="271" spans="1:10">
      <c r="A271" s="17" t="s">
        <v>151</v>
      </c>
      <c r="B271" s="19">
        <v>1.3</v>
      </c>
      <c r="C271" s="19">
        <v>0</v>
      </c>
      <c r="D271" s="19">
        <v>2.7526282625277751</v>
      </c>
      <c r="E271" s="19">
        <v>6.3789931991157163</v>
      </c>
      <c r="F271" s="19">
        <v>25.671418130899667</v>
      </c>
      <c r="G271" s="20">
        <f t="shared" si="24"/>
        <v>7.2206079185086312</v>
      </c>
      <c r="H271">
        <f t="shared" si="25"/>
        <v>8.8468394781124142E-4</v>
      </c>
      <c r="I271">
        <f t="shared" si="26"/>
        <v>0.34739118899999999</v>
      </c>
      <c r="J271">
        <f t="shared" si="27"/>
        <v>3.0733140851936112E-4</v>
      </c>
    </row>
    <row r="272" spans="1:10">
      <c r="A272" s="17" t="s">
        <v>155</v>
      </c>
      <c r="B272" s="19">
        <v>0</v>
      </c>
      <c r="C272" s="19">
        <v>0</v>
      </c>
      <c r="D272" s="19">
        <v>0</v>
      </c>
      <c r="E272" s="19">
        <v>1.2825488971767049</v>
      </c>
      <c r="F272" s="19">
        <v>0</v>
      </c>
      <c r="G272" s="20">
        <f t="shared" si="24"/>
        <v>0.25650977943534098</v>
      </c>
      <c r="H272">
        <f t="shared" si="25"/>
        <v>3.1428113378287293E-5</v>
      </c>
      <c r="I272">
        <f t="shared" si="26"/>
        <v>0.39930692499999998</v>
      </c>
      <c r="J272">
        <f t="shared" si="27"/>
        <v>1.2549463311635261E-5</v>
      </c>
    </row>
    <row r="273" spans="1:10">
      <c r="A273" s="17" t="s">
        <v>157</v>
      </c>
      <c r="B273" s="19">
        <v>0</v>
      </c>
      <c r="C273" s="19">
        <v>0</v>
      </c>
      <c r="D273" s="19">
        <v>0.59695552681325248</v>
      </c>
      <c r="E273" s="19">
        <v>2.0925797796040975</v>
      </c>
      <c r="F273" s="19">
        <v>2.21093553280476</v>
      </c>
      <c r="G273" s="20">
        <f t="shared" si="24"/>
        <v>0.98009416784442194</v>
      </c>
      <c r="H273">
        <f t="shared" si="25"/>
        <v>1.2008318238867415E-4</v>
      </c>
      <c r="I273">
        <f t="shared" si="26"/>
        <v>0.30302319799999999</v>
      </c>
      <c r="J273">
        <f t="shared" si="27"/>
        <v>3.6387989953433317E-5</v>
      </c>
    </row>
    <row r="274" spans="1:10">
      <c r="A274" s="17" t="s">
        <v>84</v>
      </c>
      <c r="B274" s="19">
        <v>0</v>
      </c>
      <c r="C274" s="19">
        <v>0</v>
      </c>
      <c r="D274" s="19">
        <v>0</v>
      </c>
      <c r="E274" s="19">
        <v>0.70877702212396898</v>
      </c>
      <c r="F274" s="19">
        <v>0.64485619706805386</v>
      </c>
      <c r="G274" s="20">
        <f t="shared" si="24"/>
        <v>0.27072664383840456</v>
      </c>
      <c r="H274">
        <f t="shared" si="25"/>
        <v>3.3169993268117563E-5</v>
      </c>
      <c r="I274">
        <f t="shared" si="26"/>
        <v>0.49951571</v>
      </c>
      <c r="J274">
        <f t="shared" si="27"/>
        <v>1.6568932738018964E-5</v>
      </c>
    </row>
    <row r="275" spans="1:10">
      <c r="A275" s="17" t="s">
        <v>161</v>
      </c>
      <c r="B275" s="19">
        <v>3.4</v>
      </c>
      <c r="C275" s="19">
        <v>1.1000000000000001</v>
      </c>
      <c r="D275" s="19">
        <v>0</v>
      </c>
      <c r="E275" s="19">
        <v>3.7463928312266908</v>
      </c>
      <c r="F275" s="19">
        <v>2.7329619780503229</v>
      </c>
      <c r="G275" s="20">
        <f t="shared" si="24"/>
        <v>2.1958709618554026</v>
      </c>
      <c r="H275">
        <f t="shared" si="25"/>
        <v>2.6904269188175885E-4</v>
      </c>
      <c r="I275">
        <f t="shared" si="26"/>
        <v>0.33501194099999998</v>
      </c>
      <c r="J275">
        <f t="shared" si="27"/>
        <v>9.0132514419172973E-5</v>
      </c>
    </row>
    <row r="276" spans="1:10">
      <c r="A276" s="17" t="s">
        <v>163</v>
      </c>
      <c r="B276" s="19">
        <v>7.5</v>
      </c>
      <c r="C276" s="19">
        <v>0</v>
      </c>
      <c r="D276" s="19">
        <v>5.4057639372533401</v>
      </c>
      <c r="E276" s="19">
        <v>1.8225694854616299</v>
      </c>
      <c r="F276" s="19">
        <v>3.5927702408077282</v>
      </c>
      <c r="G276" s="20">
        <f t="shared" si="24"/>
        <v>3.66422073270454</v>
      </c>
      <c r="H276">
        <f t="shared" si="25"/>
        <v>4.4894796948487394E-4</v>
      </c>
      <c r="I276">
        <f t="shared" si="26"/>
        <v>0.309853932</v>
      </c>
      <c r="J276">
        <f t="shared" si="27"/>
        <v>1.3910829360830421E-4</v>
      </c>
    </row>
    <row r="277" spans="1:10">
      <c r="A277" s="17" t="s">
        <v>166</v>
      </c>
      <c r="B277" s="19">
        <v>0.9</v>
      </c>
      <c r="C277" s="19">
        <v>0</v>
      </c>
      <c r="D277" s="19">
        <v>0</v>
      </c>
      <c r="E277" s="19">
        <v>0</v>
      </c>
      <c r="F277" s="19">
        <v>0</v>
      </c>
      <c r="G277" s="20">
        <f t="shared" si="24"/>
        <v>0.18</v>
      </c>
      <c r="H277">
        <f t="shared" si="25"/>
        <v>2.2053975565940169E-5</v>
      </c>
      <c r="I277">
        <f t="shared" si="26"/>
        <v>0.38176551399999997</v>
      </c>
      <c r="J277">
        <f t="shared" si="27"/>
        <v>8.4194473176745887E-6</v>
      </c>
    </row>
    <row r="278" spans="1:10">
      <c r="A278" s="17" t="s">
        <v>168</v>
      </c>
      <c r="B278" s="19">
        <v>20</v>
      </c>
      <c r="C278" s="19">
        <v>10.6</v>
      </c>
      <c r="D278" s="19">
        <v>109.93930952144065</v>
      </c>
      <c r="E278" s="19">
        <v>20.048264340077967</v>
      </c>
      <c r="F278" s="19">
        <v>19.837004919331559</v>
      </c>
      <c r="G278" s="20">
        <f t="shared" si="24"/>
        <v>36.084915756170034</v>
      </c>
      <c r="H278">
        <f t="shared" si="25"/>
        <v>4.4211991688087966E-3</v>
      </c>
      <c r="I278">
        <f t="shared" si="26"/>
        <v>0.35233554700000003</v>
      </c>
      <c r="J278">
        <f t="shared" si="27"/>
        <v>1.5577456275381928E-3</v>
      </c>
    </row>
    <row r="279" spans="1:10">
      <c r="A279" s="17" t="s">
        <v>170</v>
      </c>
      <c r="B279" s="19">
        <v>0</v>
      </c>
      <c r="C279" s="19">
        <v>0</v>
      </c>
      <c r="D279" s="19">
        <v>4.1123602958246277</v>
      </c>
      <c r="E279" s="19">
        <v>1.9238233457650575</v>
      </c>
      <c r="F279" s="19">
        <v>0</v>
      </c>
      <c r="G279" s="20">
        <f t="shared" ref="G279:G313" si="28">AVERAGE(B279:F279)</f>
        <v>1.207236728317937</v>
      </c>
      <c r="H279">
        <f t="shared" ref="H279:H313" si="29">G279/G$315</f>
        <v>1.4791316282571852E-4</v>
      </c>
      <c r="I279">
        <f t="shared" ref="I279:I313" si="30">VLOOKUP(A279,R$1:S$248,2,FALSE)</f>
        <v>0.30810618099999998</v>
      </c>
      <c r="J279">
        <f t="shared" ref="J279:J313" si="31">H279*I279</f>
        <v>4.5572959717863296E-5</v>
      </c>
    </row>
    <row r="280" spans="1:10">
      <c r="A280" s="17" t="s">
        <v>172</v>
      </c>
      <c r="B280" s="19">
        <v>0</v>
      </c>
      <c r="C280" s="19">
        <v>0</v>
      </c>
      <c r="D280" s="19">
        <v>0</v>
      </c>
      <c r="E280" s="19">
        <v>73.442800006750304</v>
      </c>
      <c r="F280" s="19">
        <v>0</v>
      </c>
      <c r="G280" s="20">
        <f t="shared" si="28"/>
        <v>14.68856000135006</v>
      </c>
      <c r="H280">
        <f t="shared" si="29"/>
        <v>1.7996730187145574E-3</v>
      </c>
      <c r="I280">
        <f t="shared" si="30"/>
        <v>0.38138826799999997</v>
      </c>
      <c r="J280">
        <f t="shared" si="31"/>
        <v>6.8637417557387652E-4</v>
      </c>
    </row>
    <row r="281" spans="1:10">
      <c r="A281" s="17" t="s">
        <v>174</v>
      </c>
      <c r="B281" s="19">
        <v>38.1</v>
      </c>
      <c r="C281" s="19">
        <v>82.8</v>
      </c>
      <c r="D281" s="19">
        <v>9.0538254900009942</v>
      </c>
      <c r="E281" s="19">
        <v>18.124440994312909</v>
      </c>
      <c r="F281" s="19">
        <v>34.208085882562472</v>
      </c>
      <c r="G281" s="20">
        <f t="shared" si="28"/>
        <v>36.457270473375281</v>
      </c>
      <c r="H281">
        <f t="shared" si="29"/>
        <v>4.4668208456705022E-3</v>
      </c>
      <c r="I281">
        <f t="shared" si="30"/>
        <v>0.427243396</v>
      </c>
      <c r="J281">
        <f t="shared" si="31"/>
        <v>1.9084197074278571E-3</v>
      </c>
    </row>
    <row r="282" spans="1:10">
      <c r="A282" s="17" t="s">
        <v>175</v>
      </c>
      <c r="B282" s="19">
        <v>0</v>
      </c>
      <c r="C282" s="19">
        <v>0</v>
      </c>
      <c r="D282" s="19">
        <v>38.768945046927342</v>
      </c>
      <c r="E282" s="19">
        <v>4.3876672798150427</v>
      </c>
      <c r="F282" s="19">
        <v>1.013345452535513</v>
      </c>
      <c r="G282" s="20">
        <f t="shared" si="28"/>
        <v>8.8339915558555795</v>
      </c>
      <c r="H282">
        <f t="shared" si="29"/>
        <v>1.0823590773475597E-3</v>
      </c>
      <c r="I282">
        <f t="shared" si="30"/>
        <v>0.28742747600000002</v>
      </c>
      <c r="J282">
        <f t="shared" si="31"/>
        <v>3.110997377276979E-4</v>
      </c>
    </row>
    <row r="283" spans="1:10">
      <c r="A283" s="17" t="s">
        <v>178</v>
      </c>
      <c r="B283" s="19">
        <v>0</v>
      </c>
      <c r="C283" s="19">
        <v>0</v>
      </c>
      <c r="D283" s="19">
        <v>20.7607866547276</v>
      </c>
      <c r="E283" s="19">
        <v>3.5438851106198421</v>
      </c>
      <c r="F283" s="19">
        <v>0.70627107297929803</v>
      </c>
      <c r="G283" s="20">
        <f t="shared" si="28"/>
        <v>5.0021885676653479</v>
      </c>
      <c r="H283">
        <f t="shared" si="29"/>
        <v>6.1287858026398245E-4</v>
      </c>
      <c r="I283">
        <f t="shared" si="30"/>
        <v>0.430075243</v>
      </c>
      <c r="J283">
        <f t="shared" si="31"/>
        <v>2.6358390433652723E-4</v>
      </c>
    </row>
    <row r="284" spans="1:10">
      <c r="A284" s="17" t="s">
        <v>184</v>
      </c>
      <c r="B284" s="19">
        <v>0</v>
      </c>
      <c r="C284" s="19">
        <v>0</v>
      </c>
      <c r="D284" s="19">
        <v>0.59695552681325248</v>
      </c>
      <c r="E284" s="19">
        <v>0</v>
      </c>
      <c r="F284" s="19">
        <v>1.0133454525355099</v>
      </c>
      <c r="G284" s="20">
        <f t="shared" si="28"/>
        <v>0.32206019586975249</v>
      </c>
      <c r="H284">
        <f t="shared" si="29"/>
        <v>3.9459487169296816E-5</v>
      </c>
      <c r="I284">
        <f t="shared" si="30"/>
        <v>0.35035347300000003</v>
      </c>
      <c r="J284">
        <f t="shared" si="31"/>
        <v>1.3824768372562079E-5</v>
      </c>
    </row>
    <row r="285" spans="1:10">
      <c r="A285" s="17" t="s">
        <v>192</v>
      </c>
      <c r="B285" s="19">
        <v>4.5999999999999996</v>
      </c>
      <c r="C285" s="19">
        <v>9.9</v>
      </c>
      <c r="D285" s="19">
        <v>1.6250456007694098</v>
      </c>
      <c r="E285" s="19">
        <v>65.680004050154409</v>
      </c>
      <c r="F285" s="19">
        <v>18.946489218618531</v>
      </c>
      <c r="G285" s="20">
        <f t="shared" si="28"/>
        <v>20.150307773908469</v>
      </c>
      <c r="H285">
        <f t="shared" si="29"/>
        <v>2.4688577516219536E-3</v>
      </c>
      <c r="I285">
        <f t="shared" si="30"/>
        <v>0.27743080799999997</v>
      </c>
      <c r="J285">
        <f t="shared" si="31"/>
        <v>6.8493720086954186E-4</v>
      </c>
    </row>
    <row r="286" spans="1:10">
      <c r="A286" s="17" t="s">
        <v>193</v>
      </c>
      <c r="B286" s="19">
        <v>0</v>
      </c>
      <c r="C286" s="19">
        <v>0</v>
      </c>
      <c r="D286" s="19">
        <v>4.6098232348356722</v>
      </c>
      <c r="E286" s="19">
        <v>26.494760112729299</v>
      </c>
      <c r="F286" s="19">
        <v>11.4231669194912</v>
      </c>
      <c r="G286" s="20">
        <f t="shared" si="28"/>
        <v>8.505550053411234</v>
      </c>
      <c r="H286">
        <f t="shared" si="29"/>
        <v>1.0421177391822915E-3</v>
      </c>
      <c r="I286">
        <f t="shared" si="30"/>
        <v>0.29781603099999998</v>
      </c>
      <c r="J286">
        <f t="shared" si="31"/>
        <v>3.103593689179632E-4</v>
      </c>
    </row>
    <row r="287" spans="1:10">
      <c r="A287" s="17" t="s">
        <v>31</v>
      </c>
      <c r="B287" s="19">
        <v>0</v>
      </c>
      <c r="C287" s="19">
        <v>0.6</v>
      </c>
      <c r="D287" s="19">
        <v>0.92859748615394822</v>
      </c>
      <c r="E287" s="19">
        <v>3.0376158091027223</v>
      </c>
      <c r="F287" s="19">
        <v>3.8077223064970798</v>
      </c>
      <c r="G287" s="20">
        <f t="shared" si="28"/>
        <v>1.6747871203507501</v>
      </c>
      <c r="H287">
        <f t="shared" si="29"/>
        <v>2.0519841239092634E-4</v>
      </c>
      <c r="I287">
        <f t="shared" si="30"/>
        <v>0.26223906699999999</v>
      </c>
      <c r="J287">
        <f t="shared" si="31"/>
        <v>5.381104021527776E-5</v>
      </c>
    </row>
    <row r="288" spans="1:10">
      <c r="A288" s="17" t="s">
        <v>69</v>
      </c>
      <c r="B288" s="19">
        <v>0</v>
      </c>
      <c r="C288" s="19">
        <v>0</v>
      </c>
      <c r="D288" s="19">
        <v>103.90342586144</v>
      </c>
      <c r="E288" s="19">
        <v>17.010648530975246</v>
      </c>
      <c r="F288" s="19">
        <v>8.0760561823284842</v>
      </c>
      <c r="G288" s="20">
        <f t="shared" si="28"/>
        <v>25.798026114948744</v>
      </c>
      <c r="H288">
        <f t="shared" si="29"/>
        <v>3.1608279866031444E-3</v>
      </c>
      <c r="I288">
        <f t="shared" si="30"/>
        <v>0.29559615700000003</v>
      </c>
      <c r="J288">
        <f t="shared" si="31"/>
        <v>9.3432860577793704E-4</v>
      </c>
    </row>
    <row r="289" spans="1:10">
      <c r="A289" s="17" t="s">
        <v>95</v>
      </c>
      <c r="B289" s="19">
        <v>0</v>
      </c>
      <c r="C289" s="19">
        <v>0</v>
      </c>
      <c r="D289" s="19">
        <v>1.9898517560441749</v>
      </c>
      <c r="E289" s="19">
        <v>0.64127444858835203</v>
      </c>
      <c r="F289" s="19">
        <v>5.8344132115681058</v>
      </c>
      <c r="G289" s="20">
        <f t="shared" si="28"/>
        <v>1.6931078832401265</v>
      </c>
      <c r="H289">
        <f t="shared" si="29"/>
        <v>2.0744311048599129E-4</v>
      </c>
      <c r="I289">
        <f t="shared" si="30"/>
        <v>0.28245747300000001</v>
      </c>
      <c r="J289">
        <f t="shared" si="31"/>
        <v>5.8593856779132904E-5</v>
      </c>
    </row>
    <row r="290" spans="1:10">
      <c r="A290" s="17" t="s">
        <v>102</v>
      </c>
      <c r="B290" s="19">
        <v>0</v>
      </c>
      <c r="C290" s="19">
        <v>0</v>
      </c>
      <c r="D290" s="19">
        <v>0.69644811461546119</v>
      </c>
      <c r="E290" s="19">
        <v>0.50626930151712035</v>
      </c>
      <c r="F290" s="19">
        <v>0</v>
      </c>
      <c r="G290" s="20">
        <f t="shared" si="28"/>
        <v>0.24054348322651631</v>
      </c>
      <c r="H290">
        <f t="shared" si="29"/>
        <v>2.9471889453465165E-5</v>
      </c>
      <c r="I290">
        <f t="shared" si="30"/>
        <v>0.29815216</v>
      </c>
      <c r="J290">
        <f t="shared" si="31"/>
        <v>8.7871074998318587E-6</v>
      </c>
    </row>
    <row r="291" spans="1:10">
      <c r="A291" s="17" t="s">
        <v>205</v>
      </c>
      <c r="B291" s="19">
        <v>0</v>
      </c>
      <c r="C291" s="19">
        <v>0</v>
      </c>
      <c r="D291" s="19">
        <v>0</v>
      </c>
      <c r="E291" s="19">
        <v>0</v>
      </c>
      <c r="F291" s="19">
        <v>3.2549884232958903</v>
      </c>
      <c r="G291" s="20">
        <f t="shared" si="28"/>
        <v>0.65099768465917807</v>
      </c>
      <c r="H291">
        <f t="shared" si="29"/>
        <v>7.9761594616428535E-5</v>
      </c>
      <c r="I291">
        <f t="shared" si="30"/>
        <v>0.28954676299999998</v>
      </c>
      <c r="J291">
        <f t="shared" si="31"/>
        <v>2.3094711532905108E-5</v>
      </c>
    </row>
    <row r="292" spans="1:10">
      <c r="A292" s="17" t="s">
        <v>206</v>
      </c>
      <c r="B292" s="19">
        <v>0</v>
      </c>
      <c r="C292" s="19">
        <v>0</v>
      </c>
      <c r="D292" s="19">
        <v>0.53062713494511304</v>
      </c>
      <c r="E292" s="19">
        <v>6.0414803314376355</v>
      </c>
      <c r="F292" s="19">
        <v>0</v>
      </c>
      <c r="G292" s="20">
        <f t="shared" si="28"/>
        <v>1.3144214932765497</v>
      </c>
      <c r="H292">
        <f t="shared" si="29"/>
        <v>1.6104566386704233E-4</v>
      </c>
      <c r="I292">
        <f t="shared" si="30"/>
        <v>0.37561155200000002</v>
      </c>
      <c r="J292">
        <f t="shared" si="31"/>
        <v>6.0490611747970089E-5</v>
      </c>
    </row>
    <row r="293" spans="1:10">
      <c r="A293" s="17" t="s">
        <v>207</v>
      </c>
      <c r="B293" s="19">
        <v>0</v>
      </c>
      <c r="C293" s="19">
        <v>0</v>
      </c>
      <c r="D293" s="19">
        <v>5.1072861738467203</v>
      </c>
      <c r="E293" s="19">
        <v>4.6239262871896996</v>
      </c>
      <c r="F293" s="19">
        <v>0.92122313866864802</v>
      </c>
      <c r="G293" s="20">
        <f t="shared" si="28"/>
        <v>2.1304871199410136</v>
      </c>
      <c r="H293">
        <f t="shared" si="29"/>
        <v>2.6103172714849642E-4</v>
      </c>
      <c r="I293">
        <f t="shared" si="30"/>
        <v>0.33910511100000001</v>
      </c>
      <c r="J293">
        <f t="shared" si="31"/>
        <v>8.8517192809212599E-5</v>
      </c>
    </row>
    <row r="294" spans="1:10">
      <c r="A294" s="17" t="s">
        <v>42</v>
      </c>
      <c r="B294" s="19">
        <v>0</v>
      </c>
      <c r="C294" s="19">
        <v>0</v>
      </c>
      <c r="D294" s="19">
        <v>5.3725997413192719</v>
      </c>
      <c r="E294" s="19">
        <v>11.205427206912301</v>
      </c>
      <c r="F294" s="19">
        <v>41.577870991911652</v>
      </c>
      <c r="G294" s="20">
        <f t="shared" si="28"/>
        <v>11.631179588028646</v>
      </c>
      <c r="H294">
        <f t="shared" si="29"/>
        <v>1.4250763913191433E-3</v>
      </c>
      <c r="I294">
        <f t="shared" si="30"/>
        <v>0.34843180000000001</v>
      </c>
      <c r="J294">
        <f t="shared" si="31"/>
        <v>4.9654193216483347E-4</v>
      </c>
    </row>
    <row r="295" spans="1:10">
      <c r="A295" s="17" t="s">
        <v>48</v>
      </c>
      <c r="B295" s="19">
        <v>0</v>
      </c>
      <c r="C295" s="19">
        <v>0</v>
      </c>
      <c r="D295" s="19">
        <v>0</v>
      </c>
      <c r="E295" s="19">
        <v>0.97878731626643301</v>
      </c>
      <c r="F295" s="19">
        <v>0</v>
      </c>
      <c r="G295" s="20">
        <f t="shared" si="28"/>
        <v>0.19575746325328661</v>
      </c>
      <c r="H295">
        <f t="shared" si="29"/>
        <v>2.3984612841324518E-5</v>
      </c>
      <c r="I295">
        <f t="shared" si="30"/>
        <v>0.35195426499999999</v>
      </c>
      <c r="J295">
        <f t="shared" si="31"/>
        <v>8.4414867838779323E-6</v>
      </c>
    </row>
    <row r="296" spans="1:10">
      <c r="A296" s="17" t="s">
        <v>73</v>
      </c>
      <c r="B296" s="19">
        <v>0</v>
      </c>
      <c r="C296" s="19">
        <v>0</v>
      </c>
      <c r="D296" s="19">
        <v>7.4287798892315857</v>
      </c>
      <c r="E296" s="19">
        <v>34.1225509222539</v>
      </c>
      <c r="F296" s="19">
        <v>11.331044605624401</v>
      </c>
      <c r="G296" s="20">
        <f t="shared" si="28"/>
        <v>10.576475083421977</v>
      </c>
      <c r="H296">
        <f t="shared" si="29"/>
        <v>1.2958517947975739E-3</v>
      </c>
      <c r="I296">
        <f t="shared" si="30"/>
        <v>0.39864959599999999</v>
      </c>
      <c r="J296">
        <f t="shared" si="31"/>
        <v>5.1659079447192774E-4</v>
      </c>
    </row>
    <row r="297" spans="1:10">
      <c r="A297" s="17" t="s">
        <v>89</v>
      </c>
      <c r="B297" s="19">
        <v>0</v>
      </c>
      <c r="C297" s="19">
        <v>0</v>
      </c>
      <c r="D297" s="19">
        <v>564.22246542632604</v>
      </c>
      <c r="E297" s="19">
        <v>3.8813979782979202</v>
      </c>
      <c r="F297" s="19">
        <v>1.6274942116479452</v>
      </c>
      <c r="G297" s="20">
        <f t="shared" si="28"/>
        <v>113.94627152325438</v>
      </c>
      <c r="H297">
        <f t="shared" si="29"/>
        <v>1.3960934933354647E-2</v>
      </c>
      <c r="I297">
        <f t="shared" si="30"/>
        <v>0.39864959599999999</v>
      </c>
      <c r="J297">
        <f t="shared" si="31"/>
        <v>5.5655210709641169E-3</v>
      </c>
    </row>
    <row r="298" spans="1:10">
      <c r="A298" s="17" t="s">
        <v>213</v>
      </c>
      <c r="B298" s="19">
        <v>0</v>
      </c>
      <c r="C298" s="19">
        <v>0</v>
      </c>
      <c r="D298" s="19">
        <v>52.797399927038803</v>
      </c>
      <c r="E298" s="19">
        <v>0</v>
      </c>
      <c r="F298" s="19">
        <v>0</v>
      </c>
      <c r="G298" s="20">
        <f t="shared" si="28"/>
        <v>10.55947998540776</v>
      </c>
      <c r="H298">
        <f t="shared" si="29"/>
        <v>1.2937695199289833E-3</v>
      </c>
      <c r="I298">
        <f t="shared" si="30"/>
        <v>0.39864959599999999</v>
      </c>
      <c r="J298">
        <f t="shared" si="31"/>
        <v>5.1576069643680317E-4</v>
      </c>
    </row>
    <row r="299" spans="1:10">
      <c r="A299" s="17" t="s">
        <v>260</v>
      </c>
      <c r="B299" s="19">
        <v>0</v>
      </c>
      <c r="C299" s="19">
        <v>0</v>
      </c>
      <c r="D299" s="19">
        <v>0.99492587802208743</v>
      </c>
      <c r="E299" s="19">
        <v>1.99132591930067</v>
      </c>
      <c r="F299" s="19">
        <v>0</v>
      </c>
      <c r="G299" s="20">
        <f t="shared" si="28"/>
        <v>0.59725035946455152</v>
      </c>
      <c r="H299">
        <f t="shared" si="29"/>
        <v>7.3176360191001122E-5</v>
      </c>
      <c r="I299">
        <f t="shared" si="30"/>
        <v>0.39864959599999999</v>
      </c>
      <c r="J299">
        <f t="shared" si="31"/>
        <v>2.9171726426893081E-5</v>
      </c>
    </row>
    <row r="300" spans="1:10">
      <c r="A300" s="17" t="s">
        <v>5</v>
      </c>
      <c r="B300" s="19">
        <v>0</v>
      </c>
      <c r="C300" s="19">
        <v>0</v>
      </c>
      <c r="D300" s="19">
        <v>0</v>
      </c>
      <c r="E300" s="19">
        <v>0</v>
      </c>
      <c r="F300" s="19">
        <v>0</v>
      </c>
      <c r="G300" s="20">
        <f t="shared" si="28"/>
        <v>0</v>
      </c>
      <c r="H300">
        <f t="shared" si="29"/>
        <v>0</v>
      </c>
      <c r="I300">
        <f t="shared" si="30"/>
        <v>0.33270861600000001</v>
      </c>
    </row>
    <row r="301" spans="1:10">
      <c r="A301" s="17" t="s">
        <v>63</v>
      </c>
      <c r="B301" s="19">
        <v>0</v>
      </c>
      <c r="C301" s="19">
        <v>0</v>
      </c>
      <c r="D301" s="19">
        <v>4.0128677080224184</v>
      </c>
      <c r="E301" s="19">
        <v>1.9913259193006732</v>
      </c>
      <c r="F301" s="19">
        <v>4.7903603210769701</v>
      </c>
      <c r="G301" s="20">
        <f t="shared" si="28"/>
        <v>2.1589107896800122</v>
      </c>
      <c r="H301">
        <f t="shared" si="29"/>
        <v>2.6451425447026434E-4</v>
      </c>
      <c r="I301">
        <f t="shared" si="30"/>
        <v>0.27222679999999999</v>
      </c>
      <c r="J301">
        <f t="shared" si="31"/>
        <v>7.2007869048825758E-5</v>
      </c>
    </row>
    <row r="302" spans="1:10">
      <c r="A302" s="17" t="s">
        <v>212</v>
      </c>
      <c r="B302" s="19">
        <v>0</v>
      </c>
      <c r="C302" s="19">
        <v>0</v>
      </c>
      <c r="D302" s="19">
        <v>0</v>
      </c>
      <c r="E302" s="19">
        <v>47.555563055841503</v>
      </c>
      <c r="F302" s="19">
        <v>1.504664459825459</v>
      </c>
      <c r="G302" s="20">
        <f t="shared" si="28"/>
        <v>9.8120455031333922</v>
      </c>
      <c r="H302">
        <f t="shared" si="29"/>
        <v>1.2021922876555386E-3</v>
      </c>
      <c r="I302">
        <f t="shared" si="30"/>
        <v>0.2866231185</v>
      </c>
      <c r="J302">
        <f t="shared" si="31"/>
        <v>3.4457610252447955E-4</v>
      </c>
    </row>
    <row r="303" spans="1:10">
      <c r="A303" s="17" t="s">
        <v>223</v>
      </c>
      <c r="B303" s="19">
        <v>0</v>
      </c>
      <c r="C303" s="19">
        <v>0</v>
      </c>
      <c r="D303" s="19">
        <v>5.0741219779126459</v>
      </c>
      <c r="E303" s="19">
        <v>12.892991545302666</v>
      </c>
      <c r="F303" s="19">
        <v>20.113371860932151</v>
      </c>
      <c r="G303" s="20">
        <f t="shared" si="28"/>
        <v>7.6160970768294929</v>
      </c>
      <c r="H303">
        <f t="shared" si="29"/>
        <v>9.3314010466792217E-4</v>
      </c>
      <c r="I303">
        <f t="shared" si="30"/>
        <v>0.33414865799999999</v>
      </c>
      <c r="J303">
        <f t="shared" si="31"/>
        <v>3.1180751370076573E-4</v>
      </c>
    </row>
    <row r="304" spans="1:10">
      <c r="A304" s="17" t="s">
        <v>247</v>
      </c>
      <c r="B304" s="19">
        <v>0</v>
      </c>
      <c r="C304" s="19">
        <v>0</v>
      </c>
      <c r="D304" s="19">
        <v>0</v>
      </c>
      <c r="E304" s="19">
        <v>0</v>
      </c>
      <c r="F304" s="19">
        <v>0</v>
      </c>
      <c r="G304" s="20">
        <f t="shared" si="28"/>
        <v>0</v>
      </c>
      <c r="H304">
        <f t="shared" si="29"/>
        <v>0</v>
      </c>
      <c r="I304">
        <f t="shared" si="30"/>
        <v>0.33414865799999999</v>
      </c>
    </row>
    <row r="305" spans="1:10">
      <c r="A305" s="17" t="s">
        <v>251</v>
      </c>
      <c r="B305" s="19">
        <v>0</v>
      </c>
      <c r="C305" s="19">
        <v>0</v>
      </c>
      <c r="D305" s="19">
        <v>0</v>
      </c>
      <c r="E305" s="19">
        <v>0</v>
      </c>
      <c r="F305" s="19">
        <v>9.2122313866864811</v>
      </c>
      <c r="G305" s="20">
        <f t="shared" si="28"/>
        <v>1.8424462773372963</v>
      </c>
      <c r="H305">
        <f t="shared" si="29"/>
        <v>2.2574036212196755E-4</v>
      </c>
      <c r="I305">
        <f t="shared" si="30"/>
        <v>0.30281271399999998</v>
      </c>
      <c r="J305">
        <f t="shared" si="31"/>
        <v>6.8357051713495786E-5</v>
      </c>
    </row>
    <row r="306" spans="1:10">
      <c r="A306" s="17" t="s">
        <v>40</v>
      </c>
      <c r="B306" s="19">
        <v>0</v>
      </c>
      <c r="C306" s="19">
        <v>0</v>
      </c>
      <c r="D306" s="19">
        <v>1.2934036414287136</v>
      </c>
      <c r="E306" s="19">
        <v>0</v>
      </c>
      <c r="F306" s="19">
        <v>0</v>
      </c>
      <c r="G306" s="20">
        <f t="shared" si="28"/>
        <v>0.25868072828574273</v>
      </c>
      <c r="H306">
        <f t="shared" si="29"/>
        <v>3.1694102561074324E-5</v>
      </c>
      <c r="I306">
        <f t="shared" si="30"/>
        <v>0.292860758</v>
      </c>
      <c r="J306">
        <f t="shared" si="31"/>
        <v>9.2819589001659674E-6</v>
      </c>
    </row>
    <row r="307" spans="1:10">
      <c r="A307" s="17" t="s">
        <v>50</v>
      </c>
      <c r="B307" s="19">
        <v>7</v>
      </c>
      <c r="C307" s="19">
        <v>11.4</v>
      </c>
      <c r="D307" s="19">
        <v>25.735416044837994</v>
      </c>
      <c r="E307" s="19">
        <v>17.314410111885515</v>
      </c>
      <c r="F307" s="19">
        <v>29.233480933751771</v>
      </c>
      <c r="G307" s="20">
        <f t="shared" si="28"/>
        <v>18.136661418095056</v>
      </c>
      <c r="H307">
        <f t="shared" si="29"/>
        <v>2.2221415986799897E-3</v>
      </c>
      <c r="I307">
        <f t="shared" si="30"/>
        <v>0.230041615</v>
      </c>
      <c r="J307">
        <f t="shared" si="31"/>
        <v>5.1118504211902674E-4</v>
      </c>
    </row>
    <row r="308" spans="1:10">
      <c r="A308" s="17" t="s">
        <v>191</v>
      </c>
      <c r="B308" s="19">
        <v>0</v>
      </c>
      <c r="C308" s="19">
        <v>0</v>
      </c>
      <c r="D308" s="19">
        <v>21.623055749013364</v>
      </c>
      <c r="E308" s="19">
        <v>71.113961219771511</v>
      </c>
      <c r="F308" s="19">
        <v>71.057011429308403</v>
      </c>
      <c r="G308" s="20">
        <f t="shared" si="28"/>
        <v>32.758805679618654</v>
      </c>
      <c r="H308">
        <f t="shared" si="29"/>
        <v>4.0136772223760657E-3</v>
      </c>
      <c r="I308">
        <f t="shared" si="30"/>
        <v>0.28386346000000001</v>
      </c>
      <c r="J308">
        <f t="shared" si="31"/>
        <v>1.1393363036668596E-3</v>
      </c>
    </row>
    <row r="309" spans="1:10">
      <c r="A309" s="17" t="s">
        <v>227</v>
      </c>
      <c r="B309" s="19">
        <v>0</v>
      </c>
      <c r="C309" s="19">
        <v>0</v>
      </c>
      <c r="D309" s="19">
        <v>1.3928962292309224</v>
      </c>
      <c r="E309" s="19">
        <v>15.458089339656073</v>
      </c>
      <c r="F309" s="19">
        <v>0</v>
      </c>
      <c r="G309" s="20">
        <f t="shared" si="28"/>
        <v>3.3701971137773987</v>
      </c>
      <c r="H309">
        <f t="shared" si="29"/>
        <v>4.1292358222027128E-4</v>
      </c>
      <c r="I309">
        <f t="shared" si="30"/>
        <v>0.32266445799999999</v>
      </c>
      <c r="J309">
        <f t="shared" si="31"/>
        <v>1.3323576385252227E-4</v>
      </c>
    </row>
    <row r="310" spans="1:10">
      <c r="A310" s="17" t="s">
        <v>228</v>
      </c>
      <c r="B310" s="19">
        <v>194</v>
      </c>
      <c r="C310" s="19">
        <v>104</v>
      </c>
      <c r="D310" s="19">
        <v>222.20011275826599</v>
      </c>
      <c r="E310" s="19">
        <v>184.55203604637427</v>
      </c>
      <c r="F310" s="19">
        <v>191.70653515694571</v>
      </c>
      <c r="G310" s="20">
        <f t="shared" si="28"/>
        <v>179.29173679231718</v>
      </c>
      <c r="H310">
        <f t="shared" si="29"/>
        <v>2.1967197679959662E-2</v>
      </c>
      <c r="I310">
        <f t="shared" si="30"/>
        <v>0.28943591299999999</v>
      </c>
      <c r="J310">
        <f t="shared" si="31"/>
        <v>6.3580959165506065E-3</v>
      </c>
    </row>
    <row r="311" spans="1:10">
      <c r="A311" s="17" t="s">
        <v>232</v>
      </c>
      <c r="B311" s="19">
        <v>82.5</v>
      </c>
      <c r="C311" s="19">
        <v>93.7</v>
      </c>
      <c r="D311" s="19">
        <v>108.51324909627566</v>
      </c>
      <c r="E311" s="19">
        <v>39.860269672781278</v>
      </c>
      <c r="F311" s="19">
        <v>45.078518918852524</v>
      </c>
      <c r="G311" s="20">
        <f t="shared" si="28"/>
        <v>73.930407537581885</v>
      </c>
      <c r="H311">
        <f t="shared" si="29"/>
        <v>9.0581077856323883E-3</v>
      </c>
      <c r="I311">
        <f t="shared" si="30"/>
        <v>0.262116511</v>
      </c>
      <c r="J311">
        <f t="shared" si="31"/>
        <v>2.3742796090318974E-3</v>
      </c>
    </row>
    <row r="312" spans="1:10">
      <c r="A312" s="17" t="s">
        <v>233</v>
      </c>
      <c r="B312" s="19">
        <v>0</v>
      </c>
      <c r="C312" s="19">
        <v>0</v>
      </c>
      <c r="D312" s="19">
        <v>2.45415049912115</v>
      </c>
      <c r="E312" s="19">
        <v>0.81003088242739252</v>
      </c>
      <c r="F312" s="19">
        <v>0</v>
      </c>
      <c r="G312" s="20">
        <f t="shared" si="28"/>
        <v>0.65283627630970853</v>
      </c>
      <c r="H312">
        <f t="shared" si="29"/>
        <v>7.9986862701631543E-5</v>
      </c>
      <c r="I312">
        <f t="shared" si="30"/>
        <v>0.30434835599999999</v>
      </c>
      <c r="J312">
        <f t="shared" si="31"/>
        <v>2.4343870164839276E-5</v>
      </c>
    </row>
    <row r="313" spans="1:10">
      <c r="A313" s="17" t="s">
        <v>147</v>
      </c>
      <c r="B313" s="19">
        <v>0</v>
      </c>
      <c r="C313" s="19">
        <v>0</v>
      </c>
      <c r="D313" s="19">
        <v>0</v>
      </c>
      <c r="E313" s="19">
        <v>2.16008235313971</v>
      </c>
      <c r="F313" s="19">
        <v>0</v>
      </c>
      <c r="G313" s="20">
        <f t="shared" si="28"/>
        <v>0.43201647062794202</v>
      </c>
      <c r="H313">
        <f t="shared" si="29"/>
        <v>5.2931559373957458E-5</v>
      </c>
      <c r="I313">
        <f t="shared" si="30"/>
        <v>0.304407025</v>
      </c>
      <c r="J313">
        <f t="shared" si="31"/>
        <v>1.6112738517637253E-5</v>
      </c>
    </row>
    <row r="314" spans="1:10" ht="16" thickBot="1">
      <c r="A314" s="31"/>
      <c r="B314" s="32"/>
      <c r="C314" s="32"/>
      <c r="D314" s="32"/>
      <c r="E314" s="32"/>
      <c r="F314" s="32"/>
      <c r="G314" s="20"/>
    </row>
    <row r="315" spans="1:10">
      <c r="A315" s="33"/>
      <c r="B315" s="34">
        <f>SUM(B214:B313)</f>
        <v>5628.4000000000005</v>
      </c>
      <c r="C315" s="34">
        <f>SUM(C214:C313)</f>
        <v>5193.2</v>
      </c>
      <c r="D315" s="34">
        <f>SUM(D214:D313)</f>
        <v>13699.001757702385</v>
      </c>
      <c r="E315" s="34">
        <f>SUM(E214:E313)</f>
        <v>9584.3191521676708</v>
      </c>
      <c r="F315" s="34">
        <f>SUM(F214:F313)</f>
        <v>6704.0478544713114</v>
      </c>
      <c r="G315" s="20">
        <f>AVERAGE(B315:F315)</f>
        <v>8161.7937528682723</v>
      </c>
    </row>
    <row r="316" spans="1:10">
      <c r="A316" s="35" t="s">
        <v>327</v>
      </c>
      <c r="B316" s="36"/>
      <c r="C316" s="36"/>
      <c r="D316" s="36"/>
      <c r="E316" s="36"/>
      <c r="F316" s="36"/>
      <c r="G316" s="10"/>
    </row>
    <row r="317" spans="1:10">
      <c r="A317" s="37"/>
      <c r="B317" s="38"/>
      <c r="C317" s="38"/>
      <c r="D317" s="38"/>
      <c r="E317" s="38"/>
      <c r="F317" s="38"/>
      <c r="G317" s="13"/>
    </row>
    <row r="318" spans="1:10">
      <c r="A318" s="1" t="s">
        <v>62</v>
      </c>
      <c r="B318" s="2"/>
      <c r="C318" s="2"/>
      <c r="D318" s="2"/>
      <c r="E318" s="2"/>
      <c r="F318" s="2"/>
      <c r="G318" s="3"/>
    </row>
    <row r="319" spans="1:10">
      <c r="A319" s="6" t="s">
        <v>2</v>
      </c>
      <c r="B319" s="6"/>
      <c r="C319" s="6"/>
      <c r="D319" s="6"/>
      <c r="E319" s="6"/>
      <c r="F319" s="6"/>
      <c r="G319" s="7"/>
    </row>
    <row r="320" spans="1:10">
      <c r="A320" s="8" t="s">
        <v>4</v>
      </c>
      <c r="B320" s="9"/>
      <c r="C320" s="9"/>
      <c r="D320" s="9"/>
      <c r="E320" s="9"/>
      <c r="F320" s="9"/>
      <c r="G320" s="10"/>
    </row>
    <row r="321" spans="1:12" ht="16" thickBot="1">
      <c r="A321" s="11"/>
      <c r="B321" s="12"/>
      <c r="C321" s="12"/>
      <c r="D321" s="12"/>
      <c r="E321" s="12"/>
      <c r="F321" s="12"/>
      <c r="G321" s="13"/>
    </row>
    <row r="322" spans="1:12">
      <c r="A322" s="14" t="s">
        <v>7</v>
      </c>
      <c r="B322" s="15" t="s">
        <v>8</v>
      </c>
      <c r="C322" s="15" t="s">
        <v>9</v>
      </c>
      <c r="D322" s="15" t="s">
        <v>10</v>
      </c>
      <c r="E322" s="15" t="s">
        <v>11</v>
      </c>
      <c r="F322" s="15" t="s">
        <v>12</v>
      </c>
      <c r="G322" s="16" t="s">
        <v>13</v>
      </c>
      <c r="H322" s="16" t="s">
        <v>14</v>
      </c>
      <c r="I322" s="16" t="s">
        <v>15</v>
      </c>
      <c r="J322" s="16" t="s">
        <v>279</v>
      </c>
      <c r="K322" s="16" t="s">
        <v>17</v>
      </c>
      <c r="L322" s="16" t="s">
        <v>18</v>
      </c>
    </row>
    <row r="323" spans="1:12">
      <c r="A323" s="13"/>
      <c r="B323" s="16"/>
      <c r="C323" s="16"/>
      <c r="D323" s="16"/>
      <c r="E323" s="16"/>
      <c r="F323" s="16"/>
      <c r="G323" s="18"/>
    </row>
    <row r="324" spans="1:12">
      <c r="A324" s="17" t="s">
        <v>21</v>
      </c>
      <c r="B324" s="19">
        <v>11.828468890760609</v>
      </c>
      <c r="C324" s="19">
        <v>3.33267115190396</v>
      </c>
      <c r="D324" s="19">
        <v>0</v>
      </c>
      <c r="E324" s="19">
        <v>0</v>
      </c>
      <c r="F324" s="19">
        <v>0</v>
      </c>
      <c r="G324" s="20">
        <f>AVERAGE(B324:F324)</f>
        <v>3.0322280085329139</v>
      </c>
      <c r="H324">
        <f>G324/G$401</f>
        <v>3.244366964893497E-4</v>
      </c>
      <c r="I324">
        <f>VLOOKUP(A324,R$1:S$248,2,FALSE)</f>
        <v>0.19499014100000001</v>
      </c>
      <c r="J324">
        <f>H324*I324</f>
        <v>6.3261957194032508E-5</v>
      </c>
      <c r="K324">
        <f>SUM(J324:J399)</f>
        <v>0.21574461279107318</v>
      </c>
      <c r="L324">
        <f>COUNTA(J324:J399)</f>
        <v>47</v>
      </c>
    </row>
    <row r="325" spans="1:12">
      <c r="A325" s="17" t="s">
        <v>23</v>
      </c>
      <c r="B325" s="19">
        <v>18.777602812465702</v>
      </c>
      <c r="C325" s="19">
        <v>1.1794238465887701</v>
      </c>
      <c r="D325" s="19">
        <v>0</v>
      </c>
      <c r="E325" s="19">
        <v>0</v>
      </c>
      <c r="F325" s="19">
        <v>0</v>
      </c>
      <c r="G325" s="20">
        <f t="shared" ref="G325:G388" si="32">AVERAGE(B325:F325)</f>
        <v>3.9914053318108942</v>
      </c>
      <c r="H325">
        <f t="shared" ref="H325:H388" si="33">G325/G$401</f>
        <v>4.2706496891348363E-4</v>
      </c>
      <c r="I325">
        <f t="shared" ref="I325:I388" si="34">VLOOKUP(A325,R$1:S$248,2,FALSE)</f>
        <v>0.205225833</v>
      </c>
      <c r="J325">
        <f t="shared" ref="J325:J387" si="35">H325*I325</f>
        <v>8.7644763990388778E-5</v>
      </c>
    </row>
    <row r="326" spans="1:12">
      <c r="A326" s="17" t="s">
        <v>25</v>
      </c>
      <c r="B326" s="19">
        <v>5.4227853663895704</v>
      </c>
      <c r="C326" s="19">
        <v>6.3055416250487903</v>
      </c>
      <c r="D326" s="19">
        <v>0</v>
      </c>
      <c r="E326" s="19">
        <v>0</v>
      </c>
      <c r="F326" s="19">
        <v>0</v>
      </c>
      <c r="G326" s="20">
        <f t="shared" si="32"/>
        <v>2.3456653982876725</v>
      </c>
      <c r="H326">
        <f t="shared" si="33"/>
        <v>2.5097714642443144E-4</v>
      </c>
      <c r="I326">
        <f t="shared" si="34"/>
        <v>0.22307782900000001</v>
      </c>
      <c r="J326">
        <f t="shared" si="35"/>
        <v>5.5987436952977278E-5</v>
      </c>
    </row>
    <row r="327" spans="1:12">
      <c r="A327" s="17" t="s">
        <v>29</v>
      </c>
      <c r="B327" s="19">
        <v>8.4124949646610805</v>
      </c>
      <c r="C327" s="19">
        <v>0.72237974113799797</v>
      </c>
      <c r="D327" s="19">
        <v>0</v>
      </c>
      <c r="E327" s="19">
        <v>0</v>
      </c>
      <c r="F327" s="19">
        <v>0</v>
      </c>
      <c r="G327" s="20">
        <f t="shared" si="32"/>
        <v>1.8269749411598155</v>
      </c>
      <c r="H327">
        <f t="shared" si="33"/>
        <v>1.954792689767085E-4</v>
      </c>
      <c r="I327">
        <f t="shared" si="34"/>
        <v>0.226918286</v>
      </c>
      <c r="J327">
        <f t="shared" si="35"/>
        <v>4.4357820664727664E-5</v>
      </c>
    </row>
    <row r="328" spans="1:12">
      <c r="A328" s="17" t="s">
        <v>32</v>
      </c>
      <c r="B328" s="19">
        <v>0</v>
      </c>
      <c r="C328" s="19">
        <v>2.2379880057179133</v>
      </c>
      <c r="D328" s="19">
        <v>0</v>
      </c>
      <c r="E328" s="19">
        <v>0</v>
      </c>
      <c r="F328" s="19">
        <v>0</v>
      </c>
      <c r="G328" s="20">
        <f t="shared" si="32"/>
        <v>0.44759760114358266</v>
      </c>
      <c r="H328">
        <f t="shared" si="33"/>
        <v>4.7891216182599036E-5</v>
      </c>
      <c r="I328">
        <f t="shared" si="34"/>
        <v>0.167790564</v>
      </c>
      <c r="J328">
        <f t="shared" si="35"/>
        <v>8.0356941739242196E-6</v>
      </c>
    </row>
    <row r="329" spans="1:12">
      <c r="A329" s="17" t="s">
        <v>34</v>
      </c>
      <c r="B329" s="19">
        <v>207.123448200095</v>
      </c>
      <c r="C329" s="19">
        <v>732.88342041250667</v>
      </c>
      <c r="D329" s="19">
        <v>12.562165168963439</v>
      </c>
      <c r="E329" s="19">
        <v>17.546274092763657</v>
      </c>
      <c r="F329" s="19">
        <v>99.434146993295585</v>
      </c>
      <c r="G329" s="20">
        <f t="shared" si="32"/>
        <v>213.90989097352485</v>
      </c>
      <c r="H329">
        <f t="shared" si="33"/>
        <v>2.2887532922507812E-2</v>
      </c>
      <c r="I329">
        <f t="shared" si="34"/>
        <v>0.14496762399999999</v>
      </c>
      <c r="J329">
        <f t="shared" si="35"/>
        <v>3.3179512669977334E-3</v>
      </c>
    </row>
    <row r="330" spans="1:12">
      <c r="A330" s="17" t="s">
        <v>38</v>
      </c>
      <c r="B330" s="19">
        <v>1.36521770974475</v>
      </c>
      <c r="C330" s="19">
        <v>0</v>
      </c>
      <c r="D330" s="19">
        <v>0</v>
      </c>
      <c r="E330" s="19">
        <v>0</v>
      </c>
      <c r="F330" s="19">
        <v>0</v>
      </c>
      <c r="G330" s="20">
        <f t="shared" si="32"/>
        <v>0.27304354194894997</v>
      </c>
      <c r="H330">
        <f t="shared" si="33"/>
        <v>2.9214605398532959E-5</v>
      </c>
      <c r="I330">
        <f t="shared" si="34"/>
        <v>0.189396599</v>
      </c>
      <c r="J330">
        <f t="shared" si="35"/>
        <v>5.5331469036091819E-6</v>
      </c>
    </row>
    <row r="331" spans="1:12">
      <c r="A331" s="17" t="s">
        <v>39</v>
      </c>
      <c r="B331" s="19">
        <v>401.00780019775146</v>
      </c>
      <c r="C331" s="19">
        <v>64.801630355508095</v>
      </c>
      <c r="D331" s="19">
        <v>43.343111999947027</v>
      </c>
      <c r="E331" s="19">
        <v>81.827470442271206</v>
      </c>
      <c r="F331" s="19">
        <v>251.52063359090522</v>
      </c>
      <c r="G331" s="20">
        <f t="shared" si="32"/>
        <v>168.50012931727662</v>
      </c>
      <c r="H331">
        <f t="shared" si="33"/>
        <v>1.8028863647419228E-2</v>
      </c>
      <c r="I331">
        <f t="shared" si="34"/>
        <v>0.150847644</v>
      </c>
      <c r="J331">
        <f t="shared" si="35"/>
        <v>2.7196116052104371E-3</v>
      </c>
    </row>
    <row r="332" spans="1:12">
      <c r="A332" s="17" t="s">
        <v>41</v>
      </c>
      <c r="B332" s="19">
        <v>279.52100194089428</v>
      </c>
      <c r="C332" s="19">
        <v>462.51474279808235</v>
      </c>
      <c r="D332" s="19">
        <v>59.542146494579796</v>
      </c>
      <c r="E332" s="19">
        <v>15.9698618901655</v>
      </c>
      <c r="F332" s="19">
        <v>43.519544028349188</v>
      </c>
      <c r="G332" s="20">
        <f t="shared" si="32"/>
        <v>172.21345943041422</v>
      </c>
      <c r="H332">
        <f t="shared" si="33"/>
        <v>1.8426175640940345E-2</v>
      </c>
      <c r="I332">
        <f t="shared" si="34"/>
        <v>0.15008984</v>
      </c>
      <c r="J332">
        <f t="shared" si="35"/>
        <v>2.7655817537606338E-3</v>
      </c>
    </row>
    <row r="333" spans="1:12">
      <c r="A333" s="17" t="s">
        <v>43</v>
      </c>
      <c r="B333" s="19">
        <v>2.3217490020873766</v>
      </c>
      <c r="C333" s="19">
        <v>3.3076656993261002</v>
      </c>
      <c r="D333" s="19">
        <v>2.1111324490593302</v>
      </c>
      <c r="E333" s="19">
        <v>0.77013435647211748</v>
      </c>
      <c r="F333" s="19">
        <v>1.0111860042606</v>
      </c>
      <c r="G333" s="20">
        <f t="shared" si="32"/>
        <v>1.9043735022411048</v>
      </c>
      <c r="H333">
        <f t="shared" si="33"/>
        <v>2.0376061635546055E-4</v>
      </c>
      <c r="I333">
        <f t="shared" si="34"/>
        <v>0.24644919700000001</v>
      </c>
      <c r="J333">
        <f t="shared" si="35"/>
        <v>5.0216640281028319E-5</v>
      </c>
    </row>
    <row r="334" spans="1:12">
      <c r="A334" s="17" t="s">
        <v>45</v>
      </c>
      <c r="B334" s="19">
        <v>151.31797707547514</v>
      </c>
      <c r="C334" s="19">
        <v>26.747499107444263</v>
      </c>
      <c r="D334" s="19">
        <v>0</v>
      </c>
      <c r="E334" s="19">
        <v>0</v>
      </c>
      <c r="F334" s="19">
        <v>0</v>
      </c>
      <c r="G334" s="20">
        <f t="shared" si="32"/>
        <v>35.613095236583881</v>
      </c>
      <c r="H334">
        <f t="shared" si="33"/>
        <v>3.8104637704696057E-3</v>
      </c>
      <c r="I334">
        <f t="shared" si="34"/>
        <v>0.21118531600000001</v>
      </c>
      <c r="J334">
        <f t="shared" si="35"/>
        <v>8.0471399547317522E-4</v>
      </c>
    </row>
    <row r="335" spans="1:12">
      <c r="A335" s="17" t="s">
        <v>47</v>
      </c>
      <c r="B335" s="19">
        <v>36.308638810561398</v>
      </c>
      <c r="C335" s="19">
        <v>248.90983172719604</v>
      </c>
      <c r="D335" s="19">
        <v>339.24070750750002</v>
      </c>
      <c r="E335" s="19">
        <v>175.21529703692892</v>
      </c>
      <c r="F335" s="19">
        <v>17.540929263234712</v>
      </c>
      <c r="G335" s="20">
        <f t="shared" si="32"/>
        <v>163.44308086908421</v>
      </c>
      <c r="H335">
        <f t="shared" si="33"/>
        <v>1.7487778977037877E-2</v>
      </c>
      <c r="I335">
        <f t="shared" si="34"/>
        <v>0.193795309</v>
      </c>
      <c r="J335">
        <f t="shared" si="35"/>
        <v>3.3890495305787592E-3</v>
      </c>
    </row>
    <row r="336" spans="1:12">
      <c r="A336" s="17" t="s">
        <v>49</v>
      </c>
      <c r="B336" s="19">
        <v>123.58296407514557</v>
      </c>
      <c r="C336" s="19">
        <v>17.137070166689124</v>
      </c>
      <c r="D336" s="19">
        <v>0</v>
      </c>
      <c r="E336" s="19">
        <v>0</v>
      </c>
      <c r="F336" s="19">
        <v>0</v>
      </c>
      <c r="G336" s="20">
        <f t="shared" si="32"/>
        <v>28.144006848366939</v>
      </c>
      <c r="H336">
        <f t="shared" si="33"/>
        <v>3.0113001338166654E-3</v>
      </c>
      <c r="I336">
        <f t="shared" si="34"/>
        <v>0.21171030399999999</v>
      </c>
      <c r="J336">
        <f t="shared" si="35"/>
        <v>6.3752326676556686E-4</v>
      </c>
    </row>
    <row r="337" spans="1:10">
      <c r="A337" s="17" t="s">
        <v>54</v>
      </c>
      <c r="B337" s="19">
        <v>137.49588017724392</v>
      </c>
      <c r="C337" s="19">
        <v>100.38716775741401</v>
      </c>
      <c r="D337" s="19">
        <v>1342.345158235602</v>
      </c>
      <c r="E337" s="19">
        <v>480.11343495214464</v>
      </c>
      <c r="F337" s="19">
        <v>1494.9183727485999</v>
      </c>
      <c r="G337" s="20">
        <f t="shared" si="32"/>
        <v>711.05200277420079</v>
      </c>
      <c r="H337">
        <f t="shared" si="33"/>
        <v>7.6079820568576983E-2</v>
      </c>
      <c r="I337">
        <f t="shared" si="34"/>
        <v>0.12913191900000001</v>
      </c>
      <c r="J337">
        <f t="shared" si="35"/>
        <v>9.8243332271960183E-3</v>
      </c>
    </row>
    <row r="338" spans="1:10">
      <c r="A338" s="17" t="s">
        <v>56</v>
      </c>
      <c r="B338" s="19">
        <v>7.0253048668839488</v>
      </c>
      <c r="C338" s="19">
        <v>26.662758407041501</v>
      </c>
      <c r="D338" s="19">
        <v>0</v>
      </c>
      <c r="E338" s="19">
        <v>0</v>
      </c>
      <c r="F338" s="19">
        <v>0</v>
      </c>
      <c r="G338" s="20">
        <f t="shared" si="32"/>
        <v>6.7376126547850905</v>
      </c>
      <c r="H338">
        <f t="shared" si="33"/>
        <v>7.2089855571281147E-4</v>
      </c>
      <c r="I338">
        <f t="shared" si="34"/>
        <v>0.255508018</v>
      </c>
      <c r="J338">
        <f t="shared" si="35"/>
        <v>1.8419536114924303E-4</v>
      </c>
    </row>
    <row r="339" spans="1:10">
      <c r="A339" s="17" t="s">
        <v>58</v>
      </c>
      <c r="B339" s="19">
        <v>1240.8671769143443</v>
      </c>
      <c r="C339" s="19">
        <v>1273.5582620099103</v>
      </c>
      <c r="D339" s="19">
        <v>9912.4581978557599</v>
      </c>
      <c r="E339" s="19">
        <v>13973.602741344677</v>
      </c>
      <c r="F339" s="19">
        <v>1465.8162596653706</v>
      </c>
      <c r="G339" s="20">
        <f t="shared" si="32"/>
        <v>5573.2605275580117</v>
      </c>
      <c r="H339">
        <f t="shared" si="33"/>
        <v>0.5963173709718026</v>
      </c>
      <c r="I339">
        <f t="shared" si="34"/>
        <v>0.19057085000000001</v>
      </c>
      <c r="J339">
        <f t="shared" si="35"/>
        <v>0.11364070825586176</v>
      </c>
    </row>
    <row r="340" spans="1:10">
      <c r="A340" s="17" t="s">
        <v>60</v>
      </c>
      <c r="B340" s="19">
        <v>178.92701505108579</v>
      </c>
      <c r="C340" s="19">
        <v>44.498592054100683</v>
      </c>
      <c r="D340" s="19">
        <v>395.66648345462852</v>
      </c>
      <c r="E340" s="19">
        <v>163.68969423997888</v>
      </c>
      <c r="F340" s="19">
        <v>120.07287734455102</v>
      </c>
      <c r="G340" s="20">
        <f t="shared" si="32"/>
        <v>180.57093242886896</v>
      </c>
      <c r="H340">
        <f t="shared" si="33"/>
        <v>1.9320393002889156E-2</v>
      </c>
      <c r="I340">
        <f t="shared" si="34"/>
        <v>0.14993991800000001</v>
      </c>
      <c r="J340">
        <f t="shared" si="35"/>
        <v>2.8968981425809737E-3</v>
      </c>
    </row>
    <row r="341" spans="1:10">
      <c r="A341" s="17" t="s">
        <v>64</v>
      </c>
      <c r="B341" s="19">
        <v>1.2172702969934399</v>
      </c>
      <c r="C341" s="19">
        <v>87.366272923401354</v>
      </c>
      <c r="D341" s="19">
        <v>0</v>
      </c>
      <c r="E341" s="19">
        <v>0</v>
      </c>
      <c r="F341" s="19">
        <v>0</v>
      </c>
      <c r="G341" s="20">
        <f t="shared" si="32"/>
        <v>17.716708644078956</v>
      </c>
      <c r="H341">
        <f t="shared" si="33"/>
        <v>1.8956194616546397E-3</v>
      </c>
      <c r="I341">
        <f t="shared" si="34"/>
        <v>0.25070976</v>
      </c>
      <c r="J341">
        <f t="shared" si="35"/>
        <v>4.7525030028276391E-4</v>
      </c>
    </row>
    <row r="342" spans="1:10">
      <c r="A342" s="17" t="s">
        <v>66</v>
      </c>
      <c r="B342" s="19">
        <v>2.4008495990039185</v>
      </c>
      <c r="C342" s="19">
        <v>5.4317399766337937</v>
      </c>
      <c r="D342" s="19">
        <v>0</v>
      </c>
      <c r="E342" s="19">
        <v>0</v>
      </c>
      <c r="F342" s="19">
        <v>0</v>
      </c>
      <c r="G342" s="20">
        <f t="shared" si="32"/>
        <v>1.5665179151275423</v>
      </c>
      <c r="H342">
        <f t="shared" si="33"/>
        <v>1.6761137221381437E-4</v>
      </c>
      <c r="I342">
        <f t="shared" si="34"/>
        <v>0.187754477</v>
      </c>
      <c r="J342">
        <f t="shared" si="35"/>
        <v>3.1469785529257052E-5</v>
      </c>
    </row>
    <row r="343" spans="1:10">
      <c r="A343" s="17" t="s">
        <v>70</v>
      </c>
      <c r="B343" s="19">
        <v>135.70439813967101</v>
      </c>
      <c r="C343" s="19">
        <v>211.59475052198883</v>
      </c>
      <c r="D343" s="19">
        <v>163.52667721791417</v>
      </c>
      <c r="E343" s="19">
        <v>227.92223589187537</v>
      </c>
      <c r="F343" s="19">
        <v>341.41596877272599</v>
      </c>
      <c r="G343" s="20">
        <f t="shared" si="32"/>
        <v>216.03280610883508</v>
      </c>
      <c r="H343">
        <f t="shared" si="33"/>
        <v>2.3114676650317561E-2</v>
      </c>
      <c r="I343">
        <f t="shared" si="34"/>
        <v>0.21351756199999999</v>
      </c>
      <c r="J343">
        <f t="shared" si="35"/>
        <v>4.9353894047941323E-3</v>
      </c>
    </row>
    <row r="344" spans="1:10">
      <c r="A344" s="17" t="s">
        <v>72</v>
      </c>
      <c r="B344" s="19">
        <v>4.5556084520452629</v>
      </c>
      <c r="C344" s="19">
        <v>0</v>
      </c>
      <c r="D344" s="19">
        <v>0</v>
      </c>
      <c r="E344" s="19">
        <v>0</v>
      </c>
      <c r="F344" s="19">
        <v>0</v>
      </c>
      <c r="G344" s="20">
        <f t="shared" si="32"/>
        <v>0.91112169040905255</v>
      </c>
      <c r="H344">
        <f t="shared" si="33"/>
        <v>9.7486505138881727E-5</v>
      </c>
      <c r="I344">
        <f t="shared" si="34"/>
        <v>0.20526576499999999</v>
      </c>
      <c r="J344">
        <f t="shared" si="35"/>
        <v>2.0010642054508989E-5</v>
      </c>
    </row>
    <row r="345" spans="1:10">
      <c r="A345" s="17" t="s">
        <v>74</v>
      </c>
      <c r="B345" s="19">
        <v>244.81927710843374</v>
      </c>
      <c r="C345" s="19">
        <v>85.143566027592101</v>
      </c>
      <c r="D345" s="19">
        <v>281.55937725566025</v>
      </c>
      <c r="E345" s="19">
        <v>275.3160817676947</v>
      </c>
      <c r="F345" s="19">
        <v>69.475031286377643</v>
      </c>
      <c r="G345" s="20">
        <f t="shared" si="32"/>
        <v>191.2626666891517</v>
      </c>
      <c r="H345">
        <f t="shared" si="33"/>
        <v>2.0464367312666223E-2</v>
      </c>
      <c r="I345">
        <f t="shared" si="34"/>
        <v>0.164744418</v>
      </c>
      <c r="J345">
        <f t="shared" si="35"/>
        <v>3.371390282663421E-3</v>
      </c>
    </row>
    <row r="346" spans="1:10">
      <c r="A346" s="17" t="s">
        <v>20</v>
      </c>
      <c r="B346" s="19">
        <v>0</v>
      </c>
      <c r="C346" s="19">
        <v>0</v>
      </c>
      <c r="D346" s="19">
        <v>0</v>
      </c>
      <c r="E346" s="19">
        <v>0</v>
      </c>
      <c r="F346" s="19">
        <v>0</v>
      </c>
      <c r="G346" s="20">
        <f t="shared" si="32"/>
        <v>0</v>
      </c>
      <c r="H346">
        <f t="shared" si="33"/>
        <v>0</v>
      </c>
      <c r="I346">
        <f t="shared" si="34"/>
        <v>0.21351756199999999</v>
      </c>
    </row>
    <row r="347" spans="1:10">
      <c r="A347" s="17" t="s">
        <v>76</v>
      </c>
      <c r="B347" s="19">
        <v>0</v>
      </c>
      <c r="C347" s="19">
        <v>0</v>
      </c>
      <c r="D347" s="19">
        <v>0</v>
      </c>
      <c r="E347" s="19">
        <v>0</v>
      </c>
      <c r="F347" s="19">
        <v>0</v>
      </c>
      <c r="G347" s="20">
        <f t="shared" si="32"/>
        <v>0</v>
      </c>
      <c r="H347">
        <f t="shared" si="33"/>
        <v>0</v>
      </c>
      <c r="I347">
        <f t="shared" si="34"/>
        <v>0.21351756199999999</v>
      </c>
    </row>
    <row r="348" spans="1:10">
      <c r="A348" s="17" t="s">
        <v>160</v>
      </c>
      <c r="B348" s="19">
        <v>0</v>
      </c>
      <c r="C348" s="19">
        <v>0</v>
      </c>
      <c r="D348" s="19">
        <v>0</v>
      </c>
      <c r="E348" s="19">
        <v>0</v>
      </c>
      <c r="F348" s="19">
        <v>0</v>
      </c>
      <c r="G348" s="20">
        <f t="shared" si="32"/>
        <v>0</v>
      </c>
      <c r="H348">
        <f t="shared" si="33"/>
        <v>0</v>
      </c>
      <c r="I348">
        <f t="shared" si="34"/>
        <v>0.150847644</v>
      </c>
    </row>
    <row r="349" spans="1:10">
      <c r="A349" s="17" t="s">
        <v>181</v>
      </c>
      <c r="B349" s="19">
        <v>0</v>
      </c>
      <c r="C349" s="19">
        <v>0</v>
      </c>
      <c r="D349" s="19">
        <v>0</v>
      </c>
      <c r="E349" s="19">
        <v>0</v>
      </c>
      <c r="F349" s="19">
        <v>0</v>
      </c>
      <c r="G349" s="20">
        <f t="shared" si="32"/>
        <v>0</v>
      </c>
      <c r="H349">
        <f t="shared" si="33"/>
        <v>0</v>
      </c>
      <c r="I349">
        <f t="shared" si="34"/>
        <v>0.164744418</v>
      </c>
    </row>
    <row r="350" spans="1:10">
      <c r="A350" s="17" t="s">
        <v>188</v>
      </c>
      <c r="B350" s="19">
        <v>0</v>
      </c>
      <c r="C350" s="19">
        <v>0</v>
      </c>
      <c r="D350" s="19">
        <v>0</v>
      </c>
      <c r="E350" s="19">
        <v>0</v>
      </c>
      <c r="F350" s="19">
        <v>0</v>
      </c>
      <c r="G350" s="20">
        <f t="shared" si="32"/>
        <v>0</v>
      </c>
      <c r="H350">
        <f t="shared" si="33"/>
        <v>0</v>
      </c>
      <c r="I350">
        <f t="shared" si="34"/>
        <v>0.150847644</v>
      </c>
    </row>
    <row r="351" spans="1:10">
      <c r="A351" s="17" t="s">
        <v>79</v>
      </c>
      <c r="B351" s="19">
        <v>0</v>
      </c>
      <c r="C351" s="19">
        <v>0</v>
      </c>
      <c r="D351" s="19">
        <v>0</v>
      </c>
      <c r="E351" s="19">
        <v>0</v>
      </c>
      <c r="F351" s="19">
        <v>0</v>
      </c>
      <c r="G351" s="20">
        <f t="shared" si="32"/>
        <v>0</v>
      </c>
      <c r="H351">
        <f t="shared" si="33"/>
        <v>0</v>
      </c>
      <c r="I351">
        <f t="shared" si="34"/>
        <v>0.17537725199999998</v>
      </c>
    </row>
    <row r="352" spans="1:10">
      <c r="A352" s="17" t="s">
        <v>83</v>
      </c>
      <c r="B352" s="19">
        <v>3.8554216867469879</v>
      </c>
      <c r="C352" s="19">
        <v>0</v>
      </c>
      <c r="D352" s="19">
        <v>0</v>
      </c>
      <c r="E352" s="19">
        <v>0</v>
      </c>
      <c r="F352" s="19">
        <v>0</v>
      </c>
      <c r="G352" s="20">
        <f t="shared" si="32"/>
        <v>0.77108433734939763</v>
      </c>
      <c r="H352">
        <f t="shared" si="33"/>
        <v>8.2503048722037546E-5</v>
      </c>
      <c r="I352">
        <f t="shared" si="34"/>
        <v>0.16181582799999999</v>
      </c>
      <c r="J352">
        <f t="shared" si="35"/>
        <v>1.3350299141480847E-5</v>
      </c>
    </row>
    <row r="353" spans="1:10">
      <c r="A353" s="17" t="s">
        <v>85</v>
      </c>
      <c r="B353" s="19">
        <v>38.070824330757702</v>
      </c>
      <c r="C353" s="19">
        <v>11.176048110490759</v>
      </c>
      <c r="D353" s="19">
        <v>32.043123257554186</v>
      </c>
      <c r="E353" s="19">
        <v>21.83761842205865</v>
      </c>
      <c r="F353" s="19">
        <v>8.6381238966251814</v>
      </c>
      <c r="G353" s="20">
        <f t="shared" si="32"/>
        <v>22.353147603497298</v>
      </c>
      <c r="H353">
        <f t="shared" si="33"/>
        <v>2.3917005397382099E-3</v>
      </c>
      <c r="I353">
        <f t="shared" si="34"/>
        <v>0.15576436299999999</v>
      </c>
      <c r="J353">
        <f t="shared" si="35"/>
        <v>3.7254171105907842E-4</v>
      </c>
    </row>
    <row r="354" spans="1:10">
      <c r="A354" s="17" t="s">
        <v>87</v>
      </c>
      <c r="B354" s="19">
        <v>29.989380012451001</v>
      </c>
      <c r="C354" s="19">
        <v>40.050399878862471</v>
      </c>
      <c r="D354" s="19">
        <v>9.8855035130356494</v>
      </c>
      <c r="E354" s="19">
        <v>49.713979884757897</v>
      </c>
      <c r="F354" s="19">
        <v>0.63472158336052997</v>
      </c>
      <c r="G354" s="20">
        <f t="shared" si="32"/>
        <v>26.054796974493506</v>
      </c>
      <c r="H354">
        <f t="shared" si="33"/>
        <v>2.7877627389225469E-3</v>
      </c>
      <c r="I354">
        <f t="shared" si="34"/>
        <v>0.23357465599999999</v>
      </c>
      <c r="J354">
        <f t="shared" si="35"/>
        <v>6.5115072275345168E-4</v>
      </c>
    </row>
    <row r="355" spans="1:10">
      <c r="A355" s="17" t="s">
        <v>0</v>
      </c>
      <c r="B355" s="19">
        <v>12.899256600871569</v>
      </c>
      <c r="C355" s="19">
        <v>356.91393817818613</v>
      </c>
      <c r="D355" s="19">
        <v>183.14140216808272</v>
      </c>
      <c r="E355" s="19">
        <v>104.15024570622295</v>
      </c>
      <c r="F355" s="19">
        <v>74.401190295698015</v>
      </c>
      <c r="G355" s="20">
        <f t="shared" si="32"/>
        <v>146.30120658981227</v>
      </c>
      <c r="H355">
        <f t="shared" si="33"/>
        <v>1.565366457431077E-2</v>
      </c>
      <c r="I355">
        <f t="shared" si="34"/>
        <v>0.199021375</v>
      </c>
      <c r="J355">
        <f t="shared" si="35"/>
        <v>3.1154138473681193E-3</v>
      </c>
    </row>
    <row r="356" spans="1:10">
      <c r="A356" s="17" t="s">
        <v>37</v>
      </c>
      <c r="B356" s="19">
        <v>2.3363972607756249</v>
      </c>
      <c r="C356" s="19">
        <v>1.1613643530603199</v>
      </c>
      <c r="D356" s="19">
        <v>0</v>
      </c>
      <c r="E356" s="19">
        <v>0</v>
      </c>
      <c r="F356" s="19">
        <v>0</v>
      </c>
      <c r="G356" s="20">
        <f t="shared" si="32"/>
        <v>0.69955232276718893</v>
      </c>
      <c r="H356">
        <f t="shared" si="33"/>
        <v>7.4849399181510954E-5</v>
      </c>
      <c r="I356">
        <f t="shared" si="34"/>
        <v>0.23886655300000001</v>
      </c>
      <c r="J356">
        <f t="shared" si="35"/>
        <v>1.7879017976608543E-5</v>
      </c>
    </row>
    <row r="357" spans="1:10">
      <c r="A357" s="17" t="s">
        <v>57</v>
      </c>
      <c r="B357" s="19">
        <v>0</v>
      </c>
      <c r="C357" s="19">
        <v>0</v>
      </c>
      <c r="D357" s="19">
        <v>0</v>
      </c>
      <c r="E357" s="19">
        <v>0</v>
      </c>
      <c r="F357" s="19">
        <v>0</v>
      </c>
      <c r="G357" s="20">
        <f t="shared" si="32"/>
        <v>0</v>
      </c>
      <c r="H357">
        <f t="shared" si="33"/>
        <v>0</v>
      </c>
      <c r="I357">
        <f t="shared" si="34"/>
        <v>0.39864959599999999</v>
      </c>
    </row>
    <row r="358" spans="1:10">
      <c r="A358" s="17" t="s">
        <v>92</v>
      </c>
      <c r="B358" s="19">
        <v>0</v>
      </c>
      <c r="C358" s="19">
        <v>0</v>
      </c>
      <c r="D358" s="19">
        <v>0</v>
      </c>
      <c r="E358" s="19">
        <v>0</v>
      </c>
      <c r="F358" s="19">
        <v>0</v>
      </c>
      <c r="G358" s="20">
        <f t="shared" si="32"/>
        <v>0</v>
      </c>
      <c r="H358">
        <f t="shared" si="33"/>
        <v>0</v>
      </c>
      <c r="I358">
        <f t="shared" si="34"/>
        <v>0.28963038000000002</v>
      </c>
    </row>
    <row r="359" spans="1:10">
      <c r="A359" s="17" t="s">
        <v>94</v>
      </c>
      <c r="B359" s="19">
        <v>0.61669169077525909</v>
      </c>
      <c r="C359" s="19">
        <v>0</v>
      </c>
      <c r="D359" s="19">
        <v>0</v>
      </c>
      <c r="E359" s="19">
        <v>0</v>
      </c>
      <c r="F359" s="19">
        <v>0</v>
      </c>
      <c r="G359" s="20">
        <f t="shared" si="32"/>
        <v>0.12333833815505182</v>
      </c>
      <c r="H359">
        <f t="shared" si="33"/>
        <v>1.3196726258350229E-5</v>
      </c>
      <c r="I359">
        <f t="shared" si="34"/>
        <v>0.25937051</v>
      </c>
      <c r="J359">
        <f t="shared" si="35"/>
        <v>3.4228416199586905E-6</v>
      </c>
    </row>
    <row r="360" spans="1:10">
      <c r="A360" s="17" t="s">
        <v>6</v>
      </c>
      <c r="B360" s="19">
        <v>58.543230673453699</v>
      </c>
      <c r="C360" s="19">
        <v>87.996966005087202</v>
      </c>
      <c r="D360" s="19">
        <v>15.3156434384706</v>
      </c>
      <c r="E360" s="19">
        <v>50.835818198246997</v>
      </c>
      <c r="F360" s="19">
        <v>40.202031623011401</v>
      </c>
      <c r="G360" s="20">
        <f t="shared" si="32"/>
        <v>50.57873798765398</v>
      </c>
      <c r="H360">
        <f t="shared" si="33"/>
        <v>5.4117297970789173E-3</v>
      </c>
      <c r="I360">
        <f t="shared" si="34"/>
        <v>0.33249730300000002</v>
      </c>
      <c r="J360">
        <f t="shared" si="35"/>
        <v>1.7993855620934774E-3</v>
      </c>
    </row>
    <row r="361" spans="1:10">
      <c r="A361" s="17" t="s">
        <v>97</v>
      </c>
      <c r="B361" s="19">
        <v>0</v>
      </c>
      <c r="C361" s="19">
        <v>0</v>
      </c>
      <c r="D361" s="19">
        <v>0</v>
      </c>
      <c r="E361" s="19">
        <v>2.6190128656921798</v>
      </c>
      <c r="F361" s="19">
        <v>0</v>
      </c>
      <c r="G361" s="20">
        <f t="shared" si="32"/>
        <v>0.52380257313843592</v>
      </c>
      <c r="H361">
        <f t="shared" si="33"/>
        <v>5.604485413479106E-5</v>
      </c>
      <c r="I361">
        <f t="shared" si="34"/>
        <v>0.28376774599999999</v>
      </c>
      <c r="J361">
        <f t="shared" si="35"/>
        <v>1.5903721932728438E-5</v>
      </c>
    </row>
    <row r="362" spans="1:10">
      <c r="A362" s="17" t="s">
        <v>101</v>
      </c>
      <c r="B362" s="19">
        <v>9.0174680484857355</v>
      </c>
      <c r="C362" s="19">
        <v>558.60930786296501</v>
      </c>
      <c r="D362" s="19">
        <v>22.399989404605002</v>
      </c>
      <c r="E362" s="19">
        <v>43.733622481250599</v>
      </c>
      <c r="F362" s="19">
        <v>5.0238084836835402</v>
      </c>
      <c r="G362" s="20">
        <f t="shared" si="32"/>
        <v>127.75683925619796</v>
      </c>
      <c r="H362">
        <f t="shared" si="33"/>
        <v>1.3669488826553005E-2</v>
      </c>
      <c r="I362">
        <f t="shared" si="34"/>
        <v>0.36470802699999999</v>
      </c>
      <c r="J362">
        <f t="shared" si="35"/>
        <v>4.9853723000306913E-3</v>
      </c>
    </row>
    <row r="363" spans="1:10">
      <c r="A363" s="17" t="s">
        <v>105</v>
      </c>
      <c r="B363" s="19">
        <v>0</v>
      </c>
      <c r="C363" s="19">
        <v>0</v>
      </c>
      <c r="D363" s="19">
        <v>0</v>
      </c>
      <c r="E363" s="19">
        <v>0</v>
      </c>
      <c r="F363" s="19">
        <v>0</v>
      </c>
      <c r="G363" s="20">
        <f t="shared" si="32"/>
        <v>0</v>
      </c>
      <c r="H363">
        <f t="shared" si="33"/>
        <v>0</v>
      </c>
      <c r="I363">
        <f t="shared" si="34"/>
        <v>0.31737988700000003</v>
      </c>
    </row>
    <row r="364" spans="1:10">
      <c r="A364" s="24" t="s">
        <v>22</v>
      </c>
      <c r="B364" s="19">
        <v>965.22210422236003</v>
      </c>
      <c r="C364" s="19">
        <v>511.98941991517597</v>
      </c>
      <c r="D364" s="19">
        <v>208.3889039726109</v>
      </c>
      <c r="E364" s="19">
        <v>523.50647455011779</v>
      </c>
      <c r="F364" s="19">
        <v>529.97196432196574</v>
      </c>
      <c r="G364" s="20">
        <f t="shared" si="32"/>
        <v>547.81577339644605</v>
      </c>
      <c r="H364">
        <f t="shared" si="33"/>
        <v>5.8614173902935877E-2</v>
      </c>
      <c r="I364">
        <f t="shared" si="34"/>
        <v>0.51563940399999997</v>
      </c>
      <c r="J364">
        <f t="shared" si="35"/>
        <v>3.0223777697262207E-2</v>
      </c>
    </row>
    <row r="365" spans="1:10">
      <c r="A365" s="24" t="s">
        <v>65</v>
      </c>
      <c r="B365" s="19">
        <v>0</v>
      </c>
      <c r="C365" s="19">
        <v>0</v>
      </c>
      <c r="D365" s="19">
        <v>0</v>
      </c>
      <c r="E365" s="19">
        <v>0</v>
      </c>
      <c r="F365" s="19">
        <v>0</v>
      </c>
      <c r="G365" s="20">
        <f t="shared" si="32"/>
        <v>0</v>
      </c>
      <c r="H365">
        <f t="shared" si="33"/>
        <v>0</v>
      </c>
      <c r="I365">
        <f t="shared" si="34"/>
        <v>0.42144716700000001</v>
      </c>
    </row>
    <row r="366" spans="1:10">
      <c r="A366" s="24" t="s">
        <v>88</v>
      </c>
      <c r="B366" s="19">
        <v>0</v>
      </c>
      <c r="C366" s="19">
        <v>13.7821719458271</v>
      </c>
      <c r="D366" s="19">
        <v>0</v>
      </c>
      <c r="E366" s="19">
        <v>0</v>
      </c>
      <c r="F366" s="19">
        <v>0</v>
      </c>
      <c r="G366" s="20">
        <f t="shared" si="32"/>
        <v>2.7564343891654199</v>
      </c>
      <c r="H366">
        <f t="shared" si="33"/>
        <v>2.9492784341872495E-4</v>
      </c>
      <c r="I366">
        <f t="shared" si="34"/>
        <v>0.34930835100000002</v>
      </c>
      <c r="J366">
        <f t="shared" si="35"/>
        <v>1.0302075864858102E-4</v>
      </c>
    </row>
    <row r="367" spans="1:10">
      <c r="A367" s="24" t="s">
        <v>125</v>
      </c>
      <c r="B367" s="19">
        <v>0</v>
      </c>
      <c r="C367" s="19">
        <v>0</v>
      </c>
      <c r="D367" s="19">
        <v>0</v>
      </c>
      <c r="E367" s="19">
        <v>0</v>
      </c>
      <c r="F367" s="19">
        <v>0</v>
      </c>
      <c r="G367" s="20">
        <f t="shared" si="32"/>
        <v>0</v>
      </c>
      <c r="H367">
        <f t="shared" si="33"/>
        <v>0</v>
      </c>
      <c r="I367">
        <f t="shared" si="34"/>
        <v>0.491810578</v>
      </c>
    </row>
    <row r="368" spans="1:10">
      <c r="A368" s="24" t="s">
        <v>126</v>
      </c>
      <c r="B368" s="19">
        <v>0</v>
      </c>
      <c r="C368" s="19">
        <v>0</v>
      </c>
      <c r="D368" s="19">
        <v>0</v>
      </c>
      <c r="E368" s="19">
        <v>0</v>
      </c>
      <c r="F368" s="19">
        <v>0</v>
      </c>
      <c r="G368" s="20">
        <f t="shared" si="32"/>
        <v>0</v>
      </c>
      <c r="H368">
        <f t="shared" si="33"/>
        <v>0</v>
      </c>
      <c r="I368">
        <f t="shared" si="34"/>
        <v>0.54441631300000004</v>
      </c>
    </row>
    <row r="369" spans="1:10">
      <c r="A369" s="24" t="s">
        <v>129</v>
      </c>
      <c r="B369" s="19">
        <v>65.350276485882731</v>
      </c>
      <c r="C369" s="19">
        <v>63.149881293559844</v>
      </c>
      <c r="D369" s="19">
        <v>82.132853008761074</v>
      </c>
      <c r="E369" s="19">
        <v>80.896080516573875</v>
      </c>
      <c r="F369" s="19">
        <v>81.361285067082605</v>
      </c>
      <c r="G369" s="20">
        <f t="shared" si="32"/>
        <v>74.578075274372026</v>
      </c>
      <c r="H369">
        <f t="shared" si="33"/>
        <v>7.9795662807883704E-3</v>
      </c>
      <c r="I369">
        <f t="shared" si="34"/>
        <v>0.51318692300000002</v>
      </c>
      <c r="J369">
        <f t="shared" si="35"/>
        <v>4.0950090665123383E-3</v>
      </c>
    </row>
    <row r="370" spans="1:10">
      <c r="A370" s="24" t="s">
        <v>133</v>
      </c>
      <c r="B370" s="19">
        <v>5.5121397443878903</v>
      </c>
      <c r="C370" s="19">
        <v>0.74738519371585199</v>
      </c>
      <c r="D370" s="19">
        <v>0</v>
      </c>
      <c r="E370" s="19">
        <v>0</v>
      </c>
      <c r="F370" s="19">
        <v>0</v>
      </c>
      <c r="G370" s="20">
        <f t="shared" si="32"/>
        <v>1.2519049876207484</v>
      </c>
      <c r="H370">
        <f t="shared" si="33"/>
        <v>1.3394900296390659E-4</v>
      </c>
      <c r="I370">
        <f t="shared" si="34"/>
        <v>0.50267819899999999</v>
      </c>
      <c r="J370">
        <f t="shared" si="35"/>
        <v>6.7333243567742229E-5</v>
      </c>
    </row>
    <row r="371" spans="1:10">
      <c r="A371" s="24" t="s">
        <v>136</v>
      </c>
      <c r="B371" s="19">
        <v>0</v>
      </c>
      <c r="C371" s="19">
        <v>0</v>
      </c>
      <c r="D371" s="19">
        <v>0</v>
      </c>
      <c r="E371" s="19">
        <v>0</v>
      </c>
      <c r="F371" s="19">
        <v>0</v>
      </c>
      <c r="G371" s="20">
        <f t="shared" si="32"/>
        <v>0</v>
      </c>
      <c r="H371">
        <f t="shared" si="33"/>
        <v>0</v>
      </c>
      <c r="I371">
        <f t="shared" si="34"/>
        <v>0.472086175</v>
      </c>
    </row>
    <row r="372" spans="1:10">
      <c r="A372" s="24" t="s">
        <v>141</v>
      </c>
      <c r="B372" s="19">
        <v>81.042956018603292</v>
      </c>
      <c r="C372" s="19">
        <v>22.065922708146083</v>
      </c>
      <c r="D372" s="19">
        <v>38.469230310776183</v>
      </c>
      <c r="E372" s="19">
        <v>25.61322295667647</v>
      </c>
      <c r="F372" s="19">
        <v>23.795635068495965</v>
      </c>
      <c r="G372" s="20">
        <f t="shared" si="32"/>
        <v>38.197393412539597</v>
      </c>
      <c r="H372">
        <f t="shared" si="33"/>
        <v>4.0869737032949369E-3</v>
      </c>
      <c r="I372">
        <f t="shared" si="34"/>
        <v>0.36556084300000002</v>
      </c>
      <c r="J372">
        <f t="shared" si="35"/>
        <v>1.4940375522953292E-3</v>
      </c>
    </row>
    <row r="373" spans="1:10" ht="16" thickBot="1">
      <c r="A373" s="30" t="s">
        <v>96</v>
      </c>
      <c r="B373" s="28">
        <v>1.6889442267550445</v>
      </c>
      <c r="C373" s="28">
        <v>4.1203429081063501</v>
      </c>
      <c r="D373" s="28">
        <v>5.1957168115807697</v>
      </c>
      <c r="E373" s="28">
        <v>4.9516580825878735</v>
      </c>
      <c r="F373" s="28">
        <v>6.4834111531118097</v>
      </c>
      <c r="G373" s="20">
        <f t="shared" si="32"/>
        <v>4.4880146364283693</v>
      </c>
      <c r="H373">
        <f t="shared" si="33"/>
        <v>4.8020024824688731E-4</v>
      </c>
      <c r="I373">
        <f t="shared" si="34"/>
        <v>0.30302319799999999</v>
      </c>
      <c r="J373">
        <f t="shared" si="35"/>
        <v>1.4551181490416568E-4</v>
      </c>
    </row>
    <row r="374" spans="1:10">
      <c r="A374" s="17" t="s">
        <v>150</v>
      </c>
      <c r="B374" s="19">
        <v>0</v>
      </c>
      <c r="C374" s="19">
        <v>0</v>
      </c>
      <c r="D374" s="19">
        <v>0</v>
      </c>
      <c r="E374" s="19">
        <v>0</v>
      </c>
      <c r="F374" s="19">
        <v>0</v>
      </c>
      <c r="G374" s="20">
        <f t="shared" si="32"/>
        <v>0</v>
      </c>
      <c r="H374">
        <f t="shared" si="33"/>
        <v>0</v>
      </c>
      <c r="I374">
        <f t="shared" si="34"/>
        <v>0.30302319799999999</v>
      </c>
    </row>
    <row r="375" spans="1:10">
      <c r="A375" s="17" t="s">
        <v>151</v>
      </c>
      <c r="B375" s="19">
        <v>78.929212289889037</v>
      </c>
      <c r="C375" s="19">
        <v>20.547536059946399</v>
      </c>
      <c r="D375" s="19">
        <v>136.88985424709799</v>
      </c>
      <c r="E375" s="19">
        <v>16.977709197823</v>
      </c>
      <c r="F375" s="19">
        <v>3.258408776118022</v>
      </c>
      <c r="G375" s="20">
        <f t="shared" si="32"/>
        <v>51.320544114174893</v>
      </c>
      <c r="H375">
        <f t="shared" si="33"/>
        <v>5.4911001902178055E-3</v>
      </c>
      <c r="I375">
        <f t="shared" si="34"/>
        <v>0.34739118899999999</v>
      </c>
      <c r="J375">
        <f t="shared" si="35"/>
        <v>1.9075598239978895E-3</v>
      </c>
    </row>
    <row r="376" spans="1:10">
      <c r="A376" s="17" t="s">
        <v>153</v>
      </c>
      <c r="B376" s="19">
        <v>0</v>
      </c>
      <c r="C376" s="19">
        <v>0</v>
      </c>
      <c r="D376" s="19">
        <v>0</v>
      </c>
      <c r="E376" s="19">
        <v>0</v>
      </c>
      <c r="F376" s="19">
        <v>0</v>
      </c>
      <c r="G376" s="20">
        <f t="shared" si="32"/>
        <v>0</v>
      </c>
      <c r="H376">
        <f t="shared" si="33"/>
        <v>0</v>
      </c>
      <c r="I376">
        <f t="shared" si="34"/>
        <v>0.30302319799999999</v>
      </c>
    </row>
    <row r="377" spans="1:10">
      <c r="A377" s="17" t="s">
        <v>157</v>
      </c>
      <c r="B377" s="19">
        <v>0</v>
      </c>
      <c r="C377" s="19">
        <v>0</v>
      </c>
      <c r="D377" s="19">
        <v>0</v>
      </c>
      <c r="E377" s="19">
        <v>0</v>
      </c>
      <c r="F377" s="19">
        <v>0</v>
      </c>
      <c r="G377" s="20">
        <f t="shared" si="32"/>
        <v>0</v>
      </c>
      <c r="H377">
        <f t="shared" si="33"/>
        <v>0</v>
      </c>
      <c r="I377">
        <f t="shared" si="34"/>
        <v>0.30302319799999999</v>
      </c>
    </row>
    <row r="378" spans="1:10">
      <c r="A378" s="17" t="s">
        <v>75</v>
      </c>
      <c r="B378" s="19">
        <v>0</v>
      </c>
      <c r="C378" s="19">
        <v>0</v>
      </c>
      <c r="D378" s="19">
        <v>0</v>
      </c>
      <c r="E378" s="19">
        <v>0</v>
      </c>
      <c r="F378" s="19">
        <v>0</v>
      </c>
      <c r="G378" s="20">
        <f t="shared" si="32"/>
        <v>0</v>
      </c>
      <c r="H378">
        <f t="shared" si="33"/>
        <v>0</v>
      </c>
      <c r="I378">
        <f t="shared" si="34"/>
        <v>0.30243793699999999</v>
      </c>
    </row>
    <row r="379" spans="1:10">
      <c r="A379" s="17" t="s">
        <v>174</v>
      </c>
      <c r="B379" s="19">
        <v>1.9584721866188155</v>
      </c>
      <c r="C379" s="19">
        <v>7.8044795879101416</v>
      </c>
      <c r="D379" s="19">
        <v>0</v>
      </c>
      <c r="E379" s="19">
        <v>8.6911191275517652</v>
      </c>
      <c r="F379" s="19">
        <v>3.9702220497652556</v>
      </c>
      <c r="G379" s="20">
        <f t="shared" si="32"/>
        <v>4.4848585903691953</v>
      </c>
      <c r="H379">
        <f t="shared" si="33"/>
        <v>4.7986256349675469E-4</v>
      </c>
      <c r="I379">
        <f t="shared" si="34"/>
        <v>0.427243396</v>
      </c>
      <c r="J379">
        <f t="shared" si="35"/>
        <v>2.0501811124161911E-4</v>
      </c>
    </row>
    <row r="380" spans="1:10">
      <c r="A380" s="17" t="s">
        <v>184</v>
      </c>
      <c r="B380" s="19">
        <v>0</v>
      </c>
      <c r="C380" s="19">
        <v>0</v>
      </c>
      <c r="D380" s="19">
        <v>0</v>
      </c>
      <c r="E380" s="19">
        <v>0</v>
      </c>
      <c r="F380" s="19">
        <v>0</v>
      </c>
      <c r="G380" s="20">
        <f t="shared" si="32"/>
        <v>0</v>
      </c>
      <c r="H380">
        <f t="shared" si="33"/>
        <v>0</v>
      </c>
      <c r="I380">
        <f t="shared" si="34"/>
        <v>0.35035347300000003</v>
      </c>
    </row>
    <row r="381" spans="1:10">
      <c r="A381" s="17" t="s">
        <v>189</v>
      </c>
      <c r="B381" s="19">
        <v>0</v>
      </c>
      <c r="C381" s="19">
        <v>0.5237253123250486</v>
      </c>
      <c r="D381" s="19">
        <v>0</v>
      </c>
      <c r="E381" s="19">
        <v>0</v>
      </c>
      <c r="F381" s="19">
        <v>0</v>
      </c>
      <c r="G381" s="20">
        <f t="shared" si="32"/>
        <v>0.10474506246500973</v>
      </c>
      <c r="H381">
        <f t="shared" si="33"/>
        <v>1.1207317505176808E-5</v>
      </c>
      <c r="I381">
        <f t="shared" si="34"/>
        <v>0.34145803200000002</v>
      </c>
      <c r="J381">
        <f t="shared" si="35"/>
        <v>3.8268285793168225E-6</v>
      </c>
    </row>
    <row r="382" spans="1:10">
      <c r="A382" s="17" t="s">
        <v>192</v>
      </c>
      <c r="B382" s="19">
        <v>242.67184238473601</v>
      </c>
      <c r="C382" s="19">
        <v>61.214737102395901</v>
      </c>
      <c r="D382" s="19">
        <v>12.735664761702944</v>
      </c>
      <c r="E382" s="19">
        <v>3.0596854126265902</v>
      </c>
      <c r="F382" s="19">
        <v>17.379036713632601</v>
      </c>
      <c r="G382" s="20">
        <f t="shared" si="32"/>
        <v>67.412193275018822</v>
      </c>
      <c r="H382">
        <f t="shared" si="33"/>
        <v>7.2128445577648121E-3</v>
      </c>
      <c r="I382">
        <f t="shared" si="34"/>
        <v>0.27743080799999997</v>
      </c>
      <c r="J382">
        <f t="shared" si="35"/>
        <v>2.0010652936390942E-3</v>
      </c>
    </row>
    <row r="383" spans="1:10">
      <c r="A383" s="17" t="s">
        <v>31</v>
      </c>
      <c r="B383" s="19">
        <v>2.6322920862782433</v>
      </c>
      <c r="C383" s="19">
        <v>0.70570943941942899</v>
      </c>
      <c r="D383" s="19">
        <v>6.1373825401135038</v>
      </c>
      <c r="E383" s="19">
        <v>5.5660974067046167</v>
      </c>
      <c r="F383" s="19">
        <v>3.9805009418034825</v>
      </c>
      <c r="G383" s="20">
        <f t="shared" si="32"/>
        <v>3.8043964828638552</v>
      </c>
      <c r="H383">
        <f t="shared" si="33"/>
        <v>4.0705574368506538E-4</v>
      </c>
      <c r="I383">
        <f t="shared" si="34"/>
        <v>0.26223906699999999</v>
      </c>
      <c r="J383">
        <f t="shared" si="35"/>
        <v>1.0674591844096268E-4</v>
      </c>
    </row>
    <row r="384" spans="1:10">
      <c r="A384" s="17" t="s">
        <v>69</v>
      </c>
      <c r="B384" s="19">
        <v>392.70223752151463</v>
      </c>
      <c r="C384" s="19">
        <v>614.54511608781354</v>
      </c>
      <c r="D384" s="19">
        <v>131.30210782138801</v>
      </c>
      <c r="E384" s="19">
        <v>63.178819915062803</v>
      </c>
      <c r="F384" s="19">
        <v>780.66771682680303</v>
      </c>
      <c r="G384" s="20">
        <f t="shared" si="32"/>
        <v>396.47919963451642</v>
      </c>
      <c r="H384">
        <f t="shared" si="33"/>
        <v>4.2421744471122486E-2</v>
      </c>
      <c r="I384">
        <f t="shared" si="34"/>
        <v>0.29559615700000003</v>
      </c>
      <c r="J384">
        <f t="shared" si="35"/>
        <v>1.2539704638899805E-2</v>
      </c>
    </row>
    <row r="385" spans="1:10">
      <c r="A385" s="17" t="s">
        <v>95</v>
      </c>
      <c r="B385" s="19">
        <v>0</v>
      </c>
      <c r="C385" s="19">
        <v>0</v>
      </c>
      <c r="D385" s="19">
        <v>0</v>
      </c>
      <c r="E385" s="19">
        <v>0</v>
      </c>
      <c r="F385" s="19">
        <v>0</v>
      </c>
      <c r="G385" s="20">
        <f t="shared" si="32"/>
        <v>0</v>
      </c>
      <c r="H385">
        <f t="shared" si="33"/>
        <v>0</v>
      </c>
      <c r="I385">
        <f t="shared" si="34"/>
        <v>0.28245747300000001</v>
      </c>
    </row>
    <row r="386" spans="1:10">
      <c r="A386" s="17" t="s">
        <v>201</v>
      </c>
      <c r="B386" s="19">
        <v>0</v>
      </c>
      <c r="C386" s="19">
        <v>0</v>
      </c>
      <c r="D386" s="19">
        <v>0</v>
      </c>
      <c r="E386" s="19">
        <v>0</v>
      </c>
      <c r="F386" s="19">
        <v>0</v>
      </c>
      <c r="G386" s="20">
        <f t="shared" si="32"/>
        <v>0</v>
      </c>
      <c r="H386">
        <f t="shared" si="33"/>
        <v>0</v>
      </c>
      <c r="I386">
        <f t="shared" si="34"/>
        <v>0.36989438499999999</v>
      </c>
    </row>
    <row r="387" spans="1:10">
      <c r="A387" s="17" t="s">
        <v>204</v>
      </c>
      <c r="B387" s="19">
        <v>1.5322078587907861</v>
      </c>
      <c r="C387" s="19">
        <v>45.729415997655003</v>
      </c>
      <c r="D387" s="19">
        <v>9.7914693826195798</v>
      </c>
      <c r="E387" s="19">
        <v>58.534381494533299</v>
      </c>
      <c r="F387" s="19">
        <v>9.8574574646598805</v>
      </c>
      <c r="G387" s="20">
        <f t="shared" si="32"/>
        <v>25.088986439651713</v>
      </c>
      <c r="H387">
        <f t="shared" si="33"/>
        <v>2.6844247384565831E-3</v>
      </c>
      <c r="I387">
        <f t="shared" si="34"/>
        <v>0.284910779</v>
      </c>
      <c r="J387">
        <f t="shared" si="35"/>
        <v>7.6482154340053632E-4</v>
      </c>
    </row>
    <row r="388" spans="1:10">
      <c r="A388" s="17" t="s">
        <v>159</v>
      </c>
      <c r="B388" s="19">
        <v>0</v>
      </c>
      <c r="C388" s="19">
        <v>0</v>
      </c>
      <c r="D388" s="19">
        <v>0</v>
      </c>
      <c r="E388" s="19">
        <v>0</v>
      </c>
      <c r="F388" s="19">
        <v>0</v>
      </c>
      <c r="G388" s="20">
        <f t="shared" si="32"/>
        <v>0</v>
      </c>
      <c r="H388">
        <f t="shared" si="33"/>
        <v>0</v>
      </c>
      <c r="I388">
        <f t="shared" si="34"/>
        <v>0.34895254799999997</v>
      </c>
    </row>
    <row r="389" spans="1:10">
      <c r="A389" s="17" t="s">
        <v>173</v>
      </c>
      <c r="B389" s="19">
        <v>0</v>
      </c>
      <c r="C389" s="19">
        <v>0</v>
      </c>
      <c r="D389" s="19">
        <v>0</v>
      </c>
      <c r="E389" s="19">
        <v>0</v>
      </c>
      <c r="F389" s="19">
        <v>0</v>
      </c>
      <c r="G389" s="20">
        <f t="shared" ref="G389:G401" si="36">AVERAGE(B389:F389)</f>
        <v>0</v>
      </c>
      <c r="H389">
        <f t="shared" ref="H389:H399" si="37">G389/G$401</f>
        <v>0</v>
      </c>
      <c r="I389">
        <f t="shared" ref="I389:I399" si="38">VLOOKUP(A389,R$1:S$248,2,FALSE)</f>
        <v>0.40242429099999999</v>
      </c>
    </row>
    <row r="390" spans="1:10">
      <c r="A390" s="17" t="s">
        <v>205</v>
      </c>
      <c r="B390" s="19">
        <v>57.673124107371734</v>
      </c>
      <c r="C390" s="19">
        <v>51.129204562661577</v>
      </c>
      <c r="D390" s="19">
        <v>32.645736346840259</v>
      </c>
      <c r="E390" s="19">
        <v>72.893077826664197</v>
      </c>
      <c r="F390" s="19">
        <v>15.126674495756101</v>
      </c>
      <c r="G390" s="20">
        <f t="shared" si="36"/>
        <v>45.893563467858783</v>
      </c>
      <c r="H390">
        <f t="shared" si="37"/>
        <v>4.9104342020903757E-3</v>
      </c>
      <c r="I390">
        <f t="shared" si="38"/>
        <v>0.28954676299999998</v>
      </c>
      <c r="J390">
        <f>H390*I390</f>
        <v>1.421800328139756E-3</v>
      </c>
    </row>
    <row r="391" spans="1:10">
      <c r="A391" s="17" t="s">
        <v>207</v>
      </c>
      <c r="B391" s="19">
        <v>0</v>
      </c>
      <c r="C391" s="19">
        <v>0</v>
      </c>
      <c r="D391" s="19">
        <v>0</v>
      </c>
      <c r="E391" s="19">
        <v>0</v>
      </c>
      <c r="F391" s="19">
        <v>0</v>
      </c>
      <c r="G391" s="20">
        <f t="shared" si="36"/>
        <v>0</v>
      </c>
      <c r="H391">
        <f t="shared" si="37"/>
        <v>0</v>
      </c>
      <c r="I391">
        <f t="shared" si="38"/>
        <v>0.33910511100000001</v>
      </c>
    </row>
    <row r="392" spans="1:10">
      <c r="A392" s="17" t="s">
        <v>42</v>
      </c>
      <c r="B392" s="19">
        <v>0</v>
      </c>
      <c r="C392" s="19">
        <v>0</v>
      </c>
      <c r="D392" s="19">
        <v>0</v>
      </c>
      <c r="E392" s="19">
        <v>0</v>
      </c>
      <c r="F392" s="19">
        <v>0</v>
      </c>
      <c r="G392" s="20">
        <f t="shared" si="36"/>
        <v>0</v>
      </c>
      <c r="H392">
        <f t="shared" si="37"/>
        <v>0</v>
      </c>
      <c r="I392">
        <f t="shared" si="38"/>
        <v>0.34843180000000001</v>
      </c>
    </row>
    <row r="393" spans="1:10">
      <c r="A393" s="17" t="s">
        <v>48</v>
      </c>
      <c r="B393" s="19">
        <v>0</v>
      </c>
      <c r="C393" s="19">
        <v>0</v>
      </c>
      <c r="D393" s="19">
        <v>0</v>
      </c>
      <c r="E393" s="19">
        <v>0</v>
      </c>
      <c r="F393" s="19">
        <v>0</v>
      </c>
      <c r="G393" s="20">
        <f t="shared" si="36"/>
        <v>0</v>
      </c>
      <c r="H393">
        <f t="shared" si="37"/>
        <v>0</v>
      </c>
      <c r="I393">
        <f t="shared" si="38"/>
        <v>0.35195426499999999</v>
      </c>
    </row>
    <row r="394" spans="1:10">
      <c r="A394" s="17" t="s">
        <v>73</v>
      </c>
      <c r="B394" s="19">
        <v>0</v>
      </c>
      <c r="C394" s="19">
        <v>0</v>
      </c>
      <c r="D394" s="19">
        <v>0</v>
      </c>
      <c r="E394" s="19">
        <v>0</v>
      </c>
      <c r="F394" s="19">
        <v>0</v>
      </c>
      <c r="G394" s="20">
        <f t="shared" si="36"/>
        <v>0</v>
      </c>
      <c r="H394">
        <f t="shared" si="37"/>
        <v>0</v>
      </c>
      <c r="I394">
        <f t="shared" si="38"/>
        <v>0.39864959599999999</v>
      </c>
    </row>
    <row r="395" spans="1:10">
      <c r="A395" s="17" t="s">
        <v>89</v>
      </c>
      <c r="B395" s="19">
        <v>0</v>
      </c>
      <c r="C395" s="19">
        <v>0</v>
      </c>
      <c r="D395" s="19">
        <v>0</v>
      </c>
      <c r="E395" s="19">
        <v>0</v>
      </c>
      <c r="F395" s="19">
        <v>0</v>
      </c>
      <c r="G395" s="20">
        <f t="shared" si="36"/>
        <v>0</v>
      </c>
      <c r="H395">
        <f t="shared" si="37"/>
        <v>0</v>
      </c>
      <c r="I395">
        <f t="shared" si="38"/>
        <v>0.39864959599999999</v>
      </c>
    </row>
    <row r="396" spans="1:10">
      <c r="A396" s="17" t="s">
        <v>213</v>
      </c>
      <c r="B396" s="19">
        <v>0</v>
      </c>
      <c r="C396" s="19">
        <v>0</v>
      </c>
      <c r="D396" s="19">
        <v>0</v>
      </c>
      <c r="E396" s="19">
        <v>0</v>
      </c>
      <c r="F396" s="19">
        <v>0</v>
      </c>
      <c r="G396" s="20">
        <f t="shared" si="36"/>
        <v>0</v>
      </c>
      <c r="H396">
        <f t="shared" si="37"/>
        <v>0</v>
      </c>
      <c r="I396">
        <f t="shared" si="38"/>
        <v>0.39864959599999999</v>
      </c>
    </row>
    <row r="397" spans="1:10">
      <c r="A397" s="17" t="s">
        <v>257</v>
      </c>
      <c r="B397" s="19">
        <v>0</v>
      </c>
      <c r="C397" s="19">
        <v>0</v>
      </c>
      <c r="D397" s="19">
        <v>0</v>
      </c>
      <c r="E397" s="19">
        <v>0</v>
      </c>
      <c r="F397" s="19">
        <v>0</v>
      </c>
      <c r="G397" s="20">
        <f t="shared" si="36"/>
        <v>0</v>
      </c>
      <c r="H397">
        <f t="shared" si="37"/>
        <v>0</v>
      </c>
      <c r="I397">
        <f t="shared" si="38"/>
        <v>0.39864959599999999</v>
      </c>
    </row>
    <row r="398" spans="1:10">
      <c r="A398" s="17" t="s">
        <v>228</v>
      </c>
      <c r="B398" s="19">
        <v>0</v>
      </c>
      <c r="C398" s="19">
        <v>0.62096873901670224</v>
      </c>
      <c r="D398" s="19">
        <v>0</v>
      </c>
      <c r="E398" s="19">
        <v>10.216096364103954</v>
      </c>
      <c r="F398" s="19">
        <v>6.6787101018381234</v>
      </c>
      <c r="G398" s="20">
        <f t="shared" si="36"/>
        <v>3.5031550409917558</v>
      </c>
      <c r="H398">
        <f t="shared" si="37"/>
        <v>3.7482407180167062E-4</v>
      </c>
      <c r="I398">
        <f t="shared" si="38"/>
        <v>0.28943591299999999</v>
      </c>
      <c r="J398">
        <f>H398*I398</f>
        <v>1.0848754743629408E-4</v>
      </c>
    </row>
    <row r="399" spans="1:10">
      <c r="A399" s="17" t="s">
        <v>232</v>
      </c>
      <c r="B399" s="19">
        <v>0</v>
      </c>
      <c r="C399" s="19">
        <v>3.5924500203516598</v>
      </c>
      <c r="D399" s="19">
        <v>1.1800621155030495</v>
      </c>
      <c r="E399" s="19">
        <v>39.524296070785603</v>
      </c>
      <c r="F399" s="19">
        <v>0.87242096174453398</v>
      </c>
      <c r="G399" s="20">
        <f t="shared" si="36"/>
        <v>9.0338458336769687</v>
      </c>
      <c r="H399">
        <f t="shared" si="37"/>
        <v>9.6658664540543468E-4</v>
      </c>
      <c r="I399">
        <f t="shared" si="38"/>
        <v>0.262116511</v>
      </c>
      <c r="J399">
        <f>H399*I399</f>
        <v>2.5335831907286673E-4</v>
      </c>
    </row>
    <row r="400" spans="1:10" ht="16" thickBot="1">
      <c r="A400" s="31"/>
      <c r="B400" s="32"/>
      <c r="C400" s="32"/>
      <c r="D400" s="32"/>
      <c r="E400" s="32"/>
      <c r="F400" s="32"/>
      <c r="G400" s="20"/>
    </row>
    <row r="401" spans="1:7">
      <c r="A401" s="33"/>
      <c r="B401" s="34">
        <f>SUM(B324:B399)</f>
        <v>5252.247409089242</v>
      </c>
      <c r="C401" s="34">
        <f>SUM(C324:C399)</f>
        <v>5882.8994655779115</v>
      </c>
      <c r="D401" s="34">
        <f>SUM(D324:D399)</f>
        <v>13480.009800740358</v>
      </c>
      <c r="E401" s="34">
        <f>SUM(E324:E399)</f>
        <v>16598.472242495016</v>
      </c>
      <c r="F401" s="34">
        <f>SUM(F324:F399)</f>
        <v>5517.028269522827</v>
      </c>
      <c r="G401" s="20">
        <f t="shared" si="36"/>
        <v>9346.1314374850717</v>
      </c>
    </row>
    <row r="402" spans="1:7">
      <c r="A402" s="35" t="s">
        <v>328</v>
      </c>
      <c r="B402" s="36"/>
      <c r="C402" s="36"/>
      <c r="D402" s="36"/>
      <c r="E402" s="36"/>
      <c r="F402" s="36"/>
    </row>
    <row r="403" spans="1:7">
      <c r="A403" s="37"/>
      <c r="B403" s="38"/>
      <c r="C403" s="38"/>
      <c r="D403" s="38"/>
      <c r="E403" s="38"/>
      <c r="F403" s="38"/>
      <c r="G403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opLeftCell="C130" workbookViewId="0">
      <selection activeCell="J153" sqref="J153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" t="s">
        <v>64</v>
      </c>
      <c r="B1" s="2"/>
      <c r="C1" s="2"/>
      <c r="D1" s="2"/>
      <c r="E1" s="2"/>
      <c r="F1" s="2"/>
      <c r="G1" s="3"/>
      <c r="Q1" s="190" t="s">
        <v>278</v>
      </c>
      <c r="R1" s="4" t="s">
        <v>1</v>
      </c>
      <c r="S1" s="5">
        <v>0.58265870500000005</v>
      </c>
    </row>
    <row r="2" spans="1:19">
      <c r="A2" s="6" t="s">
        <v>2</v>
      </c>
      <c r="B2" s="6"/>
      <c r="C2" s="6"/>
      <c r="D2" s="6"/>
      <c r="E2" s="6"/>
      <c r="F2" s="6"/>
      <c r="G2" s="7"/>
      <c r="R2" s="4" t="s">
        <v>3</v>
      </c>
      <c r="S2" s="5">
        <v>0.189396599</v>
      </c>
    </row>
    <row r="3" spans="1:19">
      <c r="A3" s="8" t="s">
        <v>4</v>
      </c>
      <c r="B3" s="9"/>
      <c r="C3" s="9"/>
      <c r="D3" s="9"/>
      <c r="E3" s="9"/>
      <c r="F3" s="9"/>
      <c r="G3" s="10"/>
      <c r="R3" s="4" t="s">
        <v>5</v>
      </c>
      <c r="S3" s="5">
        <v>0.33270861600000001</v>
      </c>
    </row>
    <row r="4" spans="1:19" ht="16" thickBot="1">
      <c r="A4" s="11"/>
      <c r="B4" s="12"/>
      <c r="C4" s="12"/>
      <c r="D4" s="12"/>
      <c r="E4" s="12"/>
      <c r="F4" s="12"/>
      <c r="G4" s="13"/>
      <c r="R4" s="4" t="s">
        <v>6</v>
      </c>
      <c r="S4" s="5">
        <v>0.33249730300000002</v>
      </c>
    </row>
    <row r="5" spans="1:19">
      <c r="A5" s="14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3"/>
      <c r="B6" s="16"/>
      <c r="C6" s="16"/>
      <c r="D6" s="16"/>
      <c r="E6" s="16"/>
      <c r="F6" s="16"/>
      <c r="G6" s="18"/>
      <c r="R6" s="4" t="s">
        <v>20</v>
      </c>
      <c r="S6" s="4">
        <v>0.21351756199999999</v>
      </c>
    </row>
    <row r="7" spans="1:19">
      <c r="A7" s="17" t="s">
        <v>21</v>
      </c>
      <c r="B7" s="19">
        <v>0</v>
      </c>
      <c r="C7" s="19">
        <v>0</v>
      </c>
      <c r="D7" s="19">
        <v>1.3244243720572946</v>
      </c>
      <c r="E7" s="19">
        <v>2.7802684349173901</v>
      </c>
      <c r="F7" s="19">
        <v>23.1275070860112</v>
      </c>
      <c r="G7" s="20">
        <f>AVERAGE(B7:F7)</f>
        <v>5.4464399785971764</v>
      </c>
      <c r="H7">
        <f>G7/G$37</f>
        <v>1.9463293349939265E-2</v>
      </c>
      <c r="I7">
        <f>VLOOKUP(A7,R$1:S$248,2,FALSE)</f>
        <v>0.19499014100000001</v>
      </c>
      <c r="J7">
        <f>H7*I7</f>
        <v>3.7951503146290196E-3</v>
      </c>
      <c r="K7">
        <f>SUM(J7:J35)</f>
        <v>0.24434936473308055</v>
      </c>
      <c r="L7">
        <f>COUNTA(J7:J35)</f>
        <v>23</v>
      </c>
      <c r="R7" s="4" t="s">
        <v>22</v>
      </c>
      <c r="S7" s="5">
        <v>0.51563940399999997</v>
      </c>
    </row>
    <row r="8" spans="1:19">
      <c r="A8" s="17" t="s">
        <v>23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20">
        <f t="shared" ref="G8:G37" si="0">AVERAGE(B8:F8)</f>
        <v>0</v>
      </c>
      <c r="H8">
        <f t="shared" ref="H8:H35" si="1">G8/G$37</f>
        <v>0</v>
      </c>
      <c r="I8">
        <f t="shared" ref="I8:I35" si="2">VLOOKUP(A8,R$1:S$248,2,FALSE)</f>
        <v>0.205225833</v>
      </c>
      <c r="R8" s="4" t="s">
        <v>24</v>
      </c>
      <c r="S8" s="4">
        <v>0.39864959599999999</v>
      </c>
    </row>
    <row r="9" spans="1:19">
      <c r="A9" s="17" t="s">
        <v>25</v>
      </c>
      <c r="B9" s="19">
        <v>19.042736294722964</v>
      </c>
      <c r="C9" s="19">
        <v>52.789288775469096</v>
      </c>
      <c r="D9" s="19">
        <v>6.6221218602864704</v>
      </c>
      <c r="E9" s="19">
        <v>12.511207957128301</v>
      </c>
      <c r="F9" s="19">
        <v>14.133476552562399</v>
      </c>
      <c r="G9" s="20">
        <f t="shared" si="0"/>
        <v>21.019766288033846</v>
      </c>
      <c r="H9">
        <f t="shared" si="1"/>
        <v>7.5115833281713867E-2</v>
      </c>
      <c r="I9">
        <f t="shared" si="2"/>
        <v>0.22307782900000001</v>
      </c>
      <c r="J9">
        <f t="shared" ref="J9:J35" si="3">H9*I9</f>
        <v>1.6756677012010675E-2</v>
      </c>
      <c r="R9" s="4" t="s">
        <v>26</v>
      </c>
      <c r="S9" s="5">
        <v>0.61926907399999997</v>
      </c>
    </row>
    <row r="10" spans="1:19">
      <c r="A10" s="17" t="s">
        <v>27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20">
        <f t="shared" si="0"/>
        <v>0</v>
      </c>
      <c r="H10">
        <f t="shared" si="1"/>
        <v>0</v>
      </c>
      <c r="I10">
        <f t="shared" si="2"/>
        <v>0.20740839999999999</v>
      </c>
      <c r="R10" s="4" t="s">
        <v>28</v>
      </c>
      <c r="S10" s="5">
        <v>0.41010332799999999</v>
      </c>
    </row>
    <row r="11" spans="1:19">
      <c r="A11" s="17" t="s">
        <v>29</v>
      </c>
      <c r="B11" s="19">
        <v>23.437213901197495</v>
      </c>
      <c r="C11" s="19">
        <v>8.3351508592845942</v>
      </c>
      <c r="D11" s="19">
        <v>147.01110529835969</v>
      </c>
      <c r="E11" s="19">
        <v>8.3408053047521804</v>
      </c>
      <c r="F11" s="19">
        <v>127.20128897306201</v>
      </c>
      <c r="G11" s="20">
        <f t="shared" si="0"/>
        <v>62.865112867331185</v>
      </c>
      <c r="H11">
        <f t="shared" si="1"/>
        <v>0.22465356049495247</v>
      </c>
      <c r="I11">
        <f t="shared" si="2"/>
        <v>0.226918286</v>
      </c>
      <c r="J11">
        <f t="shared" si="3"/>
        <v>5.0978000891311923E-2</v>
      </c>
      <c r="R11" s="4" t="s">
        <v>31</v>
      </c>
      <c r="S11" s="5">
        <v>0.26223906699999999</v>
      </c>
    </row>
    <row r="12" spans="1:19">
      <c r="A12" s="17" t="s">
        <v>32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20">
        <f t="shared" si="0"/>
        <v>0</v>
      </c>
      <c r="H12">
        <f t="shared" si="1"/>
        <v>0</v>
      </c>
      <c r="I12">
        <f t="shared" si="2"/>
        <v>0.167790564</v>
      </c>
      <c r="R12" s="4" t="s">
        <v>33</v>
      </c>
      <c r="S12" s="5">
        <v>0.29721400999999997</v>
      </c>
    </row>
    <row r="13" spans="1:19">
      <c r="A13" s="17" t="s">
        <v>39</v>
      </c>
      <c r="B13" s="19">
        <v>0</v>
      </c>
      <c r="C13" s="19">
        <v>0</v>
      </c>
      <c r="D13" s="19">
        <v>1.3244243720572899</v>
      </c>
      <c r="E13" s="19">
        <v>0</v>
      </c>
      <c r="F13" s="19">
        <v>2.5697230095568</v>
      </c>
      <c r="G13" s="20">
        <f t="shared" si="0"/>
        <v>0.77882947632281796</v>
      </c>
      <c r="H13">
        <f t="shared" si="1"/>
        <v>2.7832100650735411E-3</v>
      </c>
      <c r="I13">
        <f t="shared" si="2"/>
        <v>0.150847644</v>
      </c>
      <c r="J13">
        <f t="shared" si="3"/>
        <v>4.1984068107343039E-4</v>
      </c>
      <c r="R13" s="4" t="s">
        <v>35</v>
      </c>
      <c r="S13" s="4">
        <v>0.39864959599999999</v>
      </c>
    </row>
    <row r="14" spans="1:19">
      <c r="A14" s="17" t="s">
        <v>41</v>
      </c>
      <c r="B14" s="19">
        <v>0</v>
      </c>
      <c r="C14" s="19">
        <v>0</v>
      </c>
      <c r="D14" s="19">
        <v>0</v>
      </c>
      <c r="E14" s="19">
        <v>0</v>
      </c>
      <c r="F14" s="19">
        <v>2.5697230095567996</v>
      </c>
      <c r="G14" s="20">
        <f t="shared" si="0"/>
        <v>0.51394460191135993</v>
      </c>
      <c r="H14">
        <f t="shared" si="1"/>
        <v>1.8366225629819594E-3</v>
      </c>
      <c r="I14">
        <f t="shared" si="2"/>
        <v>0.15008984</v>
      </c>
      <c r="J14">
        <f t="shared" si="3"/>
        <v>2.7565838661835221E-4</v>
      </c>
      <c r="R14" s="4" t="s">
        <v>37</v>
      </c>
      <c r="S14" s="5">
        <v>0.23886655300000001</v>
      </c>
    </row>
    <row r="15" spans="1:19">
      <c r="A15" s="17" t="s">
        <v>43</v>
      </c>
      <c r="B15" s="19">
        <v>7.3241293441242199</v>
      </c>
      <c r="C15" s="19">
        <v>5.5567672395230625</v>
      </c>
      <c r="D15" s="19">
        <v>0</v>
      </c>
      <c r="E15" s="19">
        <v>0</v>
      </c>
      <c r="F15" s="19">
        <v>3.8545845143351998</v>
      </c>
      <c r="G15" s="20">
        <f t="shared" si="0"/>
        <v>3.3470962195964966</v>
      </c>
      <c r="H15">
        <f t="shared" si="1"/>
        <v>1.1961118794750527E-2</v>
      </c>
      <c r="I15">
        <f t="shared" si="2"/>
        <v>0.24644919700000001</v>
      </c>
      <c r="J15">
        <f t="shared" si="3"/>
        <v>2.9478081221878754E-3</v>
      </c>
      <c r="R15" s="4" t="s">
        <v>21</v>
      </c>
      <c r="S15" s="5">
        <v>0.19499014100000001</v>
      </c>
    </row>
    <row r="16" spans="1:19">
      <c r="A16" s="17" t="s">
        <v>45</v>
      </c>
      <c r="B16" s="19">
        <v>16.113084557073279</v>
      </c>
      <c r="C16" s="19">
        <v>215.32473053151901</v>
      </c>
      <c r="D16" s="19">
        <v>50.328126138177197</v>
      </c>
      <c r="E16" s="19">
        <v>16.68161060950435</v>
      </c>
      <c r="F16" s="19">
        <v>8.9940305334487984</v>
      </c>
      <c r="G16" s="20">
        <f t="shared" si="0"/>
        <v>61.488316473944522</v>
      </c>
      <c r="H16">
        <f t="shared" si="1"/>
        <v>0.2197334673344794</v>
      </c>
      <c r="I16">
        <f t="shared" si="2"/>
        <v>0.21118531600000001</v>
      </c>
      <c r="J16">
        <f t="shared" si="3"/>
        <v>4.6404481734807712E-2</v>
      </c>
      <c r="R16" s="4" t="s">
        <v>40</v>
      </c>
      <c r="S16" s="5">
        <v>0.292860758</v>
      </c>
    </row>
    <row r="17" spans="1:19">
      <c r="A17" s="17" t="s">
        <v>49</v>
      </c>
      <c r="B17" s="19">
        <v>7.3241293441242172</v>
      </c>
      <c r="C17" s="19">
        <v>2.7783836197615299</v>
      </c>
      <c r="D17" s="19">
        <v>5.2976974882291783</v>
      </c>
      <c r="E17" s="19">
        <v>1.3901342174586999</v>
      </c>
      <c r="F17" s="19">
        <v>1.2848615047784</v>
      </c>
      <c r="G17" s="20">
        <f t="shared" si="0"/>
        <v>3.615041234870406</v>
      </c>
      <c r="H17">
        <f t="shared" si="1"/>
        <v>1.2918641957481367E-2</v>
      </c>
      <c r="I17">
        <f t="shared" si="2"/>
        <v>0.21171030399999999</v>
      </c>
      <c r="J17">
        <f t="shared" si="3"/>
        <v>2.7350096160855351E-3</v>
      </c>
      <c r="R17" s="4" t="s">
        <v>42</v>
      </c>
      <c r="S17" s="5">
        <v>0.34843180000000001</v>
      </c>
    </row>
    <row r="18" spans="1:19">
      <c r="A18" s="17" t="s">
        <v>56</v>
      </c>
      <c r="B18" s="19">
        <v>0</v>
      </c>
      <c r="C18" s="19">
        <v>0</v>
      </c>
      <c r="D18" s="19">
        <v>5.2976974882291801</v>
      </c>
      <c r="E18" s="19">
        <v>0</v>
      </c>
      <c r="F18" s="19">
        <v>2.5697230095567996</v>
      </c>
      <c r="G18" s="20">
        <f t="shared" si="0"/>
        <v>1.5734840995571959</v>
      </c>
      <c r="H18">
        <f t="shared" si="1"/>
        <v>5.6229725713482998E-3</v>
      </c>
      <c r="I18">
        <f t="shared" si="2"/>
        <v>0.255508018</v>
      </c>
      <c r="J18">
        <f t="shared" si="3"/>
        <v>1.4367145769735676E-3</v>
      </c>
      <c r="R18" s="4" t="s">
        <v>44</v>
      </c>
      <c r="S18" s="5">
        <v>0.338698428</v>
      </c>
    </row>
    <row r="19" spans="1:19">
      <c r="A19" s="17" t="s">
        <v>58</v>
      </c>
      <c r="B19" s="19">
        <v>0</v>
      </c>
      <c r="C19" s="19">
        <v>0</v>
      </c>
      <c r="D19" s="19">
        <v>2.6488487441145891</v>
      </c>
      <c r="E19" s="19">
        <v>0</v>
      </c>
      <c r="F19" s="19">
        <v>2.5697230095567996</v>
      </c>
      <c r="G19" s="20">
        <f t="shared" si="0"/>
        <v>1.0437143507342779</v>
      </c>
      <c r="H19">
        <f t="shared" si="1"/>
        <v>3.7297975671651295E-3</v>
      </c>
      <c r="I19">
        <f t="shared" si="2"/>
        <v>0.19057085000000001</v>
      </c>
      <c r="J19">
        <f t="shared" si="3"/>
        <v>7.1079069270259092E-4</v>
      </c>
      <c r="R19" s="4" t="s">
        <v>46</v>
      </c>
      <c r="S19" s="5">
        <v>0.49513526800000002</v>
      </c>
    </row>
    <row r="20" spans="1:19">
      <c r="A20" s="17" t="s">
        <v>60</v>
      </c>
      <c r="B20" s="19">
        <v>0</v>
      </c>
      <c r="C20" s="19">
        <v>0</v>
      </c>
      <c r="D20" s="19">
        <v>0</v>
      </c>
      <c r="E20" s="19">
        <v>1.3901342174586999</v>
      </c>
      <c r="F20" s="19">
        <v>2.5697230095567996</v>
      </c>
      <c r="G20" s="20">
        <f t="shared" si="0"/>
        <v>0.79197144540309983</v>
      </c>
      <c r="H20">
        <f t="shared" si="1"/>
        <v>2.8301739534869852E-3</v>
      </c>
      <c r="I20">
        <f t="shared" si="2"/>
        <v>0.14993991800000001</v>
      </c>
      <c r="J20">
        <f t="shared" si="3"/>
        <v>4.2435605051157439E-4</v>
      </c>
      <c r="R20" s="4" t="s">
        <v>48</v>
      </c>
      <c r="S20" s="5">
        <v>0.35195426499999999</v>
      </c>
    </row>
    <row r="21" spans="1:19">
      <c r="A21" s="17" t="s">
        <v>66</v>
      </c>
      <c r="B21" s="19">
        <v>8.7889552129490607</v>
      </c>
      <c r="C21" s="19">
        <v>0</v>
      </c>
      <c r="D21" s="19">
        <v>5.2976974882291801</v>
      </c>
      <c r="E21" s="19">
        <v>5.5605368698347801</v>
      </c>
      <c r="F21" s="19">
        <v>3.8545845143351998</v>
      </c>
      <c r="G21" s="20">
        <f t="shared" si="0"/>
        <v>4.7003548170696448</v>
      </c>
      <c r="H21">
        <f t="shared" si="1"/>
        <v>1.6797097739611917E-2</v>
      </c>
      <c r="I21">
        <f t="shared" si="2"/>
        <v>0.187754477</v>
      </c>
      <c r="J21">
        <f t="shared" si="3"/>
        <v>3.1537303012187179E-3</v>
      </c>
      <c r="R21" s="4" t="s">
        <v>50</v>
      </c>
      <c r="S21" s="5">
        <v>0.230041615</v>
      </c>
    </row>
    <row r="22" spans="1:19">
      <c r="A22" s="17" t="s">
        <v>70</v>
      </c>
      <c r="B22" s="19">
        <v>1.4648258688248434</v>
      </c>
      <c r="C22" s="19">
        <v>1.3891918098807656</v>
      </c>
      <c r="D22" s="19">
        <v>17.217516836744831</v>
      </c>
      <c r="E22" s="19">
        <v>0</v>
      </c>
      <c r="F22" s="19">
        <v>10.278892038227198</v>
      </c>
      <c r="G22" s="20">
        <f t="shared" si="0"/>
        <v>6.0700853107355277</v>
      </c>
      <c r="H22">
        <f t="shared" si="1"/>
        <v>2.1691940336489815E-2</v>
      </c>
      <c r="I22">
        <f t="shared" si="2"/>
        <v>0.21351756199999999</v>
      </c>
      <c r="J22">
        <f t="shared" si="3"/>
        <v>4.6316102156967647E-3</v>
      </c>
      <c r="R22" s="4" t="s">
        <v>23</v>
      </c>
      <c r="S22" s="5">
        <v>0.205225833</v>
      </c>
    </row>
    <row r="23" spans="1:19">
      <c r="A23" s="17" t="s">
        <v>74</v>
      </c>
      <c r="B23" s="19">
        <v>4.3944776064745303</v>
      </c>
      <c r="C23" s="19">
        <v>16.670301718569199</v>
      </c>
      <c r="D23" s="19">
        <v>0</v>
      </c>
      <c r="E23" s="19">
        <v>0</v>
      </c>
      <c r="F23" s="19">
        <v>0</v>
      </c>
      <c r="G23" s="20">
        <f t="shared" si="0"/>
        <v>4.2129558650087464</v>
      </c>
      <c r="H23">
        <f t="shared" si="1"/>
        <v>1.5055338201327676E-2</v>
      </c>
      <c r="I23">
        <f t="shared" si="2"/>
        <v>0.164744418</v>
      </c>
      <c r="J23">
        <f t="shared" si="3"/>
        <v>2.4802829297708951E-3</v>
      </c>
      <c r="R23" s="4" t="s">
        <v>53</v>
      </c>
      <c r="S23" s="5">
        <v>0.29304951499999998</v>
      </c>
    </row>
    <row r="24" spans="1:19">
      <c r="A24" s="17" t="s">
        <v>85</v>
      </c>
      <c r="B24" s="19">
        <v>2.9296517376496869</v>
      </c>
      <c r="C24" s="19">
        <v>0</v>
      </c>
      <c r="D24" s="19">
        <v>0</v>
      </c>
      <c r="E24" s="19">
        <v>0</v>
      </c>
      <c r="F24" s="19">
        <v>0</v>
      </c>
      <c r="G24" s="20">
        <f t="shared" si="0"/>
        <v>0.58593034752993733</v>
      </c>
      <c r="H24">
        <f t="shared" si="1"/>
        <v>2.0938694415841815E-3</v>
      </c>
      <c r="I24">
        <f t="shared" si="2"/>
        <v>0.15576436299999999</v>
      </c>
      <c r="J24">
        <f t="shared" si="3"/>
        <v>3.2615023977352573E-4</v>
      </c>
      <c r="R24" s="4" t="s">
        <v>55</v>
      </c>
      <c r="S24" s="5">
        <v>0.51724363100000004</v>
      </c>
    </row>
    <row r="25" spans="1:19">
      <c r="A25" s="17" t="s">
        <v>0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0">
        <f t="shared" si="0"/>
        <v>0</v>
      </c>
      <c r="H25">
        <f t="shared" si="1"/>
        <v>0</v>
      </c>
      <c r="I25">
        <f t="shared" si="2"/>
        <v>0.199021375</v>
      </c>
      <c r="R25" s="4" t="s">
        <v>57</v>
      </c>
      <c r="S25" s="4">
        <v>0.39864959599999999</v>
      </c>
    </row>
    <row r="26" spans="1:19">
      <c r="A26" s="17" t="s">
        <v>99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0">
        <f t="shared" si="0"/>
        <v>0</v>
      </c>
      <c r="H26">
        <f t="shared" si="1"/>
        <v>0</v>
      </c>
      <c r="I26">
        <f t="shared" si="2"/>
        <v>0.36547341700000002</v>
      </c>
      <c r="R26" s="4" t="s">
        <v>59</v>
      </c>
      <c r="S26" s="5">
        <v>0.42244188599999999</v>
      </c>
    </row>
    <row r="27" spans="1:19">
      <c r="A27" s="17" t="s">
        <v>101</v>
      </c>
      <c r="B27" s="19">
        <v>0</v>
      </c>
      <c r="C27" s="19">
        <v>0</v>
      </c>
      <c r="D27" s="19">
        <v>3.9732731161718839</v>
      </c>
      <c r="E27" s="19">
        <v>0</v>
      </c>
      <c r="F27" s="19">
        <v>0</v>
      </c>
      <c r="G27" s="20">
        <f t="shared" si="0"/>
        <v>0.79465462323437674</v>
      </c>
      <c r="H27">
        <f t="shared" si="1"/>
        <v>2.8397625062747543E-3</v>
      </c>
      <c r="I27">
        <f t="shared" si="2"/>
        <v>0.36470802699999999</v>
      </c>
      <c r="J27">
        <f t="shared" si="3"/>
        <v>1.0356841808120407E-3</v>
      </c>
      <c r="R27" s="17" t="s">
        <v>61</v>
      </c>
      <c r="S27" s="5">
        <v>0.37816792100000002</v>
      </c>
    </row>
    <row r="28" spans="1:19">
      <c r="A28" s="24" t="s">
        <v>143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0">
        <f t="shared" si="0"/>
        <v>0</v>
      </c>
      <c r="H28">
        <f t="shared" si="1"/>
        <v>0</v>
      </c>
      <c r="I28">
        <f t="shared" si="2"/>
        <v>0.41105823699999999</v>
      </c>
      <c r="R28" s="793" t="s">
        <v>265</v>
      </c>
      <c r="S28" s="5">
        <v>0.37816792100000002</v>
      </c>
    </row>
    <row r="29" spans="1:19">
      <c r="A29" s="17" t="s">
        <v>46</v>
      </c>
      <c r="B29" s="19">
        <v>0</v>
      </c>
      <c r="C29" s="19">
        <v>0</v>
      </c>
      <c r="D29" s="19">
        <v>0</v>
      </c>
      <c r="E29" s="19">
        <v>0</v>
      </c>
      <c r="F29" s="19">
        <v>1.2848615047783998</v>
      </c>
      <c r="G29" s="20">
        <f t="shared" si="0"/>
        <v>0.25697230095567997</v>
      </c>
      <c r="H29">
        <f t="shared" si="1"/>
        <v>9.1831128149097972E-4</v>
      </c>
      <c r="I29">
        <f t="shared" si="2"/>
        <v>0.49513526800000002</v>
      </c>
      <c r="J29">
        <f t="shared" si="3"/>
        <v>4.546883024684597E-4</v>
      </c>
      <c r="R29" s="17" t="s">
        <v>63</v>
      </c>
      <c r="S29" s="5">
        <v>0.27222679999999999</v>
      </c>
    </row>
    <row r="30" spans="1:19">
      <c r="A30" s="17" t="s">
        <v>192</v>
      </c>
      <c r="B30" s="19">
        <v>0</v>
      </c>
      <c r="C30" s="19">
        <v>1.3891918098807656</v>
      </c>
      <c r="D30" s="19">
        <v>0</v>
      </c>
      <c r="E30" s="19">
        <v>0</v>
      </c>
      <c r="F30" s="19">
        <v>0</v>
      </c>
      <c r="G30" s="20">
        <f t="shared" si="0"/>
        <v>0.27783836197615314</v>
      </c>
      <c r="H30">
        <f t="shared" si="1"/>
        <v>9.9287783657928271E-4</v>
      </c>
      <c r="I30">
        <f t="shared" si="2"/>
        <v>0.27743080799999997</v>
      </c>
      <c r="J30">
        <f t="shared" si="3"/>
        <v>2.7545490044748232E-4</v>
      </c>
      <c r="R30" s="4" t="s">
        <v>65</v>
      </c>
      <c r="S30" s="5">
        <v>0.42144716700000001</v>
      </c>
    </row>
    <row r="31" spans="1:19">
      <c r="A31" s="17" t="s">
        <v>223</v>
      </c>
      <c r="B31" s="19">
        <v>19.042736294722964</v>
      </c>
      <c r="C31" s="19">
        <v>0</v>
      </c>
      <c r="D31" s="19">
        <v>9.2709706044010591</v>
      </c>
      <c r="E31" s="19">
        <v>4.1704026523760875</v>
      </c>
      <c r="F31" s="19">
        <v>7.7091690286703995</v>
      </c>
      <c r="G31" s="20">
        <f t="shared" si="0"/>
        <v>8.0386557160341034</v>
      </c>
      <c r="H31">
        <f t="shared" si="1"/>
        <v>2.8726785745399226E-2</v>
      </c>
      <c r="I31">
        <f t="shared" si="2"/>
        <v>0.33414865799999999</v>
      </c>
      <c r="J31">
        <f t="shared" si="3"/>
        <v>9.59901690547868E-3</v>
      </c>
      <c r="R31" s="4" t="s">
        <v>67</v>
      </c>
      <c r="S31" s="4">
        <v>0.61926907399999997</v>
      </c>
    </row>
    <row r="32" spans="1:19">
      <c r="A32" s="17" t="s">
        <v>191</v>
      </c>
      <c r="B32" s="19">
        <v>142.08810927600982</v>
      </c>
      <c r="C32" s="19">
        <v>93.075851262011298</v>
      </c>
      <c r="D32" s="19">
        <v>68.870067346979297</v>
      </c>
      <c r="E32" s="19">
        <v>22.242147479339099</v>
      </c>
      <c r="F32" s="19">
        <v>35.976122133795201</v>
      </c>
      <c r="G32" s="20">
        <f t="shared" si="0"/>
        <v>72.45045949962693</v>
      </c>
      <c r="H32">
        <f t="shared" si="1"/>
        <v>0.25890757120623492</v>
      </c>
      <c r="I32">
        <f t="shared" si="2"/>
        <v>0.28386346000000001</v>
      </c>
      <c r="J32">
        <f t="shared" si="3"/>
        <v>7.349439898279822E-2</v>
      </c>
      <c r="R32" s="4" t="s">
        <v>69</v>
      </c>
      <c r="S32" s="5">
        <v>0.29559615700000003</v>
      </c>
    </row>
    <row r="33" spans="1:19">
      <c r="A33" s="17" t="s">
        <v>227</v>
      </c>
      <c r="B33" s="19">
        <v>45.409601933570144</v>
      </c>
      <c r="C33" s="19">
        <v>15.281109908688421</v>
      </c>
      <c r="D33" s="19">
        <v>3.9732731161718839</v>
      </c>
      <c r="E33" s="19">
        <v>6.9506710872934789</v>
      </c>
      <c r="F33" s="19">
        <v>2.5697230095567996</v>
      </c>
      <c r="G33" s="20">
        <f t="shared" si="0"/>
        <v>14.836875811056146</v>
      </c>
      <c r="H33">
        <f t="shared" si="1"/>
        <v>5.3020774568708753E-2</v>
      </c>
      <c r="I33">
        <f t="shared" si="2"/>
        <v>0.32266445799999999</v>
      </c>
      <c r="J33">
        <f t="shared" si="3"/>
        <v>1.7107919488952593E-2</v>
      </c>
      <c r="R33" s="4" t="s">
        <v>71</v>
      </c>
      <c r="S33" s="4">
        <v>0.39787066100000001</v>
      </c>
    </row>
    <row r="34" spans="1:19">
      <c r="A34" s="17" t="s">
        <v>228</v>
      </c>
      <c r="B34" s="19">
        <v>2.9296517376496869</v>
      </c>
      <c r="C34" s="19">
        <v>0</v>
      </c>
      <c r="D34" s="19">
        <v>0</v>
      </c>
      <c r="E34" s="19">
        <v>0</v>
      </c>
      <c r="F34" s="19">
        <v>2.5697230095568</v>
      </c>
      <c r="G34" s="20">
        <f t="shared" si="0"/>
        <v>1.0998749494412974</v>
      </c>
      <c r="H34">
        <f t="shared" si="1"/>
        <v>3.9304920045661416E-3</v>
      </c>
      <c r="I34">
        <f t="shared" si="2"/>
        <v>0.28943591299999999</v>
      </c>
      <c r="J34">
        <f t="shared" si="3"/>
        <v>1.1376255418808013E-3</v>
      </c>
      <c r="R34" s="22" t="s">
        <v>73</v>
      </c>
      <c r="S34" s="4">
        <v>0.39864959599999999</v>
      </c>
    </row>
    <row r="35" spans="1:19">
      <c r="A35" s="17" t="s">
        <v>232</v>
      </c>
      <c r="B35" s="19">
        <v>4.3944776064745303</v>
      </c>
      <c r="C35" s="19">
        <v>1.3891918098807656</v>
      </c>
      <c r="D35" s="19">
        <v>6.6221218602864731</v>
      </c>
      <c r="E35" s="19">
        <v>0</v>
      </c>
      <c r="F35" s="19">
        <v>7.7091690286703995</v>
      </c>
      <c r="G35" s="20">
        <f t="shared" si="0"/>
        <v>4.0229920610624337</v>
      </c>
      <c r="H35">
        <f t="shared" si="1"/>
        <v>1.4376487198359359E-2</v>
      </c>
      <c r="I35">
        <f t="shared" si="2"/>
        <v>0.262116511</v>
      </c>
      <c r="J35">
        <f t="shared" si="3"/>
        <v>3.7683146648701199E-3</v>
      </c>
      <c r="R35" s="4" t="s">
        <v>75</v>
      </c>
      <c r="S35" s="5">
        <v>0.30243793699999999</v>
      </c>
    </row>
    <row r="36" spans="1:19" ht="16" thickBot="1">
      <c r="A36" s="31"/>
      <c r="B36" s="32"/>
      <c r="C36" s="32"/>
      <c r="D36" s="32"/>
      <c r="E36" s="32"/>
      <c r="F36" s="32"/>
      <c r="G36" s="20"/>
      <c r="R36" s="4" t="s">
        <v>25</v>
      </c>
      <c r="S36" s="5">
        <v>0.22307782900000001</v>
      </c>
    </row>
    <row r="37" spans="1:19">
      <c r="A37" s="33"/>
      <c r="B37" s="34">
        <f>SUM(B7:B35)</f>
        <v>304.68378071556742</v>
      </c>
      <c r="C37" s="34">
        <f>SUM(C7:C35)</f>
        <v>413.97915934446843</v>
      </c>
      <c r="D37" s="34">
        <f>SUM(D7:D35)</f>
        <v>335.07936613049549</v>
      </c>
      <c r="E37" s="34">
        <f>SUM(E7:E35)</f>
        <v>82.017918830063081</v>
      </c>
      <c r="F37" s="34">
        <f>SUM(F7:F35)</f>
        <v>263.39660847957242</v>
      </c>
      <c r="G37" s="20">
        <f t="shared" si="0"/>
        <v>279.83136670003341</v>
      </c>
      <c r="R37" s="4" t="s">
        <v>78</v>
      </c>
      <c r="S37" s="5">
        <v>0.53326135799999996</v>
      </c>
    </row>
    <row r="38" spans="1:19">
      <c r="A38" s="35" t="s">
        <v>329</v>
      </c>
      <c r="B38" s="36"/>
      <c r="C38" s="36"/>
      <c r="D38" s="36"/>
      <c r="E38" s="36"/>
      <c r="F38" s="36"/>
      <c r="R38" s="23" t="s">
        <v>80</v>
      </c>
      <c r="S38" s="5">
        <v>0.45051817900000002</v>
      </c>
    </row>
    <row r="39" spans="1:19">
      <c r="A39" s="37"/>
      <c r="B39" s="38"/>
      <c r="C39" s="38"/>
      <c r="D39" s="38"/>
      <c r="E39" s="38"/>
      <c r="F39" s="38"/>
      <c r="G39" s="13"/>
      <c r="R39" s="4" t="s">
        <v>82</v>
      </c>
      <c r="S39" s="5">
        <v>0.58993438499999995</v>
      </c>
    </row>
    <row r="40" spans="1:19">
      <c r="A40" s="62" t="s">
        <v>228</v>
      </c>
      <c r="B40" s="63"/>
      <c r="C40" s="63"/>
      <c r="D40" s="63"/>
      <c r="E40" s="63"/>
      <c r="F40" s="63"/>
      <c r="G40" s="64"/>
      <c r="R40" s="4" t="s">
        <v>84</v>
      </c>
      <c r="S40" s="5">
        <v>0.49951571</v>
      </c>
    </row>
    <row r="41" spans="1:19">
      <c r="A41" s="65" t="s">
        <v>2</v>
      </c>
      <c r="B41" s="65"/>
      <c r="C41" s="65"/>
      <c r="D41" s="65"/>
      <c r="E41" s="65"/>
      <c r="F41" s="65"/>
      <c r="G41" s="66"/>
      <c r="R41" s="4" t="s">
        <v>86</v>
      </c>
      <c r="S41" s="5">
        <v>0.47433267899999998</v>
      </c>
    </row>
    <row r="42" spans="1:19">
      <c r="A42" s="67" t="s">
        <v>4</v>
      </c>
      <c r="B42" s="68"/>
      <c r="C42" s="68"/>
      <c r="D42" s="68"/>
      <c r="E42" s="68"/>
      <c r="F42" s="68"/>
      <c r="G42" s="69"/>
      <c r="R42" s="4" t="s">
        <v>87</v>
      </c>
      <c r="S42" s="5">
        <v>0.23357465599999999</v>
      </c>
    </row>
    <row r="43" spans="1:19" ht="16" thickBot="1">
      <c r="A43" s="70"/>
      <c r="B43" s="71"/>
      <c r="C43" s="71"/>
      <c r="D43" s="71"/>
      <c r="E43" s="71"/>
      <c r="F43" s="71"/>
      <c r="G43" s="18"/>
      <c r="R43" s="4" t="s">
        <v>88</v>
      </c>
      <c r="S43" s="5">
        <v>0.34930835100000002</v>
      </c>
    </row>
    <row r="44" spans="1:19">
      <c r="A44" s="74" t="s">
        <v>7</v>
      </c>
      <c r="B44" s="75" t="s">
        <v>8</v>
      </c>
      <c r="C44" s="75" t="s">
        <v>9</v>
      </c>
      <c r="D44" s="75" t="s">
        <v>10</v>
      </c>
      <c r="E44" s="75" t="s">
        <v>11</v>
      </c>
      <c r="F44" s="75" t="s">
        <v>12</v>
      </c>
      <c r="G44" s="16" t="s">
        <v>13</v>
      </c>
      <c r="H44" s="16" t="s">
        <v>14</v>
      </c>
      <c r="I44" s="16" t="s">
        <v>15</v>
      </c>
      <c r="J44" s="16" t="s">
        <v>279</v>
      </c>
      <c r="K44" s="16" t="s">
        <v>17</v>
      </c>
      <c r="L44" s="16" t="s">
        <v>18</v>
      </c>
      <c r="R44" s="4" t="s">
        <v>89</v>
      </c>
      <c r="S44" s="4">
        <v>0.39864959599999999</v>
      </c>
    </row>
    <row r="45" spans="1:19">
      <c r="A45" s="18"/>
      <c r="B45" s="76"/>
      <c r="C45" s="76"/>
      <c r="D45" s="76"/>
      <c r="E45" s="76"/>
      <c r="F45" s="76"/>
      <c r="G45" s="18"/>
      <c r="R45" s="4" t="s">
        <v>91</v>
      </c>
      <c r="S45" s="5">
        <v>0.578744904</v>
      </c>
    </row>
    <row r="46" spans="1:19">
      <c r="A46" s="165" t="s">
        <v>21</v>
      </c>
      <c r="B46" s="78">
        <v>253.35599999999999</v>
      </c>
      <c r="C46" s="78">
        <v>458.47500000000002</v>
      </c>
      <c r="D46" s="78">
        <v>846.85500000000002</v>
      </c>
      <c r="E46" s="78">
        <v>512.36800000000005</v>
      </c>
      <c r="F46" s="78">
        <v>1034.73</v>
      </c>
      <c r="G46" s="20">
        <f>AVERAGE(B46:F46)</f>
        <v>621.15679999999998</v>
      </c>
      <c r="H46">
        <f>G46/G$146</f>
        <v>1.1016458552556802E-2</v>
      </c>
      <c r="I46">
        <f>VLOOKUP(A46,R$1:S$248,2,FALSE)</f>
        <v>0.19499014100000001</v>
      </c>
      <c r="J46">
        <f>H46*I46</f>
        <v>2.1481008064837066E-3</v>
      </c>
      <c r="K46">
        <f>SUM(J46:J146)</f>
        <v>0.23867492703455603</v>
      </c>
      <c r="L46">
        <f>COUNTA(J46:J146)</f>
        <v>99</v>
      </c>
      <c r="R46" s="4" t="s">
        <v>93</v>
      </c>
      <c r="S46" s="5">
        <v>0.544175509</v>
      </c>
    </row>
    <row r="47" spans="1:19">
      <c r="A47" s="165" t="s">
        <v>23</v>
      </c>
      <c r="B47" s="78">
        <v>49.142000000000003</v>
      </c>
      <c r="C47" s="78">
        <v>36.176000000000002</v>
      </c>
      <c r="D47" s="78">
        <v>35.631999999999998</v>
      </c>
      <c r="E47" s="78">
        <v>61.173000000000002</v>
      </c>
      <c r="F47" s="78">
        <v>536.26900000000001</v>
      </c>
      <c r="G47" s="20">
        <f t="shared" ref="G47:G110" si="4">AVERAGE(B47:F47)</f>
        <v>143.67840000000001</v>
      </c>
      <c r="H47">
        <f t="shared" ref="H47:H110" si="5">G47/G$146</f>
        <v>2.5481925634520584E-3</v>
      </c>
      <c r="I47">
        <f t="shared" ref="I47:I110" si="6">VLOOKUP(A47,R$1:S$248,2,FALSE)</f>
        <v>0.205225833</v>
      </c>
      <c r="J47">
        <f t="shared" ref="J47:J110" si="7">H47*I47</f>
        <v>5.2295494147885403E-4</v>
      </c>
      <c r="R47" s="4" t="s">
        <v>95</v>
      </c>
      <c r="S47" s="5">
        <v>0.28245747300000001</v>
      </c>
    </row>
    <row r="48" spans="1:19">
      <c r="A48" s="165" t="s">
        <v>25</v>
      </c>
      <c r="B48" s="78">
        <v>441.11799999999999</v>
      </c>
      <c r="C48" s="78">
        <v>260.88499999999999</v>
      </c>
      <c r="D48" s="78">
        <v>319.20100000000002</v>
      </c>
      <c r="E48" s="78">
        <v>522.14700000000005</v>
      </c>
      <c r="F48" s="78">
        <v>716.01599999999996</v>
      </c>
      <c r="G48" s="20">
        <f t="shared" si="4"/>
        <v>451.87340000000006</v>
      </c>
      <c r="H48">
        <f t="shared" si="5"/>
        <v>8.0141513094647305E-3</v>
      </c>
      <c r="I48">
        <f t="shared" si="6"/>
        <v>0.22307782900000001</v>
      </c>
      <c r="J48">
        <f t="shared" si="7"/>
        <v>1.7877794753928993E-3</v>
      </c>
      <c r="R48" s="4" t="s">
        <v>96</v>
      </c>
      <c r="S48" s="5">
        <v>0.30302319799999999</v>
      </c>
    </row>
    <row r="49" spans="1:19">
      <c r="A49" s="165" t="s">
        <v>27</v>
      </c>
      <c r="B49" s="78">
        <v>74.521000000000001</v>
      </c>
      <c r="C49" s="78">
        <v>12.926</v>
      </c>
      <c r="D49" s="78">
        <v>22.684000000000001</v>
      </c>
      <c r="E49" s="78">
        <v>103.38800000000001</v>
      </c>
      <c r="F49" s="78">
        <v>31.254999999999999</v>
      </c>
      <c r="G49" s="20">
        <f t="shared" si="4"/>
        <v>48.954799999999999</v>
      </c>
      <c r="H49">
        <f t="shared" si="5"/>
        <v>8.6823250610587827E-4</v>
      </c>
      <c r="I49">
        <f t="shared" si="6"/>
        <v>0.20740839999999999</v>
      </c>
      <c r="J49">
        <f t="shared" si="7"/>
        <v>1.8007871491941045E-4</v>
      </c>
      <c r="R49" s="4" t="s">
        <v>98</v>
      </c>
      <c r="S49" s="4">
        <v>0.39787066100000001</v>
      </c>
    </row>
    <row r="50" spans="1:19">
      <c r="A50" s="165" t="s">
        <v>29</v>
      </c>
      <c r="B50" s="78">
        <v>15523.563</v>
      </c>
      <c r="C50" s="78">
        <v>15288.073</v>
      </c>
      <c r="D50" s="78">
        <v>18309.172999999999</v>
      </c>
      <c r="E50" s="78">
        <v>22930.112000000001</v>
      </c>
      <c r="F50" s="78">
        <v>20919.526999999998</v>
      </c>
      <c r="G50" s="20">
        <f t="shared" si="4"/>
        <v>18594.089599999999</v>
      </c>
      <c r="H50">
        <f t="shared" si="5"/>
        <v>0.32977344432344219</v>
      </c>
      <c r="I50">
        <f t="shared" si="6"/>
        <v>0.226918286</v>
      </c>
      <c r="J50">
        <f t="shared" si="7"/>
        <v>7.483162475419193E-2</v>
      </c>
      <c r="R50" s="4" t="s">
        <v>100</v>
      </c>
      <c r="S50" s="4">
        <v>0.39787066100000001</v>
      </c>
    </row>
    <row r="51" spans="1:19">
      <c r="A51" s="165" t="s">
        <v>32</v>
      </c>
      <c r="B51" s="78">
        <v>318.911</v>
      </c>
      <c r="C51" s="78">
        <v>141.51599999999999</v>
      </c>
      <c r="D51" s="78">
        <v>359.56900000000002</v>
      </c>
      <c r="E51" s="78">
        <v>337.10500000000002</v>
      </c>
      <c r="F51" s="78">
        <v>265.47199999999998</v>
      </c>
      <c r="G51" s="20">
        <f t="shared" si="4"/>
        <v>284.51460000000003</v>
      </c>
      <c r="H51">
        <f t="shared" si="5"/>
        <v>5.0459775993714926E-3</v>
      </c>
      <c r="I51">
        <f t="shared" si="6"/>
        <v>0.167790564</v>
      </c>
      <c r="J51">
        <f t="shared" si="7"/>
        <v>8.4666742732990882E-4</v>
      </c>
      <c r="R51" s="4" t="s">
        <v>102</v>
      </c>
      <c r="S51" s="5">
        <v>0.29815216</v>
      </c>
    </row>
    <row r="52" spans="1:19">
      <c r="A52" s="165" t="s">
        <v>34</v>
      </c>
      <c r="B52" s="78">
        <v>16.498999999999999</v>
      </c>
      <c r="C52" s="78">
        <v>47.703000000000003</v>
      </c>
      <c r="D52" s="78">
        <v>4.4189999999999996</v>
      </c>
      <c r="E52" s="78">
        <v>388.91399999999999</v>
      </c>
      <c r="F52" s="78">
        <v>215.38399999999999</v>
      </c>
      <c r="G52" s="20">
        <f t="shared" si="4"/>
        <v>134.5838</v>
      </c>
      <c r="H52">
        <f t="shared" si="5"/>
        <v>2.3868962789195809E-3</v>
      </c>
      <c r="I52">
        <f t="shared" si="6"/>
        <v>0.14496762399999999</v>
      </c>
      <c r="J52">
        <f t="shared" si="7"/>
        <v>3.4602268228941293E-4</v>
      </c>
      <c r="R52" s="4" t="s">
        <v>104</v>
      </c>
      <c r="S52" s="5">
        <v>0.46037966699999999</v>
      </c>
    </row>
    <row r="53" spans="1:19">
      <c r="A53" s="165" t="s">
        <v>36</v>
      </c>
      <c r="B53" s="78">
        <v>28.786000000000001</v>
      </c>
      <c r="C53" s="78">
        <v>10.57</v>
      </c>
      <c r="D53" s="78">
        <v>21.234999999999999</v>
      </c>
      <c r="E53" s="78">
        <v>30.352</v>
      </c>
      <c r="F53" s="78">
        <v>85.222999999999999</v>
      </c>
      <c r="G53" s="20">
        <f t="shared" si="4"/>
        <v>35.233199999999997</v>
      </c>
      <c r="H53">
        <f t="shared" si="5"/>
        <v>6.2487456866598635E-4</v>
      </c>
      <c r="I53">
        <f t="shared" si="6"/>
        <v>0.252987409</v>
      </c>
      <c r="J53">
        <f t="shared" si="7"/>
        <v>1.5808539807680047E-4</v>
      </c>
      <c r="R53" s="4" t="s">
        <v>106</v>
      </c>
      <c r="S53" s="5">
        <v>0.48877002400000003</v>
      </c>
    </row>
    <row r="54" spans="1:19">
      <c r="A54" s="165" t="s">
        <v>38</v>
      </c>
      <c r="B54" s="78">
        <v>154.494</v>
      </c>
      <c r="C54" s="78">
        <v>185.50899999999999</v>
      </c>
      <c r="D54" s="78">
        <v>236.084</v>
      </c>
      <c r="E54" s="78">
        <v>63.462000000000003</v>
      </c>
      <c r="F54" s="78">
        <v>270.55200000000002</v>
      </c>
      <c r="G54" s="20">
        <f t="shared" si="4"/>
        <v>182.02019999999999</v>
      </c>
      <c r="H54">
        <f t="shared" si="5"/>
        <v>3.2281993677411237E-3</v>
      </c>
      <c r="I54">
        <f t="shared" si="6"/>
        <v>0.189396599</v>
      </c>
      <c r="J54">
        <f t="shared" si="7"/>
        <v>6.1140998114411912E-4</v>
      </c>
      <c r="R54" s="17" t="s">
        <v>107</v>
      </c>
      <c r="S54" s="4">
        <v>0.54393411999999997</v>
      </c>
    </row>
    <row r="55" spans="1:19">
      <c r="A55" s="165" t="s">
        <v>39</v>
      </c>
      <c r="B55" s="78">
        <v>216.63399999999999</v>
      </c>
      <c r="C55" s="78">
        <v>385.899</v>
      </c>
      <c r="D55" s="78">
        <v>334.17500000000001</v>
      </c>
      <c r="E55" s="78">
        <v>656.31100000000004</v>
      </c>
      <c r="F55" s="78">
        <v>1430.1469999999999</v>
      </c>
      <c r="G55" s="20">
        <f t="shared" si="4"/>
        <v>604.63319999999999</v>
      </c>
      <c r="H55">
        <f t="shared" si="5"/>
        <v>1.072340605029163E-2</v>
      </c>
      <c r="I55">
        <f t="shared" si="6"/>
        <v>0.150847644</v>
      </c>
      <c r="J55">
        <f t="shared" si="7"/>
        <v>1.617600538341838E-3</v>
      </c>
      <c r="R55" s="22" t="s">
        <v>108</v>
      </c>
      <c r="S55" s="5">
        <v>0.342986709</v>
      </c>
    </row>
    <row r="56" spans="1:19">
      <c r="A56" s="165" t="s">
        <v>41</v>
      </c>
      <c r="B56" s="78">
        <v>1860.4670000000001</v>
      </c>
      <c r="C56" s="78">
        <v>1488.145</v>
      </c>
      <c r="D56" s="78">
        <v>1879.7570000000001</v>
      </c>
      <c r="E56" s="78">
        <v>971.404</v>
      </c>
      <c r="F56" s="78">
        <v>1117.768</v>
      </c>
      <c r="G56" s="20">
        <f t="shared" si="4"/>
        <v>1463.5082000000002</v>
      </c>
      <c r="H56">
        <f t="shared" si="5"/>
        <v>2.5955889763465547E-2</v>
      </c>
      <c r="I56">
        <f t="shared" si="6"/>
        <v>0.15008984</v>
      </c>
      <c r="J56">
        <f t="shared" si="7"/>
        <v>3.8957153416561818E-3</v>
      </c>
      <c r="R56" s="25" t="s">
        <v>109</v>
      </c>
      <c r="S56" s="5">
        <v>0.50274215499999997</v>
      </c>
    </row>
    <row r="57" spans="1:19">
      <c r="A57" s="165" t="s">
        <v>43</v>
      </c>
      <c r="B57" s="78">
        <v>58.146000000000001</v>
      </c>
      <c r="C57" s="78">
        <v>32.042999999999999</v>
      </c>
      <c r="D57" s="78">
        <v>318.17899999999997</v>
      </c>
      <c r="E57" s="78">
        <v>87.634</v>
      </c>
      <c r="F57" s="78">
        <v>63.475999999999999</v>
      </c>
      <c r="G57" s="20">
        <f t="shared" si="4"/>
        <v>111.89559999999999</v>
      </c>
      <c r="H57">
        <f t="shared" si="5"/>
        <v>1.9845121869606435E-3</v>
      </c>
      <c r="I57">
        <f t="shared" si="6"/>
        <v>0.24644919700000001</v>
      </c>
      <c r="J57">
        <f t="shared" si="7"/>
        <v>4.8908143491316444E-4</v>
      </c>
      <c r="R57" s="4" t="s">
        <v>27</v>
      </c>
      <c r="S57" s="5">
        <v>0.20740839999999999</v>
      </c>
    </row>
    <row r="58" spans="1:19">
      <c r="A58" s="165" t="s">
        <v>45</v>
      </c>
      <c r="B58" s="78">
        <v>542.14400000000001</v>
      </c>
      <c r="C58" s="78">
        <v>1788.673</v>
      </c>
      <c r="D58" s="78">
        <v>47.728999999999999</v>
      </c>
      <c r="E58" s="78">
        <v>2724.0790000000002</v>
      </c>
      <c r="F58" s="78">
        <v>67.034999999999997</v>
      </c>
      <c r="G58" s="20">
        <f t="shared" si="4"/>
        <v>1033.932</v>
      </c>
      <c r="H58">
        <f t="shared" si="5"/>
        <v>1.8337188008184343E-2</v>
      </c>
      <c r="I58">
        <f t="shared" si="6"/>
        <v>0.21118531600000001</v>
      </c>
      <c r="J58">
        <f t="shared" si="7"/>
        <v>3.8725448440598211E-3</v>
      </c>
      <c r="R58" s="4" t="s">
        <v>110</v>
      </c>
      <c r="S58" s="5">
        <v>0.38689927499999999</v>
      </c>
    </row>
    <row r="59" spans="1:19">
      <c r="A59" s="165" t="s">
        <v>47</v>
      </c>
      <c r="B59" s="78">
        <v>298.97699999999998</v>
      </c>
      <c r="C59" s="78">
        <v>438.43</v>
      </c>
      <c r="D59" s="78">
        <v>1185.279</v>
      </c>
      <c r="E59" s="78">
        <v>527.04499999999996</v>
      </c>
      <c r="F59" s="78">
        <v>512.28200000000004</v>
      </c>
      <c r="G59" s="20">
        <f t="shared" si="4"/>
        <v>592.40260000000001</v>
      </c>
      <c r="H59">
        <f t="shared" si="5"/>
        <v>1.0506491580430074E-2</v>
      </c>
      <c r="I59">
        <f t="shared" si="6"/>
        <v>0.193795309</v>
      </c>
      <c r="J59">
        <f t="shared" si="7"/>
        <v>2.0361087823353445E-3</v>
      </c>
      <c r="R59" s="4" t="s">
        <v>29</v>
      </c>
      <c r="S59" s="5">
        <v>0.226918286</v>
      </c>
    </row>
    <row r="60" spans="1:19">
      <c r="A60" s="165" t="s">
        <v>49</v>
      </c>
      <c r="B60" s="78">
        <v>295.12799999999999</v>
      </c>
      <c r="C60" s="78">
        <v>157.53</v>
      </c>
      <c r="D60" s="78">
        <v>314.64100000000002</v>
      </c>
      <c r="E60" s="78">
        <v>386.62200000000001</v>
      </c>
      <c r="F60" s="78">
        <v>403.053</v>
      </c>
      <c r="G60" s="20">
        <f t="shared" si="4"/>
        <v>311.39480000000003</v>
      </c>
      <c r="H60">
        <f t="shared" si="5"/>
        <v>5.5227084492703218E-3</v>
      </c>
      <c r="I60">
        <f t="shared" si="6"/>
        <v>0.21171030399999999</v>
      </c>
      <c r="J60">
        <f t="shared" si="7"/>
        <v>1.1692142846983884E-3</v>
      </c>
      <c r="R60" s="4" t="s">
        <v>32</v>
      </c>
      <c r="S60" s="5">
        <v>0.167790564</v>
      </c>
    </row>
    <row r="61" spans="1:19">
      <c r="A61" s="165" t="s">
        <v>51</v>
      </c>
      <c r="B61" s="78">
        <v>165.63</v>
      </c>
      <c r="C61" s="78">
        <v>78.197999999999993</v>
      </c>
      <c r="D61" s="78">
        <v>147.27799999999999</v>
      </c>
      <c r="E61" s="78">
        <v>327.57799999999997</v>
      </c>
      <c r="F61" s="78">
        <v>348.29199999999997</v>
      </c>
      <c r="G61" s="20">
        <f t="shared" si="4"/>
        <v>213.39519999999999</v>
      </c>
      <c r="H61">
        <f t="shared" si="5"/>
        <v>3.7846472518928706E-3</v>
      </c>
      <c r="I61">
        <f t="shared" si="6"/>
        <v>0.26294708900000002</v>
      </c>
      <c r="J61">
        <f t="shared" si="7"/>
        <v>9.9516197777708005E-4</v>
      </c>
      <c r="R61" s="25" t="s">
        <v>111</v>
      </c>
      <c r="S61" s="5">
        <v>0.57165877300000001</v>
      </c>
    </row>
    <row r="62" spans="1:19">
      <c r="A62" s="165" t="s">
        <v>52</v>
      </c>
      <c r="B62" s="78">
        <v>57.057000000000002</v>
      </c>
      <c r="C62" s="78">
        <v>64.138000000000005</v>
      </c>
      <c r="D62" s="78">
        <v>48.762999999999998</v>
      </c>
      <c r="E62" s="78">
        <v>66.471000000000004</v>
      </c>
      <c r="F62" s="78">
        <v>28.047000000000001</v>
      </c>
      <c r="G62" s="20">
        <f t="shared" si="4"/>
        <v>52.895200000000003</v>
      </c>
      <c r="H62">
        <f t="shared" si="5"/>
        <v>9.3811703973811875E-4</v>
      </c>
      <c r="I62">
        <f t="shared" si="6"/>
        <v>0.25720264300000001</v>
      </c>
      <c r="J62">
        <f t="shared" si="7"/>
        <v>2.4128618206398019E-4</v>
      </c>
      <c r="R62" s="4" t="s">
        <v>34</v>
      </c>
      <c r="S62" s="5">
        <v>0.14496762399999999</v>
      </c>
    </row>
    <row r="63" spans="1:19">
      <c r="A63" s="165" t="s">
        <v>54</v>
      </c>
      <c r="B63" s="78">
        <v>2633.181</v>
      </c>
      <c r="C63" s="78">
        <v>765.40300000000002</v>
      </c>
      <c r="D63" s="78">
        <v>2483.34</v>
      </c>
      <c r="E63" s="78">
        <v>2005.289</v>
      </c>
      <c r="F63" s="78">
        <v>504.04500000000002</v>
      </c>
      <c r="G63" s="20">
        <f t="shared" si="4"/>
        <v>1678.2516000000001</v>
      </c>
      <c r="H63">
        <f t="shared" si="5"/>
        <v>2.9764447869140512E-2</v>
      </c>
      <c r="I63">
        <f t="shared" si="6"/>
        <v>0.12913191900000001</v>
      </c>
      <c r="J63">
        <f t="shared" si="7"/>
        <v>3.8435402713175755E-3</v>
      </c>
      <c r="R63" s="4" t="s">
        <v>115</v>
      </c>
      <c r="S63" s="5">
        <v>0.45267124600000003</v>
      </c>
    </row>
    <row r="64" spans="1:19">
      <c r="A64" s="165" t="s">
        <v>56</v>
      </c>
      <c r="B64" s="78">
        <v>31.722000000000001</v>
      </c>
      <c r="C64" s="78">
        <v>1.38</v>
      </c>
      <c r="D64" s="78">
        <v>8.3000000000000007</v>
      </c>
      <c r="E64" s="78">
        <v>1.1160000000000001</v>
      </c>
      <c r="F64" s="78">
        <v>10.211</v>
      </c>
      <c r="G64" s="20">
        <f t="shared" si="4"/>
        <v>10.5458</v>
      </c>
      <c r="H64">
        <f t="shared" si="5"/>
        <v>1.8703388355976064E-4</v>
      </c>
      <c r="I64">
        <f t="shared" si="6"/>
        <v>0.255508018</v>
      </c>
      <c r="J64">
        <f t="shared" si="7"/>
        <v>4.7788656887197229E-5</v>
      </c>
      <c r="R64" s="4" t="s">
        <v>117</v>
      </c>
      <c r="S64" s="5">
        <v>0.40126814</v>
      </c>
    </row>
    <row r="65" spans="1:19">
      <c r="A65" s="165" t="s">
        <v>58</v>
      </c>
      <c r="B65" s="78">
        <v>4684.4949999999999</v>
      </c>
      <c r="C65" s="78">
        <v>3375.817</v>
      </c>
      <c r="D65" s="78">
        <v>7035.0069999999996</v>
      </c>
      <c r="E65" s="78">
        <v>9901.3320000000003</v>
      </c>
      <c r="F65" s="78">
        <v>2599.0520000000001</v>
      </c>
      <c r="G65" s="20">
        <f t="shared" si="4"/>
        <v>5519.1405999999997</v>
      </c>
      <c r="H65">
        <f t="shared" si="5"/>
        <v>9.7884115034454239E-2</v>
      </c>
      <c r="I65">
        <f t="shared" si="6"/>
        <v>0.19057085000000001</v>
      </c>
      <c r="J65">
        <f t="shared" si="7"/>
        <v>1.8653859003613726E-2</v>
      </c>
      <c r="R65" s="4" t="s">
        <v>119</v>
      </c>
      <c r="S65" s="5">
        <v>0.39864959599999999</v>
      </c>
    </row>
    <row r="66" spans="1:19">
      <c r="A66" s="165" t="s">
        <v>60</v>
      </c>
      <c r="B66" s="78">
        <v>50.44</v>
      </c>
      <c r="C66" s="78">
        <v>13.1</v>
      </c>
      <c r="D66" s="78">
        <v>2.4039999999999999</v>
      </c>
      <c r="E66" s="78">
        <v>29.791</v>
      </c>
      <c r="F66" s="78">
        <v>1.8180000000000001</v>
      </c>
      <c r="G66" s="20">
        <f t="shared" si="4"/>
        <v>19.5106</v>
      </c>
      <c r="H66">
        <f t="shared" si="5"/>
        <v>3.4602811437549227E-4</v>
      </c>
      <c r="I66">
        <f t="shared" si="6"/>
        <v>0.14993991800000001</v>
      </c>
      <c r="J66">
        <f t="shared" si="7"/>
        <v>5.1883427095155931E-5</v>
      </c>
      <c r="R66" s="4" t="s">
        <v>121</v>
      </c>
      <c r="S66" s="5">
        <v>0.31631986200000001</v>
      </c>
    </row>
    <row r="67" spans="1:19">
      <c r="A67" s="165" t="s">
        <v>62</v>
      </c>
      <c r="B67" s="78">
        <v>25.361999999999998</v>
      </c>
      <c r="C67" s="78">
        <v>24.408000000000001</v>
      </c>
      <c r="D67" s="78">
        <v>25.088000000000001</v>
      </c>
      <c r="E67" s="78">
        <v>24.366</v>
      </c>
      <c r="F67" s="78">
        <v>30.425000000000001</v>
      </c>
      <c r="G67" s="20">
        <f t="shared" si="4"/>
        <v>25.9298</v>
      </c>
      <c r="H67">
        <f t="shared" si="5"/>
        <v>4.5987513454909842E-4</v>
      </c>
      <c r="I67">
        <f t="shared" si="6"/>
        <v>0.25460756899999998</v>
      </c>
      <c r="J67">
        <f t="shared" si="7"/>
        <v>1.1708769005109385E-4</v>
      </c>
      <c r="R67" s="4" t="s">
        <v>97</v>
      </c>
      <c r="S67" s="5">
        <v>0.28376774599999999</v>
      </c>
    </row>
    <row r="68" spans="1:19">
      <c r="A68" s="165" t="s">
        <v>64</v>
      </c>
      <c r="B68" s="78">
        <v>24.681999999999999</v>
      </c>
      <c r="C68" s="78">
        <v>38.700000000000003</v>
      </c>
      <c r="D68" s="78">
        <v>195.904</v>
      </c>
      <c r="E68" s="78">
        <v>95.674999999999997</v>
      </c>
      <c r="F68" s="78">
        <v>0.54600000000000004</v>
      </c>
      <c r="G68" s="20">
        <f t="shared" si="4"/>
        <v>71.101399999999998</v>
      </c>
      <c r="H68">
        <f t="shared" si="5"/>
        <v>1.2610111104454822E-3</v>
      </c>
      <c r="I68">
        <f t="shared" si="6"/>
        <v>0.25070976</v>
      </c>
      <c r="J68">
        <f t="shared" si="7"/>
        <v>3.1614779285712036E-4</v>
      </c>
      <c r="R68" s="22" t="s">
        <v>124</v>
      </c>
      <c r="S68" s="5">
        <v>0.38353377399999999</v>
      </c>
    </row>
    <row r="69" spans="1:19">
      <c r="A69" s="165" t="s">
        <v>66</v>
      </c>
      <c r="B69" s="78">
        <v>29.219000000000001</v>
      </c>
      <c r="C69" s="78">
        <v>7.048</v>
      </c>
      <c r="D69" s="78">
        <v>11.318</v>
      </c>
      <c r="E69" s="78">
        <v>18.667000000000002</v>
      </c>
      <c r="F69" s="78">
        <v>48.561</v>
      </c>
      <c r="G69" s="20">
        <f t="shared" si="4"/>
        <v>22.962600000000002</v>
      </c>
      <c r="H69">
        <f t="shared" si="5"/>
        <v>4.0725068317523189E-4</v>
      </c>
      <c r="I69">
        <f t="shared" si="6"/>
        <v>0.187754477</v>
      </c>
      <c r="J69">
        <f t="shared" si="7"/>
        <v>7.6463139027458358E-5</v>
      </c>
      <c r="R69" s="25" t="s">
        <v>112</v>
      </c>
      <c r="S69" s="5">
        <v>0.42592862599999998</v>
      </c>
    </row>
    <row r="70" spans="1:19">
      <c r="A70" s="165" t="s">
        <v>68</v>
      </c>
      <c r="B70" s="78">
        <v>9.2899999999999991</v>
      </c>
      <c r="C70" s="78">
        <v>1.9</v>
      </c>
      <c r="D70" s="78">
        <v>3.42</v>
      </c>
      <c r="E70" s="78">
        <v>10.206</v>
      </c>
      <c r="F70" s="78">
        <v>17.763000000000002</v>
      </c>
      <c r="G70" s="20">
        <f t="shared" si="4"/>
        <v>8.5158000000000005</v>
      </c>
      <c r="H70">
        <f t="shared" si="5"/>
        <v>1.5103104037799027E-4</v>
      </c>
      <c r="I70">
        <f t="shared" si="6"/>
        <v>0.17079533599999999</v>
      </c>
      <c r="J70">
        <f t="shared" si="7"/>
        <v>2.5795397287788414E-5</v>
      </c>
      <c r="R70" s="4" t="s">
        <v>113</v>
      </c>
      <c r="S70" s="5">
        <v>0.49646305299999999</v>
      </c>
    </row>
    <row r="71" spans="1:19">
      <c r="A71" s="165" t="s">
        <v>70</v>
      </c>
      <c r="B71" s="78">
        <v>458.00099999999998</v>
      </c>
      <c r="C71" s="78">
        <v>375.25200000000001</v>
      </c>
      <c r="D71" s="78">
        <v>490.04199999999997</v>
      </c>
      <c r="E71" s="78">
        <v>811.71299999999997</v>
      </c>
      <c r="F71" s="78">
        <v>980.48699999999997</v>
      </c>
      <c r="G71" s="20">
        <f t="shared" si="4"/>
        <v>623.09899999999993</v>
      </c>
      <c r="H71">
        <f t="shared" si="5"/>
        <v>1.1050904228432485E-2</v>
      </c>
      <c r="I71">
        <f t="shared" si="6"/>
        <v>0.21351756199999999</v>
      </c>
      <c r="J71">
        <f t="shared" si="7"/>
        <v>2.3595621287503953E-3</v>
      </c>
      <c r="R71" s="4" t="s">
        <v>36</v>
      </c>
      <c r="S71" s="5">
        <v>0.252987409</v>
      </c>
    </row>
    <row r="72" spans="1:19">
      <c r="A72" s="165" t="s">
        <v>72</v>
      </c>
      <c r="B72" s="78">
        <v>177.172</v>
      </c>
      <c r="C72" s="78">
        <v>256.31099999999998</v>
      </c>
      <c r="D72" s="78">
        <v>203.20400000000001</v>
      </c>
      <c r="E72" s="78">
        <v>489.017</v>
      </c>
      <c r="F72" s="78">
        <v>389.90699999999998</v>
      </c>
      <c r="G72" s="20">
        <f t="shared" si="4"/>
        <v>303.12219999999996</v>
      </c>
      <c r="H72">
        <f t="shared" si="5"/>
        <v>5.375990655917851E-3</v>
      </c>
      <c r="I72">
        <f t="shared" si="6"/>
        <v>0.20526576499999999</v>
      </c>
      <c r="J72">
        <f t="shared" si="7"/>
        <v>1.1035068346198294E-3</v>
      </c>
      <c r="R72" s="4" t="s">
        <v>114</v>
      </c>
      <c r="S72" s="5">
        <v>0.547400573</v>
      </c>
    </row>
    <row r="73" spans="1:19">
      <c r="A73" s="165" t="s">
        <v>74</v>
      </c>
      <c r="B73" s="78">
        <v>3886.3809999999999</v>
      </c>
      <c r="C73" s="78">
        <v>1997.2280000000001</v>
      </c>
      <c r="D73" s="78">
        <v>1232.2239999999999</v>
      </c>
      <c r="E73" s="78">
        <v>1474.2</v>
      </c>
      <c r="F73" s="78">
        <v>632.04399999999998</v>
      </c>
      <c r="G73" s="20">
        <f t="shared" si="4"/>
        <v>1844.4154000000003</v>
      </c>
      <c r="H73">
        <f t="shared" si="5"/>
        <v>3.2711427787311481E-2</v>
      </c>
      <c r="I73">
        <f t="shared" si="6"/>
        <v>0.164744418</v>
      </c>
      <c r="J73">
        <f t="shared" si="7"/>
        <v>5.3890251327696577E-3</v>
      </c>
      <c r="R73" s="4" t="s">
        <v>130</v>
      </c>
      <c r="S73" s="5">
        <v>0.26223906699999999</v>
      </c>
    </row>
    <row r="74" spans="1:19">
      <c r="A74" s="165" t="s">
        <v>20</v>
      </c>
      <c r="B74" s="78">
        <v>0</v>
      </c>
      <c r="C74" s="78">
        <v>0</v>
      </c>
      <c r="D74" s="78">
        <v>1.1299999999999999</v>
      </c>
      <c r="E74" s="78">
        <v>9.3879999999999999</v>
      </c>
      <c r="F74" s="78">
        <v>17.077999999999999</v>
      </c>
      <c r="G74" s="20">
        <f t="shared" si="4"/>
        <v>5.5191999999999997</v>
      </c>
      <c r="H74">
        <f t="shared" si="5"/>
        <v>9.7885168516663598E-5</v>
      </c>
      <c r="I74">
        <f t="shared" si="6"/>
        <v>0.21351756199999999</v>
      </c>
      <c r="J74">
        <f t="shared" si="7"/>
        <v>2.0900202537637167E-5</v>
      </c>
      <c r="R74" s="17" t="s">
        <v>132</v>
      </c>
      <c r="S74" s="5">
        <v>0.235824899</v>
      </c>
    </row>
    <row r="75" spans="1:19">
      <c r="A75" s="165" t="s">
        <v>76</v>
      </c>
      <c r="B75" s="78">
        <v>1311.105</v>
      </c>
      <c r="C75" s="78">
        <v>2177.58</v>
      </c>
      <c r="D75" s="78">
        <v>532.53499999999997</v>
      </c>
      <c r="E75" s="78">
        <v>1185.5989999999999</v>
      </c>
      <c r="F75" s="78">
        <v>92.994</v>
      </c>
      <c r="G75" s="20">
        <f t="shared" si="4"/>
        <v>1059.9625999999998</v>
      </c>
      <c r="H75">
        <f t="shared" si="5"/>
        <v>1.8798850870119017E-2</v>
      </c>
      <c r="I75">
        <f t="shared" si="6"/>
        <v>0.21351756199999999</v>
      </c>
      <c r="J75">
        <f t="shared" si="7"/>
        <v>4.013884806189391E-3</v>
      </c>
      <c r="R75" s="4" t="s">
        <v>134</v>
      </c>
      <c r="S75" s="5">
        <v>0.42167111499999999</v>
      </c>
    </row>
    <row r="76" spans="1:19">
      <c r="A76" s="165" t="s">
        <v>160</v>
      </c>
      <c r="B76" s="78">
        <v>13.271000000000001</v>
      </c>
      <c r="C76" s="78">
        <v>0</v>
      </c>
      <c r="D76" s="78">
        <v>1.004</v>
      </c>
      <c r="E76" s="78">
        <v>32.688000000000002</v>
      </c>
      <c r="F76" s="78">
        <v>6.5979999999999999</v>
      </c>
      <c r="G76" s="20">
        <f t="shared" si="4"/>
        <v>10.712199999999999</v>
      </c>
      <c r="H76">
        <f t="shared" si="5"/>
        <v>1.8998505257722203E-4</v>
      </c>
      <c r="I76">
        <f t="shared" si="6"/>
        <v>0.150847644</v>
      </c>
      <c r="J76">
        <f t="shared" si="7"/>
        <v>2.8658797576490071E-5</v>
      </c>
      <c r="R76" s="4" t="s">
        <v>38</v>
      </c>
      <c r="S76" s="5">
        <v>0.189396599</v>
      </c>
    </row>
    <row r="77" spans="1:19">
      <c r="A77" s="165" t="s">
        <v>181</v>
      </c>
      <c r="B77" s="78">
        <v>65.052999999999997</v>
      </c>
      <c r="C77" s="78">
        <v>14.052</v>
      </c>
      <c r="D77" s="78">
        <v>527.40300000000002</v>
      </c>
      <c r="E77" s="78">
        <v>21.256</v>
      </c>
      <c r="F77" s="78">
        <v>0.94899999999999995</v>
      </c>
      <c r="G77" s="20">
        <f t="shared" si="4"/>
        <v>125.7426</v>
      </c>
      <c r="H77">
        <f t="shared" si="5"/>
        <v>2.2300941423980692E-3</v>
      </c>
      <c r="I77">
        <f t="shared" si="6"/>
        <v>0.164744418</v>
      </c>
      <c r="J77">
        <f t="shared" si="7"/>
        <v>3.6739556157457906E-4</v>
      </c>
      <c r="R77" s="4" t="s">
        <v>39</v>
      </c>
      <c r="S77" s="5">
        <v>0.150847644</v>
      </c>
    </row>
    <row r="78" spans="1:19">
      <c r="A78" s="165" t="s">
        <v>188</v>
      </c>
      <c r="B78" s="78">
        <v>5.3819999999999997</v>
      </c>
      <c r="C78" s="78">
        <v>85.84</v>
      </c>
      <c r="D78" s="78">
        <v>25.22</v>
      </c>
      <c r="E78" s="78">
        <v>918.51</v>
      </c>
      <c r="F78" s="78">
        <v>388.32400000000001</v>
      </c>
      <c r="G78" s="20">
        <f t="shared" si="4"/>
        <v>284.65520000000004</v>
      </c>
      <c r="H78">
        <f t="shared" si="5"/>
        <v>5.0484711953081218E-3</v>
      </c>
      <c r="I78">
        <f t="shared" si="6"/>
        <v>0.150847644</v>
      </c>
      <c r="J78">
        <f t="shared" si="7"/>
        <v>7.6154998561409407E-4</v>
      </c>
      <c r="R78" s="4" t="s">
        <v>138</v>
      </c>
      <c r="S78" s="4">
        <v>0.300602272</v>
      </c>
    </row>
    <row r="79" spans="1:19">
      <c r="A79" s="165" t="s">
        <v>79</v>
      </c>
      <c r="B79" s="78">
        <v>11.497999999999999</v>
      </c>
      <c r="C79" s="78">
        <v>4.2489999999999997</v>
      </c>
      <c r="D79" s="78">
        <v>0</v>
      </c>
      <c r="E79" s="78">
        <v>7.452</v>
      </c>
      <c r="F79" s="78">
        <v>130.48099999999999</v>
      </c>
      <c r="G79" s="20">
        <f t="shared" si="4"/>
        <v>30.736000000000001</v>
      </c>
      <c r="H79">
        <f t="shared" si="5"/>
        <v>5.4511496947531749E-4</v>
      </c>
      <c r="I79">
        <f t="shared" si="6"/>
        <v>0.17537725199999998</v>
      </c>
      <c r="J79">
        <f t="shared" si="7"/>
        <v>9.5600765370645055E-5</v>
      </c>
      <c r="R79" s="4" t="s">
        <v>140</v>
      </c>
      <c r="S79" s="4">
        <v>0.54393411999999997</v>
      </c>
    </row>
    <row r="80" spans="1:19">
      <c r="A80" s="165" t="s">
        <v>81</v>
      </c>
      <c r="B80" s="78">
        <v>81.875</v>
      </c>
      <c r="C80" s="78">
        <v>51.893999999999998</v>
      </c>
      <c r="D80" s="78">
        <v>79.213999999999999</v>
      </c>
      <c r="E80" s="78">
        <v>362.17599999999999</v>
      </c>
      <c r="F80" s="78">
        <v>115.663</v>
      </c>
      <c r="G80" s="20">
        <f t="shared" si="4"/>
        <v>138.1644</v>
      </c>
      <c r="H80">
        <f t="shared" si="5"/>
        <v>2.4503996189671902E-3</v>
      </c>
      <c r="I80">
        <f t="shared" si="6"/>
        <v>0.18817235299999999</v>
      </c>
      <c r="J80">
        <f t="shared" si="7"/>
        <v>4.6109746209135958E-4</v>
      </c>
      <c r="R80" s="4" t="s">
        <v>142</v>
      </c>
      <c r="S80" s="29">
        <v>0.61926907399999997</v>
      </c>
    </row>
    <row r="81" spans="1:19">
      <c r="A81" s="165" t="s">
        <v>83</v>
      </c>
      <c r="B81" s="78">
        <v>2.157</v>
      </c>
      <c r="C81" s="78">
        <v>21.77</v>
      </c>
      <c r="D81" s="78">
        <v>144.303</v>
      </c>
      <c r="E81" s="78">
        <v>25.863</v>
      </c>
      <c r="F81" s="78">
        <v>80.040000000000006</v>
      </c>
      <c r="G81" s="20">
        <f t="shared" si="4"/>
        <v>54.826599999999999</v>
      </c>
      <c r="H81">
        <f t="shared" si="5"/>
        <v>9.7237117339391737E-4</v>
      </c>
      <c r="I81">
        <f t="shared" si="6"/>
        <v>0.16181582799999999</v>
      </c>
      <c r="J81">
        <f t="shared" si="7"/>
        <v>1.573450465460683E-4</v>
      </c>
      <c r="R81" s="4" t="s">
        <v>116</v>
      </c>
      <c r="S81" s="5">
        <v>0.35482106800000002</v>
      </c>
    </row>
    <row r="82" spans="1:19">
      <c r="A82" s="165" t="s">
        <v>85</v>
      </c>
      <c r="B82" s="78">
        <v>2425.8620000000001</v>
      </c>
      <c r="C82" s="78">
        <v>1806.377</v>
      </c>
      <c r="D82" s="78">
        <v>1750.364</v>
      </c>
      <c r="E82" s="78">
        <v>3718.5050000000001</v>
      </c>
      <c r="F82" s="78">
        <v>75.903999999999996</v>
      </c>
      <c r="G82" s="20">
        <f t="shared" si="4"/>
        <v>1955.4024000000002</v>
      </c>
      <c r="H82">
        <f t="shared" si="5"/>
        <v>3.4679825598254901E-2</v>
      </c>
      <c r="I82">
        <f t="shared" si="6"/>
        <v>0.15576436299999999</v>
      </c>
      <c r="J82">
        <f t="shared" si="7"/>
        <v>5.4018809432632682E-3</v>
      </c>
      <c r="R82" s="4" t="s">
        <v>145</v>
      </c>
      <c r="S82" s="5">
        <v>0.496256117</v>
      </c>
    </row>
    <row r="83" spans="1:19">
      <c r="A83" s="165" t="s">
        <v>87</v>
      </c>
      <c r="B83" s="78">
        <v>122.72</v>
      </c>
      <c r="C83" s="78">
        <v>19.997</v>
      </c>
      <c r="D83" s="78">
        <v>863.03899999999999</v>
      </c>
      <c r="E83" s="78">
        <v>279.221</v>
      </c>
      <c r="F83" s="78">
        <v>1104.9010000000001</v>
      </c>
      <c r="G83" s="20">
        <f t="shared" si="4"/>
        <v>477.97559999999993</v>
      </c>
      <c r="H83">
        <f t="shared" si="5"/>
        <v>8.4770840253756679E-3</v>
      </c>
      <c r="I83">
        <f t="shared" si="6"/>
        <v>0.23357465599999999</v>
      </c>
      <c r="J83">
        <f t="shared" si="7"/>
        <v>1.9800319851102166E-3</v>
      </c>
      <c r="R83" s="4" t="s">
        <v>147</v>
      </c>
      <c r="S83" s="5">
        <v>0.304407025</v>
      </c>
    </row>
    <row r="84" spans="1:19">
      <c r="A84" s="165" t="s">
        <v>0</v>
      </c>
      <c r="B84" s="78">
        <v>7264.4679999999998</v>
      </c>
      <c r="C84" s="78">
        <v>1633.9639999999999</v>
      </c>
      <c r="D84" s="78">
        <v>1060.309</v>
      </c>
      <c r="E84" s="78">
        <v>1624.8320000000001</v>
      </c>
      <c r="F84" s="78">
        <v>688.36300000000006</v>
      </c>
      <c r="G84" s="20">
        <f t="shared" si="4"/>
        <v>2454.3872000000001</v>
      </c>
      <c r="H84">
        <f t="shared" si="5"/>
        <v>4.3529515994553944E-2</v>
      </c>
      <c r="I84">
        <f t="shared" si="6"/>
        <v>0.199021375</v>
      </c>
      <c r="J84">
        <f t="shared" si="7"/>
        <v>8.663304126320619E-3</v>
      </c>
      <c r="R84" s="4" t="s">
        <v>41</v>
      </c>
      <c r="S84" s="5">
        <v>0.15008984</v>
      </c>
    </row>
    <row r="85" spans="1:19">
      <c r="A85" s="165" t="s">
        <v>37</v>
      </c>
      <c r="B85" s="78">
        <v>47.323</v>
      </c>
      <c r="C85" s="78">
        <v>14.076000000000001</v>
      </c>
      <c r="D85" s="78">
        <v>35.627000000000002</v>
      </c>
      <c r="E85" s="78">
        <v>1103.7940000000001</v>
      </c>
      <c r="F85" s="78">
        <v>63.984999999999999</v>
      </c>
      <c r="G85" s="20">
        <f t="shared" si="4"/>
        <v>252.96100000000001</v>
      </c>
      <c r="H85">
        <f t="shared" si="5"/>
        <v>4.4863621744353792E-3</v>
      </c>
      <c r="I85">
        <f t="shared" si="6"/>
        <v>0.23886655300000001</v>
      </c>
      <c r="J85">
        <f t="shared" si="7"/>
        <v>1.0716418681169639E-3</v>
      </c>
      <c r="R85" s="4" t="s">
        <v>118</v>
      </c>
      <c r="S85" s="5">
        <v>0.47299710099999998</v>
      </c>
    </row>
    <row r="86" spans="1:19">
      <c r="A86" s="165" t="s">
        <v>57</v>
      </c>
      <c r="B86" s="78">
        <v>1305.01</v>
      </c>
      <c r="C86" s="78">
        <v>853.96</v>
      </c>
      <c r="D86" s="78">
        <v>1056.1120000000001</v>
      </c>
      <c r="E86" s="78">
        <v>1071.9749999999999</v>
      </c>
      <c r="F86" s="78">
        <v>1136.0429999999999</v>
      </c>
      <c r="G86" s="20">
        <f t="shared" si="4"/>
        <v>1084.6200000000001</v>
      </c>
      <c r="H86">
        <f t="shared" si="5"/>
        <v>1.9236159493503348E-2</v>
      </c>
      <c r="I86">
        <f t="shared" si="6"/>
        <v>0.39864959599999999</v>
      </c>
      <c r="J86">
        <f t="shared" si="7"/>
        <v>7.6684872106766748E-3</v>
      </c>
      <c r="R86" s="4" t="s">
        <v>76</v>
      </c>
      <c r="S86" s="5">
        <v>0.21351756199999999</v>
      </c>
    </row>
    <row r="87" spans="1:19">
      <c r="A87" s="165" t="s">
        <v>90</v>
      </c>
      <c r="B87" s="78">
        <v>41.956000000000003</v>
      </c>
      <c r="C87" s="78">
        <v>24.684000000000001</v>
      </c>
      <c r="D87" s="78">
        <v>58.95</v>
      </c>
      <c r="E87" s="78">
        <v>88.168999999999997</v>
      </c>
      <c r="F87" s="78">
        <v>86.299000000000007</v>
      </c>
      <c r="G87" s="20">
        <f t="shared" si="4"/>
        <v>60.011600000000001</v>
      </c>
      <c r="H87">
        <f t="shared" si="5"/>
        <v>1.0643291743286363E-3</v>
      </c>
      <c r="I87">
        <f t="shared" si="6"/>
        <v>0.25567135899999999</v>
      </c>
      <c r="J87">
        <f t="shared" si="7"/>
        <v>2.7211848642395034E-4</v>
      </c>
      <c r="R87" s="4" t="s">
        <v>43</v>
      </c>
      <c r="S87" s="5">
        <v>0.24644919700000001</v>
      </c>
    </row>
    <row r="88" spans="1:19">
      <c r="A88" s="165" t="s">
        <v>92</v>
      </c>
      <c r="B88" s="78">
        <v>4.6230000000000002</v>
      </c>
      <c r="C88" s="78">
        <v>1.69</v>
      </c>
      <c r="D88" s="78">
        <v>0.623</v>
      </c>
      <c r="E88" s="78">
        <v>1.361</v>
      </c>
      <c r="F88" s="78">
        <v>0</v>
      </c>
      <c r="G88" s="20">
        <f t="shared" si="4"/>
        <v>1.6594000000000002</v>
      </c>
      <c r="H88">
        <f t="shared" si="5"/>
        <v>2.9430107377256051E-5</v>
      </c>
      <c r="I88">
        <f t="shared" si="6"/>
        <v>0.28963038000000002</v>
      </c>
      <c r="J88">
        <f t="shared" si="7"/>
        <v>8.5238531831154734E-6</v>
      </c>
      <c r="R88" s="4" t="s">
        <v>152</v>
      </c>
      <c r="S88" s="5">
        <v>0.235824899</v>
      </c>
    </row>
    <row r="89" spans="1:19">
      <c r="A89" s="165" t="s">
        <v>94</v>
      </c>
      <c r="B89" s="78">
        <v>0</v>
      </c>
      <c r="C89" s="78">
        <v>99.1</v>
      </c>
      <c r="D89" s="78">
        <v>7.45</v>
      </c>
      <c r="E89" s="78">
        <v>53.701000000000001</v>
      </c>
      <c r="F89" s="78">
        <v>29.53</v>
      </c>
      <c r="G89" s="20">
        <f t="shared" si="4"/>
        <v>37.956200000000003</v>
      </c>
      <c r="H89">
        <f t="shared" si="5"/>
        <v>6.7316803762360251E-4</v>
      </c>
      <c r="I89">
        <f t="shared" si="6"/>
        <v>0.25937051</v>
      </c>
      <c r="J89">
        <f t="shared" si="7"/>
        <v>1.7459993723413297E-4</v>
      </c>
      <c r="R89" s="4" t="s">
        <v>154</v>
      </c>
      <c r="S89" s="5">
        <v>0.35523275199999998</v>
      </c>
    </row>
    <row r="90" spans="1:19">
      <c r="A90" s="165" t="s">
        <v>97</v>
      </c>
      <c r="B90" s="78">
        <v>22.75</v>
      </c>
      <c r="C90" s="78">
        <v>11.061999999999999</v>
      </c>
      <c r="D90" s="78">
        <v>12.45</v>
      </c>
      <c r="E90" s="78">
        <v>7.66</v>
      </c>
      <c r="F90" s="78">
        <v>6.7450000000000001</v>
      </c>
      <c r="G90" s="20">
        <f t="shared" si="4"/>
        <v>12.133399999999998</v>
      </c>
      <c r="H90">
        <f t="shared" si="5"/>
        <v>2.1519058988260726E-4</v>
      </c>
      <c r="I90">
        <f t="shared" si="6"/>
        <v>0.28376774599999999</v>
      </c>
      <c r="J90">
        <f t="shared" si="7"/>
        <v>6.1064148651397869E-5</v>
      </c>
      <c r="R90" s="4" t="s">
        <v>156</v>
      </c>
      <c r="S90" s="4">
        <v>0.39864959599999999</v>
      </c>
    </row>
    <row r="91" spans="1:19">
      <c r="A91" s="165" t="s">
        <v>99</v>
      </c>
      <c r="B91" s="78">
        <v>0</v>
      </c>
      <c r="C91" s="78">
        <v>2.25</v>
      </c>
      <c r="D91" s="78">
        <v>0</v>
      </c>
      <c r="E91" s="78">
        <v>0</v>
      </c>
      <c r="F91" s="78">
        <v>0</v>
      </c>
      <c r="G91" s="20">
        <f t="shared" si="4"/>
        <v>0.45</v>
      </c>
      <c r="H91">
        <f t="shared" si="5"/>
        <v>7.9809258284712673E-6</v>
      </c>
      <c r="I91">
        <f t="shared" si="6"/>
        <v>0.36547341700000002</v>
      </c>
      <c r="J91">
        <f t="shared" si="7"/>
        <v>2.9168162333549501E-6</v>
      </c>
      <c r="R91" s="4" t="s">
        <v>158</v>
      </c>
      <c r="S91" s="4">
        <v>0.54393411999999997</v>
      </c>
    </row>
    <row r="92" spans="1:19">
      <c r="A92" s="165" t="s">
        <v>105</v>
      </c>
      <c r="B92" s="78">
        <v>0</v>
      </c>
      <c r="C92" s="78">
        <v>0</v>
      </c>
      <c r="D92" s="78">
        <v>0.73</v>
      </c>
      <c r="E92" s="78">
        <v>0</v>
      </c>
      <c r="F92" s="78">
        <v>0.77300000000000002</v>
      </c>
      <c r="G92" s="20">
        <f t="shared" si="4"/>
        <v>0.30060000000000003</v>
      </c>
      <c r="H92">
        <f t="shared" si="5"/>
        <v>5.331258453418807E-6</v>
      </c>
      <c r="I92">
        <f t="shared" si="6"/>
        <v>0.31737988700000003</v>
      </c>
      <c r="J92">
        <f t="shared" si="7"/>
        <v>1.6920342055138559E-6</v>
      </c>
      <c r="R92" s="4" t="s">
        <v>159</v>
      </c>
      <c r="S92" s="5">
        <v>0.34895254799999997</v>
      </c>
    </row>
    <row r="93" spans="1:19">
      <c r="A93" s="216" t="s">
        <v>22</v>
      </c>
      <c r="B93" s="78">
        <v>0</v>
      </c>
      <c r="C93" s="78">
        <v>0</v>
      </c>
      <c r="D93" s="78">
        <v>88.018000000000001</v>
      </c>
      <c r="E93" s="78">
        <v>8.4139999999999997</v>
      </c>
      <c r="F93" s="78">
        <v>5.2939999999999996</v>
      </c>
      <c r="G93" s="20">
        <f t="shared" si="4"/>
        <v>20.345199999999998</v>
      </c>
      <c r="H93">
        <f t="shared" si="5"/>
        <v>3.6083007147869696E-4</v>
      </c>
      <c r="I93">
        <f t="shared" si="6"/>
        <v>0.51563940399999997</v>
      </c>
      <c r="J93">
        <f t="shared" si="7"/>
        <v>1.8605820300255269E-4</v>
      </c>
      <c r="R93" s="4" t="s">
        <v>160</v>
      </c>
      <c r="S93" s="5">
        <v>0.150847644</v>
      </c>
    </row>
    <row r="94" spans="1:19">
      <c r="A94" s="216" t="s">
        <v>111</v>
      </c>
      <c r="B94" s="78">
        <v>0</v>
      </c>
      <c r="C94" s="78">
        <v>3.5</v>
      </c>
      <c r="D94" s="78">
        <v>1.61</v>
      </c>
      <c r="E94" s="78">
        <v>0</v>
      </c>
      <c r="F94" s="78">
        <v>0</v>
      </c>
      <c r="G94" s="20">
        <f t="shared" si="4"/>
        <v>1.022</v>
      </c>
      <c r="H94">
        <f t="shared" si="5"/>
        <v>1.8125569325994745E-5</v>
      </c>
      <c r="I94">
        <f t="shared" si="6"/>
        <v>0.57165877300000001</v>
      </c>
      <c r="J94">
        <f t="shared" si="7"/>
        <v>1.0361640720824593E-5</v>
      </c>
      <c r="R94" s="4" t="s">
        <v>162</v>
      </c>
      <c r="S94" s="5">
        <v>0.54537309199999995</v>
      </c>
    </row>
    <row r="95" spans="1:19">
      <c r="A95" s="216" t="s">
        <v>122</v>
      </c>
      <c r="B95" s="78">
        <v>34.119999999999997</v>
      </c>
      <c r="C95" s="78">
        <v>10.029999999999999</v>
      </c>
      <c r="D95" s="78">
        <v>0</v>
      </c>
      <c r="E95" s="78">
        <v>0</v>
      </c>
      <c r="F95" s="78">
        <v>0</v>
      </c>
      <c r="G95" s="20">
        <f t="shared" si="4"/>
        <v>8.83</v>
      </c>
      <c r="H95">
        <f t="shared" si="5"/>
        <v>1.566035001453362E-4</v>
      </c>
      <c r="I95">
        <f t="shared" si="6"/>
        <v>0.57400911600000004</v>
      </c>
      <c r="J95">
        <f t="shared" si="7"/>
        <v>8.9891836680930305E-5</v>
      </c>
      <c r="R95" s="4" t="s">
        <v>164</v>
      </c>
      <c r="S95" s="5">
        <v>0.53538932900000002</v>
      </c>
    </row>
    <row r="96" spans="1:19">
      <c r="A96" s="216" t="s">
        <v>217</v>
      </c>
      <c r="B96" s="78">
        <v>0</v>
      </c>
      <c r="C96" s="78">
        <v>0</v>
      </c>
      <c r="D96" s="78">
        <v>1.53</v>
      </c>
      <c r="E96" s="78">
        <v>0</v>
      </c>
      <c r="F96" s="78">
        <v>0.60599999999999998</v>
      </c>
      <c r="G96" s="20">
        <f t="shared" si="4"/>
        <v>0.42720000000000002</v>
      </c>
      <c r="H96">
        <f t="shared" si="5"/>
        <v>7.5765589198287237E-6</v>
      </c>
      <c r="I96">
        <f t="shared" si="6"/>
        <v>0.42702807500000001</v>
      </c>
      <c r="J96">
        <f t="shared" si="7"/>
        <v>3.2354033706585394E-6</v>
      </c>
      <c r="R96" s="4" t="s">
        <v>165</v>
      </c>
      <c r="S96" s="5">
        <v>0.40111301500000002</v>
      </c>
    </row>
    <row r="97" spans="1:19">
      <c r="A97" s="217" t="s">
        <v>137</v>
      </c>
      <c r="B97" s="78">
        <v>5.86</v>
      </c>
      <c r="C97" s="78">
        <v>9.4</v>
      </c>
      <c r="D97" s="78">
        <v>13.353</v>
      </c>
      <c r="E97" s="78">
        <v>24.196999999999999</v>
      </c>
      <c r="F97" s="78">
        <v>42.128</v>
      </c>
      <c r="G97" s="20">
        <f t="shared" si="4"/>
        <v>18.9876</v>
      </c>
      <c r="H97">
        <f t="shared" si="5"/>
        <v>3.3675250502373567E-4</v>
      </c>
      <c r="I97">
        <f t="shared" si="6"/>
        <v>0.37213973700000003</v>
      </c>
      <c r="J97">
        <f t="shared" si="7"/>
        <v>1.2531898865362419E-4</v>
      </c>
      <c r="R97" s="4" t="s">
        <v>167</v>
      </c>
      <c r="S97" s="5">
        <v>0.53611852299999996</v>
      </c>
    </row>
    <row r="98" spans="1:19">
      <c r="A98" s="217" t="s">
        <v>141</v>
      </c>
      <c r="B98" s="78">
        <v>0.61199999999999999</v>
      </c>
      <c r="C98" s="78">
        <v>32.869999999999997</v>
      </c>
      <c r="D98" s="78">
        <v>0</v>
      </c>
      <c r="E98" s="78">
        <v>0</v>
      </c>
      <c r="F98" s="78">
        <v>2.2639999999999998</v>
      </c>
      <c r="G98" s="20">
        <f t="shared" si="4"/>
        <v>7.1492000000000004</v>
      </c>
      <c r="H98">
        <f t="shared" si="5"/>
        <v>1.2679385540645952E-4</v>
      </c>
      <c r="I98">
        <f t="shared" si="6"/>
        <v>0.36556084300000002</v>
      </c>
      <c r="J98">
        <f t="shared" si="7"/>
        <v>4.6350868669605453E-5</v>
      </c>
      <c r="R98" s="4" t="s">
        <v>169</v>
      </c>
      <c r="S98" s="4">
        <v>0.61926907399999997</v>
      </c>
    </row>
    <row r="99" spans="1:19">
      <c r="A99" s="23" t="s">
        <v>96</v>
      </c>
      <c r="B99" s="78">
        <v>25.135999999999999</v>
      </c>
      <c r="C99" s="78">
        <v>21.599</v>
      </c>
      <c r="D99" s="78">
        <v>29.824999999999999</v>
      </c>
      <c r="E99" s="78">
        <v>19.585999999999999</v>
      </c>
      <c r="F99" s="78">
        <v>62.841000000000001</v>
      </c>
      <c r="G99" s="20">
        <f t="shared" si="4"/>
        <v>31.7974</v>
      </c>
      <c r="H99">
        <f t="shared" si="5"/>
        <v>5.6393931319607179E-4</v>
      </c>
      <c r="I99">
        <f t="shared" si="6"/>
        <v>0.30302319799999999</v>
      </c>
      <c r="J99">
        <f t="shared" si="7"/>
        <v>1.7088669416259728E-4</v>
      </c>
      <c r="R99" s="4" t="s">
        <v>171</v>
      </c>
      <c r="S99" s="5">
        <v>0.21171030399999999</v>
      </c>
    </row>
    <row r="100" spans="1:19">
      <c r="A100" s="23" t="s">
        <v>150</v>
      </c>
      <c r="B100" s="78">
        <v>0.49</v>
      </c>
      <c r="C100" s="78">
        <v>2.8</v>
      </c>
      <c r="D100" s="78">
        <v>85.046000000000006</v>
      </c>
      <c r="E100" s="78">
        <v>26.331</v>
      </c>
      <c r="F100" s="78">
        <v>8.6790000000000003</v>
      </c>
      <c r="G100" s="20">
        <f t="shared" si="4"/>
        <v>24.669200000000004</v>
      </c>
      <c r="H100">
        <f t="shared" si="5"/>
        <v>4.3751790099494093E-4</v>
      </c>
      <c r="I100">
        <f t="shared" si="6"/>
        <v>0.30302319799999999</v>
      </c>
      <c r="J100">
        <f t="shared" si="7"/>
        <v>1.3257807354173439E-4</v>
      </c>
      <c r="R100" s="4" t="s">
        <v>173</v>
      </c>
      <c r="S100" s="5">
        <v>0.40242429099999999</v>
      </c>
    </row>
    <row r="101" spans="1:19">
      <c r="A101" s="23" t="s">
        <v>151</v>
      </c>
      <c r="B101" s="78">
        <v>6.468</v>
      </c>
      <c r="C101" s="78">
        <v>1.085</v>
      </c>
      <c r="D101" s="78">
        <v>8.1769999999999996</v>
      </c>
      <c r="E101" s="78">
        <v>2.956</v>
      </c>
      <c r="F101" s="78">
        <v>19.149999999999999</v>
      </c>
      <c r="G101" s="20">
        <f t="shared" si="4"/>
        <v>7.5671999999999997</v>
      </c>
      <c r="H101">
        <f t="shared" si="5"/>
        <v>1.3420724873157284E-4</v>
      </c>
      <c r="I101">
        <f t="shared" si="6"/>
        <v>0.34739118899999999</v>
      </c>
      <c r="J101">
        <f t="shared" si="7"/>
        <v>4.6622415709279827E-5</v>
      </c>
      <c r="R101" s="17" t="s">
        <v>150</v>
      </c>
      <c r="S101" s="5">
        <v>0.30302319799999999</v>
      </c>
    </row>
    <row r="102" spans="1:19">
      <c r="A102" s="23" t="s">
        <v>155</v>
      </c>
      <c r="B102" s="78">
        <v>24.96</v>
      </c>
      <c r="C102" s="78">
        <v>49.25</v>
      </c>
      <c r="D102" s="78">
        <v>1.647</v>
      </c>
      <c r="E102" s="78">
        <v>33.146999999999998</v>
      </c>
      <c r="F102" s="78">
        <v>86.572000000000003</v>
      </c>
      <c r="G102" s="20">
        <f t="shared" si="4"/>
        <v>39.115200000000002</v>
      </c>
      <c r="H102">
        <f t="shared" si="5"/>
        <v>6.9372335547959849E-4</v>
      </c>
      <c r="I102">
        <f t="shared" si="6"/>
        <v>0.39930692499999998</v>
      </c>
      <c r="J102">
        <f t="shared" si="7"/>
        <v>2.7700853987724038E-4</v>
      </c>
      <c r="R102" s="4" t="s">
        <v>45</v>
      </c>
      <c r="S102" s="5">
        <v>0.21118531600000001</v>
      </c>
    </row>
    <row r="103" spans="1:19">
      <c r="A103" s="23" t="s">
        <v>157</v>
      </c>
      <c r="B103" s="78">
        <v>0</v>
      </c>
      <c r="C103" s="78">
        <v>0</v>
      </c>
      <c r="D103" s="78">
        <v>0</v>
      </c>
      <c r="E103" s="78">
        <v>0</v>
      </c>
      <c r="F103" s="78">
        <v>0.64</v>
      </c>
      <c r="G103" s="20">
        <f t="shared" si="4"/>
        <v>0.128</v>
      </c>
      <c r="H103">
        <f t="shared" si="5"/>
        <v>2.2701300134318271E-6</v>
      </c>
      <c r="I103">
        <f t="shared" si="6"/>
        <v>0.30302319799999999</v>
      </c>
      <c r="J103">
        <f t="shared" si="7"/>
        <v>6.8790205654589522E-7</v>
      </c>
      <c r="R103" s="4" t="s">
        <v>77</v>
      </c>
      <c r="S103" s="5">
        <v>0.235824899</v>
      </c>
    </row>
    <row r="104" spans="1:19">
      <c r="A104" s="23" t="s">
        <v>161</v>
      </c>
      <c r="B104" s="78">
        <v>0</v>
      </c>
      <c r="C104" s="78">
        <v>0</v>
      </c>
      <c r="D104" s="78">
        <v>0</v>
      </c>
      <c r="E104" s="78">
        <v>2.7509999999999999</v>
      </c>
      <c r="F104" s="78">
        <v>1.746</v>
      </c>
      <c r="G104" s="20">
        <f t="shared" si="4"/>
        <v>0.89939999999999998</v>
      </c>
      <c r="H104">
        <f t="shared" si="5"/>
        <v>1.5951210422504572E-5</v>
      </c>
      <c r="I104">
        <f t="shared" si="6"/>
        <v>0.33501194099999998</v>
      </c>
      <c r="J104">
        <f t="shared" si="7"/>
        <v>5.3438459649426865E-6</v>
      </c>
      <c r="R104" s="4" t="s">
        <v>174</v>
      </c>
      <c r="S104" s="5">
        <v>0.427243396</v>
      </c>
    </row>
    <row r="105" spans="1:19">
      <c r="A105" s="23" t="s">
        <v>198</v>
      </c>
      <c r="B105" s="78">
        <v>0</v>
      </c>
      <c r="C105" s="78">
        <v>0.77</v>
      </c>
      <c r="D105" s="78">
        <v>3.32</v>
      </c>
      <c r="E105" s="78">
        <v>4.6749999999999998</v>
      </c>
      <c r="F105" s="78">
        <v>0</v>
      </c>
      <c r="G105" s="20">
        <f t="shared" si="4"/>
        <v>1.7530000000000001</v>
      </c>
      <c r="H105">
        <f t="shared" si="5"/>
        <v>3.1090139949578072E-5</v>
      </c>
      <c r="I105">
        <f t="shared" si="6"/>
        <v>0.48138170000000002</v>
      </c>
      <c r="J105">
        <f t="shared" si="7"/>
        <v>1.4966224422165807E-5</v>
      </c>
      <c r="R105" s="4" t="s">
        <v>161</v>
      </c>
      <c r="S105" s="5">
        <v>0.33501194099999998</v>
      </c>
    </row>
    <row r="106" spans="1:19">
      <c r="A106" s="23" t="s">
        <v>166</v>
      </c>
      <c r="B106" s="78">
        <v>0</v>
      </c>
      <c r="C106" s="78">
        <v>0</v>
      </c>
      <c r="D106" s="78">
        <v>0</v>
      </c>
      <c r="E106" s="78">
        <v>4.3129999999999997</v>
      </c>
      <c r="F106" s="78">
        <v>0</v>
      </c>
      <c r="G106" s="20">
        <f t="shared" si="4"/>
        <v>0.86259999999999992</v>
      </c>
      <c r="H106">
        <f t="shared" si="5"/>
        <v>1.5298548043642923E-5</v>
      </c>
      <c r="I106">
        <f t="shared" si="6"/>
        <v>0.38176551399999997</v>
      </c>
      <c r="J106">
        <f t="shared" si="7"/>
        <v>5.8404580573350346E-6</v>
      </c>
      <c r="R106" s="22" t="s">
        <v>175</v>
      </c>
      <c r="S106" s="5">
        <v>0.28742747600000002</v>
      </c>
    </row>
    <row r="107" spans="1:19">
      <c r="A107" s="23" t="s">
        <v>168</v>
      </c>
      <c r="B107" s="78">
        <v>0</v>
      </c>
      <c r="C107" s="78">
        <v>0</v>
      </c>
      <c r="D107" s="78">
        <v>17.78</v>
      </c>
      <c r="E107" s="78">
        <v>155.25700000000001</v>
      </c>
      <c r="F107" s="78">
        <v>1262.191</v>
      </c>
      <c r="G107" s="20">
        <f t="shared" si="4"/>
        <v>287.04560000000004</v>
      </c>
      <c r="H107">
        <f t="shared" si="5"/>
        <v>5.0908658733089607E-3</v>
      </c>
      <c r="I107">
        <f t="shared" si="6"/>
        <v>0.35233554700000003</v>
      </c>
      <c r="J107">
        <f t="shared" si="7"/>
        <v>1.7936930121759454E-3</v>
      </c>
      <c r="R107" s="4" t="s">
        <v>180</v>
      </c>
      <c r="S107" s="5">
        <v>0.45023135800000003</v>
      </c>
    </row>
    <row r="108" spans="1:19">
      <c r="A108" s="23" t="s">
        <v>170</v>
      </c>
      <c r="B108" s="78">
        <v>23.515000000000001</v>
      </c>
      <c r="C108" s="78">
        <v>14.928000000000001</v>
      </c>
      <c r="D108" s="78">
        <v>30.75</v>
      </c>
      <c r="E108" s="78">
        <v>55.58</v>
      </c>
      <c r="F108" s="78">
        <v>78.840999999999994</v>
      </c>
      <c r="G108" s="20">
        <f t="shared" si="4"/>
        <v>40.722799999999992</v>
      </c>
      <c r="H108">
        <f t="shared" si="5"/>
        <v>7.2223476961704369E-4</v>
      </c>
      <c r="I108">
        <f t="shared" si="6"/>
        <v>0.30810618099999998</v>
      </c>
      <c r="J108">
        <f t="shared" si="7"/>
        <v>2.2252499665212215E-4</v>
      </c>
      <c r="R108" s="4" t="s">
        <v>47</v>
      </c>
      <c r="S108" s="5">
        <v>0.193795309</v>
      </c>
    </row>
    <row r="109" spans="1:19">
      <c r="A109" s="23" t="s">
        <v>172</v>
      </c>
      <c r="B109" s="78">
        <v>0</v>
      </c>
      <c r="C109" s="78">
        <v>41.34</v>
      </c>
      <c r="D109" s="78">
        <v>172.87</v>
      </c>
      <c r="E109" s="78">
        <v>91.046000000000006</v>
      </c>
      <c r="F109" s="78">
        <v>98.796000000000006</v>
      </c>
      <c r="G109" s="20">
        <f t="shared" si="4"/>
        <v>80.810400000000001</v>
      </c>
      <c r="H109">
        <f t="shared" si="5"/>
        <v>1.4332040190424323E-3</v>
      </c>
      <c r="I109">
        <f t="shared" si="6"/>
        <v>0.38138826799999997</v>
      </c>
      <c r="J109">
        <f t="shared" si="7"/>
        <v>5.4660719851323228E-4</v>
      </c>
      <c r="R109" s="4" t="s">
        <v>181</v>
      </c>
      <c r="S109" s="5">
        <v>0.164744418</v>
      </c>
    </row>
    <row r="110" spans="1:19">
      <c r="A110" s="165" t="s">
        <v>1</v>
      </c>
      <c r="B110" s="78">
        <v>0</v>
      </c>
      <c r="C110" s="78">
        <v>0</v>
      </c>
      <c r="D110" s="78">
        <v>0</v>
      </c>
      <c r="E110" s="78">
        <v>0.67700000000000005</v>
      </c>
      <c r="F110" s="78">
        <v>1.0129999999999999</v>
      </c>
      <c r="G110" s="20">
        <f t="shared" si="4"/>
        <v>0.33799999999999997</v>
      </c>
      <c r="H110">
        <f t="shared" si="5"/>
        <v>5.9945620667184182E-6</v>
      </c>
      <c r="I110">
        <f t="shared" si="6"/>
        <v>0.58265870500000005</v>
      </c>
      <c r="J110">
        <f t="shared" si="7"/>
        <v>3.4927837708362774E-6</v>
      </c>
      <c r="R110" s="4" t="s">
        <v>90</v>
      </c>
      <c r="S110" s="5">
        <v>0.25567135899999999</v>
      </c>
    </row>
    <row r="111" spans="1:19">
      <c r="A111" s="165" t="s">
        <v>174</v>
      </c>
      <c r="B111" s="78">
        <v>400.68299999999999</v>
      </c>
      <c r="C111" s="78">
        <v>2.08</v>
      </c>
      <c r="D111" s="78">
        <v>597.33799999999997</v>
      </c>
      <c r="E111" s="78">
        <v>17.498999999999999</v>
      </c>
      <c r="F111" s="78">
        <v>274.73200000000003</v>
      </c>
      <c r="G111" s="20">
        <f t="shared" ref="G111:G146" si="8">AVERAGE(B111:F111)</f>
        <v>258.46639999999996</v>
      </c>
      <c r="H111">
        <f t="shared" ref="H111:H144" si="9">G111/G$146</f>
        <v>4.5840025945599683E-3</v>
      </c>
      <c r="I111">
        <f t="shared" ref="I111:I144" si="10">VLOOKUP(A111,R$1:S$248,2,FALSE)</f>
        <v>0.427243396</v>
      </c>
      <c r="J111">
        <f t="shared" ref="J111:J144" si="11">H111*I111</f>
        <v>1.9584848357726121E-3</v>
      </c>
      <c r="R111" s="4" t="s">
        <v>49</v>
      </c>
      <c r="S111" s="5">
        <v>0.21171030399999999</v>
      </c>
    </row>
    <row r="112" spans="1:19">
      <c r="A112" s="165" t="s">
        <v>180</v>
      </c>
      <c r="B112" s="78">
        <v>0</v>
      </c>
      <c r="C112" s="78">
        <v>0</v>
      </c>
      <c r="D112" s="78">
        <v>112.46</v>
      </c>
      <c r="E112" s="78">
        <v>0</v>
      </c>
      <c r="F112" s="78">
        <v>0.63500000000000001</v>
      </c>
      <c r="G112" s="20">
        <f t="shared" si="8"/>
        <v>22.619</v>
      </c>
      <c r="H112">
        <f t="shared" si="9"/>
        <v>4.0115680292042579E-4</v>
      </c>
      <c r="I112">
        <f t="shared" si="10"/>
        <v>0.45023135800000003</v>
      </c>
      <c r="J112">
        <f t="shared" si="11"/>
        <v>1.8061337214980168E-4</v>
      </c>
      <c r="R112" s="4" t="s">
        <v>185</v>
      </c>
      <c r="S112" s="5">
        <v>0.36166089299999998</v>
      </c>
    </row>
    <row r="113" spans="1:19">
      <c r="A113" s="165" t="s">
        <v>182</v>
      </c>
      <c r="B113" s="78">
        <v>0</v>
      </c>
      <c r="C113" s="78">
        <v>0</v>
      </c>
      <c r="D113" s="78">
        <v>0</v>
      </c>
      <c r="E113" s="78">
        <v>0</v>
      </c>
      <c r="F113" s="78">
        <v>4.657</v>
      </c>
      <c r="G113" s="20">
        <f t="shared" si="8"/>
        <v>0.93140000000000001</v>
      </c>
      <c r="H113">
        <f t="shared" si="9"/>
        <v>1.6518742925862529E-5</v>
      </c>
      <c r="I113">
        <f t="shared" si="10"/>
        <v>0.304453064</v>
      </c>
      <c r="J113">
        <f t="shared" si="11"/>
        <v>5.0291818972071715E-6</v>
      </c>
      <c r="R113" s="4" t="s">
        <v>92</v>
      </c>
      <c r="S113" s="5">
        <v>0.28963038000000002</v>
      </c>
    </row>
    <row r="114" spans="1:19">
      <c r="A114" s="165" t="s">
        <v>184</v>
      </c>
      <c r="B114" s="78">
        <v>0</v>
      </c>
      <c r="C114" s="78">
        <v>3</v>
      </c>
      <c r="D114" s="78">
        <v>89.9</v>
      </c>
      <c r="E114" s="78">
        <v>0.995</v>
      </c>
      <c r="F114" s="78">
        <v>0</v>
      </c>
      <c r="G114" s="20">
        <f t="shared" si="8"/>
        <v>18.779000000000003</v>
      </c>
      <c r="H114">
        <f t="shared" si="9"/>
        <v>3.3305290251747104E-4</v>
      </c>
      <c r="I114">
        <f t="shared" si="10"/>
        <v>0.35035347300000003</v>
      </c>
      <c r="J114">
        <f t="shared" si="11"/>
        <v>1.1668624108972643E-4</v>
      </c>
      <c r="R114" s="4" t="s">
        <v>188</v>
      </c>
      <c r="S114" s="5">
        <v>0.150847644</v>
      </c>
    </row>
    <row r="115" spans="1:19">
      <c r="A115" s="165" t="s">
        <v>189</v>
      </c>
      <c r="B115" s="78">
        <v>0</v>
      </c>
      <c r="C115" s="78">
        <v>0</v>
      </c>
      <c r="D115" s="78">
        <v>1.51</v>
      </c>
      <c r="E115" s="78">
        <v>0.80200000000000005</v>
      </c>
      <c r="F115" s="78">
        <v>1.244</v>
      </c>
      <c r="G115" s="20">
        <f t="shared" si="8"/>
        <v>0.71120000000000005</v>
      </c>
      <c r="H115">
        <f t="shared" si="9"/>
        <v>1.2613409887130591E-5</v>
      </c>
      <c r="I115">
        <f t="shared" si="10"/>
        <v>0.34145803200000002</v>
      </c>
      <c r="J115">
        <f t="shared" si="11"/>
        <v>4.3069501168689536E-6</v>
      </c>
      <c r="R115" s="4" t="s">
        <v>182</v>
      </c>
      <c r="S115" s="5">
        <v>0.304453064</v>
      </c>
    </row>
    <row r="116" spans="1:19">
      <c r="A116" s="165" t="s">
        <v>192</v>
      </c>
      <c r="B116" s="78">
        <v>272.053</v>
      </c>
      <c r="C116" s="78">
        <v>106.20099999999999</v>
      </c>
      <c r="D116" s="78">
        <v>143.227</v>
      </c>
      <c r="E116" s="78">
        <v>1684.8879999999999</v>
      </c>
      <c r="F116" s="78">
        <v>4104.5420000000004</v>
      </c>
      <c r="G116" s="20">
        <f t="shared" si="8"/>
        <v>1262.1822</v>
      </c>
      <c r="H116">
        <f t="shared" si="9"/>
        <v>2.2385294489370416E-2</v>
      </c>
      <c r="I116">
        <f t="shared" si="10"/>
        <v>0.27743080799999997</v>
      </c>
      <c r="J116">
        <f t="shared" si="11"/>
        <v>6.2103703375039811E-3</v>
      </c>
      <c r="R116" s="4" t="s">
        <v>191</v>
      </c>
      <c r="S116" s="5">
        <v>0.28386346000000001</v>
      </c>
    </row>
    <row r="117" spans="1:19">
      <c r="A117" s="165" t="s">
        <v>193</v>
      </c>
      <c r="B117" s="78">
        <v>239.87100000000001</v>
      </c>
      <c r="C117" s="78">
        <v>60.332000000000001</v>
      </c>
      <c r="D117" s="78">
        <v>80.658000000000001</v>
      </c>
      <c r="E117" s="78">
        <v>60.624000000000002</v>
      </c>
      <c r="F117" s="78">
        <v>92.581000000000003</v>
      </c>
      <c r="G117" s="20">
        <f t="shared" si="8"/>
        <v>106.81320000000001</v>
      </c>
      <c r="H117">
        <f t="shared" si="9"/>
        <v>1.8943738371148162E-3</v>
      </c>
      <c r="I117">
        <f t="shared" si="10"/>
        <v>0.29781603099999998</v>
      </c>
      <c r="J117">
        <f t="shared" si="11"/>
        <v>5.6417489739977501E-4</v>
      </c>
      <c r="R117" s="4" t="s">
        <v>120</v>
      </c>
      <c r="S117" s="5">
        <v>0.530444735</v>
      </c>
    </row>
    <row r="118" spans="1:19">
      <c r="A118" s="165" t="s">
        <v>31</v>
      </c>
      <c r="B118" s="78">
        <v>218.495</v>
      </c>
      <c r="C118" s="78">
        <v>3.26</v>
      </c>
      <c r="D118" s="78">
        <v>1.1399999999999999</v>
      </c>
      <c r="E118" s="78">
        <v>4.7039999999999997</v>
      </c>
      <c r="F118" s="78">
        <v>4.5940000000000003</v>
      </c>
      <c r="G118" s="20">
        <f t="shared" si="8"/>
        <v>46.438599999999994</v>
      </c>
      <c r="H118">
        <f t="shared" si="9"/>
        <v>8.2360671595121276E-4</v>
      </c>
      <c r="I118">
        <f t="shared" si="10"/>
        <v>0.26223906699999999</v>
      </c>
      <c r="J118">
        <f t="shared" si="11"/>
        <v>2.1598185676598004E-4</v>
      </c>
      <c r="R118" s="4" t="s">
        <v>194</v>
      </c>
      <c r="S118" s="4">
        <v>0.54393411999999997</v>
      </c>
    </row>
    <row r="119" spans="1:19">
      <c r="A119" s="165" t="s">
        <v>69</v>
      </c>
      <c r="B119" s="78">
        <v>0</v>
      </c>
      <c r="C119" s="78">
        <v>1.96</v>
      </c>
      <c r="D119" s="78">
        <v>1.21</v>
      </c>
      <c r="E119" s="78">
        <v>0.878</v>
      </c>
      <c r="F119" s="78">
        <v>3.1419999999999999</v>
      </c>
      <c r="G119" s="20">
        <f t="shared" si="8"/>
        <v>1.4379999999999999</v>
      </c>
      <c r="H119">
        <f t="shared" si="9"/>
        <v>2.5503491869648184E-5</v>
      </c>
      <c r="I119">
        <f t="shared" si="10"/>
        <v>0.29559615700000003</v>
      </c>
      <c r="J119">
        <f t="shared" si="11"/>
        <v>7.5387341867487488E-6</v>
      </c>
      <c r="R119" s="4" t="s">
        <v>196</v>
      </c>
      <c r="S119" s="5">
        <v>0.41895681699999998</v>
      </c>
    </row>
    <row r="120" spans="1:19">
      <c r="A120" s="165" t="s">
        <v>201</v>
      </c>
      <c r="B120" s="78">
        <v>0</v>
      </c>
      <c r="C120" s="78">
        <v>0</v>
      </c>
      <c r="D120" s="78">
        <v>0</v>
      </c>
      <c r="E120" s="78">
        <v>2.7890000000000001</v>
      </c>
      <c r="F120" s="78">
        <v>0</v>
      </c>
      <c r="G120" s="20">
        <f t="shared" si="8"/>
        <v>0.55780000000000007</v>
      </c>
      <c r="H120">
        <f t="shared" si="9"/>
        <v>9.8928009491583862E-6</v>
      </c>
      <c r="I120">
        <f t="shared" si="10"/>
        <v>0.36989438499999999</v>
      </c>
      <c r="J120">
        <f t="shared" si="11"/>
        <v>3.6592915230163576E-6</v>
      </c>
      <c r="R120" s="17" t="s">
        <v>151</v>
      </c>
      <c r="S120" s="5">
        <v>0.34739118899999999</v>
      </c>
    </row>
    <row r="121" spans="1:19">
      <c r="A121" s="165" t="s">
        <v>203</v>
      </c>
      <c r="B121" s="78">
        <v>0</v>
      </c>
      <c r="C121" s="78">
        <v>0</v>
      </c>
      <c r="D121" s="78">
        <v>0</v>
      </c>
      <c r="E121" s="78">
        <v>1.69</v>
      </c>
      <c r="F121" s="78">
        <v>1.137</v>
      </c>
      <c r="G121" s="20">
        <f t="shared" si="8"/>
        <v>0.56540000000000001</v>
      </c>
      <c r="H121">
        <f t="shared" si="9"/>
        <v>1.0027589918705899E-5</v>
      </c>
      <c r="I121">
        <f t="shared" si="10"/>
        <v>0.273960494</v>
      </c>
      <c r="J121">
        <f t="shared" si="11"/>
        <v>2.7471634877580881E-6</v>
      </c>
      <c r="R121" s="4" t="s">
        <v>183</v>
      </c>
      <c r="S121" s="5">
        <v>0.32123402699999998</v>
      </c>
    </row>
    <row r="122" spans="1:19">
      <c r="A122" s="165" t="s">
        <v>204</v>
      </c>
      <c r="B122" s="78">
        <v>90.034000000000006</v>
      </c>
      <c r="C122" s="78">
        <v>0</v>
      </c>
      <c r="D122" s="78">
        <v>601.01</v>
      </c>
      <c r="E122" s="78">
        <v>23.01</v>
      </c>
      <c r="F122" s="78">
        <v>55.273000000000003</v>
      </c>
      <c r="G122" s="20">
        <f t="shared" si="8"/>
        <v>153.86539999999999</v>
      </c>
      <c r="H122">
        <f t="shared" si="9"/>
        <v>2.7288629888179176E-3</v>
      </c>
      <c r="I122">
        <f t="shared" si="10"/>
        <v>0.284910779</v>
      </c>
      <c r="J122">
        <f t="shared" si="11"/>
        <v>7.7748247992838124E-4</v>
      </c>
      <c r="R122" s="4" t="s">
        <v>197</v>
      </c>
      <c r="S122" s="5">
        <v>0.35481905499999999</v>
      </c>
    </row>
    <row r="123" spans="1:19">
      <c r="A123" s="165" t="s">
        <v>53</v>
      </c>
      <c r="B123" s="78">
        <v>50.186999999999998</v>
      </c>
      <c r="C123" s="78">
        <v>234.99</v>
      </c>
      <c r="D123" s="78">
        <v>2841.645</v>
      </c>
      <c r="E123" s="78">
        <v>2032.251</v>
      </c>
      <c r="F123" s="78">
        <v>1030.2670000000001</v>
      </c>
      <c r="G123" s="20">
        <f t="shared" si="8"/>
        <v>1237.8679999999999</v>
      </c>
      <c r="H123">
        <f t="shared" si="9"/>
        <v>2.1954072652084603E-2</v>
      </c>
      <c r="I123">
        <f t="shared" si="10"/>
        <v>0.29304951499999998</v>
      </c>
      <c r="J123">
        <f t="shared" si="11"/>
        <v>6.4336303429681566E-3</v>
      </c>
      <c r="R123" s="22" t="s">
        <v>198</v>
      </c>
      <c r="S123" s="5">
        <v>0.48138170000000002</v>
      </c>
    </row>
    <row r="124" spans="1:19">
      <c r="A124" s="165" t="s">
        <v>207</v>
      </c>
      <c r="B124" s="78">
        <v>1.92</v>
      </c>
      <c r="C124" s="78">
        <v>0.76</v>
      </c>
      <c r="D124" s="78">
        <v>24.084</v>
      </c>
      <c r="E124" s="78">
        <v>5.3360000000000003</v>
      </c>
      <c r="F124" s="78">
        <v>5.8579999999999997</v>
      </c>
      <c r="G124" s="20">
        <f t="shared" si="8"/>
        <v>7.5915999999999997</v>
      </c>
      <c r="H124">
        <f t="shared" si="9"/>
        <v>1.3463999226538329E-4</v>
      </c>
      <c r="I124">
        <f t="shared" si="10"/>
        <v>0.33910511100000001</v>
      </c>
      <c r="J124">
        <f t="shared" si="11"/>
        <v>4.5657109522191941E-5</v>
      </c>
      <c r="R124" s="4" t="s">
        <v>51</v>
      </c>
      <c r="S124" s="5">
        <v>0.26294708900000002</v>
      </c>
    </row>
    <row r="125" spans="1:19">
      <c r="A125" s="165" t="s">
        <v>24</v>
      </c>
      <c r="B125" s="78">
        <v>23.33</v>
      </c>
      <c r="C125" s="78">
        <v>0</v>
      </c>
      <c r="D125" s="78">
        <v>8.09</v>
      </c>
      <c r="E125" s="78">
        <v>0</v>
      </c>
      <c r="F125" s="78">
        <v>0</v>
      </c>
      <c r="G125" s="20">
        <f t="shared" si="8"/>
        <v>6.2839999999999998</v>
      </c>
      <c r="H125">
        <f t="shared" si="9"/>
        <v>1.1144919534691877E-4</v>
      </c>
      <c r="I125">
        <f t="shared" si="10"/>
        <v>0.39864959599999999</v>
      </c>
      <c r="J125">
        <f t="shared" si="11"/>
        <v>4.4429176699574248E-5</v>
      </c>
      <c r="R125" s="4" t="s">
        <v>184</v>
      </c>
      <c r="S125" s="5">
        <v>0.35035347300000003</v>
      </c>
    </row>
    <row r="126" spans="1:19">
      <c r="A126" s="165" t="s">
        <v>42</v>
      </c>
      <c r="B126" s="78">
        <v>89.221999999999994</v>
      </c>
      <c r="C126" s="78">
        <v>333.17</v>
      </c>
      <c r="D126" s="78">
        <v>457.21800000000002</v>
      </c>
      <c r="E126" s="78">
        <v>454.96800000000002</v>
      </c>
      <c r="F126" s="78">
        <v>442.976</v>
      </c>
      <c r="G126" s="20">
        <f t="shared" si="8"/>
        <v>355.51080000000002</v>
      </c>
      <c r="H126">
        <f t="shared" si="9"/>
        <v>6.305122946712185E-3</v>
      </c>
      <c r="I126">
        <f t="shared" si="10"/>
        <v>0.34843180000000001</v>
      </c>
      <c r="J126">
        <f t="shared" si="11"/>
        <v>2.1969053375442307E-3</v>
      </c>
      <c r="R126" s="4" t="s">
        <v>199</v>
      </c>
      <c r="S126" s="5">
        <v>0.47867728199999998</v>
      </c>
    </row>
    <row r="127" spans="1:19">
      <c r="A127" s="165" t="s">
        <v>48</v>
      </c>
      <c r="B127" s="78">
        <v>0</v>
      </c>
      <c r="C127" s="78">
        <v>0</v>
      </c>
      <c r="D127" s="78">
        <v>259.048</v>
      </c>
      <c r="E127" s="78">
        <v>114.791</v>
      </c>
      <c r="F127" s="78">
        <v>143.858</v>
      </c>
      <c r="G127" s="20">
        <f t="shared" si="8"/>
        <v>103.5394</v>
      </c>
      <c r="H127">
        <f t="shared" si="9"/>
        <v>1.8363117149431511E-3</v>
      </c>
      <c r="I127">
        <f t="shared" si="10"/>
        <v>0.35195426499999999</v>
      </c>
      <c r="J127">
        <f t="shared" si="11"/>
        <v>6.4629773994370624E-4</v>
      </c>
      <c r="R127" s="4" t="s">
        <v>122</v>
      </c>
      <c r="S127" s="5">
        <v>0.57400911600000004</v>
      </c>
    </row>
    <row r="128" spans="1:19">
      <c r="A128" s="165" t="s">
        <v>73</v>
      </c>
      <c r="B128" s="78">
        <v>3962.3789999999999</v>
      </c>
      <c r="C128" s="78">
        <v>2300.828</v>
      </c>
      <c r="D128" s="78">
        <v>1833.95</v>
      </c>
      <c r="E128" s="78">
        <v>3860.9259999999999</v>
      </c>
      <c r="F128" s="78">
        <v>7394.7610000000004</v>
      </c>
      <c r="G128" s="20">
        <f t="shared" si="8"/>
        <v>3870.5688</v>
      </c>
      <c r="H128">
        <f t="shared" si="9"/>
        <v>6.8646050015100088E-2</v>
      </c>
      <c r="I128">
        <f t="shared" si="10"/>
        <v>0.39864959599999999</v>
      </c>
      <c r="J128">
        <f t="shared" si="11"/>
        <v>2.7365720105515443E-2</v>
      </c>
      <c r="R128" s="22" t="s">
        <v>99</v>
      </c>
      <c r="S128" s="5">
        <v>0.36547341700000002</v>
      </c>
    </row>
    <row r="129" spans="1:19">
      <c r="A129" s="165" t="s">
        <v>89</v>
      </c>
      <c r="B129" s="78">
        <v>718.30600000000004</v>
      </c>
      <c r="C129" s="78">
        <v>296.10000000000002</v>
      </c>
      <c r="D129" s="78">
        <v>73.784000000000006</v>
      </c>
      <c r="E129" s="78">
        <v>225.86500000000001</v>
      </c>
      <c r="F129" s="78">
        <v>12.593</v>
      </c>
      <c r="G129" s="20">
        <f t="shared" si="8"/>
        <v>265.32960000000003</v>
      </c>
      <c r="H129">
        <f t="shared" si="9"/>
        <v>4.7057241282176671E-3</v>
      </c>
      <c r="I129">
        <f t="shared" si="10"/>
        <v>0.39864959599999999</v>
      </c>
      <c r="J129">
        <f t="shared" si="11"/>
        <v>1.8759350226014251E-3</v>
      </c>
      <c r="R129" s="4" t="s">
        <v>79</v>
      </c>
      <c r="S129" s="4">
        <v>0.17537725199999998</v>
      </c>
    </row>
    <row r="130" spans="1:19">
      <c r="A130" s="218" t="s">
        <v>215</v>
      </c>
      <c r="B130" s="78">
        <v>22.012</v>
      </c>
      <c r="C130" s="78">
        <v>1.42</v>
      </c>
      <c r="D130" s="78">
        <v>0.86599999999999999</v>
      </c>
      <c r="E130" s="78">
        <v>4617.0559999999996</v>
      </c>
      <c r="F130" s="78">
        <v>3063.7449999999999</v>
      </c>
      <c r="G130" s="20">
        <f t="shared" si="8"/>
        <v>1541.0197999999998</v>
      </c>
      <c r="H130">
        <f t="shared" si="9"/>
        <v>2.7330588275568057E-2</v>
      </c>
      <c r="I130">
        <f t="shared" si="10"/>
        <v>0.397369798</v>
      </c>
      <c r="J130">
        <f t="shared" si="11"/>
        <v>1.0860350342283647E-2</v>
      </c>
      <c r="R130" s="4" t="s">
        <v>52</v>
      </c>
      <c r="S130" s="5">
        <v>0.25720264300000001</v>
      </c>
    </row>
    <row r="131" spans="1:19">
      <c r="A131" s="165" t="s">
        <v>63</v>
      </c>
      <c r="B131" s="78">
        <v>54.99</v>
      </c>
      <c r="C131" s="78">
        <v>286.67099999999999</v>
      </c>
      <c r="D131" s="78">
        <v>93.888000000000005</v>
      </c>
      <c r="E131" s="78">
        <v>104.11799999999999</v>
      </c>
      <c r="F131" s="78">
        <v>149.48500000000001</v>
      </c>
      <c r="G131" s="20">
        <f t="shared" si="8"/>
        <v>137.8304</v>
      </c>
      <c r="H131">
        <f t="shared" si="9"/>
        <v>2.4444759984633916E-3</v>
      </c>
      <c r="I131">
        <f t="shared" si="10"/>
        <v>0.27222679999999999</v>
      </c>
      <c r="J131">
        <f t="shared" si="11"/>
        <v>6.6545187873849403E-4</v>
      </c>
      <c r="R131" s="4" t="s">
        <v>54</v>
      </c>
      <c r="S131" s="5">
        <v>0.12913191900000001</v>
      </c>
    </row>
    <row r="132" spans="1:19">
      <c r="A132" s="165" t="s">
        <v>212</v>
      </c>
      <c r="B132" s="78">
        <v>172.93199999999999</v>
      </c>
      <c r="C132" s="78">
        <v>84.771000000000001</v>
      </c>
      <c r="D132" s="78">
        <v>116.977</v>
      </c>
      <c r="E132" s="78">
        <v>159.92500000000001</v>
      </c>
      <c r="F132" s="78">
        <v>184.88800000000001</v>
      </c>
      <c r="G132" s="20">
        <f t="shared" si="8"/>
        <v>143.89860000000002</v>
      </c>
      <c r="H132">
        <f t="shared" si="9"/>
        <v>2.5520978964907906E-3</v>
      </c>
      <c r="I132">
        <f t="shared" si="10"/>
        <v>0.2866231185</v>
      </c>
      <c r="J132">
        <f t="shared" si="11"/>
        <v>7.3149025780948058E-4</v>
      </c>
      <c r="R132" s="23" t="s">
        <v>153</v>
      </c>
      <c r="S132" s="4">
        <v>0.30302319799999999</v>
      </c>
    </row>
    <row r="133" spans="1:19">
      <c r="A133" s="165" t="s">
        <v>223</v>
      </c>
      <c r="B133" s="78">
        <v>11.204000000000001</v>
      </c>
      <c r="C133" s="78">
        <v>609.42999999999995</v>
      </c>
      <c r="D133" s="78">
        <v>208.387</v>
      </c>
      <c r="E133" s="78">
        <v>372.286</v>
      </c>
      <c r="F133" s="78">
        <v>63.036999999999999</v>
      </c>
      <c r="G133" s="20">
        <f t="shared" si="8"/>
        <v>252.86880000000002</v>
      </c>
      <c r="H133">
        <f t="shared" si="9"/>
        <v>4.4847269714100788E-3</v>
      </c>
      <c r="I133">
        <f t="shared" si="10"/>
        <v>0.33414865799999999</v>
      </c>
      <c r="J133">
        <f t="shared" si="11"/>
        <v>1.4985654989930822E-3</v>
      </c>
      <c r="R133" s="4" t="s">
        <v>123</v>
      </c>
      <c r="S133" s="5">
        <v>0.53886033200000005</v>
      </c>
    </row>
    <row r="134" spans="1:19">
      <c r="A134" s="165" t="s">
        <v>251</v>
      </c>
      <c r="B134" s="78">
        <v>0</v>
      </c>
      <c r="C134" s="78">
        <v>0</v>
      </c>
      <c r="D134" s="78">
        <v>0</v>
      </c>
      <c r="E134" s="78">
        <v>0.83</v>
      </c>
      <c r="F134" s="78">
        <v>2.69</v>
      </c>
      <c r="G134" s="20">
        <f t="shared" si="8"/>
        <v>0.70399999999999996</v>
      </c>
      <c r="H134">
        <f t="shared" si="9"/>
        <v>1.248571507387505E-5</v>
      </c>
      <c r="I134">
        <f t="shared" si="10"/>
        <v>0.30281271399999998</v>
      </c>
      <c r="J134">
        <f t="shared" si="11"/>
        <v>3.7808332677508142E-6</v>
      </c>
      <c r="R134" s="4" t="s">
        <v>125</v>
      </c>
      <c r="S134" s="5">
        <v>0.491810578</v>
      </c>
    </row>
    <row r="135" spans="1:19">
      <c r="A135" s="165" t="s">
        <v>33</v>
      </c>
      <c r="B135" s="78">
        <v>265.95699999999999</v>
      </c>
      <c r="C135" s="78">
        <v>178.905</v>
      </c>
      <c r="D135" s="78">
        <v>4.7480000000000002</v>
      </c>
      <c r="E135" s="78">
        <v>69.352999999999994</v>
      </c>
      <c r="F135" s="78">
        <v>130.16999999999999</v>
      </c>
      <c r="G135" s="20">
        <f t="shared" si="8"/>
        <v>129.82659999999998</v>
      </c>
      <c r="H135">
        <f t="shared" si="9"/>
        <v>2.3025254781391283E-3</v>
      </c>
      <c r="I135">
        <f t="shared" si="10"/>
        <v>0.29721400999999997</v>
      </c>
      <c r="J135">
        <f t="shared" si="11"/>
        <v>6.8434283048489754E-4</v>
      </c>
      <c r="R135" s="4" t="s">
        <v>163</v>
      </c>
      <c r="S135" s="5">
        <v>0.309853932</v>
      </c>
    </row>
    <row r="136" spans="1:19">
      <c r="A136" s="165" t="s">
        <v>40</v>
      </c>
      <c r="B136" s="78">
        <v>104.348</v>
      </c>
      <c r="C136" s="78">
        <v>5.1070000000000002</v>
      </c>
      <c r="D136" s="78">
        <v>8.7010000000000005</v>
      </c>
      <c r="E136" s="78">
        <v>9.3550000000000004</v>
      </c>
      <c r="F136" s="78">
        <v>5.726</v>
      </c>
      <c r="G136" s="20">
        <f t="shared" si="8"/>
        <v>26.647400000000005</v>
      </c>
      <c r="H136">
        <f t="shared" si="9"/>
        <v>4.7260205093690067E-4</v>
      </c>
      <c r="I136">
        <f t="shared" si="10"/>
        <v>0.292860758</v>
      </c>
      <c r="J136">
        <f t="shared" si="11"/>
        <v>1.3840659486973533E-4</v>
      </c>
      <c r="R136" s="4" t="s">
        <v>176</v>
      </c>
      <c r="S136" s="5">
        <v>0.39787066100000001</v>
      </c>
    </row>
    <row r="137" spans="1:19">
      <c r="A137" s="165" t="s">
        <v>50</v>
      </c>
      <c r="B137" s="78">
        <v>1032</v>
      </c>
      <c r="C137" s="78">
        <v>1370</v>
      </c>
      <c r="D137" s="78">
        <v>934.28899999999999</v>
      </c>
      <c r="E137" s="78">
        <v>2819.6</v>
      </c>
      <c r="F137" s="78">
        <v>593.28099999999995</v>
      </c>
      <c r="G137" s="20">
        <f t="shared" si="8"/>
        <v>1349.8339999999998</v>
      </c>
      <c r="H137">
        <f t="shared" si="9"/>
        <v>2.3939833410552631E-2</v>
      </c>
      <c r="I137">
        <f t="shared" si="10"/>
        <v>0.230041615</v>
      </c>
      <c r="J137">
        <f t="shared" si="11"/>
        <v>5.5071579405944855E-3</v>
      </c>
      <c r="R137" s="4" t="s">
        <v>126</v>
      </c>
      <c r="S137" s="5">
        <v>0.54441631300000004</v>
      </c>
    </row>
    <row r="138" spans="1:19">
      <c r="A138" s="165" t="s">
        <v>191</v>
      </c>
      <c r="B138" s="78">
        <v>326.43200000000002</v>
      </c>
      <c r="C138" s="78">
        <v>1028.8040000000001</v>
      </c>
      <c r="D138" s="78">
        <v>225.352</v>
      </c>
      <c r="E138" s="78">
        <v>674.23199999999997</v>
      </c>
      <c r="F138" s="78">
        <v>844.53499999999997</v>
      </c>
      <c r="G138" s="20">
        <f t="shared" si="8"/>
        <v>619.87099999999998</v>
      </c>
      <c r="H138">
        <f t="shared" si="9"/>
        <v>1.0993654387156252E-2</v>
      </c>
      <c r="I138">
        <f t="shared" si="10"/>
        <v>0.28386346000000001</v>
      </c>
      <c r="J138">
        <f t="shared" si="11"/>
        <v>3.1206967723823534E-3</v>
      </c>
      <c r="R138" s="4" t="s">
        <v>56</v>
      </c>
      <c r="S138" s="5">
        <v>0.255508018</v>
      </c>
    </row>
    <row r="139" spans="1:19">
      <c r="A139" s="165" t="s">
        <v>197</v>
      </c>
      <c r="B139" s="78">
        <v>0</v>
      </c>
      <c r="C139" s="78">
        <v>0</v>
      </c>
      <c r="D139" s="78">
        <v>11.347</v>
      </c>
      <c r="E139" s="78">
        <v>20.63</v>
      </c>
      <c r="F139" s="78">
        <v>1.7949999999999999</v>
      </c>
      <c r="G139" s="20">
        <f t="shared" si="8"/>
        <v>6.7543999999999995</v>
      </c>
      <c r="H139">
        <f t="shared" si="9"/>
        <v>1.1979192314628072E-4</v>
      </c>
      <c r="I139">
        <f t="shared" si="10"/>
        <v>0.35481905499999999</v>
      </c>
      <c r="J139">
        <f t="shared" si="11"/>
        <v>4.2504456967395955E-5</v>
      </c>
      <c r="R139" s="4" t="s">
        <v>208</v>
      </c>
      <c r="S139" s="4">
        <v>0.54393411999999997</v>
      </c>
    </row>
    <row r="140" spans="1:19">
      <c r="A140" s="165" t="s">
        <v>227</v>
      </c>
      <c r="B140" s="78">
        <v>14.584</v>
      </c>
      <c r="C140" s="78">
        <v>110.274</v>
      </c>
      <c r="D140" s="78">
        <v>20.827000000000002</v>
      </c>
      <c r="E140" s="78">
        <v>4.633</v>
      </c>
      <c r="F140" s="78">
        <v>131.16</v>
      </c>
      <c r="G140" s="20">
        <f t="shared" si="8"/>
        <v>56.2956</v>
      </c>
      <c r="H140">
        <f t="shared" si="9"/>
        <v>9.9842446237619347E-4</v>
      </c>
      <c r="I140">
        <f t="shared" si="10"/>
        <v>0.32266445799999999</v>
      </c>
      <c r="J140">
        <f t="shared" si="11"/>
        <v>3.2215608800655586E-4</v>
      </c>
      <c r="R140" s="4" t="s">
        <v>209</v>
      </c>
      <c r="S140" s="4">
        <v>0.39864959599999999</v>
      </c>
    </row>
    <row r="141" spans="1:19">
      <c r="A141" s="165" t="s">
        <v>230</v>
      </c>
      <c r="B141" s="78">
        <v>23.094000000000001</v>
      </c>
      <c r="C141" s="78">
        <v>13.848000000000001</v>
      </c>
      <c r="D141" s="78">
        <v>7.5010000000000003</v>
      </c>
      <c r="E141" s="78">
        <v>47.634999999999998</v>
      </c>
      <c r="F141" s="78">
        <v>37.831000000000003</v>
      </c>
      <c r="G141" s="20">
        <f t="shared" si="8"/>
        <v>25.9818</v>
      </c>
      <c r="H141">
        <f t="shared" si="9"/>
        <v>4.6079737486705508E-4</v>
      </c>
      <c r="I141">
        <f t="shared" si="10"/>
        <v>0.39837171399999999</v>
      </c>
      <c r="J141">
        <f t="shared" si="11"/>
        <v>1.8356864003248925E-4</v>
      </c>
      <c r="R141" s="4" t="s">
        <v>127</v>
      </c>
      <c r="S141" s="5">
        <v>0.46528443800000002</v>
      </c>
    </row>
    <row r="142" spans="1:19">
      <c r="A142" s="165" t="s">
        <v>232</v>
      </c>
      <c r="B142" s="78">
        <v>146.22999999999999</v>
      </c>
      <c r="C142" s="78">
        <v>677.58699999999999</v>
      </c>
      <c r="D142" s="78">
        <v>485.29899999999998</v>
      </c>
      <c r="E142" s="78">
        <v>702.56</v>
      </c>
      <c r="F142" s="78">
        <v>599.80100000000004</v>
      </c>
      <c r="G142" s="20">
        <f t="shared" si="8"/>
        <v>522.29539999999997</v>
      </c>
      <c r="H142">
        <f t="shared" si="9"/>
        <v>9.2631129954482937E-3</v>
      </c>
      <c r="I142">
        <f t="shared" si="10"/>
        <v>0.262116511</v>
      </c>
      <c r="J142">
        <f t="shared" si="11"/>
        <v>2.4280148593656655E-3</v>
      </c>
      <c r="R142" s="4" t="s">
        <v>128</v>
      </c>
      <c r="S142" s="5">
        <v>0.33922593699999998</v>
      </c>
    </row>
    <row r="143" spans="1:19">
      <c r="A143" s="165" t="s">
        <v>233</v>
      </c>
      <c r="B143" s="78">
        <v>413.57100000000003</v>
      </c>
      <c r="C143" s="78">
        <v>217.00800000000001</v>
      </c>
      <c r="D143" s="78">
        <v>151.09800000000001</v>
      </c>
      <c r="E143" s="78">
        <v>92.462999999999994</v>
      </c>
      <c r="F143" s="78">
        <v>8.84</v>
      </c>
      <c r="G143" s="20">
        <f t="shared" si="8"/>
        <v>176.59600000000003</v>
      </c>
      <c r="H143">
        <f t="shared" si="9"/>
        <v>3.1319990613438049E-3</v>
      </c>
      <c r="I143">
        <f t="shared" si="10"/>
        <v>0.30434835599999999</v>
      </c>
      <c r="J143">
        <f t="shared" si="11"/>
        <v>9.5321876531353014E-4</v>
      </c>
      <c r="R143" s="4" t="s">
        <v>210</v>
      </c>
      <c r="S143" s="4">
        <v>0.46037966699999999</v>
      </c>
    </row>
    <row r="144" spans="1:19">
      <c r="A144" s="165" t="s">
        <v>147</v>
      </c>
      <c r="B144" s="78">
        <v>62.698</v>
      </c>
      <c r="C144" s="78">
        <v>7.61</v>
      </c>
      <c r="D144" s="78">
        <v>47.121000000000002</v>
      </c>
      <c r="E144" s="78">
        <v>59.686</v>
      </c>
      <c r="F144" s="78">
        <v>55.633000000000003</v>
      </c>
      <c r="G144" s="20">
        <f t="shared" si="8"/>
        <v>46.549600000000005</v>
      </c>
      <c r="H144">
        <f t="shared" si="9"/>
        <v>8.2557534432223592E-4</v>
      </c>
      <c r="I144">
        <f t="shared" si="10"/>
        <v>0.304407025</v>
      </c>
      <c r="J144">
        <f t="shared" si="11"/>
        <v>2.5131093447848247E-4</v>
      </c>
      <c r="R144" s="4" t="s">
        <v>205</v>
      </c>
      <c r="S144" s="5">
        <v>0.28954676299999998</v>
      </c>
    </row>
    <row r="145" spans="1:19" ht="16" thickBot="1">
      <c r="A145" s="79"/>
      <c r="B145" s="80"/>
      <c r="C145" s="80"/>
      <c r="D145" s="80"/>
      <c r="E145" s="80"/>
      <c r="F145" s="80"/>
      <c r="G145" s="20"/>
      <c r="R145" s="4" t="s">
        <v>211</v>
      </c>
      <c r="S145" s="5">
        <v>0.48259844499999999</v>
      </c>
    </row>
    <row r="146" spans="1:19">
      <c r="A146" s="58"/>
      <c r="B146" s="82">
        <f>SUM(B46:B144)</f>
        <v>53927.264000000003</v>
      </c>
      <c r="C146" s="82">
        <f>SUM(C46:C144)</f>
        <v>42675.669000000002</v>
      </c>
      <c r="D146" s="82">
        <f>SUM(D46:D144)</f>
        <v>52173.965999999993</v>
      </c>
      <c r="E146" s="82">
        <f>SUM(E46:E144)</f>
        <v>74744.995000000024</v>
      </c>
      <c r="F146" s="82">
        <f>SUM(F46:F144)</f>
        <v>58400.285000000003</v>
      </c>
      <c r="G146" s="20">
        <f t="shared" si="8"/>
        <v>56384.435799999999</v>
      </c>
      <c r="R146" s="4" t="s">
        <v>81</v>
      </c>
      <c r="S146" s="5">
        <v>0.18817235299999999</v>
      </c>
    </row>
    <row r="147" spans="1:19">
      <c r="A147" s="84" t="s">
        <v>330</v>
      </c>
      <c r="B147" s="166"/>
      <c r="C147" s="166"/>
      <c r="D147" s="166"/>
      <c r="E147" s="166"/>
      <c r="F147" s="166"/>
      <c r="G147" s="69"/>
      <c r="R147" s="4" t="s">
        <v>155</v>
      </c>
      <c r="S147" s="5">
        <v>0.39930692499999998</v>
      </c>
    </row>
    <row r="148" spans="1:19">
      <c r="A148" s="86"/>
      <c r="B148" s="81"/>
      <c r="C148" s="81"/>
      <c r="D148" s="81"/>
      <c r="E148" s="81"/>
      <c r="F148" s="81"/>
      <c r="G148" s="18"/>
      <c r="R148" s="4" t="s">
        <v>212</v>
      </c>
      <c r="S148" s="4">
        <v>0.2866231185</v>
      </c>
    </row>
    <row r="149" spans="1:19">
      <c r="A149" s="88" t="s">
        <v>135</v>
      </c>
      <c r="B149" s="89"/>
      <c r="C149" s="89"/>
      <c r="D149" s="89"/>
      <c r="E149" s="89"/>
      <c r="F149" s="89"/>
      <c r="R149" s="4" t="s">
        <v>214</v>
      </c>
      <c r="S149" s="4">
        <v>0.39864959599999999</v>
      </c>
    </row>
    <row r="150" spans="1:19">
      <c r="A150" s="90" t="s">
        <v>2</v>
      </c>
      <c r="B150" s="90"/>
      <c r="C150" s="90"/>
      <c r="D150" s="90"/>
      <c r="E150" s="90"/>
      <c r="F150" s="90"/>
      <c r="R150" s="4" t="s">
        <v>101</v>
      </c>
      <c r="S150" s="5">
        <v>0.36470802699999999</v>
      </c>
    </row>
    <row r="151" spans="1:19">
      <c r="A151" s="91" t="s">
        <v>4</v>
      </c>
      <c r="B151" s="92"/>
      <c r="C151" s="92"/>
      <c r="D151" s="92"/>
      <c r="E151" s="92"/>
      <c r="F151" s="92"/>
      <c r="R151" s="4" t="s">
        <v>129</v>
      </c>
      <c r="S151" s="5">
        <v>0.51318692300000002</v>
      </c>
    </row>
    <row r="152" spans="1:19" ht="16" thickBot="1">
      <c r="A152" s="93"/>
      <c r="B152" s="94"/>
      <c r="C152" s="94"/>
      <c r="D152" s="94"/>
      <c r="E152" s="94"/>
      <c r="F152" s="94"/>
      <c r="R152" s="4" t="s">
        <v>217</v>
      </c>
      <c r="S152" s="5">
        <v>0.42702807500000001</v>
      </c>
    </row>
    <row r="153" spans="1:19">
      <c r="A153" s="95" t="s">
        <v>268</v>
      </c>
      <c r="B153" s="96" t="s">
        <v>8</v>
      </c>
      <c r="C153" s="96" t="s">
        <v>9</v>
      </c>
      <c r="D153" s="96" t="s">
        <v>10</v>
      </c>
      <c r="E153" s="96" t="s">
        <v>11</v>
      </c>
      <c r="F153" s="96" t="s">
        <v>12</v>
      </c>
      <c r="G153" s="16" t="s">
        <v>13</v>
      </c>
      <c r="H153" s="16" t="s">
        <v>14</v>
      </c>
      <c r="I153" s="16" t="s">
        <v>15</v>
      </c>
      <c r="J153" s="16" t="s">
        <v>279</v>
      </c>
      <c r="K153" s="16" t="s">
        <v>17</v>
      </c>
      <c r="L153" s="16" t="s">
        <v>18</v>
      </c>
      <c r="R153" s="4" t="s">
        <v>218</v>
      </c>
      <c r="S153" s="4">
        <v>0.54393411999999997</v>
      </c>
    </row>
    <row r="154" spans="1:19">
      <c r="A154" s="97"/>
      <c r="B154" s="98"/>
      <c r="C154" s="98"/>
      <c r="D154" s="98"/>
      <c r="E154" s="98"/>
      <c r="F154" s="98"/>
      <c r="G154" s="18"/>
      <c r="R154" s="4" t="s">
        <v>177</v>
      </c>
      <c r="S154" s="5">
        <v>0.47759416300000002</v>
      </c>
    </row>
    <row r="155" spans="1:19">
      <c r="A155" s="39" t="s">
        <v>23</v>
      </c>
      <c r="B155" s="100">
        <v>0</v>
      </c>
      <c r="C155" s="100">
        <v>0</v>
      </c>
      <c r="D155" s="100">
        <v>0</v>
      </c>
      <c r="E155" s="100">
        <v>1.3901342174586999</v>
      </c>
      <c r="F155" s="100">
        <v>0</v>
      </c>
      <c r="G155" s="20">
        <f>AVERAGE(B155:F155)</f>
        <v>0.27802684349174001</v>
      </c>
      <c r="H155">
        <f>G155/G$158</f>
        <v>0.25609606838180732</v>
      </c>
      <c r="I155">
        <f>VLOOKUP(A155,R$1:S$248,2,FALSE)</f>
        <v>0.205225833</v>
      </c>
      <c r="J155">
        <f>H155*I155</f>
        <v>5.2557528961681366E-2</v>
      </c>
      <c r="K155">
        <f>SUM(J155:J156)</f>
        <v>0.14861927120318338</v>
      </c>
      <c r="L155">
        <f>COUNTA(J155:J156)</f>
        <v>2</v>
      </c>
      <c r="R155" s="4" t="s">
        <v>58</v>
      </c>
      <c r="S155" s="5">
        <v>0.19057085000000001</v>
      </c>
    </row>
    <row r="156" spans="1:19">
      <c r="A156" s="39" t="s">
        <v>54</v>
      </c>
      <c r="B156" s="100">
        <v>0</v>
      </c>
      <c r="C156" s="100">
        <v>1.3891918098807701</v>
      </c>
      <c r="D156" s="100">
        <v>2.64884874411459</v>
      </c>
      <c r="E156" s="100">
        <v>0</v>
      </c>
      <c r="F156" s="100">
        <v>0</v>
      </c>
      <c r="G156" s="20">
        <f>AVERAGE(B156:F156)</f>
        <v>0.80760811079907202</v>
      </c>
      <c r="H156">
        <f>G156/G$158</f>
        <v>0.74390393161819279</v>
      </c>
      <c r="I156">
        <f>VLOOKUP(A156,R$1:S$248,2,FALSE)</f>
        <v>0.12913191900000001</v>
      </c>
      <c r="J156">
        <f>H156*I156</f>
        <v>9.6061742241502018E-2</v>
      </c>
      <c r="R156" s="218" t="s">
        <v>266</v>
      </c>
      <c r="S156" s="4">
        <v>0.39864959599999999</v>
      </c>
    </row>
    <row r="157" spans="1:19" ht="16" thickBot="1">
      <c r="A157" s="407"/>
      <c r="B157" s="102"/>
      <c r="C157" s="102"/>
      <c r="D157" s="102"/>
      <c r="E157" s="102"/>
      <c r="F157" s="102"/>
      <c r="G157" s="20"/>
      <c r="R157" s="22" t="s">
        <v>213</v>
      </c>
      <c r="S157" s="4">
        <v>0.39864959599999999</v>
      </c>
    </row>
    <row r="158" spans="1:19">
      <c r="A158" s="235"/>
      <c r="B158" s="100">
        <f>SUM(B155:B156)</f>
        <v>0</v>
      </c>
      <c r="C158" s="100">
        <f t="shared" ref="C158:F158" si="12">SUM(C155:C156)</f>
        <v>1.3891918098807701</v>
      </c>
      <c r="D158" s="100">
        <f t="shared" si="12"/>
        <v>2.64884874411459</v>
      </c>
      <c r="E158" s="100">
        <f t="shared" si="12"/>
        <v>1.3901342174586999</v>
      </c>
      <c r="F158" s="100">
        <f t="shared" si="12"/>
        <v>0</v>
      </c>
      <c r="G158" s="20">
        <f>AVERAGE(B158:F158)</f>
        <v>1.0856349542908119</v>
      </c>
      <c r="R158" s="4" t="s">
        <v>94</v>
      </c>
      <c r="S158" s="5">
        <v>0.25937051</v>
      </c>
    </row>
    <row r="159" spans="1:19">
      <c r="A159" s="134" t="s">
        <v>269</v>
      </c>
      <c r="B159" s="135"/>
      <c r="C159" s="135"/>
      <c r="D159" s="135"/>
      <c r="E159" s="135"/>
      <c r="F159" s="135"/>
      <c r="R159" s="17" t="s">
        <v>222</v>
      </c>
      <c r="S159" s="4">
        <v>0.54393411999999997</v>
      </c>
    </row>
    <row r="160" spans="1:19">
      <c r="A160" s="86"/>
      <c r="B160" s="135"/>
      <c r="C160" s="135"/>
      <c r="D160" s="135"/>
      <c r="E160" s="135"/>
      <c r="F160" s="135"/>
      <c r="R160" s="4" t="s">
        <v>206</v>
      </c>
      <c r="S160" s="5">
        <v>0.37561155200000002</v>
      </c>
    </row>
    <row r="161" spans="1:19">
      <c r="A161" s="137" t="s">
        <v>271</v>
      </c>
      <c r="B161" s="135"/>
      <c r="C161" s="135"/>
      <c r="D161" s="135"/>
      <c r="E161" s="135"/>
      <c r="F161" s="135"/>
      <c r="R161" s="4" t="s">
        <v>131</v>
      </c>
      <c r="S161" s="5">
        <v>0.52911444100000005</v>
      </c>
    </row>
    <row r="162" spans="1:19">
      <c r="R162" s="4" t="s">
        <v>133</v>
      </c>
      <c r="S162" s="5">
        <v>0.50267819899999999</v>
      </c>
    </row>
    <row r="163" spans="1:19">
      <c r="R163" s="4" t="s">
        <v>224</v>
      </c>
      <c r="S163" s="4">
        <v>0.54393411999999997</v>
      </c>
    </row>
    <row r="164" spans="1:19">
      <c r="R164" s="4" t="s">
        <v>225</v>
      </c>
      <c r="S164" s="4">
        <v>0.54393411999999997</v>
      </c>
    </row>
    <row r="165" spans="1:19">
      <c r="R165" s="4" t="s">
        <v>226</v>
      </c>
      <c r="S165" s="4">
        <v>0.54393411999999997</v>
      </c>
    </row>
    <row r="166" spans="1:19">
      <c r="R166" s="4" t="s">
        <v>83</v>
      </c>
      <c r="S166" s="5">
        <v>0.16181582799999999</v>
      </c>
    </row>
    <row r="167" spans="1:19">
      <c r="R167" s="4" t="s">
        <v>186</v>
      </c>
      <c r="S167" s="5">
        <v>0.320837551</v>
      </c>
    </row>
    <row r="168" spans="1:19">
      <c r="R168" s="4" t="s">
        <v>178</v>
      </c>
      <c r="S168" s="5">
        <v>0.430075243</v>
      </c>
    </row>
    <row r="169" spans="1:19">
      <c r="R169" s="4" t="s">
        <v>229</v>
      </c>
      <c r="S169" s="4">
        <v>0.54393411999999997</v>
      </c>
    </row>
    <row r="170" spans="1:19">
      <c r="R170" s="4" t="s">
        <v>231</v>
      </c>
      <c r="S170" s="5">
        <v>0.349158994</v>
      </c>
    </row>
    <row r="171" spans="1:19">
      <c r="R171" s="4" t="s">
        <v>207</v>
      </c>
      <c r="S171" s="5">
        <v>0.33910511100000001</v>
      </c>
    </row>
    <row r="172" spans="1:19">
      <c r="R172" s="17" t="s">
        <v>219</v>
      </c>
      <c r="S172" s="5">
        <v>0.50184070000000003</v>
      </c>
    </row>
    <row r="173" spans="1:19">
      <c r="R173" s="4" t="s">
        <v>200</v>
      </c>
      <c r="S173" s="5">
        <v>0.34476546800000002</v>
      </c>
    </row>
    <row r="174" spans="1:19">
      <c r="R174" s="4" t="s">
        <v>201</v>
      </c>
      <c r="S174" s="5">
        <v>0.36989438499999999</v>
      </c>
    </row>
    <row r="175" spans="1:19">
      <c r="R175" s="4" t="s">
        <v>166</v>
      </c>
      <c r="S175" s="5">
        <v>0.38176551399999997</v>
      </c>
    </row>
    <row r="176" spans="1:19">
      <c r="R176" s="4" t="s">
        <v>235</v>
      </c>
      <c r="S176" s="4">
        <v>0.54393411999999997</v>
      </c>
    </row>
    <row r="177" spans="18:19">
      <c r="R177" s="4" t="s">
        <v>60</v>
      </c>
      <c r="S177" s="5">
        <v>0.14993991800000001</v>
      </c>
    </row>
    <row r="178" spans="18:19">
      <c r="R178" s="4" t="s">
        <v>62</v>
      </c>
      <c r="S178" s="5">
        <v>0.25460756899999998</v>
      </c>
    </row>
    <row r="179" spans="18:19">
      <c r="R179" s="17" t="s">
        <v>236</v>
      </c>
      <c r="S179" s="4">
        <v>0.39864959599999999</v>
      </c>
    </row>
    <row r="180" spans="18:19">
      <c r="R180" s="4" t="s">
        <v>187</v>
      </c>
      <c r="S180" s="5">
        <v>0.29396187099999999</v>
      </c>
    </row>
    <row r="181" spans="18:19">
      <c r="R181" s="22" t="s">
        <v>227</v>
      </c>
      <c r="S181" s="5">
        <v>0.32266445799999999</v>
      </c>
    </row>
    <row r="182" spans="18:19">
      <c r="R182" s="4" t="s">
        <v>237</v>
      </c>
      <c r="S182" s="4">
        <v>0.33922593699999998</v>
      </c>
    </row>
    <row r="183" spans="18:19">
      <c r="R183" s="4" t="s">
        <v>64</v>
      </c>
      <c r="S183" s="5">
        <v>0.25070976</v>
      </c>
    </row>
    <row r="184" spans="18:19">
      <c r="R184" s="17" t="s">
        <v>228</v>
      </c>
      <c r="S184" s="5">
        <v>0.28943591299999999</v>
      </c>
    </row>
    <row r="185" spans="18:19">
      <c r="R185" s="4" t="s">
        <v>135</v>
      </c>
      <c r="S185" s="5">
        <v>0.52074587400000005</v>
      </c>
    </row>
    <row r="186" spans="18:19">
      <c r="R186" s="4" t="s">
        <v>238</v>
      </c>
      <c r="S186" s="4">
        <v>0.39864959599999999</v>
      </c>
    </row>
    <row r="187" spans="18:19">
      <c r="R187" s="4" t="s">
        <v>239</v>
      </c>
      <c r="S187" s="4">
        <v>0.50207523200000004</v>
      </c>
    </row>
    <row r="188" spans="18:19">
      <c r="R188" s="4" t="s">
        <v>215</v>
      </c>
      <c r="S188" s="5">
        <v>0.397369798</v>
      </c>
    </row>
    <row r="189" spans="18:19">
      <c r="R189" s="4" t="s">
        <v>240</v>
      </c>
      <c r="S189" s="5">
        <v>0.30378436800000003</v>
      </c>
    </row>
    <row r="190" spans="18:19">
      <c r="R190" s="4" t="s">
        <v>241</v>
      </c>
      <c r="S190" s="4">
        <v>0.39864959599999999</v>
      </c>
    </row>
    <row r="191" spans="18:19">
      <c r="R191" s="4" t="s">
        <v>242</v>
      </c>
      <c r="S191" s="4">
        <v>0.23357465599999999</v>
      </c>
    </row>
    <row r="192" spans="18:19">
      <c r="R192" s="4" t="s">
        <v>243</v>
      </c>
      <c r="S192" s="5">
        <v>0.36169664699999998</v>
      </c>
    </row>
    <row r="193" spans="18:19">
      <c r="R193" s="4" t="s">
        <v>244</v>
      </c>
      <c r="S193" s="5">
        <v>0.41545077699999999</v>
      </c>
    </row>
    <row r="194" spans="18:19">
      <c r="R194" s="4" t="s">
        <v>245</v>
      </c>
      <c r="S194" s="5">
        <v>0.21171030399999999</v>
      </c>
    </row>
    <row r="195" spans="18:19">
      <c r="R195" s="4" t="s">
        <v>246</v>
      </c>
      <c r="S195" s="5">
        <v>0.50207523200000004</v>
      </c>
    </row>
    <row r="196" spans="18:19">
      <c r="R196" s="4" t="s">
        <v>189</v>
      </c>
      <c r="S196" s="5">
        <v>0.34145803200000002</v>
      </c>
    </row>
    <row r="197" spans="18:19">
      <c r="R197" s="4" t="s">
        <v>136</v>
      </c>
      <c r="S197" s="5">
        <v>0.472086175</v>
      </c>
    </row>
    <row r="198" spans="18:19">
      <c r="R198" s="4" t="s">
        <v>223</v>
      </c>
      <c r="S198" s="5">
        <v>0.33414865799999999</v>
      </c>
    </row>
    <row r="199" spans="18:19">
      <c r="R199" s="4" t="s">
        <v>247</v>
      </c>
      <c r="S199" s="5">
        <v>0.33414865799999999</v>
      </c>
    </row>
    <row r="200" spans="18:19">
      <c r="R200" s="4" t="s">
        <v>137</v>
      </c>
      <c r="S200" s="5">
        <v>0.37213973700000003</v>
      </c>
    </row>
    <row r="201" spans="18:19">
      <c r="R201" s="4" t="s">
        <v>139</v>
      </c>
      <c r="S201" s="5">
        <v>0.58945392100000005</v>
      </c>
    </row>
    <row r="202" spans="18:19">
      <c r="R202" s="4" t="s">
        <v>168</v>
      </c>
      <c r="S202" s="5">
        <v>0.35233554700000003</v>
      </c>
    </row>
    <row r="203" spans="18:19">
      <c r="R203" s="4" t="s">
        <v>66</v>
      </c>
      <c r="S203" s="5">
        <v>0.187754477</v>
      </c>
    </row>
    <row r="204" spans="18:19">
      <c r="R204" s="4" t="s">
        <v>68</v>
      </c>
      <c r="S204" s="5">
        <v>0.17079533599999999</v>
      </c>
    </row>
    <row r="205" spans="18:19">
      <c r="R205" s="17" t="s">
        <v>220</v>
      </c>
      <c r="S205" s="5">
        <v>0.54393411999999997</v>
      </c>
    </row>
    <row r="206" spans="18:19">
      <c r="R206" s="4" t="s">
        <v>248</v>
      </c>
      <c r="S206" s="5">
        <v>0.61926907399999997</v>
      </c>
    </row>
    <row r="207" spans="18:19">
      <c r="R207" s="4" t="s">
        <v>141</v>
      </c>
      <c r="S207" s="5">
        <v>0.36556084300000002</v>
      </c>
    </row>
    <row r="208" spans="18:19">
      <c r="R208" s="4" t="s">
        <v>249</v>
      </c>
      <c r="S208" s="5">
        <v>0.61926907399999997</v>
      </c>
    </row>
    <row r="209" spans="18:19">
      <c r="R209" s="4" t="s">
        <v>70</v>
      </c>
      <c r="S209" s="5">
        <v>0.21351756199999999</v>
      </c>
    </row>
    <row r="210" spans="18:19">
      <c r="R210" s="4" t="s">
        <v>179</v>
      </c>
      <c r="S210" s="5">
        <v>0.33193937699999998</v>
      </c>
    </row>
    <row r="211" spans="18:19">
      <c r="R211" s="4" t="s">
        <v>103</v>
      </c>
      <c r="S211" s="5">
        <v>0.526867847</v>
      </c>
    </row>
    <row r="212" spans="18:19">
      <c r="R212" s="4" t="s">
        <v>202</v>
      </c>
      <c r="S212" s="5">
        <v>0.30560838699999998</v>
      </c>
    </row>
    <row r="213" spans="18:19">
      <c r="R213" s="4" t="s">
        <v>250</v>
      </c>
      <c r="S213" s="5">
        <v>0.16181582799999999</v>
      </c>
    </row>
    <row r="214" spans="18:19">
      <c r="R214" s="4" t="s">
        <v>143</v>
      </c>
      <c r="S214" s="5">
        <v>0.41105823699999999</v>
      </c>
    </row>
    <row r="215" spans="18:19">
      <c r="R215" s="4" t="s">
        <v>72</v>
      </c>
      <c r="S215" s="5">
        <v>0.20526576499999999</v>
      </c>
    </row>
    <row r="216" spans="18:19">
      <c r="R216" s="4" t="s">
        <v>85</v>
      </c>
      <c r="S216" s="5">
        <v>0.15576436299999999</v>
      </c>
    </row>
    <row r="217" spans="18:19">
      <c r="R217" s="22" t="s">
        <v>190</v>
      </c>
      <c r="S217" s="5">
        <v>0.349158994</v>
      </c>
    </row>
    <row r="218" spans="18:19">
      <c r="R218" s="17" t="s">
        <v>157</v>
      </c>
      <c r="S218" s="5">
        <v>0.30302319799999999</v>
      </c>
    </row>
    <row r="219" spans="18:19">
      <c r="R219" s="4" t="s">
        <v>230</v>
      </c>
      <c r="S219" s="5">
        <v>0.39837171399999999</v>
      </c>
    </row>
    <row r="220" spans="18:19">
      <c r="R220" s="4" t="s">
        <v>170</v>
      </c>
      <c r="S220" s="5">
        <v>0.30810618099999998</v>
      </c>
    </row>
    <row r="221" spans="18:19">
      <c r="R221" s="17" t="s">
        <v>251</v>
      </c>
      <c r="S221" s="5">
        <v>0.30281271399999998</v>
      </c>
    </row>
    <row r="222" spans="18:19">
      <c r="R222" s="4" t="s">
        <v>252</v>
      </c>
      <c r="S222" s="5">
        <v>0.53492192699999996</v>
      </c>
    </row>
    <row r="223" spans="18:19">
      <c r="R223" s="4" t="s">
        <v>253</v>
      </c>
      <c r="S223" s="5">
        <v>0.57529444600000001</v>
      </c>
    </row>
    <row r="224" spans="18:19">
      <c r="R224" s="4" t="s">
        <v>254</v>
      </c>
      <c r="S224" s="4">
        <v>0.54393411999999997</v>
      </c>
    </row>
    <row r="225" spans="18:19">
      <c r="R225" s="4" t="s">
        <v>255</v>
      </c>
      <c r="S225" s="5">
        <v>0.416826951</v>
      </c>
    </row>
    <row r="226" spans="18:19">
      <c r="R226" s="4" t="s">
        <v>216</v>
      </c>
      <c r="S226" s="5">
        <v>0.302344053</v>
      </c>
    </row>
    <row r="227" spans="18:19">
      <c r="R227" s="4" t="s">
        <v>105</v>
      </c>
      <c r="S227" s="5">
        <v>0.31737988700000003</v>
      </c>
    </row>
    <row r="228" spans="18:19">
      <c r="R228" s="4" t="s">
        <v>192</v>
      </c>
      <c r="S228" s="5">
        <v>0.27743080799999997</v>
      </c>
    </row>
    <row r="229" spans="18:19">
      <c r="R229" s="4" t="s">
        <v>256</v>
      </c>
      <c r="S229" s="5">
        <v>0.29321646899999998</v>
      </c>
    </row>
    <row r="230" spans="18:19">
      <c r="R230" s="4" t="s">
        <v>257</v>
      </c>
      <c r="S230" s="4">
        <v>0.39864959599999999</v>
      </c>
    </row>
    <row r="231" spans="18:19">
      <c r="R231" s="4" t="s">
        <v>258</v>
      </c>
      <c r="S231" s="4">
        <v>0.54393411999999997</v>
      </c>
    </row>
    <row r="232" spans="18:19">
      <c r="R232" s="4" t="s">
        <v>144</v>
      </c>
      <c r="S232" s="5">
        <v>0.52159803599999999</v>
      </c>
    </row>
    <row r="233" spans="18:19">
      <c r="R233" s="4" t="s">
        <v>232</v>
      </c>
      <c r="S233" s="5">
        <v>0.262116511</v>
      </c>
    </row>
    <row r="234" spans="18:19">
      <c r="R234" s="4" t="s">
        <v>193</v>
      </c>
      <c r="S234" s="5">
        <v>0.29781603099999998</v>
      </c>
    </row>
    <row r="235" spans="18:19">
      <c r="R235" s="4" t="s">
        <v>74</v>
      </c>
      <c r="S235" s="5">
        <v>0.164744418</v>
      </c>
    </row>
    <row r="236" spans="18:19">
      <c r="R236" s="25" t="s">
        <v>146</v>
      </c>
      <c r="S236" s="5">
        <v>0.53553453900000003</v>
      </c>
    </row>
    <row r="237" spans="18:19">
      <c r="R237" s="39" t="s">
        <v>275</v>
      </c>
      <c r="S237" s="39">
        <v>0.53553453900000003</v>
      </c>
    </row>
    <row r="238" spans="18:19">
      <c r="R238" s="4" t="s">
        <v>0</v>
      </c>
      <c r="S238" s="5">
        <v>0.199021375</v>
      </c>
    </row>
    <row r="239" spans="18:19">
      <c r="R239" s="4" t="s">
        <v>259</v>
      </c>
      <c r="S239" s="4">
        <v>0.54393411999999997</v>
      </c>
    </row>
    <row r="240" spans="18:19">
      <c r="R240" s="17" t="s">
        <v>260</v>
      </c>
      <c r="S240" s="4">
        <v>0.39864959599999999</v>
      </c>
    </row>
    <row r="241" spans="18:19">
      <c r="R241" s="4" t="s">
        <v>203</v>
      </c>
      <c r="S241" s="5">
        <v>0.273960494</v>
      </c>
    </row>
    <row r="242" spans="18:19">
      <c r="R242" s="4" t="s">
        <v>233</v>
      </c>
      <c r="S242" s="5">
        <v>0.30434835599999999</v>
      </c>
    </row>
    <row r="243" spans="18:19">
      <c r="R243" s="4" t="s">
        <v>221</v>
      </c>
      <c r="S243" s="5">
        <v>0.44710646199999998</v>
      </c>
    </row>
    <row r="244" spans="18:19">
      <c r="R244" s="17" t="s">
        <v>204</v>
      </c>
      <c r="S244" s="5">
        <v>0.284910779</v>
      </c>
    </row>
    <row r="245" spans="18:19">
      <c r="R245" s="793" t="s">
        <v>267</v>
      </c>
      <c r="S245" s="5">
        <v>0.284910779</v>
      </c>
    </row>
    <row r="246" spans="18:19">
      <c r="R246" s="17" t="s">
        <v>172</v>
      </c>
      <c r="S246" s="5">
        <v>0.38138826799999997</v>
      </c>
    </row>
    <row r="247" spans="18:19">
      <c r="R247" s="4" t="s">
        <v>261</v>
      </c>
      <c r="S247" s="4">
        <v>0.54393411999999997</v>
      </c>
    </row>
    <row r="248" spans="18:19">
      <c r="R248" s="4" t="s">
        <v>262</v>
      </c>
      <c r="S248" s="4">
        <v>0.38749658933333336</v>
      </c>
    </row>
    <row r="249" spans="18:19">
      <c r="R249" s="4" t="s">
        <v>195</v>
      </c>
      <c r="S249" s="5">
        <v>0.52748621900000003</v>
      </c>
    </row>
    <row r="250" spans="18:19">
      <c r="R250" s="17" t="s">
        <v>263</v>
      </c>
      <c r="S250" s="4">
        <v>0.25747838160000003</v>
      </c>
    </row>
    <row r="251" spans="18:19">
      <c r="R251" s="4" t="s">
        <v>148</v>
      </c>
      <c r="S251" s="5">
        <v>0.49722559999999999</v>
      </c>
    </row>
    <row r="252" spans="18:19">
      <c r="R252" s="4" t="s">
        <v>149</v>
      </c>
      <c r="S252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7"/>
  <sheetViews>
    <sheetView topLeftCell="B1" workbookViewId="0">
      <selection activeCell="J5" sqref="J5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189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18"/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46</v>
      </c>
      <c r="B7" s="78">
        <v>2.66</v>
      </c>
      <c r="C7" s="78">
        <v>2.62</v>
      </c>
      <c r="D7" s="78">
        <v>11.91</v>
      </c>
      <c r="E7" s="78">
        <v>8.24</v>
      </c>
      <c r="F7" s="78">
        <v>27.69</v>
      </c>
      <c r="G7" s="20">
        <f>AVERAGE(B7:F7)</f>
        <v>10.624000000000001</v>
      </c>
      <c r="H7">
        <f>G7/G$47</f>
        <v>2.6531628476162412E-3</v>
      </c>
      <c r="I7">
        <f t="shared" ref="I7:I45" si="0">VLOOKUP(A7,R$1:S$249,2,FALSE)</f>
        <v>0.49513526800000002</v>
      </c>
      <c r="J7">
        <f>H7*I7</f>
        <v>1.3136744976021109E-3</v>
      </c>
      <c r="K7">
        <f>SUM(J7:J45)</f>
        <v>0.32624364640463904</v>
      </c>
      <c r="L7">
        <f>COUNTA(J7:J45)</f>
        <v>35</v>
      </c>
      <c r="R7" s="4" t="s">
        <v>22</v>
      </c>
      <c r="S7" s="5">
        <v>0.51563940399999997</v>
      </c>
    </row>
    <row r="8" spans="1:19">
      <c r="A8" s="77" t="s">
        <v>23</v>
      </c>
      <c r="B8" s="78">
        <v>0</v>
      </c>
      <c r="C8" s="78">
        <v>44.4541379161845</v>
      </c>
      <c r="D8" s="78">
        <v>29.13733618526048</v>
      </c>
      <c r="E8" s="78">
        <v>9.7309395222108694</v>
      </c>
      <c r="F8" s="78">
        <v>5.1394460191135991</v>
      </c>
      <c r="G8" s="20">
        <f t="shared" ref="G8:G47" si="1">AVERAGE(B8:F8)</f>
        <v>17.692371928553893</v>
      </c>
      <c r="H8">
        <f t="shared" ref="H8:H45" si="2">G8/G$47</f>
        <v>4.4183682122597608E-3</v>
      </c>
      <c r="I8">
        <f t="shared" si="0"/>
        <v>0.205225833</v>
      </c>
      <c r="J8">
        <f t="shared" ref="J8:J45" si="3">H8*I8</f>
        <v>9.0676329686173018E-4</v>
      </c>
      <c r="R8" s="4" t="s">
        <v>24</v>
      </c>
      <c r="S8" s="4">
        <v>0.39864959599999999</v>
      </c>
    </row>
    <row r="9" spans="1:19">
      <c r="A9" s="77" t="s">
        <v>25</v>
      </c>
      <c r="B9" s="78">
        <v>5.1268905408869516</v>
      </c>
      <c r="C9" s="78">
        <v>0.69459590494038281</v>
      </c>
      <c r="D9" s="78">
        <v>0.92709706044010598</v>
      </c>
      <c r="E9" s="78">
        <v>0.57607161971488396</v>
      </c>
      <c r="F9" s="78">
        <v>0</v>
      </c>
      <c r="G9" s="20">
        <f t="shared" si="1"/>
        <v>1.4649310251964649</v>
      </c>
      <c r="H9">
        <f t="shared" si="2"/>
        <v>3.658415446509443E-4</v>
      </c>
      <c r="I9">
        <f t="shared" si="0"/>
        <v>0.22307782900000001</v>
      </c>
      <c r="J9">
        <f t="shared" si="3"/>
        <v>8.1611137538739216E-5</v>
      </c>
      <c r="R9" s="4" t="s">
        <v>26</v>
      </c>
      <c r="S9" s="5">
        <v>0.61926907399999997</v>
      </c>
    </row>
    <row r="10" spans="1:19">
      <c r="A10" s="77" t="s">
        <v>84</v>
      </c>
      <c r="B10" s="78">
        <v>64.158000000000001</v>
      </c>
      <c r="C10" s="78">
        <v>16.02</v>
      </c>
      <c r="D10" s="78">
        <v>0</v>
      </c>
      <c r="E10" s="78">
        <v>0</v>
      </c>
      <c r="F10" s="78">
        <v>0</v>
      </c>
      <c r="G10" s="20">
        <f t="shared" si="1"/>
        <v>16.035599999999999</v>
      </c>
      <c r="H10">
        <f t="shared" si="2"/>
        <v>4.0046176731207634E-3</v>
      </c>
      <c r="I10">
        <f t="shared" si="0"/>
        <v>0.49951571</v>
      </c>
      <c r="J10">
        <f t="shared" si="3"/>
        <v>2.0003694402674663E-3</v>
      </c>
      <c r="R10" s="4" t="s">
        <v>28</v>
      </c>
      <c r="S10" s="5">
        <v>0.41010332799999999</v>
      </c>
    </row>
    <row r="11" spans="1:19">
      <c r="A11" s="77" t="s">
        <v>27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20">
        <f t="shared" si="1"/>
        <v>0</v>
      </c>
      <c r="H11">
        <f t="shared" si="2"/>
        <v>0</v>
      </c>
      <c r="I11">
        <f t="shared" si="0"/>
        <v>0.20740839999999999</v>
      </c>
      <c r="R11" s="4" t="s">
        <v>31</v>
      </c>
      <c r="S11" s="5">
        <v>0.26223906699999999</v>
      </c>
    </row>
    <row r="12" spans="1:19">
      <c r="A12" s="77" t="s">
        <v>29</v>
      </c>
      <c r="B12" s="78">
        <v>2.38766616618449</v>
      </c>
      <c r="C12" s="78">
        <v>5.5984429938194902</v>
      </c>
      <c r="D12" s="78">
        <v>11.098676237840101</v>
      </c>
      <c r="E12" s="458" t="s">
        <v>30</v>
      </c>
      <c r="F12" s="458" t="s">
        <v>30</v>
      </c>
      <c r="G12" s="20">
        <f>AVERAGE(B12:D12)</f>
        <v>6.3615951326146929</v>
      </c>
      <c r="H12">
        <f t="shared" si="2"/>
        <v>1.5886999112791431E-3</v>
      </c>
      <c r="I12">
        <f t="shared" si="0"/>
        <v>0.226918286</v>
      </c>
      <c r="J12">
        <f t="shared" si="3"/>
        <v>3.6050506083581523E-4</v>
      </c>
      <c r="R12" s="4" t="s">
        <v>33</v>
      </c>
      <c r="S12" s="5">
        <v>0.29721400999999997</v>
      </c>
    </row>
    <row r="13" spans="1:19">
      <c r="A13" s="77" t="s">
        <v>32</v>
      </c>
      <c r="B13" s="78">
        <v>0</v>
      </c>
      <c r="C13" s="78">
        <v>0</v>
      </c>
      <c r="D13" s="78">
        <v>3.7235251305089987</v>
      </c>
      <c r="E13" s="78">
        <v>0</v>
      </c>
      <c r="F13" s="78">
        <v>0.65442472225769377</v>
      </c>
      <c r="G13" s="20">
        <f t="shared" si="1"/>
        <v>0.87558997055333843</v>
      </c>
      <c r="H13">
        <f t="shared" si="2"/>
        <v>2.186636652501427E-4</v>
      </c>
      <c r="I13">
        <f t="shared" si="0"/>
        <v>0.167790564</v>
      </c>
      <c r="J13">
        <f t="shared" si="3"/>
        <v>3.6689699718628647E-5</v>
      </c>
      <c r="R13" s="4" t="s">
        <v>35</v>
      </c>
      <c r="S13" s="4">
        <v>0.39864959599999999</v>
      </c>
    </row>
    <row r="14" spans="1:19">
      <c r="A14" s="77" t="s">
        <v>34</v>
      </c>
      <c r="B14" s="78">
        <v>0</v>
      </c>
      <c r="C14" s="78">
        <v>0</v>
      </c>
      <c r="D14" s="78">
        <v>0</v>
      </c>
      <c r="E14" s="78">
        <v>0</v>
      </c>
      <c r="F14" s="78">
        <v>0</v>
      </c>
      <c r="G14" s="20">
        <f t="shared" si="1"/>
        <v>0</v>
      </c>
      <c r="H14">
        <f t="shared" si="2"/>
        <v>0</v>
      </c>
      <c r="I14">
        <f t="shared" si="0"/>
        <v>0.14496762399999999</v>
      </c>
      <c r="R14" s="4" t="s">
        <v>37</v>
      </c>
      <c r="S14" s="5">
        <v>0.23886655300000001</v>
      </c>
    </row>
    <row r="15" spans="1:19">
      <c r="A15" s="77" t="s">
        <v>97</v>
      </c>
      <c r="B15" s="78">
        <v>504.1</v>
      </c>
      <c r="C15" s="78">
        <v>261.89999999999998</v>
      </c>
      <c r="D15" s="78">
        <v>368.5</v>
      </c>
      <c r="E15" s="78">
        <v>204.20000000000002</v>
      </c>
      <c r="F15" s="78">
        <v>201.5</v>
      </c>
      <c r="G15" s="20">
        <f t="shared" si="1"/>
        <v>308.04000000000002</v>
      </c>
      <c r="H15">
        <f t="shared" si="2"/>
        <v>7.692773753574049E-2</v>
      </c>
      <c r="I15">
        <f t="shared" si="0"/>
        <v>0.28376774599999999</v>
      </c>
      <c r="J15">
        <f t="shared" si="3"/>
        <v>2.1829610685396673E-2</v>
      </c>
      <c r="R15" s="4" t="s">
        <v>21</v>
      </c>
      <c r="S15" s="5">
        <v>0.19499014100000001</v>
      </c>
    </row>
    <row r="16" spans="1:19">
      <c r="A16" s="77" t="s">
        <v>36</v>
      </c>
      <c r="B16" s="78">
        <v>0</v>
      </c>
      <c r="C16" s="78">
        <v>1.2509051688791473</v>
      </c>
      <c r="D16" s="78">
        <v>0</v>
      </c>
      <c r="E16" s="78">
        <v>0</v>
      </c>
      <c r="F16" s="78">
        <v>0</v>
      </c>
      <c r="G16" s="20">
        <f t="shared" si="1"/>
        <v>0.25018103377582945</v>
      </c>
      <c r="H16">
        <f t="shared" si="2"/>
        <v>6.247844728842759E-5</v>
      </c>
      <c r="I16">
        <f t="shared" si="0"/>
        <v>0.252987409</v>
      </c>
      <c r="J16">
        <f t="shared" si="3"/>
        <v>1.580626049784237E-5</v>
      </c>
      <c r="R16" s="4" t="s">
        <v>40</v>
      </c>
      <c r="S16" s="5">
        <v>0.292860758</v>
      </c>
    </row>
    <row r="17" spans="1:19">
      <c r="A17" s="77" t="s">
        <v>38</v>
      </c>
      <c r="B17" s="78">
        <v>41.114732486175697</v>
      </c>
      <c r="C17" s="78">
        <v>14.435092096471037</v>
      </c>
      <c r="D17" s="78">
        <v>3.340198266328497</v>
      </c>
      <c r="E17" s="78">
        <v>3.3432727929881598</v>
      </c>
      <c r="F17" s="78">
        <v>12.255009032576378</v>
      </c>
      <c r="G17" s="20">
        <f t="shared" si="1"/>
        <v>14.897660934907956</v>
      </c>
      <c r="H17">
        <f t="shared" si="2"/>
        <v>3.7204367948872009E-3</v>
      </c>
      <c r="I17">
        <f t="shared" si="0"/>
        <v>0.189396599</v>
      </c>
      <c r="J17">
        <f t="shared" si="3"/>
        <v>7.0463807574609641E-4</v>
      </c>
      <c r="R17" s="4" t="s">
        <v>42</v>
      </c>
      <c r="S17" s="5">
        <v>0.34843180000000001</v>
      </c>
    </row>
    <row r="18" spans="1:19">
      <c r="A18" s="77" t="s">
        <v>39</v>
      </c>
      <c r="B18" s="78">
        <v>199.2163181601787</v>
      </c>
      <c r="C18" s="78">
        <v>95.854234881772825</v>
      </c>
      <c r="D18" s="78">
        <v>76.816613579323089</v>
      </c>
      <c r="E18" s="78">
        <v>1241.3898561906153</v>
      </c>
      <c r="F18" s="78">
        <v>6.4243132211220901</v>
      </c>
      <c r="G18" s="20">
        <f t="shared" si="1"/>
        <v>323.94026720660241</v>
      </c>
      <c r="H18">
        <f t="shared" si="2"/>
        <v>8.0898558151302272E-2</v>
      </c>
      <c r="I18">
        <f t="shared" si="0"/>
        <v>0.150847644</v>
      </c>
      <c r="J18">
        <f t="shared" si="3"/>
        <v>1.2203356900120943E-2</v>
      </c>
      <c r="R18" s="4" t="s">
        <v>44</v>
      </c>
      <c r="S18" s="5">
        <v>0.338698428</v>
      </c>
    </row>
    <row r="19" spans="1:19">
      <c r="A19" s="77" t="s">
        <v>41</v>
      </c>
      <c r="B19" s="78">
        <v>23.437213901197499</v>
      </c>
      <c r="C19" s="78">
        <v>4.1675754296422971</v>
      </c>
      <c r="D19" s="78">
        <v>0</v>
      </c>
      <c r="E19" s="78">
        <v>0</v>
      </c>
      <c r="F19" s="78">
        <v>0</v>
      </c>
      <c r="G19" s="20">
        <f t="shared" si="1"/>
        <v>5.5209578661679597</v>
      </c>
      <c r="H19">
        <f t="shared" si="2"/>
        <v>1.378765087892646E-3</v>
      </c>
      <c r="I19">
        <f t="shared" si="0"/>
        <v>0.15008984</v>
      </c>
      <c r="J19">
        <f t="shared" si="3"/>
        <v>2.0693863143939317E-4</v>
      </c>
      <c r="R19" s="4" t="s">
        <v>46</v>
      </c>
      <c r="S19" s="5">
        <v>0.49513526800000002</v>
      </c>
    </row>
    <row r="20" spans="1:19">
      <c r="A20" s="77" t="s">
        <v>174</v>
      </c>
      <c r="B20" s="78">
        <v>0</v>
      </c>
      <c r="C20" s="78">
        <v>0</v>
      </c>
      <c r="D20" s="78">
        <v>0</v>
      </c>
      <c r="E20" s="78">
        <v>0.70000000000000007</v>
      </c>
      <c r="F20" s="78">
        <v>6.98</v>
      </c>
      <c r="G20" s="20">
        <f t="shared" si="1"/>
        <v>1.536</v>
      </c>
      <c r="H20">
        <f t="shared" si="2"/>
        <v>3.8358980929391437E-4</v>
      </c>
      <c r="I20">
        <f t="shared" si="0"/>
        <v>0.427243396</v>
      </c>
      <c r="J20">
        <f t="shared" si="3"/>
        <v>1.6388621279372434E-4</v>
      </c>
      <c r="R20" s="4" t="s">
        <v>48</v>
      </c>
      <c r="S20" s="5">
        <v>0.35195426499999999</v>
      </c>
    </row>
    <row r="21" spans="1:19">
      <c r="A21" s="77" t="s">
        <v>49</v>
      </c>
      <c r="B21" s="78">
        <v>5.5956348189109013</v>
      </c>
      <c r="C21" s="78">
        <v>10.54396583699501</v>
      </c>
      <c r="D21" s="78">
        <v>5.7744902621698051</v>
      </c>
      <c r="E21" s="78">
        <v>7.6735408803719993</v>
      </c>
      <c r="F21" s="78">
        <v>7.4136508825713667</v>
      </c>
      <c r="G21" s="20">
        <f t="shared" si="1"/>
        <v>7.4002565362038171</v>
      </c>
      <c r="H21">
        <f t="shared" si="2"/>
        <v>1.8480878863596781E-3</v>
      </c>
      <c r="I21">
        <f t="shared" si="0"/>
        <v>0.21171030399999999</v>
      </c>
      <c r="J21">
        <f t="shared" si="3"/>
        <v>3.912592482399249E-4</v>
      </c>
      <c r="R21" s="4" t="s">
        <v>50</v>
      </c>
      <c r="S21" s="5">
        <v>0.230041615</v>
      </c>
    </row>
    <row r="22" spans="1:19">
      <c r="A22" s="77" t="s">
        <v>92</v>
      </c>
      <c r="B22" s="78">
        <v>0</v>
      </c>
      <c r="C22" s="78">
        <v>9.5192801974134902</v>
      </c>
      <c r="D22" s="78">
        <v>0</v>
      </c>
      <c r="E22" s="78">
        <v>0</v>
      </c>
      <c r="F22" s="78">
        <v>0</v>
      </c>
      <c r="G22" s="20">
        <f t="shared" si="1"/>
        <v>1.903856039482698</v>
      </c>
      <c r="H22">
        <f t="shared" si="2"/>
        <v>4.754555827527573E-4</v>
      </c>
      <c r="I22">
        <f t="shared" si="0"/>
        <v>0.28963038000000002</v>
      </c>
      <c r="J22">
        <f t="shared" si="3"/>
        <v>1.3770638110580254E-4</v>
      </c>
      <c r="R22" s="4" t="s">
        <v>23</v>
      </c>
      <c r="S22" s="5">
        <v>0.205225833</v>
      </c>
    </row>
    <row r="23" spans="1:19">
      <c r="A23" s="77" t="s">
        <v>151</v>
      </c>
      <c r="B23" s="78">
        <v>13.238798286447453</v>
      </c>
      <c r="C23" s="78">
        <v>15.850949656041131</v>
      </c>
      <c r="D23" s="78">
        <v>6.4607274805444259</v>
      </c>
      <c r="E23" s="78">
        <v>0</v>
      </c>
      <c r="F23" s="78">
        <v>0</v>
      </c>
      <c r="G23" s="20">
        <f t="shared" si="1"/>
        <v>7.1100950846066029</v>
      </c>
      <c r="H23">
        <f t="shared" si="2"/>
        <v>1.7756250114360969E-3</v>
      </c>
      <c r="I23">
        <f t="shared" si="0"/>
        <v>0.34739118899999999</v>
      </c>
      <c r="J23">
        <f t="shared" si="3"/>
        <v>6.1683648394092428E-4</v>
      </c>
      <c r="R23" s="4" t="s">
        <v>53</v>
      </c>
      <c r="S23" s="5">
        <v>0.29304951499999998</v>
      </c>
    </row>
    <row r="24" spans="1:19">
      <c r="A24" s="77" t="s">
        <v>51</v>
      </c>
      <c r="B24" s="78">
        <v>1.247876011039543</v>
      </c>
      <c r="C24" s="78">
        <v>1.7802393432894865</v>
      </c>
      <c r="D24" s="78">
        <v>0</v>
      </c>
      <c r="E24" s="78">
        <v>3.3916362250689795</v>
      </c>
      <c r="F24" s="78">
        <v>0</v>
      </c>
      <c r="G24" s="20">
        <f t="shared" si="1"/>
        <v>1.283950315879602</v>
      </c>
      <c r="H24">
        <f t="shared" si="2"/>
        <v>3.2064469844473806E-4</v>
      </c>
      <c r="I24">
        <f t="shared" si="0"/>
        <v>0.26294708900000002</v>
      </c>
      <c r="J24">
        <f t="shared" si="3"/>
        <v>8.4312590059326705E-5</v>
      </c>
      <c r="R24" s="4" t="s">
        <v>55</v>
      </c>
      <c r="S24" s="5">
        <v>0.51724363100000004</v>
      </c>
    </row>
    <row r="25" spans="1:19">
      <c r="A25" s="77" t="s">
        <v>52</v>
      </c>
      <c r="B25" s="78">
        <v>4.5649702173876197</v>
      </c>
      <c r="C25" s="78">
        <v>0</v>
      </c>
      <c r="D25" s="78">
        <v>0</v>
      </c>
      <c r="E25" s="78">
        <v>1.31393333602031</v>
      </c>
      <c r="F25" s="78">
        <v>1.3215252262413999</v>
      </c>
      <c r="G25" s="20">
        <f t="shared" si="1"/>
        <v>1.4400857559298659</v>
      </c>
      <c r="H25">
        <f t="shared" si="2"/>
        <v>3.596368622942837E-4</v>
      </c>
      <c r="I25">
        <f t="shared" si="0"/>
        <v>0.25720264300000001</v>
      </c>
      <c r="J25">
        <f t="shared" si="3"/>
        <v>9.249955150231682E-5</v>
      </c>
      <c r="R25" s="4" t="s">
        <v>57</v>
      </c>
      <c r="S25" s="4">
        <v>0.39864959599999999</v>
      </c>
    </row>
    <row r="26" spans="1:19">
      <c r="A26" s="77" t="s">
        <v>54</v>
      </c>
      <c r="B26" s="78">
        <v>216.79422858607683</v>
      </c>
      <c r="C26" s="78">
        <v>75.01635773356135</v>
      </c>
      <c r="D26" s="78">
        <v>128.46916408955758</v>
      </c>
      <c r="E26" s="78">
        <v>6.9506710872934798</v>
      </c>
      <c r="F26" s="78">
        <v>16.703199562119199</v>
      </c>
      <c r="G26" s="20">
        <f t="shared" si="1"/>
        <v>88.78672421172169</v>
      </c>
      <c r="H26">
        <f t="shared" si="2"/>
        <v>2.2172970448050583E-2</v>
      </c>
      <c r="I26">
        <f t="shared" si="0"/>
        <v>0.12913191900000001</v>
      </c>
      <c r="J26">
        <f t="shared" si="3"/>
        <v>2.8632382238870618E-3</v>
      </c>
      <c r="R26" s="4" t="s">
        <v>59</v>
      </c>
      <c r="S26" s="5">
        <v>0.42244188599999999</v>
      </c>
    </row>
    <row r="27" spans="1:19">
      <c r="A27" s="77" t="s">
        <v>101</v>
      </c>
      <c r="B27" s="78">
        <v>65.868163033057954</v>
      </c>
      <c r="C27" s="78">
        <v>32.108326817341222</v>
      </c>
      <c r="D27" s="78">
        <v>69.488996288534366</v>
      </c>
      <c r="E27" s="78">
        <v>192.22805805284881</v>
      </c>
      <c r="F27" s="78">
        <v>0</v>
      </c>
      <c r="G27" s="20">
        <f t="shared" si="1"/>
        <v>71.938708838356476</v>
      </c>
      <c r="H27">
        <f t="shared" si="2"/>
        <v>1.7965465888122131E-2</v>
      </c>
      <c r="I27">
        <f t="shared" si="0"/>
        <v>0.36470802699999999</v>
      </c>
      <c r="J27">
        <f t="shared" si="3"/>
        <v>6.5521496181928252E-3</v>
      </c>
      <c r="R27" s="17" t="s">
        <v>61</v>
      </c>
      <c r="S27" s="5">
        <v>0.37816792100000002</v>
      </c>
    </row>
    <row r="28" spans="1:19">
      <c r="A28" s="77" t="s">
        <v>129</v>
      </c>
      <c r="B28" s="78">
        <v>0</v>
      </c>
      <c r="C28" s="78">
        <v>0</v>
      </c>
      <c r="D28" s="78">
        <v>0</v>
      </c>
      <c r="E28" s="78">
        <v>2.2650000000000001</v>
      </c>
      <c r="F28" s="78">
        <v>0</v>
      </c>
      <c r="G28" s="20">
        <f t="shared" si="1"/>
        <v>0.45300000000000001</v>
      </c>
      <c r="H28">
        <f t="shared" si="2"/>
        <v>1.1312902578785366E-4</v>
      </c>
      <c r="I28">
        <f t="shared" si="0"/>
        <v>0.51318692300000002</v>
      </c>
      <c r="J28">
        <f t="shared" si="3"/>
        <v>5.8056336646056275E-5</v>
      </c>
      <c r="R28" s="793" t="s">
        <v>265</v>
      </c>
      <c r="S28" s="5">
        <v>0.37816792100000002</v>
      </c>
    </row>
    <row r="29" spans="1:19">
      <c r="A29" s="77" t="s">
        <v>58</v>
      </c>
      <c r="B29" s="78">
        <v>0</v>
      </c>
      <c r="C29" s="78">
        <v>0</v>
      </c>
      <c r="D29" s="78">
        <v>0</v>
      </c>
      <c r="E29" s="78">
        <v>0</v>
      </c>
      <c r="F29" s="78">
        <v>0</v>
      </c>
      <c r="G29" s="20">
        <f t="shared" si="1"/>
        <v>0</v>
      </c>
      <c r="H29">
        <f t="shared" si="2"/>
        <v>0</v>
      </c>
      <c r="I29">
        <f t="shared" si="0"/>
        <v>0.19057085000000001</v>
      </c>
      <c r="R29" s="17" t="s">
        <v>63</v>
      </c>
      <c r="S29" s="5">
        <v>0.27222679999999999</v>
      </c>
    </row>
    <row r="30" spans="1:19">
      <c r="A30" s="77" t="s">
        <v>133</v>
      </c>
      <c r="B30" s="78">
        <v>0</v>
      </c>
      <c r="C30" s="78">
        <v>0</v>
      </c>
      <c r="D30" s="78">
        <v>0</v>
      </c>
      <c r="E30" s="78">
        <v>0</v>
      </c>
      <c r="F30" s="78">
        <v>3519.7739999999999</v>
      </c>
      <c r="G30" s="20">
        <f t="shared" si="1"/>
        <v>703.95479999999998</v>
      </c>
      <c r="H30">
        <f t="shared" si="2"/>
        <v>0.17580070799709352</v>
      </c>
      <c r="I30">
        <f t="shared" si="0"/>
        <v>0.50267819899999999</v>
      </c>
      <c r="J30">
        <f t="shared" si="3"/>
        <v>8.8371183278903864E-2</v>
      </c>
      <c r="R30" s="4" t="s">
        <v>65</v>
      </c>
      <c r="S30" s="5">
        <v>0.42144716700000001</v>
      </c>
    </row>
    <row r="31" spans="1:19">
      <c r="A31" s="77" t="s">
        <v>186</v>
      </c>
      <c r="B31" s="78">
        <v>16.124837451235372</v>
      </c>
      <c r="C31" s="78">
        <v>64.239271781534455</v>
      </c>
      <c r="D31" s="78">
        <v>82.964889466840006</v>
      </c>
      <c r="E31" s="78">
        <v>1.8205461638491547</v>
      </c>
      <c r="F31" s="78">
        <v>0</v>
      </c>
      <c r="G31" s="20">
        <f t="shared" si="1"/>
        <v>33.029908972691793</v>
      </c>
      <c r="H31">
        <f t="shared" si="2"/>
        <v>8.2486565649936179E-3</v>
      </c>
      <c r="I31">
        <f t="shared" si="0"/>
        <v>0.320837551</v>
      </c>
      <c r="J31">
        <f t="shared" si="3"/>
        <v>2.6464787713526249E-3</v>
      </c>
      <c r="R31" s="4" t="s">
        <v>67</v>
      </c>
      <c r="S31" s="4">
        <v>0.61926907399999997</v>
      </c>
    </row>
    <row r="32" spans="1:19">
      <c r="A32" s="77" t="s">
        <v>178</v>
      </c>
      <c r="B32" s="78">
        <v>40.753999999999998</v>
      </c>
      <c r="C32" s="78">
        <v>82.254000000000005</v>
      </c>
      <c r="D32" s="78">
        <v>156.08799999999999</v>
      </c>
      <c r="E32" s="78">
        <v>67.361999999999995</v>
      </c>
      <c r="F32" s="78">
        <v>17.597999999999999</v>
      </c>
      <c r="G32" s="20">
        <f t="shared" si="1"/>
        <v>72.811199999999999</v>
      </c>
      <c r="H32">
        <f t="shared" si="2"/>
        <v>1.8183355678685585E-2</v>
      </c>
      <c r="I32">
        <f t="shared" si="0"/>
        <v>0.430075243</v>
      </c>
      <c r="J32">
        <f t="shared" si="3"/>
        <v>7.8202111120661329E-3</v>
      </c>
      <c r="R32" s="4" t="s">
        <v>69</v>
      </c>
      <c r="S32" s="5">
        <v>0.29559615700000003</v>
      </c>
    </row>
    <row r="33" spans="1:19">
      <c r="A33" s="77" t="s">
        <v>166</v>
      </c>
      <c r="B33" s="78">
        <v>0</v>
      </c>
      <c r="C33" s="78">
        <v>0</v>
      </c>
      <c r="D33" s="78">
        <v>0</v>
      </c>
      <c r="E33" s="78">
        <v>0</v>
      </c>
      <c r="F33" s="78">
        <v>0</v>
      </c>
      <c r="G33" s="20">
        <f t="shared" si="1"/>
        <v>0</v>
      </c>
      <c r="H33">
        <f t="shared" si="2"/>
        <v>0</v>
      </c>
      <c r="I33">
        <f t="shared" si="0"/>
        <v>0.38176551399999997</v>
      </c>
      <c r="R33" s="4" t="s">
        <v>71</v>
      </c>
      <c r="S33" s="4">
        <v>0.39787066100000001</v>
      </c>
    </row>
    <row r="34" spans="1:19">
      <c r="A34" s="77" t="s">
        <v>60</v>
      </c>
      <c r="B34" s="78">
        <v>0</v>
      </c>
      <c r="C34" s="78">
        <v>0</v>
      </c>
      <c r="D34" s="78">
        <v>0</v>
      </c>
      <c r="E34" s="78">
        <v>0.94503602949862497</v>
      </c>
      <c r="F34" s="78">
        <v>0.82910082480178304</v>
      </c>
      <c r="G34" s="20">
        <f t="shared" si="1"/>
        <v>0.35482737086008165</v>
      </c>
      <c r="H34">
        <f t="shared" si="2"/>
        <v>8.861208562531234E-5</v>
      </c>
      <c r="I34">
        <f t="shared" si="0"/>
        <v>0.14993991800000001</v>
      </c>
      <c r="J34">
        <f t="shared" si="3"/>
        <v>1.3286488852468311E-5</v>
      </c>
      <c r="R34" s="22" t="s">
        <v>73</v>
      </c>
      <c r="S34" s="4">
        <v>0.39864959599999999</v>
      </c>
    </row>
    <row r="35" spans="1:19">
      <c r="A35" s="77" t="s">
        <v>62</v>
      </c>
      <c r="B35" s="78">
        <v>13.464679386237961</v>
      </c>
      <c r="C35" s="78">
        <v>0</v>
      </c>
      <c r="D35" s="78">
        <v>0</v>
      </c>
      <c r="E35" s="78">
        <v>4.7139451314024372</v>
      </c>
      <c r="F35" s="78">
        <v>3.1748927783074263</v>
      </c>
      <c r="G35" s="20">
        <f t="shared" si="1"/>
        <v>4.2707034591895647</v>
      </c>
      <c r="H35">
        <f t="shared" si="2"/>
        <v>1.066535368138923E-3</v>
      </c>
      <c r="I35">
        <f t="shared" si="0"/>
        <v>0.25460756899999998</v>
      </c>
      <c r="J35">
        <f t="shared" si="3"/>
        <v>2.7154797733437122E-4</v>
      </c>
      <c r="R35" s="4" t="s">
        <v>75</v>
      </c>
      <c r="S35" s="5">
        <v>0.30243793699999999</v>
      </c>
    </row>
    <row r="36" spans="1:19">
      <c r="A36" s="77" t="s">
        <v>187</v>
      </c>
      <c r="B36" s="78">
        <v>0</v>
      </c>
      <c r="C36" s="78">
        <v>712.19780219780216</v>
      </c>
      <c r="D36" s="78">
        <v>0</v>
      </c>
      <c r="E36" s="78">
        <v>0</v>
      </c>
      <c r="F36" s="78">
        <v>0</v>
      </c>
      <c r="G36" s="20">
        <f t="shared" si="1"/>
        <v>142.43956043956044</v>
      </c>
      <c r="H36">
        <f t="shared" si="2"/>
        <v>3.5571851448515608E-2</v>
      </c>
      <c r="I36">
        <f t="shared" si="0"/>
        <v>0.29396187099999999</v>
      </c>
      <c r="J36">
        <f t="shared" si="3"/>
        <v>1.0456768006739708E-2</v>
      </c>
      <c r="R36" s="4" t="s">
        <v>25</v>
      </c>
      <c r="S36" s="5">
        <v>0.22307782900000001</v>
      </c>
    </row>
    <row r="37" spans="1:19">
      <c r="A37" s="77" t="s">
        <v>64</v>
      </c>
      <c r="B37" s="78">
        <v>42.479950195920459</v>
      </c>
      <c r="C37" s="78">
        <v>16.670301718569188</v>
      </c>
      <c r="D37" s="78">
        <v>0</v>
      </c>
      <c r="E37" s="78">
        <v>0</v>
      </c>
      <c r="F37" s="78">
        <v>0</v>
      </c>
      <c r="G37" s="20">
        <f t="shared" si="1"/>
        <v>11.830050382897928</v>
      </c>
      <c r="H37">
        <f t="shared" si="2"/>
        <v>2.9543533660893327E-3</v>
      </c>
      <c r="I37">
        <f t="shared" si="0"/>
        <v>0.25070976</v>
      </c>
      <c r="J37">
        <f t="shared" si="3"/>
        <v>7.4068522336744871E-4</v>
      </c>
      <c r="R37" s="4" t="s">
        <v>78</v>
      </c>
      <c r="S37" s="5">
        <v>0.53326135799999996</v>
      </c>
    </row>
    <row r="38" spans="1:19">
      <c r="A38" s="77" t="s">
        <v>72</v>
      </c>
      <c r="B38" s="78">
        <v>0</v>
      </c>
      <c r="C38" s="78">
        <v>0</v>
      </c>
      <c r="D38" s="78">
        <v>1.10995182809066</v>
      </c>
      <c r="E38" s="78">
        <v>0</v>
      </c>
      <c r="F38" s="78">
        <v>1.4760104029213199</v>
      </c>
      <c r="G38" s="20">
        <f t="shared" si="1"/>
        <v>0.51719244620239591</v>
      </c>
      <c r="H38">
        <f t="shared" si="2"/>
        <v>1.2915999466603522E-4</v>
      </c>
      <c r="I38">
        <f t="shared" si="0"/>
        <v>0.20526576499999999</v>
      </c>
      <c r="J38">
        <f t="shared" si="3"/>
        <v>2.6512125112519638E-5</v>
      </c>
      <c r="R38" s="23" t="s">
        <v>80</v>
      </c>
      <c r="S38" s="5">
        <v>0.45051817900000002</v>
      </c>
    </row>
    <row r="39" spans="1:19">
      <c r="A39" s="77" t="s">
        <v>170</v>
      </c>
      <c r="B39" s="78">
        <v>1.2205335406579354</v>
      </c>
      <c r="C39" s="78">
        <v>0.75103978906719393</v>
      </c>
      <c r="D39" s="78">
        <v>0</v>
      </c>
      <c r="E39" s="78">
        <v>0</v>
      </c>
      <c r="F39" s="78">
        <v>0</v>
      </c>
      <c r="G39" s="20">
        <f t="shared" si="1"/>
        <v>0.39431466594502584</v>
      </c>
      <c r="H39">
        <f t="shared" si="2"/>
        <v>9.8473364265394545E-5</v>
      </c>
      <c r="I39">
        <f t="shared" si="0"/>
        <v>0.30810618099999998</v>
      </c>
      <c r="J39">
        <f t="shared" si="3"/>
        <v>3.0340252194032582E-5</v>
      </c>
      <c r="R39" s="4" t="s">
        <v>82</v>
      </c>
      <c r="S39" s="5">
        <v>0.58993438499999995</v>
      </c>
    </row>
    <row r="40" spans="1:19">
      <c r="A40" s="77" t="s">
        <v>105</v>
      </c>
      <c r="B40" s="78">
        <v>0.73043647637443798</v>
      </c>
      <c r="C40" s="78">
        <v>2.8142519644219299</v>
      </c>
      <c r="D40" s="78">
        <v>5.3793488891993855</v>
      </c>
      <c r="E40" s="78">
        <v>0</v>
      </c>
      <c r="F40" s="78">
        <v>0</v>
      </c>
      <c r="G40" s="20">
        <f t="shared" si="1"/>
        <v>1.7848074659991506</v>
      </c>
      <c r="H40">
        <f t="shared" si="2"/>
        <v>4.4572523145115154E-4</v>
      </c>
      <c r="I40">
        <f t="shared" si="0"/>
        <v>0.31737988700000003</v>
      </c>
      <c r="J40">
        <f t="shared" si="3"/>
        <v>1.4146422359101533E-4</v>
      </c>
      <c r="R40" s="4" t="s">
        <v>84</v>
      </c>
      <c r="S40" s="5">
        <v>0.49951571</v>
      </c>
    </row>
    <row r="41" spans="1:19">
      <c r="A41" s="77" t="s">
        <v>192</v>
      </c>
      <c r="B41" s="78">
        <v>1312</v>
      </c>
      <c r="C41" s="78">
        <v>34</v>
      </c>
      <c r="D41" s="78">
        <v>39</v>
      </c>
      <c r="E41" s="78">
        <v>8</v>
      </c>
      <c r="F41" s="78">
        <v>439</v>
      </c>
      <c r="G41" s="20">
        <f t="shared" si="1"/>
        <v>366.4</v>
      </c>
      <c r="H41">
        <f t="shared" si="2"/>
        <v>9.1502152425319158E-2</v>
      </c>
      <c r="I41">
        <f t="shared" si="0"/>
        <v>0.27743080799999997</v>
      </c>
      <c r="J41">
        <f t="shared" si="3"/>
        <v>2.538551608109545E-2</v>
      </c>
      <c r="R41" s="4" t="s">
        <v>86</v>
      </c>
      <c r="S41" s="5">
        <v>0.47433267899999998</v>
      </c>
    </row>
    <row r="42" spans="1:19">
      <c r="A42" s="77" t="s">
        <v>193</v>
      </c>
      <c r="B42" s="78">
        <v>2106.7392784206945</v>
      </c>
      <c r="C42" s="78">
        <v>1573.859768550034</v>
      </c>
      <c r="D42" s="78">
        <v>1883.4581347855685</v>
      </c>
      <c r="E42" s="78">
        <v>2617.5629680054458</v>
      </c>
      <c r="F42" s="78">
        <v>0</v>
      </c>
      <c r="G42" s="20">
        <f t="shared" si="1"/>
        <v>1636.3240299523484</v>
      </c>
      <c r="H42">
        <f t="shared" si="2"/>
        <v>0.40864402512530645</v>
      </c>
      <c r="I42">
        <f t="shared" si="0"/>
        <v>0.29781603099999998</v>
      </c>
      <c r="J42">
        <f t="shared" si="3"/>
        <v>0.12170074165468303</v>
      </c>
      <c r="R42" s="4" t="s">
        <v>87</v>
      </c>
      <c r="S42" s="5">
        <v>0.23357465599999999</v>
      </c>
    </row>
    <row r="43" spans="1:19">
      <c r="A43" s="77" t="s">
        <v>275</v>
      </c>
      <c r="B43" s="78">
        <v>0</v>
      </c>
      <c r="C43" s="78">
        <v>0</v>
      </c>
      <c r="D43" s="78">
        <v>0</v>
      </c>
      <c r="E43" s="78">
        <v>0.6</v>
      </c>
      <c r="F43" s="78">
        <v>0</v>
      </c>
      <c r="G43" s="20">
        <f t="shared" si="1"/>
        <v>0.12</v>
      </c>
      <c r="H43">
        <f t="shared" si="2"/>
        <v>2.996795385108706E-5</v>
      </c>
      <c r="I43">
        <f t="shared" si="0"/>
        <v>0.53553453900000003</v>
      </c>
      <c r="J43">
        <f t="shared" si="3"/>
        <v>1.6048874350415186E-5</v>
      </c>
      <c r="R43" s="4" t="s">
        <v>88</v>
      </c>
      <c r="S43" s="5">
        <v>0.34930835100000002</v>
      </c>
    </row>
    <row r="44" spans="1:19">
      <c r="A44" s="77" t="s">
        <v>0</v>
      </c>
      <c r="B44" s="78">
        <v>224</v>
      </c>
      <c r="C44" s="458" t="s">
        <v>30</v>
      </c>
      <c r="D44" s="78">
        <v>498</v>
      </c>
      <c r="E44" s="458" t="s">
        <v>30</v>
      </c>
      <c r="F44" s="458" t="s">
        <v>30</v>
      </c>
      <c r="G44" s="20">
        <f>AVERAGE(B44,D44)</f>
        <v>361</v>
      </c>
      <c r="H44">
        <f t="shared" si="2"/>
        <v>9.0153594502020235E-2</v>
      </c>
      <c r="I44">
        <f t="shared" si="0"/>
        <v>0.199021375</v>
      </c>
      <c r="J44">
        <f t="shared" si="3"/>
        <v>1.7942492338984508E-2</v>
      </c>
      <c r="R44" s="4" t="s">
        <v>89</v>
      </c>
      <c r="S44" s="4">
        <v>0.39864959599999999</v>
      </c>
    </row>
    <row r="45" spans="1:19">
      <c r="A45" s="77" t="s">
        <v>172</v>
      </c>
      <c r="B45" s="78">
        <v>0</v>
      </c>
      <c r="C45" s="78">
        <v>0</v>
      </c>
      <c r="D45" s="78">
        <v>0</v>
      </c>
      <c r="E45" s="78">
        <v>0</v>
      </c>
      <c r="F45" s="78">
        <v>3.1739999999999999</v>
      </c>
      <c r="G45" s="20">
        <f t="shared" si="1"/>
        <v>0.63480000000000003</v>
      </c>
      <c r="H45">
        <f t="shared" si="2"/>
        <v>1.5853047587225056E-4</v>
      </c>
      <c r="I45">
        <f t="shared" si="0"/>
        <v>0.38138826799999997</v>
      </c>
      <c r="J45">
        <f t="shared" si="3"/>
        <v>6.0461663618133423E-5</v>
      </c>
      <c r="R45" s="4" t="s">
        <v>91</v>
      </c>
      <c r="S45" s="5">
        <v>0.578744904</v>
      </c>
    </row>
    <row r="46" spans="1:19" ht="16" thickBot="1">
      <c r="A46" s="311"/>
      <c r="B46" s="80"/>
      <c r="C46" s="80"/>
      <c r="D46" s="80"/>
      <c r="E46" s="80"/>
      <c r="F46" s="80"/>
      <c r="G46" s="20"/>
      <c r="R46" s="4" t="s">
        <v>93</v>
      </c>
      <c r="S46" s="5">
        <v>0.544175509</v>
      </c>
    </row>
    <row r="47" spans="1:19">
      <c r="A47" s="235"/>
      <c r="B47" s="78">
        <f>SUM(B7:B45)</f>
        <v>4907.0242076786653</v>
      </c>
      <c r="C47" s="78">
        <f>SUM(C7:C45)</f>
        <v>3078.60053997778</v>
      </c>
      <c r="D47" s="78">
        <f>SUM(D7:D45)</f>
        <v>3381.647149550206</v>
      </c>
      <c r="E47" s="78">
        <f>SUM(E7:E45)</f>
        <v>4383.0074750373296</v>
      </c>
      <c r="F47" s="78">
        <f>SUM(F7:F45)</f>
        <v>4271.1075726720319</v>
      </c>
      <c r="G47" s="20">
        <f t="shared" si="1"/>
        <v>4004.2773889832024</v>
      </c>
      <c r="R47" s="4" t="s">
        <v>95</v>
      </c>
      <c r="S47" s="5">
        <v>0.28245747300000001</v>
      </c>
    </row>
    <row r="48" spans="1:19">
      <c r="A48" s="84" t="s">
        <v>269</v>
      </c>
      <c r="B48" s="166"/>
      <c r="C48" s="166"/>
      <c r="D48" s="166"/>
      <c r="E48" s="166"/>
      <c r="F48" s="166"/>
      <c r="G48" s="166"/>
      <c r="R48" s="4" t="s">
        <v>96</v>
      </c>
      <c r="S48" s="5">
        <v>0.30302319799999999</v>
      </c>
    </row>
    <row r="49" spans="1:19">
      <c r="A49" s="86"/>
      <c r="B49" s="166"/>
      <c r="C49" s="166"/>
      <c r="D49" s="166"/>
      <c r="E49" s="166"/>
      <c r="F49" s="166"/>
      <c r="G49" s="166"/>
      <c r="R49" s="4" t="s">
        <v>98</v>
      </c>
      <c r="S49" s="4">
        <v>0.39787066100000001</v>
      </c>
    </row>
    <row r="50" spans="1:19">
      <c r="A50" s="87" t="s">
        <v>271</v>
      </c>
      <c r="B50" s="166"/>
      <c r="C50" s="166"/>
      <c r="D50" s="166"/>
      <c r="E50" s="166"/>
      <c r="F50" s="166"/>
      <c r="G50" s="166"/>
      <c r="R50" s="4" t="s">
        <v>100</v>
      </c>
      <c r="S50" s="4">
        <v>0.39787066100000001</v>
      </c>
    </row>
    <row r="51" spans="1:19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R51" s="4" t="s">
        <v>102</v>
      </c>
      <c r="S51" s="5">
        <v>0.29815216</v>
      </c>
    </row>
    <row r="52" spans="1:19">
      <c r="A52" s="880" t="s">
        <v>136</v>
      </c>
      <c r="B52" s="881"/>
      <c r="C52" s="881"/>
      <c r="D52" s="881"/>
      <c r="E52" s="881"/>
      <c r="F52" s="881"/>
      <c r="G52" s="882"/>
      <c r="H52" s="883"/>
      <c r="I52" s="883"/>
      <c r="J52" s="883"/>
      <c r="K52" s="883"/>
      <c r="L52" s="883"/>
      <c r="R52" s="4" t="s">
        <v>104</v>
      </c>
      <c r="S52" s="5">
        <v>0.46037966699999999</v>
      </c>
    </row>
    <row r="53" spans="1:19">
      <c r="A53" s="884" t="s">
        <v>2</v>
      </c>
      <c r="B53" s="884"/>
      <c r="C53" s="884"/>
      <c r="D53" s="884"/>
      <c r="E53" s="884"/>
      <c r="F53" s="884"/>
      <c r="G53" s="885"/>
      <c r="H53" s="883"/>
      <c r="I53" s="883"/>
      <c r="J53" s="883"/>
      <c r="K53" s="883"/>
      <c r="L53" s="883"/>
      <c r="R53" s="4" t="s">
        <v>106</v>
      </c>
      <c r="S53" s="5">
        <v>0.48877002400000003</v>
      </c>
    </row>
    <row r="54" spans="1:19">
      <c r="A54" s="886" t="s">
        <v>4</v>
      </c>
      <c r="B54" s="887"/>
      <c r="C54" s="887"/>
      <c r="D54" s="887"/>
      <c r="E54" s="887"/>
      <c r="F54" s="887"/>
      <c r="G54" s="888"/>
      <c r="H54" s="883"/>
      <c r="I54" s="883"/>
      <c r="J54" s="883"/>
      <c r="K54" s="883"/>
      <c r="L54" s="883"/>
      <c r="R54" s="17" t="s">
        <v>107</v>
      </c>
      <c r="S54" s="4">
        <v>0.54393411999999997</v>
      </c>
    </row>
    <row r="55" spans="1:19" ht="16" thickBot="1">
      <c r="A55" s="889"/>
      <c r="B55" s="890"/>
      <c r="C55" s="890"/>
      <c r="D55" s="890"/>
      <c r="E55" s="890"/>
      <c r="F55" s="890"/>
      <c r="G55" s="885"/>
      <c r="H55" s="883"/>
      <c r="I55" s="883"/>
      <c r="J55" s="883"/>
      <c r="K55" s="883"/>
      <c r="L55" s="883"/>
      <c r="R55" s="22" t="s">
        <v>108</v>
      </c>
      <c r="S55" s="5">
        <v>0.342986709</v>
      </c>
    </row>
    <row r="56" spans="1:19">
      <c r="A56" s="891" t="s">
        <v>268</v>
      </c>
      <c r="B56" s="892" t="s">
        <v>8</v>
      </c>
      <c r="C56" s="892" t="s">
        <v>9</v>
      </c>
      <c r="D56" s="892" t="s">
        <v>10</v>
      </c>
      <c r="E56" s="892" t="s">
        <v>11</v>
      </c>
      <c r="F56" s="892" t="s">
        <v>12</v>
      </c>
      <c r="G56" s="16" t="s">
        <v>13</v>
      </c>
      <c r="H56" s="16" t="s">
        <v>14</v>
      </c>
      <c r="I56" s="16" t="s">
        <v>15</v>
      </c>
      <c r="J56" s="16" t="s">
        <v>279</v>
      </c>
      <c r="K56" s="16" t="s">
        <v>17</v>
      </c>
      <c r="L56" s="16" t="s">
        <v>18</v>
      </c>
      <c r="R56" s="25" t="s">
        <v>109</v>
      </c>
      <c r="S56" s="5">
        <v>0.50274215499999997</v>
      </c>
    </row>
    <row r="57" spans="1:19">
      <c r="A57" s="885"/>
      <c r="B57" s="893"/>
      <c r="C57" s="893"/>
      <c r="D57" s="893"/>
      <c r="E57" s="893"/>
      <c r="F57" s="893"/>
      <c r="G57" s="18"/>
      <c r="R57" s="4" t="s">
        <v>27</v>
      </c>
      <c r="S57" s="5">
        <v>0.20740839999999999</v>
      </c>
    </row>
    <row r="58" spans="1:19">
      <c r="A58" s="894" t="s">
        <v>23</v>
      </c>
      <c r="B58" s="895">
        <v>0</v>
      </c>
      <c r="C58" s="895">
        <v>0</v>
      </c>
      <c r="D58" s="895">
        <v>2.64884874411459</v>
      </c>
      <c r="E58" s="895">
        <v>1.3901342174586999</v>
      </c>
      <c r="F58" s="895">
        <v>0</v>
      </c>
      <c r="G58" s="20">
        <f>AVERAGE(B58:F58)</f>
        <v>0.80779659231465806</v>
      </c>
      <c r="H58">
        <f>G58/G$67</f>
        <v>2.6535491014591447E-2</v>
      </c>
      <c r="I58">
        <f t="shared" ref="I58:I65" si="4">VLOOKUP(A58,R$1:S$252,2,FALSE)</f>
        <v>0.205225833</v>
      </c>
      <c r="J58">
        <f>H58*I58</f>
        <v>5.445768247533545E-3</v>
      </c>
      <c r="K58">
        <f>SUM(J58:J65)</f>
        <v>0.17204309279592611</v>
      </c>
      <c r="L58">
        <f>COUNTA(J58:J65)</f>
        <v>7</v>
      </c>
      <c r="R58" s="4" t="s">
        <v>110</v>
      </c>
      <c r="S58" s="5">
        <v>0.38689927499999999</v>
      </c>
    </row>
    <row r="59" spans="1:19">
      <c r="A59" s="896" t="s">
        <v>55</v>
      </c>
      <c r="B59" s="895">
        <v>0</v>
      </c>
      <c r="C59" s="895">
        <v>0</v>
      </c>
      <c r="D59" s="895">
        <v>0</v>
      </c>
      <c r="E59" s="895">
        <v>0</v>
      </c>
      <c r="F59" s="895" t="e">
        <f ca="1">_xll.DBRW(#REF!,$A59,#REF!,#REF!,#REF!,#REF!,$F59,#REF!,#REF!)</f>
        <v>#NAME?</v>
      </c>
      <c r="G59" s="20">
        <f>AVERAGE(B59:E59)</f>
        <v>0</v>
      </c>
      <c r="H59">
        <f t="shared" ref="H59:H65" si="5">G59/G$67</f>
        <v>0</v>
      </c>
      <c r="I59">
        <f t="shared" si="4"/>
        <v>0.51724363100000004</v>
      </c>
      <c r="K59" s="883"/>
      <c r="L59" s="883"/>
      <c r="R59" s="4" t="s">
        <v>29</v>
      </c>
      <c r="S59" s="5">
        <v>0.226918286</v>
      </c>
    </row>
    <row r="60" spans="1:19">
      <c r="A60" s="894" t="s">
        <v>39</v>
      </c>
      <c r="B60" s="895">
        <v>29.296517376496869</v>
      </c>
      <c r="C60" s="895">
        <v>15.281109908688421</v>
      </c>
      <c r="D60" s="895">
        <v>14.568668092630199</v>
      </c>
      <c r="E60" s="895">
        <v>34.753355436467395</v>
      </c>
      <c r="F60" s="895">
        <v>25.6972357927981</v>
      </c>
      <c r="G60" s="20">
        <f t="shared" ref="G60:G67" si="6">AVERAGE(B60:F60)</f>
        <v>23.919377321416196</v>
      </c>
      <c r="H60">
        <f t="shared" si="5"/>
        <v>0.78573297786310137</v>
      </c>
      <c r="I60">
        <f t="shared" si="4"/>
        <v>0.150847644</v>
      </c>
      <c r="J60">
        <f t="shared" ref="J60:J65" si="7">H60*I60</f>
        <v>0.11852596852375299</v>
      </c>
      <c r="K60" s="883"/>
      <c r="L60" s="883"/>
      <c r="R60" s="4" t="s">
        <v>32</v>
      </c>
      <c r="S60" s="5">
        <v>0.167790564</v>
      </c>
    </row>
    <row r="61" spans="1:19">
      <c r="A61" s="894" t="s">
        <v>41</v>
      </c>
      <c r="B61" s="895">
        <v>0</v>
      </c>
      <c r="C61" s="895">
        <v>1.3891918098807656</v>
      </c>
      <c r="D61" s="895">
        <v>0</v>
      </c>
      <c r="E61" s="895">
        <v>0</v>
      </c>
      <c r="F61" s="895">
        <v>0</v>
      </c>
      <c r="G61" s="20">
        <f t="shared" si="6"/>
        <v>0.27783836197615314</v>
      </c>
      <c r="H61">
        <f t="shared" si="5"/>
        <v>9.1267745220385936E-3</v>
      </c>
      <c r="I61">
        <f t="shared" si="4"/>
        <v>0.15008984</v>
      </c>
      <c r="J61">
        <f t="shared" si="7"/>
        <v>1.3698361277288489E-3</v>
      </c>
      <c r="K61" s="883"/>
      <c r="L61" s="883"/>
      <c r="R61" s="25" t="s">
        <v>111</v>
      </c>
      <c r="S61" s="5">
        <v>0.57165877300000001</v>
      </c>
    </row>
    <row r="62" spans="1:19">
      <c r="A62" s="894" t="s">
        <v>49</v>
      </c>
      <c r="B62" s="895">
        <v>1.083971142930384</v>
      </c>
      <c r="C62" s="895">
        <v>8.4740700402726699</v>
      </c>
      <c r="D62" s="895">
        <v>5.2844532445086099</v>
      </c>
      <c r="E62" s="895">
        <v>1.4179369018078696</v>
      </c>
      <c r="F62" s="895">
        <v>1.8502005668808958</v>
      </c>
      <c r="G62" s="20">
        <f t="shared" si="6"/>
        <v>3.6221263792800862</v>
      </c>
      <c r="H62">
        <f t="shared" si="5"/>
        <v>0.11898403992482069</v>
      </c>
      <c r="I62">
        <f t="shared" si="4"/>
        <v>0.21171030399999999</v>
      </c>
      <c r="J62">
        <f t="shared" si="7"/>
        <v>2.5190147263631925E-2</v>
      </c>
      <c r="K62" s="883"/>
      <c r="L62" s="883"/>
      <c r="R62" s="4" t="s">
        <v>34</v>
      </c>
      <c r="S62" s="5">
        <v>0.14496762399999999</v>
      </c>
    </row>
    <row r="63" spans="1:19">
      <c r="A63" s="894" t="s">
        <v>54</v>
      </c>
      <c r="B63" s="895">
        <v>1.4648258688248434</v>
      </c>
      <c r="C63" s="895">
        <v>0</v>
      </c>
      <c r="D63" s="895">
        <v>1.3244243720572899</v>
      </c>
      <c r="E63" s="895">
        <v>0</v>
      </c>
      <c r="F63" s="895">
        <v>0</v>
      </c>
      <c r="G63" s="20">
        <f t="shared" si="6"/>
        <v>0.55785004817642669</v>
      </c>
      <c r="H63">
        <f t="shared" si="5"/>
        <v>1.8324941057821256E-2</v>
      </c>
      <c r="I63">
        <f t="shared" si="4"/>
        <v>0.12913191900000001</v>
      </c>
      <c r="J63">
        <f t="shared" si="7"/>
        <v>2.3663348043583489E-3</v>
      </c>
      <c r="K63" s="883"/>
      <c r="L63" s="883"/>
      <c r="R63" s="4" t="s">
        <v>115</v>
      </c>
      <c r="S63" s="5">
        <v>0.45267124600000003</v>
      </c>
    </row>
    <row r="64" spans="1:19">
      <c r="A64" s="894" t="s">
        <v>101</v>
      </c>
      <c r="B64" s="895">
        <v>0</v>
      </c>
      <c r="C64" s="895">
        <v>0</v>
      </c>
      <c r="D64" s="895">
        <v>0</v>
      </c>
      <c r="E64" s="895">
        <v>1.5945868104184617</v>
      </c>
      <c r="F64" s="895">
        <v>0</v>
      </c>
      <c r="G64" s="20">
        <f t="shared" si="6"/>
        <v>0.31891736208369237</v>
      </c>
      <c r="H64">
        <f t="shared" si="5"/>
        <v>1.0476187788463223E-2</v>
      </c>
      <c r="I64">
        <f t="shared" si="4"/>
        <v>0.36470802699999999</v>
      </c>
      <c r="J64">
        <f t="shared" si="7"/>
        <v>3.8207497788119156E-3</v>
      </c>
      <c r="K64" s="883"/>
      <c r="L64" s="883"/>
      <c r="R64" s="4" t="s">
        <v>117</v>
      </c>
      <c r="S64" s="5">
        <v>0.40126814</v>
      </c>
    </row>
    <row r="65" spans="1:19">
      <c r="A65" s="894" t="s">
        <v>148</v>
      </c>
      <c r="B65" s="895">
        <v>0</v>
      </c>
      <c r="C65" s="895">
        <v>0</v>
      </c>
      <c r="D65" s="895">
        <v>0</v>
      </c>
      <c r="E65" s="895">
        <v>0</v>
      </c>
      <c r="F65" s="895">
        <v>4.6910679005809097</v>
      </c>
      <c r="G65" s="20">
        <f t="shared" si="6"/>
        <v>0.93821358011618194</v>
      </c>
      <c r="H65">
        <f t="shared" si="5"/>
        <v>3.0819587829163542E-2</v>
      </c>
      <c r="I65">
        <f t="shared" si="4"/>
        <v>0.49722559999999999</v>
      </c>
      <c r="J65">
        <f t="shared" si="7"/>
        <v>1.5324288050108539E-2</v>
      </c>
      <c r="K65" s="883"/>
      <c r="L65" s="883"/>
      <c r="R65" s="4" t="s">
        <v>119</v>
      </c>
      <c r="S65" s="5">
        <v>0.39864959599999999</v>
      </c>
    </row>
    <row r="66" spans="1:19" ht="16" thickBot="1">
      <c r="A66" s="897"/>
      <c r="B66" s="898"/>
      <c r="C66" s="898"/>
      <c r="D66" s="898"/>
      <c r="E66" s="898"/>
      <c r="F66" s="898"/>
      <c r="G66" s="20"/>
      <c r="H66" s="883"/>
      <c r="I66" s="883"/>
      <c r="J66" s="883"/>
      <c r="K66" s="883"/>
      <c r="L66" s="883"/>
      <c r="R66" s="4" t="s">
        <v>121</v>
      </c>
      <c r="S66" s="5">
        <v>0.31631986200000001</v>
      </c>
    </row>
    <row r="67" spans="1:19">
      <c r="A67" s="235"/>
      <c r="B67" s="895">
        <f>SUM(B58:B65)</f>
        <v>31.845314388252095</v>
      </c>
      <c r="C67" s="895">
        <f t="shared" ref="C67:E67" si="8">SUM(C58:C65)</f>
        <v>25.144371758841856</v>
      </c>
      <c r="D67" s="895">
        <f t="shared" si="8"/>
        <v>23.826394453310687</v>
      </c>
      <c r="E67" s="895">
        <f t="shared" si="8"/>
        <v>39.156013366152429</v>
      </c>
      <c r="F67" s="895">
        <f>SUM(F58,F60:F65)</f>
        <v>32.238504260259909</v>
      </c>
      <c r="G67" s="20">
        <f t="shared" si="6"/>
        <v>30.442119645363391</v>
      </c>
      <c r="H67" s="883"/>
      <c r="I67" s="883"/>
      <c r="J67" s="883"/>
      <c r="K67" s="883"/>
      <c r="L67" s="883"/>
      <c r="R67" s="4" t="s">
        <v>97</v>
      </c>
      <c r="S67" s="5">
        <v>0.28376774599999999</v>
      </c>
    </row>
    <row r="68" spans="1:19">
      <c r="A68" s="899" t="s">
        <v>269</v>
      </c>
      <c r="B68" s="900"/>
      <c r="C68" s="900"/>
      <c r="D68" s="900"/>
      <c r="E68" s="900"/>
      <c r="F68" s="900"/>
      <c r="G68" s="888"/>
      <c r="H68" s="883"/>
      <c r="I68" s="883"/>
      <c r="J68" s="883"/>
      <c r="K68" s="883"/>
      <c r="L68" s="883"/>
      <c r="R68" s="22" t="s">
        <v>124</v>
      </c>
      <c r="S68" s="5">
        <v>0.38353377399999999</v>
      </c>
    </row>
    <row r="69" spans="1:19">
      <c r="A69" s="86"/>
      <c r="B69" s="900"/>
      <c r="C69" s="900"/>
      <c r="D69" s="900"/>
      <c r="E69" s="900"/>
      <c r="F69" s="900"/>
      <c r="G69" s="885"/>
      <c r="H69" s="883"/>
      <c r="I69" s="883"/>
      <c r="J69" s="883"/>
      <c r="K69" s="883"/>
      <c r="L69" s="883"/>
      <c r="R69" s="25" t="s">
        <v>112</v>
      </c>
      <c r="S69" s="5">
        <v>0.42592862599999998</v>
      </c>
    </row>
    <row r="70" spans="1:19">
      <c r="A70" s="901" t="s">
        <v>271</v>
      </c>
      <c r="B70" s="900"/>
      <c r="C70" s="900"/>
      <c r="D70" s="900"/>
      <c r="E70" s="900"/>
      <c r="F70" s="900"/>
      <c r="G70" s="885"/>
      <c r="H70" s="883"/>
      <c r="I70" s="883"/>
      <c r="J70" s="883"/>
      <c r="K70" s="883"/>
      <c r="L70" s="883"/>
      <c r="R70" s="4" t="s">
        <v>113</v>
      </c>
      <c r="S70" s="5">
        <v>0.49646305299999999</v>
      </c>
    </row>
    <row r="71" spans="1:19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R71" s="4" t="s">
        <v>36</v>
      </c>
      <c r="S71" s="5">
        <v>0.252987409</v>
      </c>
    </row>
    <row r="72" spans="1:19">
      <c r="A72" s="1" t="s">
        <v>223</v>
      </c>
      <c r="B72" s="2"/>
      <c r="C72" s="2"/>
      <c r="D72" s="2"/>
      <c r="E72" s="2"/>
      <c r="F72" s="2"/>
      <c r="G72" s="3"/>
      <c r="R72" s="4" t="s">
        <v>114</v>
      </c>
      <c r="S72" s="5">
        <v>0.547400573</v>
      </c>
    </row>
    <row r="73" spans="1:19">
      <c r="A73" s="6" t="s">
        <v>2</v>
      </c>
      <c r="B73" s="6"/>
      <c r="C73" s="6"/>
      <c r="D73" s="6"/>
      <c r="E73" s="6"/>
      <c r="F73" s="6"/>
      <c r="G73" s="7"/>
      <c r="R73" s="4" t="s">
        <v>130</v>
      </c>
      <c r="S73" s="5">
        <v>0.26223906699999999</v>
      </c>
    </row>
    <row r="74" spans="1:19">
      <c r="A74" s="8" t="s">
        <v>4</v>
      </c>
      <c r="B74" s="9"/>
      <c r="C74" s="9"/>
      <c r="D74" s="9"/>
      <c r="E74" s="9"/>
      <c r="F74" s="9"/>
      <c r="G74" s="10"/>
      <c r="R74" s="17" t="s">
        <v>132</v>
      </c>
      <c r="S74" s="5">
        <v>0.235824899</v>
      </c>
    </row>
    <row r="75" spans="1:19" ht="16" thickBot="1">
      <c r="A75" s="11"/>
      <c r="B75" s="12"/>
      <c r="C75" s="12"/>
      <c r="D75" s="12"/>
      <c r="E75" s="12"/>
      <c r="F75" s="12"/>
      <c r="G75" s="13"/>
      <c r="R75" s="4" t="s">
        <v>134</v>
      </c>
      <c r="S75" s="5">
        <v>0.42167111499999999</v>
      </c>
    </row>
    <row r="76" spans="1:19">
      <c r="A76" s="14" t="s">
        <v>7</v>
      </c>
      <c r="B76" s="15" t="s">
        <v>8</v>
      </c>
      <c r="C76" s="15" t="s">
        <v>9</v>
      </c>
      <c r="D76" s="15" t="s">
        <v>10</v>
      </c>
      <c r="E76" s="15" t="s">
        <v>11</v>
      </c>
      <c r="F76" s="15" t="s">
        <v>12</v>
      </c>
      <c r="G76" s="16" t="s">
        <v>13</v>
      </c>
      <c r="H76" s="16" t="s">
        <v>14</v>
      </c>
      <c r="I76" s="16" t="s">
        <v>15</v>
      </c>
      <c r="J76" s="16" t="s">
        <v>279</v>
      </c>
      <c r="K76" s="16" t="s">
        <v>17</v>
      </c>
      <c r="L76" s="16" t="s">
        <v>18</v>
      </c>
      <c r="R76" s="4" t="s">
        <v>38</v>
      </c>
      <c r="S76" s="5">
        <v>0.189396599</v>
      </c>
    </row>
    <row r="77" spans="1:19">
      <c r="A77" s="13"/>
      <c r="B77" s="16"/>
      <c r="C77" s="16"/>
      <c r="D77" s="16"/>
      <c r="E77" s="16"/>
      <c r="F77" s="16"/>
      <c r="G77" s="18"/>
      <c r="R77" s="4" t="s">
        <v>39</v>
      </c>
      <c r="S77" s="5">
        <v>0.150847644</v>
      </c>
    </row>
    <row r="78" spans="1:19">
      <c r="A78" s="17" t="s">
        <v>21</v>
      </c>
      <c r="B78" s="19">
        <v>0.85499999999999998</v>
      </c>
      <c r="C78" s="19">
        <v>1.1739999999999999</v>
      </c>
      <c r="D78" s="19">
        <v>0.70299999999999996</v>
      </c>
      <c r="E78" s="19">
        <v>2.0640000000000001</v>
      </c>
      <c r="F78" s="19">
        <v>0</v>
      </c>
      <c r="G78" s="20">
        <f>AVERAGE(B78:F78)</f>
        <v>0.95919999999999983</v>
      </c>
      <c r="H78">
        <f>G78/G$128</f>
        <v>4.5196206760395067E-3</v>
      </c>
      <c r="I78">
        <f t="shared" ref="I78:I109" si="9">VLOOKUP(A78,R$1:S$249,2,FALSE)</f>
        <v>0.19499014100000001</v>
      </c>
      <c r="J78">
        <f>H78*I78</f>
        <v>8.8128147288745872E-4</v>
      </c>
      <c r="K78">
        <f>SUM(J78:J126)</f>
        <v>0.25005396349251374</v>
      </c>
      <c r="L78">
        <f>COUNTA(J78:J126)</f>
        <v>44</v>
      </c>
      <c r="R78" s="4" t="s">
        <v>138</v>
      </c>
      <c r="S78" s="4">
        <v>0.300602272</v>
      </c>
    </row>
    <row r="79" spans="1:19">
      <c r="A79" s="17" t="s">
        <v>23</v>
      </c>
      <c r="B79" s="19">
        <v>21.312999999999999</v>
      </c>
      <c r="C79" s="19">
        <v>0</v>
      </c>
      <c r="D79" s="19">
        <v>0</v>
      </c>
      <c r="E79" s="19">
        <v>1.821</v>
      </c>
      <c r="F79" s="19">
        <v>0</v>
      </c>
      <c r="G79" s="20">
        <f t="shared" ref="G79:G128" si="10">AVERAGE(B79:F79)</f>
        <v>4.6268000000000002</v>
      </c>
      <c r="H79">
        <f t="shared" ref="H79:H126" si="11">G79/G$128</f>
        <v>2.1800855863114674E-2</v>
      </c>
      <c r="I79">
        <f t="shared" si="9"/>
        <v>0.205225833</v>
      </c>
      <c r="J79">
        <f t="shared" ref="J79:J125" si="12">H79*I79</f>
        <v>4.4740988046206428E-3</v>
      </c>
      <c r="R79" s="4" t="s">
        <v>140</v>
      </c>
      <c r="S79" s="4">
        <v>0.54393411999999997</v>
      </c>
    </row>
    <row r="80" spans="1:19">
      <c r="A80" s="17" t="s">
        <v>25</v>
      </c>
      <c r="B80" s="19">
        <v>0</v>
      </c>
      <c r="C80" s="19">
        <v>16.39</v>
      </c>
      <c r="D80" s="19">
        <v>0</v>
      </c>
      <c r="E80" s="19">
        <v>3.96</v>
      </c>
      <c r="F80" s="19">
        <v>0</v>
      </c>
      <c r="G80" s="20">
        <f t="shared" si="10"/>
        <v>4.07</v>
      </c>
      <c r="H80">
        <f t="shared" si="11"/>
        <v>1.9177289565763967E-2</v>
      </c>
      <c r="I80">
        <f t="shared" si="9"/>
        <v>0.22307782900000001</v>
      </c>
      <c r="J80">
        <f t="shared" si="12"/>
        <v>4.2780281224349785E-3</v>
      </c>
      <c r="R80" s="4" t="s">
        <v>142</v>
      </c>
      <c r="S80" s="29">
        <v>0.61926907399999997</v>
      </c>
    </row>
    <row r="81" spans="1:19">
      <c r="A81" s="17" t="s">
        <v>27</v>
      </c>
      <c r="B81" s="19">
        <v>1.7889999999999999</v>
      </c>
      <c r="C81" s="19">
        <v>0.72</v>
      </c>
      <c r="D81" s="19">
        <v>5.9569999999999999</v>
      </c>
      <c r="E81" s="19">
        <v>22.129000000000001</v>
      </c>
      <c r="F81" s="19">
        <v>3.544</v>
      </c>
      <c r="G81" s="20">
        <f t="shared" si="10"/>
        <v>6.827799999999999</v>
      </c>
      <c r="H81">
        <f t="shared" si="11"/>
        <v>3.2171670195853361E-2</v>
      </c>
      <c r="I81">
        <f t="shared" si="9"/>
        <v>0.20740839999999999</v>
      </c>
      <c r="J81">
        <f t="shared" si="12"/>
        <v>6.6726746406496323E-3</v>
      </c>
      <c r="R81" s="4" t="s">
        <v>116</v>
      </c>
      <c r="S81" s="5">
        <v>0.35482106800000002</v>
      </c>
    </row>
    <row r="82" spans="1:19">
      <c r="A82" s="17" t="s">
        <v>29</v>
      </c>
      <c r="B82" s="19">
        <v>56.128999999999998</v>
      </c>
      <c r="C82" s="19">
        <v>4.1900000000000004</v>
      </c>
      <c r="D82" s="19">
        <v>10.324999999999999</v>
      </c>
      <c r="E82" s="19">
        <v>1.454</v>
      </c>
      <c r="F82" s="19">
        <v>21.75</v>
      </c>
      <c r="G82" s="20">
        <f t="shared" si="10"/>
        <v>18.769599999999997</v>
      </c>
      <c r="H82">
        <f t="shared" si="11"/>
        <v>8.843981676500326E-2</v>
      </c>
      <c r="I82">
        <f t="shared" si="9"/>
        <v>0.226918286</v>
      </c>
      <c r="J82">
        <f t="shared" si="12"/>
        <v>2.0068611634468603E-2</v>
      </c>
      <c r="R82" s="4" t="s">
        <v>145</v>
      </c>
      <c r="S82" s="5">
        <v>0.496256117</v>
      </c>
    </row>
    <row r="83" spans="1:19">
      <c r="A83" s="17" t="s">
        <v>32</v>
      </c>
      <c r="B83" s="19">
        <v>0</v>
      </c>
      <c r="C83" s="19">
        <v>0</v>
      </c>
      <c r="D83" s="19">
        <v>0</v>
      </c>
      <c r="E83" s="19">
        <v>0</v>
      </c>
      <c r="F83" s="19">
        <v>0.63300000000000001</v>
      </c>
      <c r="G83" s="20">
        <f t="shared" si="10"/>
        <v>0.12659999999999999</v>
      </c>
      <c r="H83">
        <f t="shared" si="11"/>
        <v>5.9652207838469722E-4</v>
      </c>
      <c r="I83">
        <f t="shared" si="9"/>
        <v>0.167790564</v>
      </c>
      <c r="J83">
        <f t="shared" si="12"/>
        <v>1.0009077597062056E-4</v>
      </c>
      <c r="R83" s="4" t="s">
        <v>147</v>
      </c>
      <c r="S83" s="5">
        <v>0.304407025</v>
      </c>
    </row>
    <row r="84" spans="1:19">
      <c r="A84" s="17" t="s">
        <v>36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20">
        <f t="shared" si="10"/>
        <v>0</v>
      </c>
      <c r="H84">
        <f t="shared" si="11"/>
        <v>0</v>
      </c>
      <c r="I84">
        <f t="shared" si="9"/>
        <v>0.252987409</v>
      </c>
      <c r="R84" s="4" t="s">
        <v>41</v>
      </c>
      <c r="S84" s="5">
        <v>0.15008984</v>
      </c>
    </row>
    <row r="85" spans="1:19">
      <c r="A85" s="17" t="s">
        <v>39</v>
      </c>
      <c r="B85" s="19">
        <v>0.70299999999999996</v>
      </c>
      <c r="C85" s="19">
        <v>2.0760000000000001</v>
      </c>
      <c r="D85" s="19">
        <v>0.73599999999999999</v>
      </c>
      <c r="E85" s="19">
        <v>2.6669999999999998</v>
      </c>
      <c r="F85" s="19">
        <v>1.0429999999999999</v>
      </c>
      <c r="G85" s="20">
        <f t="shared" si="10"/>
        <v>1.4449999999999998</v>
      </c>
      <c r="H85">
        <f t="shared" si="11"/>
        <v>6.808644575559933E-3</v>
      </c>
      <c r="I85">
        <f t="shared" si="9"/>
        <v>0.150847644</v>
      </c>
      <c r="J85">
        <f t="shared" si="12"/>
        <v>1.0270679930565959E-3</v>
      </c>
      <c r="R85" s="4" t="s">
        <v>118</v>
      </c>
      <c r="S85" s="5">
        <v>0.47299710099999998</v>
      </c>
    </row>
    <row r="86" spans="1:19">
      <c r="A86" s="17" t="s">
        <v>41</v>
      </c>
      <c r="B86" s="19">
        <v>0.92600000000000005</v>
      </c>
      <c r="C86" s="19">
        <v>2.5070000000000001</v>
      </c>
      <c r="D86" s="19">
        <v>1.556</v>
      </c>
      <c r="E86" s="19">
        <v>0</v>
      </c>
      <c r="F86" s="19">
        <v>1.726</v>
      </c>
      <c r="G86" s="20">
        <f t="shared" si="10"/>
        <v>1.3430000000000002</v>
      </c>
      <c r="H86">
        <f t="shared" si="11"/>
        <v>6.3280343702262921E-3</v>
      </c>
      <c r="I86">
        <f t="shared" si="9"/>
        <v>0.15008984</v>
      </c>
      <c r="J86">
        <f t="shared" si="12"/>
        <v>9.4977366614176491E-4</v>
      </c>
      <c r="R86" s="4" t="s">
        <v>76</v>
      </c>
      <c r="S86" s="5">
        <v>0.21351756199999999</v>
      </c>
    </row>
    <row r="87" spans="1:19">
      <c r="A87" s="17" t="s">
        <v>43</v>
      </c>
      <c r="B87" s="19">
        <v>1</v>
      </c>
      <c r="C87" s="19">
        <v>0</v>
      </c>
      <c r="D87" s="19">
        <v>0.66</v>
      </c>
      <c r="E87" s="19">
        <v>0.51500000000000001</v>
      </c>
      <c r="F87" s="19">
        <v>2.2320000000000002</v>
      </c>
      <c r="G87" s="20">
        <f t="shared" si="10"/>
        <v>0.88139999999999996</v>
      </c>
      <c r="H87">
        <f t="shared" si="11"/>
        <v>4.1530375978536503E-3</v>
      </c>
      <c r="I87">
        <f t="shared" si="9"/>
        <v>0.24644919700000001</v>
      </c>
      <c r="J87">
        <f t="shared" si="12"/>
        <v>1.0235127811018411E-3</v>
      </c>
      <c r="R87" s="4" t="s">
        <v>43</v>
      </c>
      <c r="S87" s="5">
        <v>0.24644919700000001</v>
      </c>
    </row>
    <row r="88" spans="1:19">
      <c r="A88" s="17" t="s">
        <v>45</v>
      </c>
      <c r="B88" s="19">
        <v>0</v>
      </c>
      <c r="C88" s="19">
        <v>2.5339999999999998</v>
      </c>
      <c r="D88" s="19">
        <v>0</v>
      </c>
      <c r="E88" s="19">
        <v>0</v>
      </c>
      <c r="F88" s="19">
        <v>11.118</v>
      </c>
      <c r="G88" s="20">
        <f t="shared" si="10"/>
        <v>2.7304000000000004</v>
      </c>
      <c r="H88">
        <f t="shared" si="11"/>
        <v>1.2865275535715464E-2</v>
      </c>
      <c r="I88">
        <f t="shared" si="9"/>
        <v>0.21118531600000001</v>
      </c>
      <c r="J88">
        <f t="shared" si="12"/>
        <v>2.7169572794371395E-3</v>
      </c>
      <c r="R88" s="4" t="s">
        <v>152</v>
      </c>
      <c r="S88" s="5">
        <v>0.235824899</v>
      </c>
    </row>
    <row r="89" spans="1:19">
      <c r="A89" s="17" t="s">
        <v>47</v>
      </c>
      <c r="B89" s="19">
        <v>0</v>
      </c>
      <c r="C89" s="19">
        <v>0</v>
      </c>
      <c r="D89" s="19">
        <v>0</v>
      </c>
      <c r="E89" s="19">
        <v>0</v>
      </c>
      <c r="F89" s="19">
        <v>1.4330000000000001</v>
      </c>
      <c r="G89" s="20">
        <f t="shared" si="10"/>
        <v>0.28660000000000002</v>
      </c>
      <c r="H89">
        <f t="shared" si="11"/>
        <v>1.3504204396923717E-3</v>
      </c>
      <c r="I89">
        <f t="shared" si="9"/>
        <v>0.193795309</v>
      </c>
      <c r="J89">
        <f t="shared" si="12"/>
        <v>2.6170514639009903E-4</v>
      </c>
      <c r="R89" s="4" t="s">
        <v>154</v>
      </c>
      <c r="S89" s="5">
        <v>0.35523275199999998</v>
      </c>
    </row>
    <row r="90" spans="1:19">
      <c r="A90" s="17" t="s">
        <v>49</v>
      </c>
      <c r="B90" s="19">
        <v>1.6639999999999999</v>
      </c>
      <c r="C90" s="19">
        <v>0</v>
      </c>
      <c r="D90" s="19">
        <v>0.751</v>
      </c>
      <c r="E90" s="19">
        <v>3.7770000000000001</v>
      </c>
      <c r="F90" s="19">
        <v>0</v>
      </c>
      <c r="G90" s="20">
        <f t="shared" si="10"/>
        <v>1.2383999999999999</v>
      </c>
      <c r="H90">
        <f t="shared" si="11"/>
        <v>5.8351733165213993E-3</v>
      </c>
      <c r="I90">
        <f t="shared" si="9"/>
        <v>0.21171030399999999</v>
      </c>
      <c r="J90">
        <f t="shared" si="12"/>
        <v>1.2353663167334336E-3</v>
      </c>
      <c r="R90" s="4" t="s">
        <v>156</v>
      </c>
      <c r="S90" s="4">
        <v>0.39864959599999999</v>
      </c>
    </row>
    <row r="91" spans="1:19">
      <c r="A91" s="17" t="s">
        <v>51</v>
      </c>
      <c r="B91" s="19">
        <v>0</v>
      </c>
      <c r="C91" s="19">
        <v>1.1830000000000001</v>
      </c>
      <c r="D91" s="19">
        <v>0</v>
      </c>
      <c r="E91" s="19">
        <v>0</v>
      </c>
      <c r="F91" s="19">
        <v>0</v>
      </c>
      <c r="G91" s="20">
        <f t="shared" si="10"/>
        <v>0.2366</v>
      </c>
      <c r="H91">
        <f t="shared" si="11"/>
        <v>1.1148272017837235E-3</v>
      </c>
      <c r="I91">
        <f t="shared" si="9"/>
        <v>0.26294708900000002</v>
      </c>
      <c r="J91">
        <f t="shared" si="12"/>
        <v>2.9314056744704573E-4</v>
      </c>
      <c r="R91" s="4" t="s">
        <v>158</v>
      </c>
      <c r="S91" s="4">
        <v>0.54393411999999997</v>
      </c>
    </row>
    <row r="92" spans="1:19">
      <c r="A92" s="17" t="s">
        <v>52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20">
        <f t="shared" si="10"/>
        <v>0</v>
      </c>
      <c r="H92">
        <f t="shared" si="11"/>
        <v>0</v>
      </c>
      <c r="I92">
        <f t="shared" si="9"/>
        <v>0.25720264300000001</v>
      </c>
      <c r="R92" s="4" t="s">
        <v>159</v>
      </c>
      <c r="S92" s="5">
        <v>0.34895254799999997</v>
      </c>
    </row>
    <row r="93" spans="1:19">
      <c r="A93" s="17" t="s">
        <v>54</v>
      </c>
      <c r="B93" s="19">
        <v>1.4079999999999999</v>
      </c>
      <c r="C93" s="19">
        <v>0</v>
      </c>
      <c r="D93" s="19">
        <v>0</v>
      </c>
      <c r="E93" s="19">
        <v>0</v>
      </c>
      <c r="F93" s="19">
        <v>1.284</v>
      </c>
      <c r="G93" s="20">
        <f t="shared" si="10"/>
        <v>0.53839999999999999</v>
      </c>
      <c r="H93">
        <f t="shared" si="11"/>
        <v>2.5368679858003241E-3</v>
      </c>
      <c r="I93">
        <f t="shared" si="9"/>
        <v>0.12913191900000001</v>
      </c>
      <c r="J93">
        <f t="shared" si="12"/>
        <v>3.2759063125606066E-4</v>
      </c>
      <c r="R93" s="4" t="s">
        <v>160</v>
      </c>
      <c r="S93" s="5">
        <v>0.150847644</v>
      </c>
    </row>
    <row r="94" spans="1:19">
      <c r="A94" s="17" t="s">
        <v>58</v>
      </c>
      <c r="B94" s="19">
        <v>32.893999999999998</v>
      </c>
      <c r="C94" s="19">
        <v>8.7460000000000004</v>
      </c>
      <c r="D94" s="19">
        <v>7.8040000000000003</v>
      </c>
      <c r="E94" s="19">
        <v>1.5660000000000001</v>
      </c>
      <c r="F94" s="19">
        <v>1.887</v>
      </c>
      <c r="G94" s="20">
        <f t="shared" si="10"/>
        <v>10.579400000000001</v>
      </c>
      <c r="H94">
        <f t="shared" si="11"/>
        <v>4.9848702022615064E-2</v>
      </c>
      <c r="I94">
        <f t="shared" si="9"/>
        <v>0.19057085000000001</v>
      </c>
      <c r="J94">
        <f t="shared" si="12"/>
        <v>9.4997095158464735E-3</v>
      </c>
      <c r="R94" s="4" t="s">
        <v>162</v>
      </c>
      <c r="S94" s="5">
        <v>0.54537309199999995</v>
      </c>
    </row>
    <row r="95" spans="1:19">
      <c r="A95" s="17" t="s">
        <v>60</v>
      </c>
      <c r="B95" s="19">
        <v>1.4830000000000001</v>
      </c>
      <c r="C95" s="19">
        <v>0.55300000000000005</v>
      </c>
      <c r="D95" s="19">
        <v>0.58399999999999996</v>
      </c>
      <c r="E95" s="19">
        <v>0</v>
      </c>
      <c r="F95" s="19">
        <v>0.504</v>
      </c>
      <c r="G95" s="20">
        <f t="shared" si="10"/>
        <v>0.62480000000000002</v>
      </c>
      <c r="H95">
        <f t="shared" si="11"/>
        <v>2.9439731009064684E-3</v>
      </c>
      <c r="I95">
        <f t="shared" si="9"/>
        <v>0.14993991800000001</v>
      </c>
      <c r="J95">
        <f t="shared" si="12"/>
        <v>4.414190853441216E-4</v>
      </c>
      <c r="R95" s="4" t="s">
        <v>164</v>
      </c>
      <c r="S95" s="5">
        <v>0.53538932900000002</v>
      </c>
    </row>
    <row r="96" spans="1:19">
      <c r="A96" s="17" t="s">
        <v>62</v>
      </c>
      <c r="B96" s="19">
        <v>0</v>
      </c>
      <c r="C96" s="19">
        <v>0</v>
      </c>
      <c r="D96" s="19">
        <v>0</v>
      </c>
      <c r="E96" s="19">
        <v>0</v>
      </c>
      <c r="F96" s="19">
        <v>0.64200000000000002</v>
      </c>
      <c r="G96" s="20">
        <f t="shared" si="10"/>
        <v>0.12840000000000001</v>
      </c>
      <c r="H96">
        <f t="shared" si="11"/>
        <v>6.0500343494940875E-4</v>
      </c>
      <c r="I96">
        <f t="shared" si="9"/>
        <v>0.25460756899999998</v>
      </c>
      <c r="J96">
        <f t="shared" si="12"/>
        <v>1.540384538091186E-4</v>
      </c>
      <c r="R96" s="4" t="s">
        <v>165</v>
      </c>
      <c r="S96" s="5">
        <v>0.40111301500000002</v>
      </c>
    </row>
    <row r="97" spans="1:19">
      <c r="A97" s="17" t="s">
        <v>64</v>
      </c>
      <c r="B97" s="19">
        <v>1.202</v>
      </c>
      <c r="C97" s="19">
        <v>1.355</v>
      </c>
      <c r="D97" s="19">
        <v>0.94399999999999995</v>
      </c>
      <c r="E97" s="19">
        <v>0</v>
      </c>
      <c r="F97" s="19">
        <v>0</v>
      </c>
      <c r="G97" s="20">
        <f t="shared" si="10"/>
        <v>0.70019999999999993</v>
      </c>
      <c r="H97">
        <f t="shared" si="11"/>
        <v>3.2992477036727095E-3</v>
      </c>
      <c r="I97">
        <f t="shared" si="9"/>
        <v>0.25070976</v>
      </c>
      <c r="J97">
        <f t="shared" si="12"/>
        <v>8.2715359996833615E-4</v>
      </c>
      <c r="R97" s="4" t="s">
        <v>167</v>
      </c>
      <c r="S97" s="5">
        <v>0.53611852299999996</v>
      </c>
    </row>
    <row r="98" spans="1:19">
      <c r="A98" s="17" t="s">
        <v>68</v>
      </c>
      <c r="B98" s="19">
        <v>0.754</v>
      </c>
      <c r="C98" s="19">
        <v>6.9989999999999997</v>
      </c>
      <c r="D98" s="19">
        <v>20.475999999999999</v>
      </c>
      <c r="E98" s="19">
        <v>55.326999999999998</v>
      </c>
      <c r="F98" s="19">
        <v>28.855</v>
      </c>
      <c r="G98" s="20">
        <f t="shared" si="10"/>
        <v>22.482199999999999</v>
      </c>
      <c r="H98">
        <f t="shared" si="11"/>
        <v>0.10593308586619622</v>
      </c>
      <c r="I98">
        <f t="shared" si="9"/>
        <v>0.17079533599999999</v>
      </c>
      <c r="J98">
        <f t="shared" si="12"/>
        <v>1.8092876994033835E-2</v>
      </c>
      <c r="R98" s="4" t="s">
        <v>169</v>
      </c>
      <c r="S98" s="4">
        <v>0.61926907399999997</v>
      </c>
    </row>
    <row r="99" spans="1:19">
      <c r="A99" s="17" t="s">
        <v>70</v>
      </c>
      <c r="B99" s="19">
        <v>0</v>
      </c>
      <c r="C99" s="19">
        <v>0.90400000000000003</v>
      </c>
      <c r="D99" s="19">
        <v>1.2070000000000001</v>
      </c>
      <c r="E99" s="19">
        <v>0</v>
      </c>
      <c r="F99" s="19">
        <v>0</v>
      </c>
      <c r="G99" s="20">
        <f t="shared" si="10"/>
        <v>0.42220000000000002</v>
      </c>
      <c r="H99">
        <f t="shared" si="11"/>
        <v>1.9893493009006257E-3</v>
      </c>
      <c r="I99">
        <f t="shared" si="9"/>
        <v>0.21351756199999999</v>
      </c>
      <c r="J99">
        <f t="shared" si="12"/>
        <v>4.2476101269470597E-4</v>
      </c>
      <c r="R99" s="4" t="s">
        <v>171</v>
      </c>
      <c r="S99" s="5">
        <v>0.21171030399999999</v>
      </c>
    </row>
    <row r="100" spans="1:19">
      <c r="A100" s="17" t="s">
        <v>74</v>
      </c>
      <c r="B100" s="19">
        <v>3.8679999999999999</v>
      </c>
      <c r="C100" s="19">
        <v>0.72799999999999998</v>
      </c>
      <c r="D100" s="19">
        <v>1.736</v>
      </c>
      <c r="E100" s="19">
        <v>50.145000000000003</v>
      </c>
      <c r="F100" s="19">
        <v>0</v>
      </c>
      <c r="G100" s="20">
        <f t="shared" si="10"/>
        <v>11.295400000000001</v>
      </c>
      <c r="H100">
        <f t="shared" si="11"/>
        <v>5.3222397189466905E-2</v>
      </c>
      <c r="I100">
        <f t="shared" si="9"/>
        <v>0.164744418</v>
      </c>
      <c r="J100">
        <f t="shared" si="12"/>
        <v>8.7680928495435604E-3</v>
      </c>
      <c r="R100" s="4" t="s">
        <v>173</v>
      </c>
      <c r="S100" s="5">
        <v>0.40242429099999999</v>
      </c>
    </row>
    <row r="101" spans="1:19">
      <c r="A101" s="17" t="s">
        <v>79</v>
      </c>
      <c r="B101" s="19">
        <v>0</v>
      </c>
      <c r="C101" s="19">
        <v>0</v>
      </c>
      <c r="D101" s="19">
        <v>0</v>
      </c>
      <c r="E101" s="19">
        <v>0</v>
      </c>
      <c r="F101" s="19">
        <v>0.89900000000000002</v>
      </c>
      <c r="G101" s="20">
        <f t="shared" si="10"/>
        <v>0.17980000000000002</v>
      </c>
      <c r="H101">
        <f t="shared" si="11"/>
        <v>8.471932835194991E-4</v>
      </c>
      <c r="I101">
        <f t="shared" si="9"/>
        <v>0.17537725199999998</v>
      </c>
      <c r="J101">
        <f t="shared" si="12"/>
        <v>1.4857842997650662E-4</v>
      </c>
      <c r="R101" s="17" t="s">
        <v>150</v>
      </c>
      <c r="S101" s="5">
        <v>0.30302319799999999</v>
      </c>
    </row>
    <row r="102" spans="1:19">
      <c r="A102" s="17" t="s">
        <v>83</v>
      </c>
      <c r="B102" s="19">
        <v>0</v>
      </c>
      <c r="C102" s="19">
        <v>0.58899999999999997</v>
      </c>
      <c r="D102" s="19">
        <v>0</v>
      </c>
      <c r="E102" s="19">
        <v>0</v>
      </c>
      <c r="F102" s="19">
        <v>0</v>
      </c>
      <c r="G102" s="20">
        <f t="shared" si="10"/>
        <v>0.11779999999999999</v>
      </c>
      <c r="H102">
        <f t="shared" si="11"/>
        <v>5.5505766851277516E-4</v>
      </c>
      <c r="I102">
        <f t="shared" si="9"/>
        <v>0.16181582799999999</v>
      </c>
      <c r="J102">
        <f t="shared" si="12"/>
        <v>8.9817116218144237E-5</v>
      </c>
      <c r="R102" s="4" t="s">
        <v>45</v>
      </c>
      <c r="S102" s="5">
        <v>0.21118531600000001</v>
      </c>
    </row>
    <row r="103" spans="1:19">
      <c r="A103" s="17" t="s">
        <v>85</v>
      </c>
      <c r="B103" s="19">
        <v>0</v>
      </c>
      <c r="C103" s="19">
        <v>0</v>
      </c>
      <c r="D103" s="19">
        <v>4.4359999999999999</v>
      </c>
      <c r="E103" s="19">
        <v>14.086</v>
      </c>
      <c r="F103" s="19">
        <v>3.6539999999999999</v>
      </c>
      <c r="G103" s="20">
        <f t="shared" si="10"/>
        <v>4.4352</v>
      </c>
      <c r="H103">
        <f t="shared" si="11"/>
        <v>2.0898062575448732E-2</v>
      </c>
      <c r="I103">
        <f t="shared" si="9"/>
        <v>0.15576436299999999</v>
      </c>
      <c r="J103">
        <f t="shared" si="12"/>
        <v>3.2551734049989108E-3</v>
      </c>
      <c r="R103" s="4" t="s">
        <v>77</v>
      </c>
      <c r="S103" s="5">
        <v>0.235824899</v>
      </c>
    </row>
    <row r="104" spans="1:19">
      <c r="A104" s="17" t="s">
        <v>0</v>
      </c>
      <c r="B104" s="19">
        <v>1.1120000000000001</v>
      </c>
      <c r="C104" s="19">
        <v>0</v>
      </c>
      <c r="D104" s="19">
        <v>0</v>
      </c>
      <c r="E104" s="19">
        <v>2.262</v>
      </c>
      <c r="F104" s="19">
        <v>2.431</v>
      </c>
      <c r="G104" s="20">
        <f t="shared" si="10"/>
        <v>1.161</v>
      </c>
      <c r="H104">
        <f t="shared" si="11"/>
        <v>5.4704749842388123E-3</v>
      </c>
      <c r="I104">
        <f t="shared" si="9"/>
        <v>0.199021375</v>
      </c>
      <c r="J104">
        <f t="shared" si="12"/>
        <v>1.0887414532663117E-3</v>
      </c>
      <c r="R104" s="4" t="s">
        <v>174</v>
      </c>
      <c r="S104" s="5">
        <v>0.427243396</v>
      </c>
    </row>
    <row r="105" spans="1:19">
      <c r="A105" s="17" t="s">
        <v>37</v>
      </c>
      <c r="B105" s="19">
        <v>0</v>
      </c>
      <c r="C105" s="19">
        <v>0.96</v>
      </c>
      <c r="D105" s="19">
        <v>1.05</v>
      </c>
      <c r="E105" s="19">
        <v>0.65600000000000003</v>
      </c>
      <c r="F105" s="19">
        <v>2.0840000000000001</v>
      </c>
      <c r="G105" s="20">
        <f t="shared" si="10"/>
        <v>0.95</v>
      </c>
      <c r="H105">
        <f t="shared" si="11"/>
        <v>4.4762715202643164E-3</v>
      </c>
      <c r="I105">
        <f t="shared" si="9"/>
        <v>0.23886655300000001</v>
      </c>
      <c r="J105">
        <f t="shared" si="12"/>
        <v>1.069231548337607E-3</v>
      </c>
      <c r="R105" s="4" t="s">
        <v>161</v>
      </c>
      <c r="S105" s="5">
        <v>0.33501194099999998</v>
      </c>
    </row>
    <row r="106" spans="1:19">
      <c r="A106" s="24" t="s">
        <v>22</v>
      </c>
      <c r="B106" s="19">
        <v>0</v>
      </c>
      <c r="C106" s="19">
        <v>0</v>
      </c>
      <c r="D106" s="19">
        <v>0</v>
      </c>
      <c r="E106" s="19">
        <v>0.624</v>
      </c>
      <c r="F106" s="19">
        <v>0</v>
      </c>
      <c r="G106" s="20">
        <f t="shared" si="10"/>
        <v>0.12479999999999999</v>
      </c>
      <c r="H106">
        <f t="shared" si="11"/>
        <v>5.880407218199859E-4</v>
      </c>
      <c r="I106">
        <f t="shared" si="9"/>
        <v>0.51563940399999997</v>
      </c>
      <c r="J106">
        <f t="shared" si="12"/>
        <v>3.0321696732698732E-4</v>
      </c>
      <c r="R106" s="22" t="s">
        <v>175</v>
      </c>
      <c r="S106" s="5">
        <v>0.28742747600000002</v>
      </c>
    </row>
    <row r="107" spans="1:19">
      <c r="A107" s="24" t="s">
        <v>106</v>
      </c>
      <c r="B107" s="19">
        <v>1.962</v>
      </c>
      <c r="C107" s="19">
        <v>0</v>
      </c>
      <c r="D107" s="19">
        <v>1.022</v>
      </c>
      <c r="E107" s="19">
        <v>0.85399999999999998</v>
      </c>
      <c r="F107" s="19">
        <v>0</v>
      </c>
      <c r="G107" s="20">
        <f t="shared" si="10"/>
        <v>0.76760000000000006</v>
      </c>
      <c r="H107">
        <f t="shared" si="11"/>
        <v>3.6168273883735677E-3</v>
      </c>
      <c r="I107">
        <f t="shared" si="9"/>
        <v>0.48877002400000003</v>
      </c>
      <c r="J107">
        <f t="shared" si="12"/>
        <v>1.767796809419206E-3</v>
      </c>
      <c r="R107" s="4" t="s">
        <v>180</v>
      </c>
      <c r="S107" s="5">
        <v>0.45023135800000003</v>
      </c>
    </row>
    <row r="108" spans="1:19">
      <c r="A108" s="24" t="s">
        <v>116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20">
        <f t="shared" si="10"/>
        <v>0</v>
      </c>
      <c r="H108">
        <f t="shared" si="11"/>
        <v>0</v>
      </c>
      <c r="I108">
        <f t="shared" si="9"/>
        <v>0.35482106800000002</v>
      </c>
      <c r="R108" s="4" t="s">
        <v>47</v>
      </c>
      <c r="S108" s="5">
        <v>0.193795309</v>
      </c>
    </row>
    <row r="109" spans="1:19">
      <c r="A109" s="24" t="s">
        <v>137</v>
      </c>
      <c r="B109" s="19">
        <v>0</v>
      </c>
      <c r="C109" s="19">
        <v>0</v>
      </c>
      <c r="D109" s="19">
        <v>0</v>
      </c>
      <c r="E109" s="19">
        <v>2.016</v>
      </c>
      <c r="F109" s="19">
        <v>0</v>
      </c>
      <c r="G109" s="20">
        <f t="shared" si="10"/>
        <v>0.4032</v>
      </c>
      <c r="H109">
        <f t="shared" si="11"/>
        <v>1.8998238704953394E-3</v>
      </c>
      <c r="I109">
        <f t="shared" si="9"/>
        <v>0.37213973700000003</v>
      </c>
      <c r="J109">
        <f t="shared" si="12"/>
        <v>7.0699995551245772E-4</v>
      </c>
      <c r="R109" s="4" t="s">
        <v>181</v>
      </c>
      <c r="S109" s="5">
        <v>0.164744418</v>
      </c>
    </row>
    <row r="110" spans="1:19">
      <c r="A110" s="24" t="s">
        <v>139</v>
      </c>
      <c r="B110" s="19">
        <v>8.7710000000000008</v>
      </c>
      <c r="C110" s="19">
        <v>0</v>
      </c>
      <c r="D110" s="19">
        <v>0</v>
      </c>
      <c r="E110" s="19">
        <v>0</v>
      </c>
      <c r="F110" s="19">
        <v>0</v>
      </c>
      <c r="G110" s="20">
        <f t="shared" si="10"/>
        <v>1.7542000000000002</v>
      </c>
      <c r="H110">
        <f t="shared" si="11"/>
        <v>8.2655531587870149E-3</v>
      </c>
      <c r="I110">
        <f t="shared" ref="I110:I126" si="13">VLOOKUP(A110,R$1:S$249,2,FALSE)</f>
        <v>0.58945392100000005</v>
      </c>
      <c r="J110">
        <f t="shared" si="12"/>
        <v>4.8721627186809422E-3</v>
      </c>
      <c r="R110" s="4" t="s">
        <v>90</v>
      </c>
      <c r="S110" s="5">
        <v>0.25567135899999999</v>
      </c>
    </row>
    <row r="111" spans="1:19">
      <c r="A111" s="17" t="s">
        <v>192</v>
      </c>
      <c r="B111" s="19">
        <v>15.612</v>
      </c>
      <c r="C111" s="19">
        <v>6.0529999999999999</v>
      </c>
      <c r="D111" s="19">
        <v>6.42</v>
      </c>
      <c r="E111" s="19">
        <v>8.2289999999999992</v>
      </c>
      <c r="F111" s="19">
        <v>4.4690000000000003</v>
      </c>
      <c r="G111" s="20">
        <f t="shared" si="10"/>
        <v>8.156600000000001</v>
      </c>
      <c r="H111">
        <f t="shared" si="11"/>
        <v>3.8432796086513607E-2</v>
      </c>
      <c r="I111">
        <f t="shared" si="13"/>
        <v>0.27743080799999997</v>
      </c>
      <c r="J111">
        <f t="shared" si="12"/>
        <v>1.0662441671980707E-2</v>
      </c>
      <c r="R111" s="4" t="s">
        <v>49</v>
      </c>
      <c r="S111" s="5">
        <v>0.21171030399999999</v>
      </c>
    </row>
    <row r="112" spans="1:19">
      <c r="A112" s="17" t="s">
        <v>193</v>
      </c>
      <c r="B112" s="19">
        <v>0</v>
      </c>
      <c r="C112" s="19">
        <v>0</v>
      </c>
      <c r="D112" s="19">
        <v>1.0509999999999999</v>
      </c>
      <c r="E112" s="19">
        <v>0</v>
      </c>
      <c r="F112" s="19">
        <v>0</v>
      </c>
      <c r="G112" s="20">
        <f t="shared" si="10"/>
        <v>0.2102</v>
      </c>
      <c r="H112">
        <f t="shared" si="11"/>
        <v>9.9043397216795723E-4</v>
      </c>
      <c r="I112">
        <f t="shared" si="13"/>
        <v>0.29781603099999998</v>
      </c>
      <c r="J112">
        <f t="shared" si="12"/>
        <v>2.9496711455862548E-4</v>
      </c>
      <c r="R112" s="4" t="s">
        <v>185</v>
      </c>
      <c r="S112" s="5">
        <v>0.36166089299999998</v>
      </c>
    </row>
    <row r="113" spans="1:19">
      <c r="A113" s="17" t="s">
        <v>53</v>
      </c>
      <c r="B113" s="19">
        <v>0</v>
      </c>
      <c r="C113" s="19">
        <v>0</v>
      </c>
      <c r="D113" s="19">
        <v>0</v>
      </c>
      <c r="E113" s="19">
        <v>0.73699999999999999</v>
      </c>
      <c r="F113" s="19">
        <v>0</v>
      </c>
      <c r="G113" s="20">
        <f t="shared" si="10"/>
        <v>0.1474</v>
      </c>
      <c r="H113">
        <f t="shared" si="11"/>
        <v>6.9452886535469494E-4</v>
      </c>
      <c r="I113">
        <f t="shared" si="13"/>
        <v>0.29304951499999998</v>
      </c>
      <c r="J113">
        <f t="shared" si="12"/>
        <v>2.0353134714569363E-4</v>
      </c>
      <c r="R113" s="4" t="s">
        <v>92</v>
      </c>
      <c r="S113" s="5">
        <v>0.28963038000000002</v>
      </c>
    </row>
    <row r="114" spans="1:19">
      <c r="A114" s="17" t="s">
        <v>207</v>
      </c>
      <c r="B114" s="19">
        <v>7.1820000000000004</v>
      </c>
      <c r="C114" s="19">
        <v>0</v>
      </c>
      <c r="D114" s="19">
        <v>0</v>
      </c>
      <c r="E114" s="19">
        <v>0</v>
      </c>
      <c r="F114" s="19">
        <v>0</v>
      </c>
      <c r="G114" s="20">
        <f t="shared" si="10"/>
        <v>1.4364000000000001</v>
      </c>
      <c r="H114">
        <f t="shared" si="11"/>
        <v>6.7681225386396465E-3</v>
      </c>
      <c r="I114">
        <f t="shared" si="13"/>
        <v>0.33910511100000001</v>
      </c>
      <c r="J114">
        <f t="shared" si="12"/>
        <v>2.2951049447269994E-3</v>
      </c>
      <c r="R114" s="4" t="s">
        <v>188</v>
      </c>
      <c r="S114" s="5">
        <v>0.150847644</v>
      </c>
    </row>
    <row r="115" spans="1:19">
      <c r="A115" s="17" t="s">
        <v>73</v>
      </c>
      <c r="B115" s="19">
        <v>2.02</v>
      </c>
      <c r="C115" s="19">
        <v>0.748</v>
      </c>
      <c r="D115" s="19">
        <v>0</v>
      </c>
      <c r="E115" s="19">
        <v>0</v>
      </c>
      <c r="F115" s="19">
        <v>11.475</v>
      </c>
      <c r="G115" s="20">
        <f t="shared" si="10"/>
        <v>2.8485999999999998</v>
      </c>
      <c r="H115">
        <f t="shared" si="11"/>
        <v>1.3422217950131505E-2</v>
      </c>
      <c r="I115">
        <f t="shared" si="13"/>
        <v>0.39864959599999999</v>
      </c>
      <c r="J115">
        <f t="shared" si="12"/>
        <v>5.3507617632438725E-3</v>
      </c>
      <c r="R115" s="4" t="s">
        <v>182</v>
      </c>
      <c r="S115" s="5">
        <v>0.304453064</v>
      </c>
    </row>
    <row r="116" spans="1:19">
      <c r="A116" s="17" t="s">
        <v>260</v>
      </c>
      <c r="B116" s="19">
        <v>0</v>
      </c>
      <c r="C116" s="19">
        <v>0</v>
      </c>
      <c r="D116" s="19">
        <v>0</v>
      </c>
      <c r="E116" s="19">
        <v>4.3019999999999996</v>
      </c>
      <c r="F116" s="19">
        <v>0</v>
      </c>
      <c r="G116" s="20">
        <f t="shared" si="10"/>
        <v>0.86039999999999994</v>
      </c>
      <c r="H116">
        <f t="shared" si="11"/>
        <v>4.0540884379320187E-3</v>
      </c>
      <c r="I116">
        <f t="shared" si="13"/>
        <v>0.39864959599999999</v>
      </c>
      <c r="J116">
        <f t="shared" si="12"/>
        <v>1.6161607179298702E-3</v>
      </c>
      <c r="R116" s="4" t="s">
        <v>191</v>
      </c>
      <c r="S116" s="5">
        <v>0.28386346000000001</v>
      </c>
    </row>
    <row r="117" spans="1:19">
      <c r="A117" s="17" t="s">
        <v>208</v>
      </c>
      <c r="B117" s="19">
        <v>2.3250000000000002</v>
      </c>
      <c r="C117" s="19">
        <v>0</v>
      </c>
      <c r="D117" s="19">
        <v>0</v>
      </c>
      <c r="E117" s="19">
        <v>0</v>
      </c>
      <c r="F117" s="19">
        <v>0</v>
      </c>
      <c r="G117" s="20">
        <f t="shared" si="10"/>
        <v>0.46500000000000002</v>
      </c>
      <c r="H117">
        <f t="shared" si="11"/>
        <v>2.1910171125504286E-3</v>
      </c>
      <c r="I117">
        <f t="shared" si="13"/>
        <v>0.54393411999999997</v>
      </c>
      <c r="J117">
        <f t="shared" si="12"/>
        <v>1.1917689650200582E-3</v>
      </c>
      <c r="R117" s="4" t="s">
        <v>120</v>
      </c>
      <c r="S117" s="5">
        <v>0.530444735</v>
      </c>
    </row>
    <row r="118" spans="1:19">
      <c r="A118" s="17" t="s">
        <v>5</v>
      </c>
      <c r="B118" s="19">
        <v>39.012999999999998</v>
      </c>
      <c r="C118" s="19">
        <v>6.2069999999999999</v>
      </c>
      <c r="D118" s="19">
        <v>3.5649999999999999</v>
      </c>
      <c r="E118" s="19">
        <v>8.3960000000000008</v>
      </c>
      <c r="F118" s="19">
        <v>0</v>
      </c>
      <c r="G118" s="20">
        <f t="shared" si="10"/>
        <v>11.436199999999999</v>
      </c>
      <c r="H118">
        <f t="shared" si="11"/>
        <v>5.3885827747417653E-2</v>
      </c>
      <c r="I118">
        <f t="shared" si="13"/>
        <v>0.33270861600000001</v>
      </c>
      <c r="J118">
        <f t="shared" si="12"/>
        <v>1.7928279171857724E-2</v>
      </c>
      <c r="R118" s="4" t="s">
        <v>194</v>
      </c>
      <c r="S118" s="4">
        <v>0.54393411999999997</v>
      </c>
    </row>
    <row r="119" spans="1:19">
      <c r="A119" s="17" t="s">
        <v>63</v>
      </c>
      <c r="B119" s="19">
        <v>92.224000000000004</v>
      </c>
      <c r="C119" s="19">
        <v>8.7840000000000007</v>
      </c>
      <c r="D119" s="19">
        <v>40.889000000000003</v>
      </c>
      <c r="E119" s="19">
        <v>30.352</v>
      </c>
      <c r="F119" s="19">
        <v>8.0449999999999999</v>
      </c>
      <c r="G119" s="20">
        <f t="shared" si="10"/>
        <v>36.058800000000005</v>
      </c>
      <c r="H119">
        <f t="shared" si="11"/>
        <v>0.16990418894200732</v>
      </c>
      <c r="I119">
        <f t="shared" si="13"/>
        <v>0.27222679999999999</v>
      </c>
      <c r="J119">
        <f t="shared" si="12"/>
        <v>4.6252473662278033E-2</v>
      </c>
      <c r="R119" s="4" t="s">
        <v>196</v>
      </c>
      <c r="S119" s="5">
        <v>0.41895681699999998</v>
      </c>
    </row>
    <row r="120" spans="1:19">
      <c r="A120" s="17" t="s">
        <v>212</v>
      </c>
      <c r="B120" s="19">
        <v>30.259</v>
      </c>
      <c r="C120" s="19">
        <v>15.257</v>
      </c>
      <c r="D120" s="19">
        <v>85.950999999999993</v>
      </c>
      <c r="E120" s="19">
        <v>1.79</v>
      </c>
      <c r="F120" s="19">
        <v>16</v>
      </c>
      <c r="G120" s="20">
        <f t="shared" si="10"/>
        <v>29.851399999999995</v>
      </c>
      <c r="H120">
        <f t="shared" si="11"/>
        <v>0.1406557596421244</v>
      </c>
      <c r="I120">
        <f t="shared" si="13"/>
        <v>0.2866231185</v>
      </c>
      <c r="J120">
        <f t="shared" si="12"/>
        <v>4.0315192463612141E-2</v>
      </c>
      <c r="R120" s="17" t="s">
        <v>151</v>
      </c>
      <c r="S120" s="5">
        <v>0.34739118899999999</v>
      </c>
    </row>
    <row r="121" spans="1:19">
      <c r="A121" s="17" t="s">
        <v>251</v>
      </c>
      <c r="B121" s="19">
        <v>6.2380000000000004</v>
      </c>
      <c r="C121" s="19">
        <v>3.6850000000000001</v>
      </c>
      <c r="D121" s="19">
        <v>0</v>
      </c>
      <c r="E121" s="19">
        <v>3.21</v>
      </c>
      <c r="F121" s="19">
        <v>1.395</v>
      </c>
      <c r="G121" s="20">
        <f t="shared" si="10"/>
        <v>2.9055999999999997</v>
      </c>
      <c r="H121">
        <f t="shared" si="11"/>
        <v>1.3690794241347365E-2</v>
      </c>
      <c r="I121">
        <f t="shared" si="13"/>
        <v>0.30281271399999998</v>
      </c>
      <c r="J121">
        <f t="shared" si="12"/>
        <v>4.1457465610379666E-3</v>
      </c>
      <c r="R121" s="4" t="s">
        <v>183</v>
      </c>
      <c r="S121" s="5">
        <v>0.32123402699999998</v>
      </c>
    </row>
    <row r="122" spans="1:19">
      <c r="A122" s="17" t="s">
        <v>50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20">
        <f t="shared" si="10"/>
        <v>0</v>
      </c>
      <c r="H122">
        <f t="shared" si="11"/>
        <v>0</v>
      </c>
      <c r="I122">
        <f t="shared" si="13"/>
        <v>0.230041615</v>
      </c>
      <c r="K122" s="312"/>
      <c r="L122" s="312"/>
      <c r="R122" s="4" t="s">
        <v>197</v>
      </c>
      <c r="S122" s="5">
        <v>0.35481905499999999</v>
      </c>
    </row>
    <row r="123" spans="1:19">
      <c r="A123" s="17" t="s">
        <v>191</v>
      </c>
      <c r="B123" s="19">
        <v>0.65900000000000003</v>
      </c>
      <c r="C123" s="19">
        <v>0</v>
      </c>
      <c r="D123" s="19">
        <v>0</v>
      </c>
      <c r="E123" s="19">
        <v>0</v>
      </c>
      <c r="F123" s="19">
        <v>0</v>
      </c>
      <c r="G123" s="20">
        <f t="shared" si="10"/>
        <v>0.1318</v>
      </c>
      <c r="H123">
        <f t="shared" si="11"/>
        <v>6.2102377512719676E-4</v>
      </c>
      <c r="I123">
        <f t="shared" si="13"/>
        <v>0.28386346000000001</v>
      </c>
      <c r="J123">
        <f t="shared" si="12"/>
        <v>1.7628595754986802E-4</v>
      </c>
      <c r="R123" s="17" t="s">
        <v>198</v>
      </c>
      <c r="S123" s="5">
        <v>0.48138170000000002</v>
      </c>
    </row>
    <row r="124" spans="1:19">
      <c r="A124" s="17" t="s">
        <v>228</v>
      </c>
      <c r="B124" s="19">
        <v>17.492999999999999</v>
      </c>
      <c r="C124" s="19">
        <v>24.035</v>
      </c>
      <c r="D124" s="19">
        <v>4.3550000000000004</v>
      </c>
      <c r="E124" s="19">
        <v>34</v>
      </c>
      <c r="F124" s="19">
        <v>4.3490000000000002</v>
      </c>
      <c r="G124" s="20">
        <f t="shared" si="10"/>
        <v>16.846399999999999</v>
      </c>
      <c r="H124">
        <f t="shared" si="11"/>
        <v>7.9377958462085021E-2</v>
      </c>
      <c r="I124">
        <f t="shared" si="13"/>
        <v>0.28943591299999999</v>
      </c>
      <c r="J124">
        <f t="shared" si="12"/>
        <v>2.2974831879549653E-2</v>
      </c>
      <c r="R124" s="77" t="s">
        <v>332</v>
      </c>
      <c r="S124" s="5">
        <v>0.48138170000000002</v>
      </c>
    </row>
    <row r="125" spans="1:19">
      <c r="A125" s="17" t="s">
        <v>232</v>
      </c>
      <c r="B125" s="19">
        <v>0</v>
      </c>
      <c r="C125" s="19">
        <v>2.6389999999999998</v>
      </c>
      <c r="D125" s="19">
        <v>0</v>
      </c>
      <c r="E125" s="19">
        <v>0</v>
      </c>
      <c r="F125" s="19">
        <v>0.70799999999999996</v>
      </c>
      <c r="G125" s="20">
        <f t="shared" si="10"/>
        <v>0.66939999999999988</v>
      </c>
      <c r="H125">
        <f t="shared" si="11"/>
        <v>3.1541222691209817E-3</v>
      </c>
      <c r="I125">
        <f t="shared" si="13"/>
        <v>0.262116511</v>
      </c>
      <c r="J125">
        <f t="shared" si="12"/>
        <v>8.2674752444939479E-4</v>
      </c>
      <c r="R125" s="4" t="s">
        <v>51</v>
      </c>
      <c r="S125" s="5">
        <v>0.26294708900000002</v>
      </c>
    </row>
    <row r="126" spans="1:19">
      <c r="A126" s="17" t="s">
        <v>233</v>
      </c>
      <c r="B126" s="19">
        <v>0</v>
      </c>
      <c r="C126" s="19">
        <v>0</v>
      </c>
      <c r="D126" s="19">
        <v>0</v>
      </c>
      <c r="E126" s="19">
        <v>0</v>
      </c>
      <c r="F126" s="19">
        <v>0</v>
      </c>
      <c r="G126" s="20">
        <f t="shared" si="10"/>
        <v>0</v>
      </c>
      <c r="H126">
        <f t="shared" si="11"/>
        <v>0</v>
      </c>
      <c r="I126">
        <f t="shared" si="13"/>
        <v>0.30434835599999999</v>
      </c>
      <c r="R126" s="4" t="s">
        <v>184</v>
      </c>
      <c r="S126" s="5">
        <v>0.35035347300000003</v>
      </c>
    </row>
    <row r="127" spans="1:19" ht="16" thickBot="1">
      <c r="A127" s="31"/>
      <c r="B127" s="32"/>
      <c r="C127" s="32"/>
      <c r="D127" s="32"/>
      <c r="E127" s="32"/>
      <c r="F127" s="32"/>
      <c r="G127" s="20"/>
      <c r="R127" s="4" t="s">
        <v>199</v>
      </c>
      <c r="S127" s="5">
        <v>0.47867728199999998</v>
      </c>
    </row>
    <row r="128" spans="1:19">
      <c r="A128" s="33"/>
      <c r="B128" s="34">
        <f>SUM(B78:B126)</f>
        <v>350.858</v>
      </c>
      <c r="C128" s="34">
        <f>SUM(C78:C126)</f>
        <v>119.01600000000001</v>
      </c>
      <c r="D128" s="34">
        <f>SUM(D78:D126)</f>
        <v>202.17799999999997</v>
      </c>
      <c r="E128" s="34">
        <f>SUM(E78:E126)</f>
        <v>256.93900000000008</v>
      </c>
      <c r="F128" s="34">
        <f>SUM(F78:F126)</f>
        <v>132.15999999999997</v>
      </c>
      <c r="G128" s="20">
        <f t="shared" si="10"/>
        <v>212.23020000000002</v>
      </c>
      <c r="R128" s="4" t="s">
        <v>122</v>
      </c>
      <c r="S128" s="5">
        <v>0.57400911600000004</v>
      </c>
    </row>
    <row r="129" spans="1:19">
      <c r="A129" s="35" t="s">
        <v>331</v>
      </c>
      <c r="B129" s="36"/>
      <c r="C129" s="36"/>
      <c r="D129" s="36"/>
      <c r="E129" s="36"/>
      <c r="F129" s="36"/>
      <c r="R129" s="22" t="s">
        <v>99</v>
      </c>
      <c r="S129" s="5">
        <v>0.36547341700000002</v>
      </c>
    </row>
    <row r="130" spans="1:19">
      <c r="A130" s="37"/>
      <c r="B130" s="38"/>
      <c r="C130" s="38"/>
      <c r="D130" s="38"/>
      <c r="E130" s="38"/>
      <c r="F130" s="38"/>
      <c r="G130" s="13"/>
      <c r="R130" s="4" t="s">
        <v>79</v>
      </c>
      <c r="S130" s="4">
        <v>0.17537725199999998</v>
      </c>
    </row>
    <row r="131" spans="1:19">
      <c r="A131" s="902" t="s">
        <v>139</v>
      </c>
      <c r="B131" s="903"/>
      <c r="C131" s="903"/>
      <c r="D131" s="903"/>
      <c r="E131" s="903"/>
      <c r="F131" s="903"/>
      <c r="R131" s="4" t="s">
        <v>52</v>
      </c>
      <c r="S131" s="5">
        <v>0.25720264300000001</v>
      </c>
    </row>
    <row r="132" spans="1:19">
      <c r="A132" s="904" t="s">
        <v>2</v>
      </c>
      <c r="B132" s="904"/>
      <c r="C132" s="904"/>
      <c r="D132" s="904"/>
      <c r="E132" s="904"/>
      <c r="F132" s="904"/>
      <c r="R132" s="4" t="s">
        <v>54</v>
      </c>
      <c r="S132" s="5">
        <v>0.12913191900000001</v>
      </c>
    </row>
    <row r="133" spans="1:19">
      <c r="A133" s="905" t="s">
        <v>4</v>
      </c>
      <c r="B133" s="906"/>
      <c r="C133" s="906"/>
      <c r="D133" s="906"/>
      <c r="E133" s="906"/>
      <c r="F133" s="906"/>
      <c r="R133" s="23" t="s">
        <v>153</v>
      </c>
      <c r="S133" s="4">
        <v>0.30302319799999999</v>
      </c>
    </row>
    <row r="134" spans="1:19" ht="16" thickBot="1">
      <c r="A134" s="907"/>
      <c r="B134" s="908"/>
      <c r="C134" s="908"/>
      <c r="D134" s="908"/>
      <c r="E134" s="908"/>
      <c r="F134" s="908"/>
      <c r="R134" s="4" t="s">
        <v>123</v>
      </c>
      <c r="S134" s="5">
        <v>0.53886033200000005</v>
      </c>
    </row>
    <row r="135" spans="1:19">
      <c r="A135" s="909" t="s">
        <v>268</v>
      </c>
      <c r="B135" s="910" t="s">
        <v>8</v>
      </c>
      <c r="C135" s="910" t="s">
        <v>9</v>
      </c>
      <c r="D135" s="910" t="s">
        <v>10</v>
      </c>
      <c r="E135" s="910" t="s">
        <v>11</v>
      </c>
      <c r="F135" s="910" t="s">
        <v>12</v>
      </c>
      <c r="G135" s="16" t="s">
        <v>13</v>
      </c>
      <c r="H135" s="16" t="s">
        <v>14</v>
      </c>
      <c r="I135" s="16" t="s">
        <v>15</v>
      </c>
      <c r="J135" s="16" t="s">
        <v>279</v>
      </c>
      <c r="K135" s="16" t="s">
        <v>17</v>
      </c>
      <c r="L135" s="16" t="s">
        <v>18</v>
      </c>
      <c r="R135" s="4" t="s">
        <v>125</v>
      </c>
      <c r="S135" s="5">
        <v>0.491810578</v>
      </c>
    </row>
    <row r="136" spans="1:19">
      <c r="A136" s="911"/>
      <c r="B136" s="912"/>
      <c r="C136" s="912"/>
      <c r="D136" s="912"/>
      <c r="E136" s="912"/>
      <c r="F136" s="912"/>
      <c r="G136" s="18"/>
      <c r="R136" s="4" t="s">
        <v>163</v>
      </c>
      <c r="S136" s="5">
        <v>0.309853932</v>
      </c>
    </row>
    <row r="137" spans="1:19">
      <c r="A137" s="913" t="s">
        <v>25</v>
      </c>
      <c r="B137" s="914">
        <v>1.1718606950598747</v>
      </c>
      <c r="C137" s="914">
        <v>0</v>
      </c>
      <c r="D137" s="914">
        <v>0</v>
      </c>
      <c r="E137" s="914">
        <v>0</v>
      </c>
      <c r="F137" s="914">
        <v>0</v>
      </c>
      <c r="G137" s="20">
        <f>AVERAGE(B137:F137)</f>
        <v>0.23437213901197493</v>
      </c>
      <c r="H137">
        <f>G137/G$145</f>
        <v>3.4581661438125269E-3</v>
      </c>
      <c r="I137">
        <f t="shared" ref="I137:I143" si="14">VLOOKUP(A137,R$1:S$249,2,FALSE)</f>
        <v>0.22307782900000001</v>
      </c>
      <c r="J137">
        <f>H137*I137</f>
        <v>7.7144019568300027E-4</v>
      </c>
      <c r="K137">
        <f>SUM(J137:J143)</f>
        <v>0.48634050586701749</v>
      </c>
      <c r="L137">
        <f>COUNTA(J137:J143)</f>
        <v>6</v>
      </c>
      <c r="R137" s="4" t="s">
        <v>176</v>
      </c>
      <c r="S137" s="5">
        <v>0.39787066100000001</v>
      </c>
    </row>
    <row r="138" spans="1:19">
      <c r="A138" s="913" t="s">
        <v>27</v>
      </c>
      <c r="B138" s="914">
        <v>0</v>
      </c>
      <c r="C138" s="914">
        <v>0</v>
      </c>
      <c r="D138" s="914">
        <v>1.4595156580071389</v>
      </c>
      <c r="E138" s="914">
        <v>0</v>
      </c>
      <c r="F138" s="914">
        <v>0</v>
      </c>
      <c r="G138" s="20">
        <f t="shared" ref="G138:G145" si="15">AVERAGE(B138:F138)</f>
        <v>0.29190313160142778</v>
      </c>
      <c r="H138">
        <f t="shared" ref="H138:H143" si="16">G138/G$145</f>
        <v>4.3070372239310132E-3</v>
      </c>
      <c r="I138">
        <f t="shared" si="14"/>
        <v>0.20740839999999999</v>
      </c>
      <c r="J138">
        <f t="shared" ref="J138:J142" si="17">H138*I138</f>
        <v>8.9331569935597308E-4</v>
      </c>
      <c r="R138" s="4" t="s">
        <v>126</v>
      </c>
      <c r="S138" s="5">
        <v>0.54441631300000004</v>
      </c>
    </row>
    <row r="139" spans="1:19">
      <c r="A139" s="913" t="s">
        <v>32</v>
      </c>
      <c r="B139" s="914">
        <v>0</v>
      </c>
      <c r="C139" s="914">
        <v>0</v>
      </c>
      <c r="D139" s="914">
        <v>0</v>
      </c>
      <c r="E139" s="914">
        <v>3.8437152108680537</v>
      </c>
      <c r="F139" s="914">
        <v>0</v>
      </c>
      <c r="G139" s="20">
        <f t="shared" si="15"/>
        <v>0.76874304217361078</v>
      </c>
      <c r="H139">
        <f t="shared" si="16"/>
        <v>1.1342820750551741E-2</v>
      </c>
      <c r="I139">
        <f t="shared" si="14"/>
        <v>0.167790564</v>
      </c>
      <c r="J139">
        <f t="shared" si="17"/>
        <v>1.9032182910859799E-3</v>
      </c>
      <c r="R139" s="4" t="s">
        <v>56</v>
      </c>
      <c r="S139" s="5">
        <v>0.255508018</v>
      </c>
    </row>
    <row r="140" spans="1:19">
      <c r="A140" s="913" t="s">
        <v>54</v>
      </c>
      <c r="B140" s="914">
        <v>0</v>
      </c>
      <c r="C140" s="914">
        <v>0</v>
      </c>
      <c r="D140" s="914">
        <v>0</v>
      </c>
      <c r="E140" s="914">
        <v>2.7802684349173901</v>
      </c>
      <c r="F140" s="914">
        <v>6.4243075238919998</v>
      </c>
      <c r="G140" s="20">
        <f t="shared" si="15"/>
        <v>1.8409151917618778</v>
      </c>
      <c r="H140">
        <f t="shared" si="16"/>
        <v>2.7162744755492456E-2</v>
      </c>
      <c r="I140">
        <f t="shared" si="14"/>
        <v>0.12913191900000001</v>
      </c>
      <c r="J140">
        <f t="shared" si="17"/>
        <v>3.5075773555839269E-3</v>
      </c>
      <c r="R140" s="4" t="s">
        <v>208</v>
      </c>
      <c r="S140" s="4">
        <v>0.54393411999999997</v>
      </c>
    </row>
    <row r="141" spans="1:19">
      <c r="A141" s="913" t="s">
        <v>125</v>
      </c>
      <c r="B141" s="914">
        <v>0</v>
      </c>
      <c r="C141" s="914">
        <v>0</v>
      </c>
      <c r="D141" s="914">
        <v>4.8</v>
      </c>
      <c r="E141" s="914">
        <v>0</v>
      </c>
      <c r="F141" s="914">
        <v>0</v>
      </c>
      <c r="G141" s="20">
        <f t="shared" si="15"/>
        <v>0.96</v>
      </c>
      <c r="H141">
        <f t="shared" si="16"/>
        <v>1.4164821433363301E-2</v>
      </c>
      <c r="I141">
        <f t="shared" si="14"/>
        <v>0.491810578</v>
      </c>
      <c r="J141">
        <f t="shared" si="17"/>
        <v>6.9664090164091932E-3</v>
      </c>
      <c r="R141" s="4" t="s">
        <v>209</v>
      </c>
      <c r="S141" s="4">
        <v>0.39864959599999999</v>
      </c>
    </row>
    <row r="142" spans="1:19">
      <c r="A142" s="913" t="s">
        <v>133</v>
      </c>
      <c r="B142" s="914">
        <v>0</v>
      </c>
      <c r="C142" s="914">
        <v>0</v>
      </c>
      <c r="D142" s="914">
        <v>0</v>
      </c>
      <c r="E142" s="914">
        <v>0</v>
      </c>
      <c r="F142" s="914">
        <v>318.38799999999998</v>
      </c>
      <c r="G142" s="20">
        <f t="shared" si="15"/>
        <v>63.677599999999998</v>
      </c>
      <c r="H142">
        <f t="shared" si="16"/>
        <v>0.93956440969284893</v>
      </c>
      <c r="I142">
        <f t="shared" si="14"/>
        <v>0.50267819899999999</v>
      </c>
      <c r="J142">
        <f t="shared" si="17"/>
        <v>0.47229854530889942</v>
      </c>
      <c r="R142" s="4" t="s">
        <v>127</v>
      </c>
      <c r="S142" s="5">
        <v>0.46528443800000002</v>
      </c>
    </row>
    <row r="143" spans="1:19">
      <c r="A143" s="913" t="s">
        <v>64</v>
      </c>
      <c r="B143" s="914">
        <v>0</v>
      </c>
      <c r="C143" s="914">
        <v>0</v>
      </c>
      <c r="D143" s="914">
        <v>0</v>
      </c>
      <c r="E143" s="914">
        <v>0</v>
      </c>
      <c r="F143" s="914">
        <v>0</v>
      </c>
      <c r="G143" s="20">
        <f t="shared" si="15"/>
        <v>0</v>
      </c>
      <c r="H143">
        <f t="shared" si="16"/>
        <v>0</v>
      </c>
      <c r="I143">
        <f t="shared" si="14"/>
        <v>0.25070976</v>
      </c>
      <c r="R143" s="4" t="s">
        <v>128</v>
      </c>
      <c r="S143" s="5">
        <v>0.33922593699999998</v>
      </c>
    </row>
    <row r="144" spans="1:19" ht="16" thickBot="1">
      <c r="A144" s="915"/>
      <c r="B144" s="916"/>
      <c r="C144" s="916"/>
      <c r="D144" s="916"/>
      <c r="E144" s="916"/>
      <c r="F144" s="916"/>
      <c r="G144" s="20"/>
      <c r="R144" s="4" t="s">
        <v>210</v>
      </c>
      <c r="S144" s="4">
        <v>0.46037966699999999</v>
      </c>
    </row>
    <row r="145" spans="1:19">
      <c r="A145" s="235"/>
      <c r="B145" s="914">
        <f>SUM(B137:B143)</f>
        <v>1.1718606950598747</v>
      </c>
      <c r="C145" s="914">
        <f t="shared" ref="C145:F145" si="18">SUM(C137:C143)</f>
        <v>0</v>
      </c>
      <c r="D145" s="914">
        <f t="shared" si="18"/>
        <v>6.2595156580071389</v>
      </c>
      <c r="E145" s="914">
        <f t="shared" si="18"/>
        <v>6.6239836457854437</v>
      </c>
      <c r="F145" s="914">
        <f t="shared" si="18"/>
        <v>324.812307523892</v>
      </c>
      <c r="G145" s="20">
        <f t="shared" si="15"/>
        <v>67.773533504548894</v>
      </c>
      <c r="R145" s="4" t="s">
        <v>205</v>
      </c>
      <c r="S145" s="5">
        <v>0.28954676299999998</v>
      </c>
    </row>
    <row r="146" spans="1:19">
      <c r="A146" s="917" t="s">
        <v>269</v>
      </c>
      <c r="B146" s="918"/>
      <c r="C146" s="918"/>
      <c r="D146" s="918"/>
      <c r="E146" s="918"/>
      <c r="F146" s="918"/>
      <c r="R146" s="4" t="s">
        <v>211</v>
      </c>
      <c r="S146" s="5">
        <v>0.48259844499999999</v>
      </c>
    </row>
    <row r="147" spans="1:19">
      <c r="A147" s="86"/>
      <c r="B147" s="918"/>
      <c r="C147" s="918"/>
      <c r="D147" s="918"/>
      <c r="E147" s="918"/>
      <c r="F147" s="918"/>
      <c r="R147" s="4" t="s">
        <v>81</v>
      </c>
      <c r="S147" s="5">
        <v>0.18817235299999999</v>
      </c>
    </row>
    <row r="148" spans="1:19">
      <c r="A148" s="919" t="s">
        <v>271</v>
      </c>
      <c r="B148" s="918"/>
      <c r="C148" s="918"/>
      <c r="D148" s="918"/>
      <c r="E148" s="918"/>
      <c r="F148" s="918"/>
      <c r="R148" s="4" t="s">
        <v>155</v>
      </c>
      <c r="S148" s="5">
        <v>0.39930692499999998</v>
      </c>
    </row>
    <row r="149" spans="1:19">
      <c r="R149" s="4" t="s">
        <v>212</v>
      </c>
      <c r="S149" s="4">
        <v>0.2866231185</v>
      </c>
    </row>
    <row r="150" spans="1:19">
      <c r="A150" s="62" t="s">
        <v>168</v>
      </c>
      <c r="B150" s="63"/>
      <c r="C150" s="63"/>
      <c r="D150" s="63"/>
      <c r="E150" s="63"/>
      <c r="F150" s="63"/>
      <c r="G150" s="64"/>
      <c r="R150" s="4" t="s">
        <v>214</v>
      </c>
      <c r="S150" s="4">
        <v>0.39864959599999999</v>
      </c>
    </row>
    <row r="151" spans="1:19">
      <c r="A151" s="65" t="s">
        <v>2</v>
      </c>
      <c r="B151" s="65"/>
      <c r="C151" s="65"/>
      <c r="D151" s="65"/>
      <c r="E151" s="65"/>
      <c r="F151" s="65"/>
      <c r="G151" s="66"/>
      <c r="R151" s="4" t="s">
        <v>101</v>
      </c>
      <c r="S151" s="5">
        <v>0.36470802699999999</v>
      </c>
    </row>
    <row r="152" spans="1:19">
      <c r="A152" s="67" t="s">
        <v>4</v>
      </c>
      <c r="B152" s="68"/>
      <c r="C152" s="68"/>
      <c r="D152" s="68"/>
      <c r="E152" s="68"/>
      <c r="F152" s="68"/>
      <c r="G152" s="69"/>
      <c r="R152" s="4" t="s">
        <v>129</v>
      </c>
      <c r="S152" s="5">
        <v>0.51318692300000002</v>
      </c>
    </row>
    <row r="153" spans="1:19" ht="16" thickBot="1">
      <c r="A153" s="70"/>
      <c r="B153" s="71"/>
      <c r="C153" s="71"/>
      <c r="D153" s="71"/>
      <c r="E153" s="71"/>
      <c r="F153" s="71"/>
      <c r="G153" s="18"/>
      <c r="R153" s="4" t="s">
        <v>217</v>
      </c>
      <c r="S153" s="5">
        <v>0.42702807500000001</v>
      </c>
    </row>
    <row r="154" spans="1:19">
      <c r="A154" s="74" t="s">
        <v>268</v>
      </c>
      <c r="B154" s="75" t="s">
        <v>8</v>
      </c>
      <c r="C154" s="75" t="s">
        <v>9</v>
      </c>
      <c r="D154" s="75" t="s">
        <v>10</v>
      </c>
      <c r="E154" s="75" t="s">
        <v>11</v>
      </c>
      <c r="F154" s="75" t="s">
        <v>12</v>
      </c>
      <c r="G154" s="16" t="s">
        <v>13</v>
      </c>
      <c r="H154" s="16" t="s">
        <v>14</v>
      </c>
      <c r="I154" s="16" t="s">
        <v>15</v>
      </c>
      <c r="J154" s="16" t="s">
        <v>279</v>
      </c>
      <c r="K154" s="16" t="s">
        <v>17</v>
      </c>
      <c r="L154" s="16" t="s">
        <v>18</v>
      </c>
      <c r="R154" s="4" t="s">
        <v>218</v>
      </c>
      <c r="S154" s="4">
        <v>0.54393411999999997</v>
      </c>
    </row>
    <row r="155" spans="1:19">
      <c r="A155" s="18"/>
      <c r="B155" s="76"/>
      <c r="C155" s="76"/>
      <c r="D155" s="76"/>
      <c r="E155" s="76"/>
      <c r="F155" s="76"/>
      <c r="G155" s="18"/>
      <c r="R155" s="4" t="s">
        <v>177</v>
      </c>
      <c r="S155" s="5">
        <v>0.47759416300000002</v>
      </c>
    </row>
    <row r="156" spans="1:19">
      <c r="A156" s="77" t="s">
        <v>31</v>
      </c>
      <c r="B156" s="78">
        <v>21.315000000000001</v>
      </c>
      <c r="C156" s="78">
        <v>20.286000000000001</v>
      </c>
      <c r="D156" s="78">
        <v>53.639000000000003</v>
      </c>
      <c r="E156" s="78">
        <v>40.438000000000002</v>
      </c>
      <c r="F156" s="78">
        <v>4.2009999999999996</v>
      </c>
      <c r="G156" s="20">
        <f>AVERAGE(B156:F156)</f>
        <v>27.9758</v>
      </c>
      <c r="H156">
        <f>G156/G$218</f>
        <v>8.1192294841461667E-4</v>
      </c>
      <c r="I156">
        <f t="shared" ref="I156:I187" si="19">VLOOKUP(A156,R$1:S$252,2,FALSE)</f>
        <v>0.26223906699999999</v>
      </c>
      <c r="J156">
        <f>H156*I156</f>
        <v>2.1291791646813819E-4</v>
      </c>
      <c r="K156">
        <f>SUM(J156:J216)</f>
        <v>0.27814569915174475</v>
      </c>
      <c r="L156">
        <f>COUNTA(J156:J216)</f>
        <v>57</v>
      </c>
      <c r="R156" s="4" t="s">
        <v>58</v>
      </c>
      <c r="S156" s="5">
        <v>0.19057085000000001</v>
      </c>
    </row>
    <row r="157" spans="1:19">
      <c r="A157" s="77" t="s">
        <v>37</v>
      </c>
      <c r="B157" s="78">
        <v>1299.30044120854</v>
      </c>
      <c r="C157" s="78">
        <v>4323.0722435832449</v>
      </c>
      <c r="D157" s="78">
        <v>2545.4979085638806</v>
      </c>
      <c r="E157" s="78">
        <v>1947.4698879689065</v>
      </c>
      <c r="F157" s="78">
        <v>3565.9519921805836</v>
      </c>
      <c r="G157" s="20">
        <f t="shared" ref="G157:G218" si="20">AVERAGE(B157:F157)</f>
        <v>2736.2584947010314</v>
      </c>
      <c r="H157">
        <f t="shared" ref="H157:H216" si="21">G157/G$218</f>
        <v>7.9412601771609831E-2</v>
      </c>
      <c r="I157">
        <f t="shared" si="19"/>
        <v>0.23886655300000001</v>
      </c>
      <c r="J157">
        <f t="shared" ref="J157:J216" si="22">H157*I157</f>
        <v>1.8969014449946135E-2</v>
      </c>
      <c r="R157" s="218" t="s">
        <v>266</v>
      </c>
      <c r="S157" s="4">
        <v>0.39864959599999999</v>
      </c>
    </row>
    <row r="158" spans="1:19">
      <c r="A158" s="77" t="s">
        <v>21</v>
      </c>
      <c r="B158" s="78">
        <v>120.11572124363715</v>
      </c>
      <c r="C158" s="78">
        <v>72.237974113799808</v>
      </c>
      <c r="D158" s="78">
        <v>892.66202676661703</v>
      </c>
      <c r="E158" s="78">
        <v>159.86543500774999</v>
      </c>
      <c r="F158" s="78">
        <v>61.673352229363203</v>
      </c>
      <c r="G158" s="20">
        <f t="shared" si="20"/>
        <v>261.31090187223344</v>
      </c>
      <c r="H158">
        <f t="shared" si="21"/>
        <v>7.5838516825608698E-3</v>
      </c>
      <c r="I158">
        <f t="shared" si="19"/>
        <v>0.19499014100000001</v>
      </c>
      <c r="J158">
        <f t="shared" si="22"/>
        <v>1.4787763089056313E-3</v>
      </c>
      <c r="R158" s="22" t="s">
        <v>213</v>
      </c>
      <c r="S158" s="4">
        <v>0.39864959599999999</v>
      </c>
    </row>
    <row r="159" spans="1:19">
      <c r="A159" s="77" t="s">
        <v>46</v>
      </c>
      <c r="B159" s="78">
        <v>32.28</v>
      </c>
      <c r="C159" s="78">
        <v>19.12</v>
      </c>
      <c r="D159" s="78">
        <v>317.19</v>
      </c>
      <c r="E159" s="78">
        <v>13.74</v>
      </c>
      <c r="F159" s="78">
        <v>37.880000000000003</v>
      </c>
      <c r="G159" s="20">
        <f t="shared" si="20"/>
        <v>84.042000000000002</v>
      </c>
      <c r="H159">
        <f t="shared" si="21"/>
        <v>2.4390948044617569E-3</v>
      </c>
      <c r="I159">
        <f t="shared" si="19"/>
        <v>0.49513526800000002</v>
      </c>
      <c r="J159">
        <f t="shared" si="22"/>
        <v>1.2076818596845795E-3</v>
      </c>
      <c r="R159" s="4" t="s">
        <v>94</v>
      </c>
      <c r="S159" s="5">
        <v>0.25937051</v>
      </c>
    </row>
    <row r="160" spans="1:19">
      <c r="A160" s="77" t="s">
        <v>23</v>
      </c>
      <c r="B160" s="78">
        <v>0</v>
      </c>
      <c r="C160" s="78">
        <v>1150.250818581274</v>
      </c>
      <c r="D160" s="78">
        <v>935.04360667244998</v>
      </c>
      <c r="E160" s="78">
        <v>4506.8151330010896</v>
      </c>
      <c r="F160" s="78">
        <v>767.06231835270478</v>
      </c>
      <c r="G160" s="20">
        <f t="shared" si="20"/>
        <v>1471.8343753215036</v>
      </c>
      <c r="H160">
        <f t="shared" si="21"/>
        <v>4.2716065513373015E-2</v>
      </c>
      <c r="I160">
        <f t="shared" si="19"/>
        <v>0.205225833</v>
      </c>
      <c r="J160">
        <f t="shared" si="22"/>
        <v>8.7664401274645497E-3</v>
      </c>
      <c r="R160" s="17" t="s">
        <v>222</v>
      </c>
      <c r="S160" s="4">
        <v>0.54393411999999997</v>
      </c>
    </row>
    <row r="161" spans="1:19">
      <c r="A161" s="77" t="s">
        <v>69</v>
      </c>
      <c r="B161" s="78">
        <v>91.244</v>
      </c>
      <c r="C161" s="78">
        <v>91.224999999999994</v>
      </c>
      <c r="D161" s="78">
        <v>39.408999999999999</v>
      </c>
      <c r="E161" s="78">
        <v>302.04199999999997</v>
      </c>
      <c r="F161" s="78">
        <v>1110.932</v>
      </c>
      <c r="G161" s="20">
        <f t="shared" si="20"/>
        <v>326.97039999999998</v>
      </c>
      <c r="H161">
        <f t="shared" si="21"/>
        <v>9.4894434193948558E-3</v>
      </c>
      <c r="I161">
        <f t="shared" si="19"/>
        <v>0.29559615700000003</v>
      </c>
      <c r="J161">
        <f t="shared" si="22"/>
        <v>2.8050430068420587E-3</v>
      </c>
      <c r="R161" s="4" t="s">
        <v>206</v>
      </c>
      <c r="S161" s="5">
        <v>0.37561155200000002</v>
      </c>
    </row>
    <row r="162" spans="1:19">
      <c r="A162" s="77" t="s">
        <v>75</v>
      </c>
      <c r="B162" s="78">
        <v>0</v>
      </c>
      <c r="C162" s="78">
        <v>0</v>
      </c>
      <c r="D162" s="78">
        <v>43.615375024752289</v>
      </c>
      <c r="E162" s="78">
        <v>33.341018037856443</v>
      </c>
      <c r="F162" s="78">
        <v>0</v>
      </c>
      <c r="G162" s="20">
        <f t="shared" si="20"/>
        <v>15.391278612521745</v>
      </c>
      <c r="H162">
        <f t="shared" si="21"/>
        <v>4.4669079386289173E-4</v>
      </c>
      <c r="I162">
        <f t="shared" si="19"/>
        <v>0.30243793699999999</v>
      </c>
      <c r="J162">
        <f t="shared" si="22"/>
        <v>1.3509624217278524E-4</v>
      </c>
      <c r="R162" s="4" t="s">
        <v>131</v>
      </c>
      <c r="S162" s="5">
        <v>0.52911444100000005</v>
      </c>
    </row>
    <row r="163" spans="1:19">
      <c r="A163" s="77" t="s">
        <v>25</v>
      </c>
      <c r="B163" s="78">
        <v>3.2226169114146557</v>
      </c>
      <c r="C163" s="78">
        <v>0</v>
      </c>
      <c r="D163" s="78">
        <v>0</v>
      </c>
      <c r="E163" s="78">
        <v>0.77430475912449404</v>
      </c>
      <c r="F163" s="78">
        <v>16.552356821458215</v>
      </c>
      <c r="G163" s="20">
        <f t="shared" si="20"/>
        <v>4.109855698399473</v>
      </c>
      <c r="H163">
        <f t="shared" si="21"/>
        <v>1.1927759550050808E-4</v>
      </c>
      <c r="I163">
        <f t="shared" si="19"/>
        <v>0.22307782900000001</v>
      </c>
      <c r="J163">
        <f t="shared" si="22"/>
        <v>2.6608187052593511E-5</v>
      </c>
      <c r="R163" s="4" t="s">
        <v>133</v>
      </c>
      <c r="S163" s="5">
        <v>0.50267819899999999</v>
      </c>
    </row>
    <row r="164" spans="1:19">
      <c r="A164" s="77" t="s">
        <v>84</v>
      </c>
      <c r="B164" s="78">
        <v>2.0150000000000001</v>
      </c>
      <c r="C164" s="78">
        <v>20.736000000000001</v>
      </c>
      <c r="D164" s="78">
        <v>28.148</v>
      </c>
      <c r="E164" s="78">
        <v>40.319000000000003</v>
      </c>
      <c r="F164" s="78">
        <v>69.55</v>
      </c>
      <c r="G164" s="20">
        <f t="shared" si="20"/>
        <v>32.153599999999997</v>
      </c>
      <c r="H164">
        <f t="shared" si="21"/>
        <v>9.331724459763159E-4</v>
      </c>
      <c r="I164">
        <f t="shared" si="19"/>
        <v>0.49951571</v>
      </c>
      <c r="J164">
        <f t="shared" si="22"/>
        <v>4.6613429690429606E-4</v>
      </c>
      <c r="R164" s="4" t="s">
        <v>224</v>
      </c>
      <c r="S164" s="4">
        <v>0.54393411999999997</v>
      </c>
    </row>
    <row r="165" spans="1:19">
      <c r="A165" s="77" t="s">
        <v>96</v>
      </c>
      <c r="B165" s="78">
        <v>4435.29</v>
      </c>
      <c r="C165" s="78">
        <v>3604.84</v>
      </c>
      <c r="D165" s="78">
        <v>5428</v>
      </c>
      <c r="E165" s="78">
        <v>6096.81</v>
      </c>
      <c r="F165" s="78">
        <v>6305.08</v>
      </c>
      <c r="G165" s="20">
        <f t="shared" si="20"/>
        <v>5174.0040000000008</v>
      </c>
      <c r="H165">
        <f t="shared" si="21"/>
        <v>0.15016166053478439</v>
      </c>
      <c r="I165">
        <f t="shared" si="19"/>
        <v>0.30302319799999999</v>
      </c>
      <c r="J165">
        <f t="shared" si="22"/>
        <v>4.5502466592240755E-2</v>
      </c>
      <c r="R165" s="4" t="s">
        <v>225</v>
      </c>
      <c r="S165" s="4">
        <v>0.54393411999999997</v>
      </c>
    </row>
    <row r="166" spans="1:19">
      <c r="A166" s="77" t="s">
        <v>108</v>
      </c>
      <c r="B166" s="78">
        <v>0</v>
      </c>
      <c r="C166" s="78">
        <v>0</v>
      </c>
      <c r="D166" s="78">
        <v>0</v>
      </c>
      <c r="E166" s="78">
        <v>0</v>
      </c>
      <c r="F166" s="78">
        <v>0</v>
      </c>
      <c r="G166" s="20">
        <f t="shared" si="20"/>
        <v>0</v>
      </c>
      <c r="H166">
        <f t="shared" si="21"/>
        <v>0</v>
      </c>
      <c r="I166">
        <f t="shared" si="19"/>
        <v>0.342986709</v>
      </c>
      <c r="R166" s="4" t="s">
        <v>226</v>
      </c>
      <c r="S166" s="4">
        <v>0.54393411999999997</v>
      </c>
    </row>
    <row r="167" spans="1:19">
      <c r="A167" s="77" t="s">
        <v>32</v>
      </c>
      <c r="B167" s="78">
        <v>32.555984465518954</v>
      </c>
      <c r="C167" s="78">
        <v>0</v>
      </c>
      <c r="D167" s="78">
        <v>2.84046224009467</v>
      </c>
      <c r="E167" s="78">
        <v>0</v>
      </c>
      <c r="F167" s="78">
        <v>0</v>
      </c>
      <c r="G167" s="20">
        <f t="shared" si="20"/>
        <v>7.0792893411227258</v>
      </c>
      <c r="H167">
        <f t="shared" si="21"/>
        <v>2.0545748377256534E-4</v>
      </c>
      <c r="I167">
        <f t="shared" si="19"/>
        <v>0.167790564</v>
      </c>
      <c r="J167">
        <f t="shared" si="22"/>
        <v>3.4473827080219586E-5</v>
      </c>
      <c r="R167" s="4" t="s">
        <v>83</v>
      </c>
      <c r="S167" s="5">
        <v>0.16181582799999999</v>
      </c>
    </row>
    <row r="168" spans="1:19">
      <c r="A168" s="77" t="s">
        <v>34</v>
      </c>
      <c r="B168" s="78">
        <v>136.71679615859148</v>
      </c>
      <c r="C168" s="78">
        <v>0</v>
      </c>
      <c r="D168" s="78">
        <v>320.05234633931235</v>
      </c>
      <c r="E168" s="78">
        <v>111.75869063518051</v>
      </c>
      <c r="F168" s="78">
        <v>34.5275253432035</v>
      </c>
      <c r="G168" s="20">
        <f t="shared" si="20"/>
        <v>120.61107169525755</v>
      </c>
      <c r="H168">
        <f t="shared" si="21"/>
        <v>3.5004145347857876E-3</v>
      </c>
      <c r="I168">
        <f t="shared" si="19"/>
        <v>0.14496762399999999</v>
      </c>
      <c r="J168">
        <f t="shared" si="22"/>
        <v>5.0744677812296097E-4</v>
      </c>
      <c r="R168" s="4" t="s">
        <v>186</v>
      </c>
      <c r="S168" s="5">
        <v>0.320837551</v>
      </c>
    </row>
    <row r="169" spans="1:19">
      <c r="A169" s="77" t="s">
        <v>121</v>
      </c>
      <c r="B169" s="78">
        <v>2.5590000000000002</v>
      </c>
      <c r="C169" s="78">
        <v>4.8970000000000002</v>
      </c>
      <c r="D169" s="78">
        <v>1.1040000000000001</v>
      </c>
      <c r="E169" s="78">
        <v>1.802</v>
      </c>
      <c r="F169" s="78">
        <v>0</v>
      </c>
      <c r="G169" s="20">
        <f t="shared" si="20"/>
        <v>2.0724</v>
      </c>
      <c r="H169">
        <f t="shared" si="21"/>
        <v>6.0145880307067239E-5</v>
      </c>
      <c r="I169">
        <f t="shared" si="19"/>
        <v>0.31631986200000001</v>
      </c>
      <c r="J169">
        <f t="shared" si="22"/>
        <v>1.9025336558600028E-5</v>
      </c>
      <c r="R169" s="4" t="s">
        <v>178</v>
      </c>
      <c r="S169" s="5">
        <v>0.430075243</v>
      </c>
    </row>
    <row r="170" spans="1:19">
      <c r="A170" s="77" t="s">
        <v>97</v>
      </c>
      <c r="B170" s="78">
        <v>0.5</v>
      </c>
      <c r="C170" s="78">
        <v>0</v>
      </c>
      <c r="D170" s="78">
        <v>3.3</v>
      </c>
      <c r="E170" s="78">
        <v>4.5</v>
      </c>
      <c r="F170" s="78">
        <v>44.4</v>
      </c>
      <c r="G170" s="20">
        <f t="shared" si="20"/>
        <v>10.540000000000001</v>
      </c>
      <c r="H170">
        <f t="shared" si="21"/>
        <v>3.058953765858371E-4</v>
      </c>
      <c r="I170">
        <f t="shared" si="19"/>
        <v>0.28376774599999999</v>
      </c>
      <c r="J170">
        <f t="shared" si="22"/>
        <v>8.6803241525584162E-5</v>
      </c>
      <c r="R170" s="4" t="s">
        <v>229</v>
      </c>
      <c r="S170" s="4">
        <v>0.54393411999999997</v>
      </c>
    </row>
    <row r="171" spans="1:19">
      <c r="A171" s="77" t="s">
        <v>124</v>
      </c>
      <c r="B171" s="78">
        <v>0</v>
      </c>
      <c r="C171" s="78">
        <v>0</v>
      </c>
      <c r="D171" s="78">
        <v>1.421</v>
      </c>
      <c r="E171" s="78">
        <v>3.923</v>
      </c>
      <c r="F171" s="78">
        <v>17.245999999999999</v>
      </c>
      <c r="G171" s="20">
        <f t="shared" si="20"/>
        <v>4.5179999999999998</v>
      </c>
      <c r="H171">
        <f t="shared" si="21"/>
        <v>1.3112289482113964E-4</v>
      </c>
      <c r="I171">
        <f t="shared" si="19"/>
        <v>0.38353377399999999</v>
      </c>
      <c r="J171">
        <f t="shared" si="22"/>
        <v>5.0290058708556742E-5</v>
      </c>
      <c r="R171" s="4" t="s">
        <v>231</v>
      </c>
      <c r="S171" s="5">
        <v>0.349158994</v>
      </c>
    </row>
    <row r="172" spans="1:19">
      <c r="A172" s="77" t="s">
        <v>36</v>
      </c>
      <c r="B172" s="78">
        <v>22.586150071410259</v>
      </c>
      <c r="C172" s="78">
        <v>0.77000162617671997</v>
      </c>
      <c r="D172" s="78">
        <v>14.764269963105889</v>
      </c>
      <c r="E172" s="78">
        <v>0</v>
      </c>
      <c r="F172" s="78">
        <v>0</v>
      </c>
      <c r="G172" s="20">
        <f t="shared" si="20"/>
        <v>7.6240843321385743</v>
      </c>
      <c r="H172">
        <f t="shared" si="21"/>
        <v>2.2126870473450751E-4</v>
      </c>
      <c r="I172">
        <f t="shared" si="19"/>
        <v>0.252987409</v>
      </c>
      <c r="J172">
        <f t="shared" si="22"/>
        <v>5.5978196303569088E-5</v>
      </c>
      <c r="R172" s="4" t="s">
        <v>207</v>
      </c>
      <c r="S172" s="5">
        <v>0.33910511100000001</v>
      </c>
    </row>
    <row r="173" spans="1:19">
      <c r="A173" s="77" t="s">
        <v>38</v>
      </c>
      <c r="B173" s="78">
        <v>0</v>
      </c>
      <c r="C173" s="78">
        <v>0</v>
      </c>
      <c r="D173" s="78">
        <v>0</v>
      </c>
      <c r="E173" s="78">
        <v>3.4892368858213261</v>
      </c>
      <c r="F173" s="78">
        <v>5.62769339092939</v>
      </c>
      <c r="G173" s="20">
        <f t="shared" si="20"/>
        <v>1.8233860553501433</v>
      </c>
      <c r="H173">
        <f t="shared" si="21"/>
        <v>5.2918914996460724E-5</v>
      </c>
      <c r="I173">
        <f t="shared" si="19"/>
        <v>0.189396599</v>
      </c>
      <c r="J173">
        <f t="shared" si="22"/>
        <v>1.0022662523099758E-5</v>
      </c>
      <c r="R173" s="17" t="s">
        <v>219</v>
      </c>
      <c r="S173" s="5">
        <v>0.50184070000000003</v>
      </c>
    </row>
    <row r="174" spans="1:19">
      <c r="A174" s="77" t="s">
        <v>39</v>
      </c>
      <c r="B174" s="78">
        <v>347.1637309114879</v>
      </c>
      <c r="C174" s="78">
        <v>191.70846976354599</v>
      </c>
      <c r="D174" s="78">
        <v>58.274672370521003</v>
      </c>
      <c r="E174" s="78">
        <v>1035.6499920067283</v>
      </c>
      <c r="F174" s="78">
        <v>313.50621286315999</v>
      </c>
      <c r="G174" s="20">
        <f t="shared" si="20"/>
        <v>389.26061558308868</v>
      </c>
      <c r="H174">
        <f t="shared" si="21"/>
        <v>1.1297250720476628E-2</v>
      </c>
      <c r="I174">
        <f t="shared" si="19"/>
        <v>0.150847644</v>
      </c>
      <c r="J174">
        <f t="shared" si="22"/>
        <v>1.704163654861202E-3</v>
      </c>
      <c r="R174" s="4" t="s">
        <v>200</v>
      </c>
      <c r="S174" s="5">
        <v>0.34476546800000002</v>
      </c>
    </row>
    <row r="175" spans="1:19">
      <c r="A175" s="77" t="s">
        <v>41</v>
      </c>
      <c r="B175" s="78">
        <v>24.902039770022338</v>
      </c>
      <c r="C175" s="78">
        <v>123.638071079388</v>
      </c>
      <c r="D175" s="78">
        <v>911.20396797541878</v>
      </c>
      <c r="E175" s="78">
        <v>300.26899097107798</v>
      </c>
      <c r="F175" s="78">
        <v>53.964183200692794</v>
      </c>
      <c r="G175" s="20">
        <f t="shared" si="20"/>
        <v>282.79545059931996</v>
      </c>
      <c r="H175">
        <f t="shared" si="21"/>
        <v>8.2073833830968185E-3</v>
      </c>
      <c r="I175">
        <f t="shared" si="19"/>
        <v>0.15008984</v>
      </c>
      <c r="J175">
        <f t="shared" si="22"/>
        <v>1.2318448587876603E-3</v>
      </c>
      <c r="R175" s="4" t="s">
        <v>201</v>
      </c>
      <c r="S175" s="5">
        <v>0.36989438499999999</v>
      </c>
    </row>
    <row r="176" spans="1:19">
      <c r="A176" s="77" t="s">
        <v>150</v>
      </c>
      <c r="B176" s="78">
        <v>821.90056801034564</v>
      </c>
      <c r="C176" s="78">
        <v>903.02189828103326</v>
      </c>
      <c r="D176" s="78">
        <v>1570.3093123203637</v>
      </c>
      <c r="E176" s="78">
        <v>10611.510791366907</v>
      </c>
      <c r="F176" s="78">
        <v>2204.6253297268586</v>
      </c>
      <c r="G176" s="20">
        <f t="shared" si="20"/>
        <v>3222.2735799411021</v>
      </c>
      <c r="H176">
        <f t="shared" si="21"/>
        <v>9.3517892808223604E-2</v>
      </c>
      <c r="I176">
        <f t="shared" si="19"/>
        <v>0.30302319799999999</v>
      </c>
      <c r="J176">
        <f t="shared" si="22"/>
        <v>2.8338090948969118E-2</v>
      </c>
      <c r="R176" s="4" t="s">
        <v>166</v>
      </c>
      <c r="S176" s="5">
        <v>0.38176551399999997</v>
      </c>
    </row>
    <row r="177" spans="1:19">
      <c r="A177" s="77" t="s">
        <v>45</v>
      </c>
      <c r="B177" s="78">
        <v>21.780347794762701</v>
      </c>
      <c r="C177" s="78">
        <v>218.81612813948658</v>
      </c>
      <c r="D177" s="78">
        <v>36.111693532874234</v>
      </c>
      <c r="E177" s="78">
        <v>85.761697048071426</v>
      </c>
      <c r="F177" s="78">
        <v>63.64845582486317</v>
      </c>
      <c r="G177" s="20">
        <f t="shared" si="20"/>
        <v>85.22366446801162</v>
      </c>
      <c r="H177">
        <f t="shared" si="21"/>
        <v>2.4733894626629447E-3</v>
      </c>
      <c r="I177">
        <f t="shared" si="19"/>
        <v>0.21118531600000001</v>
      </c>
      <c r="J177">
        <f t="shared" si="22"/>
        <v>5.2234353526354419E-4</v>
      </c>
      <c r="R177" s="4" t="s">
        <v>235</v>
      </c>
      <c r="S177" s="4">
        <v>0.54393411999999997</v>
      </c>
    </row>
    <row r="178" spans="1:19">
      <c r="A178" s="77" t="s">
        <v>77</v>
      </c>
      <c r="B178" s="78">
        <v>0</v>
      </c>
      <c r="C178" s="78">
        <v>0</v>
      </c>
      <c r="D178" s="78">
        <v>0</v>
      </c>
      <c r="E178" s="78">
        <v>0</v>
      </c>
      <c r="F178" s="78">
        <v>61.013367124229518</v>
      </c>
      <c r="G178" s="20">
        <f t="shared" si="20"/>
        <v>12.202673424845903</v>
      </c>
      <c r="H178">
        <f t="shared" si="21"/>
        <v>3.5415003630429064E-4</v>
      </c>
      <c r="I178">
        <f t="shared" si="19"/>
        <v>0.235824899</v>
      </c>
      <c r="J178">
        <f t="shared" si="22"/>
        <v>8.3517396542305672E-5</v>
      </c>
      <c r="R178" s="4" t="s">
        <v>60</v>
      </c>
      <c r="S178" s="5">
        <v>0.14993991800000001</v>
      </c>
    </row>
    <row r="179" spans="1:19">
      <c r="A179" s="77" t="s">
        <v>174</v>
      </c>
      <c r="B179" s="78">
        <v>3360</v>
      </c>
      <c r="C179" s="78">
        <v>2218</v>
      </c>
      <c r="D179" s="78">
        <v>1540.06</v>
      </c>
      <c r="E179" s="78">
        <v>3305.9999999999995</v>
      </c>
      <c r="F179" s="78">
        <v>1605.0448191005441</v>
      </c>
      <c r="G179" s="20">
        <f t="shared" si="20"/>
        <v>2405.8209638201088</v>
      </c>
      <c r="H179">
        <f t="shared" si="21"/>
        <v>6.9822534129587638E-2</v>
      </c>
      <c r="I179">
        <f t="shared" si="19"/>
        <v>0.427243396</v>
      </c>
      <c r="J179">
        <f t="shared" si="22"/>
        <v>2.9831216598850928E-2</v>
      </c>
      <c r="R179" s="4" t="s">
        <v>62</v>
      </c>
      <c r="S179" s="5">
        <v>0.25460756899999998</v>
      </c>
    </row>
    <row r="180" spans="1:19">
      <c r="A180" s="77" t="s">
        <v>161</v>
      </c>
      <c r="B180" s="78">
        <v>2298</v>
      </c>
      <c r="C180" s="78">
        <v>1015.42</v>
      </c>
      <c r="D180" s="78">
        <v>5479</v>
      </c>
      <c r="E180" s="78">
        <v>8514</v>
      </c>
      <c r="F180" s="78">
        <v>7972</v>
      </c>
      <c r="G180" s="20">
        <f t="shared" si="20"/>
        <v>5055.6839999999993</v>
      </c>
      <c r="H180">
        <f t="shared" si="21"/>
        <v>0.14672773824278851</v>
      </c>
      <c r="I180">
        <f t="shared" si="19"/>
        <v>0.33501194099999998</v>
      </c>
      <c r="J180">
        <f t="shared" si="22"/>
        <v>4.9155544387256507E-2</v>
      </c>
      <c r="R180" s="17" t="s">
        <v>236</v>
      </c>
      <c r="S180" s="4">
        <v>0.39864959599999999</v>
      </c>
    </row>
    <row r="181" spans="1:19">
      <c r="A181" s="77" t="s">
        <v>90</v>
      </c>
      <c r="B181" s="78">
        <v>0</v>
      </c>
      <c r="C181" s="78">
        <v>0</v>
      </c>
      <c r="D181" s="78">
        <v>0</v>
      </c>
      <c r="E181" s="78">
        <v>2532.991</v>
      </c>
      <c r="F181" s="78">
        <v>2.613</v>
      </c>
      <c r="G181" s="20">
        <f t="shared" si="20"/>
        <v>507.12079999999997</v>
      </c>
      <c r="H181">
        <f t="shared" si="21"/>
        <v>1.4717828092078838E-2</v>
      </c>
      <c r="I181">
        <f t="shared" si="19"/>
        <v>0.25567135899999999</v>
      </c>
      <c r="J181">
        <f t="shared" si="22"/>
        <v>3.7629271098301733E-3</v>
      </c>
      <c r="R181" s="4" t="s">
        <v>187</v>
      </c>
      <c r="S181" s="5">
        <v>0.29396187099999999</v>
      </c>
    </row>
    <row r="182" spans="1:19">
      <c r="A182" s="77" t="s">
        <v>49</v>
      </c>
      <c r="B182" s="78">
        <v>10.1658915296444</v>
      </c>
      <c r="C182" s="78">
        <v>14.961595792415846</v>
      </c>
      <c r="D182" s="78">
        <v>381.61963856458885</v>
      </c>
      <c r="E182" s="78">
        <v>56.495054597521396</v>
      </c>
      <c r="F182" s="78">
        <v>1086.7358607415706</v>
      </c>
      <c r="G182" s="20">
        <f t="shared" si="20"/>
        <v>309.99560824514822</v>
      </c>
      <c r="H182">
        <f t="shared" si="21"/>
        <v>8.9967953817936645E-3</v>
      </c>
      <c r="I182">
        <f t="shared" si="19"/>
        <v>0.21171030399999999</v>
      </c>
      <c r="J182">
        <f t="shared" si="22"/>
        <v>1.9047142853053326E-3</v>
      </c>
      <c r="R182" s="22" t="s">
        <v>227</v>
      </c>
      <c r="S182" s="5">
        <v>0.32266445799999999</v>
      </c>
    </row>
    <row r="183" spans="1:19">
      <c r="A183" s="77" t="s">
        <v>92</v>
      </c>
      <c r="B183" s="78">
        <v>2747.6368772917695</v>
      </c>
      <c r="C183" s="78">
        <v>758.29565213674027</v>
      </c>
      <c r="D183" s="78">
        <v>1508.8268840588792</v>
      </c>
      <c r="E183" s="78">
        <v>781.36115879559429</v>
      </c>
      <c r="F183" s="78">
        <v>958.76075472643993</v>
      </c>
      <c r="G183" s="20">
        <f t="shared" si="20"/>
        <v>1350.9762654018846</v>
      </c>
      <c r="H183">
        <f t="shared" si="21"/>
        <v>3.9208481353286265E-2</v>
      </c>
      <c r="I183">
        <f t="shared" si="19"/>
        <v>0.28963038000000002</v>
      </c>
      <c r="J183">
        <f t="shared" si="22"/>
        <v>1.1355967353575216E-2</v>
      </c>
      <c r="R183" s="4" t="s">
        <v>237</v>
      </c>
      <c r="S183" s="4">
        <v>0.33922593699999998</v>
      </c>
    </row>
    <row r="184" spans="1:19">
      <c r="A184" s="77" t="s">
        <v>151</v>
      </c>
      <c r="B184" s="78">
        <v>31.265122154240899</v>
      </c>
      <c r="C184" s="78">
        <v>352.86998023478702</v>
      </c>
      <c r="D184" s="78">
        <v>413.42051111803249</v>
      </c>
      <c r="E184" s="78">
        <v>0</v>
      </c>
      <c r="F184" s="78">
        <v>0</v>
      </c>
      <c r="G184" s="20">
        <f t="shared" si="20"/>
        <v>159.51112270141206</v>
      </c>
      <c r="H184">
        <f t="shared" si="21"/>
        <v>4.6293847199599721E-3</v>
      </c>
      <c r="I184">
        <f t="shared" si="19"/>
        <v>0.34739118899999999</v>
      </c>
      <c r="J184">
        <f t="shared" si="22"/>
        <v>1.6082074622053267E-3</v>
      </c>
      <c r="R184" s="4" t="s">
        <v>64</v>
      </c>
      <c r="S184" s="5">
        <v>0.25070976</v>
      </c>
    </row>
    <row r="185" spans="1:19">
      <c r="A185" s="77" t="s">
        <v>332</v>
      </c>
      <c r="B185" s="78">
        <v>0</v>
      </c>
      <c r="C185" s="78">
        <v>15.97</v>
      </c>
      <c r="D185" s="78">
        <v>0</v>
      </c>
      <c r="E185" s="78">
        <v>2.04</v>
      </c>
      <c r="F185" s="78">
        <v>0.49</v>
      </c>
      <c r="G185" s="20">
        <f t="shared" si="20"/>
        <v>3.7</v>
      </c>
      <c r="H185">
        <f t="shared" si="21"/>
        <v>1.0738262745423123E-4</v>
      </c>
      <c r="I185">
        <f t="shared" si="19"/>
        <v>0.48138170000000002</v>
      </c>
      <c r="J185">
        <f t="shared" si="22"/>
        <v>5.1692031754384501E-5</v>
      </c>
      <c r="R185" s="17" t="s">
        <v>228</v>
      </c>
      <c r="S185" s="5">
        <v>0.28943591299999999</v>
      </c>
    </row>
    <row r="186" spans="1:19">
      <c r="A186" s="77" t="s">
        <v>51</v>
      </c>
      <c r="B186" s="78">
        <v>0.83191734069302881</v>
      </c>
      <c r="C186" s="78">
        <v>1.1868262288596576</v>
      </c>
      <c r="D186" s="78">
        <v>0</v>
      </c>
      <c r="E186" s="78">
        <v>2.1945881456328693</v>
      </c>
      <c r="F186" s="78">
        <v>2.3771428571428568</v>
      </c>
      <c r="G186" s="20">
        <f t="shared" si="20"/>
        <v>1.3180949144656826</v>
      </c>
      <c r="H186">
        <f t="shared" si="21"/>
        <v>3.8254187878212204E-5</v>
      </c>
      <c r="I186">
        <f t="shared" si="19"/>
        <v>0.26294708900000002</v>
      </c>
      <c r="J186">
        <f t="shared" si="22"/>
        <v>1.0058827344634987E-5</v>
      </c>
      <c r="R186" s="4" t="s">
        <v>135</v>
      </c>
      <c r="S186" s="5">
        <v>0.52074587400000005</v>
      </c>
    </row>
    <row r="187" spans="1:19">
      <c r="A187" s="77" t="s">
        <v>52</v>
      </c>
      <c r="B187" s="78">
        <v>0</v>
      </c>
      <c r="C187" s="78">
        <v>0</v>
      </c>
      <c r="D187" s="78">
        <v>0</v>
      </c>
      <c r="E187" s="78">
        <v>13.872878964975213</v>
      </c>
      <c r="F187" s="78">
        <v>5.8631048769864798</v>
      </c>
      <c r="G187" s="20">
        <f t="shared" si="20"/>
        <v>3.9471967683923381</v>
      </c>
      <c r="H187">
        <f t="shared" si="21"/>
        <v>1.1455685407265402E-4</v>
      </c>
      <c r="I187">
        <f t="shared" si="19"/>
        <v>0.25720264300000001</v>
      </c>
      <c r="J187">
        <f t="shared" si="22"/>
        <v>2.9464325641251931E-5</v>
      </c>
      <c r="R187" s="4" t="s">
        <v>238</v>
      </c>
      <c r="S187" s="4">
        <v>0.39864959599999999</v>
      </c>
    </row>
    <row r="188" spans="1:19">
      <c r="A188" s="77" t="s">
        <v>54</v>
      </c>
      <c r="B188" s="78">
        <v>222.65353206137601</v>
      </c>
      <c r="C188" s="78">
        <v>276.44917016627238</v>
      </c>
      <c r="D188" s="78">
        <v>327.13281989815181</v>
      </c>
      <c r="E188" s="78">
        <v>6872.8235711157913</v>
      </c>
      <c r="F188" s="78">
        <v>5265.362446581883</v>
      </c>
      <c r="G188" s="20">
        <f t="shared" si="20"/>
        <v>2592.8843079646949</v>
      </c>
      <c r="H188">
        <f t="shared" si="21"/>
        <v>7.5251548560566206E-2</v>
      </c>
      <c r="I188">
        <f t="shared" ref="I188:I216" si="23">VLOOKUP(A188,R$1:S$252,2,FALSE)</f>
        <v>0.12913191900000001</v>
      </c>
      <c r="J188">
        <f t="shared" si="22"/>
        <v>9.7173768733476024E-3</v>
      </c>
      <c r="R188" s="4" t="s">
        <v>239</v>
      </c>
      <c r="S188" s="4">
        <v>0.50207523200000004</v>
      </c>
    </row>
    <row r="189" spans="1:19">
      <c r="A189" s="77" t="s">
        <v>125</v>
      </c>
      <c r="B189" s="78">
        <v>0</v>
      </c>
      <c r="C189" s="78">
        <v>0</v>
      </c>
      <c r="D189" s="78">
        <v>28.4</v>
      </c>
      <c r="E189" s="78">
        <v>0</v>
      </c>
      <c r="F189" s="78">
        <v>0</v>
      </c>
      <c r="G189" s="20">
        <f t="shared" si="20"/>
        <v>5.68</v>
      </c>
      <c r="H189">
        <f t="shared" si="21"/>
        <v>1.6484684430811711E-4</v>
      </c>
      <c r="I189">
        <f t="shared" si="23"/>
        <v>0.491810578</v>
      </c>
      <c r="J189">
        <f t="shared" si="22"/>
        <v>8.1073421780651083E-5</v>
      </c>
      <c r="R189" s="4" t="s">
        <v>215</v>
      </c>
      <c r="S189" s="5">
        <v>0.397369798</v>
      </c>
    </row>
    <row r="190" spans="1:19">
      <c r="A190" s="77" t="s">
        <v>163</v>
      </c>
      <c r="B190" s="78">
        <v>1250.2783415222</v>
      </c>
      <c r="C190" s="78">
        <v>252.62051354802099</v>
      </c>
      <c r="D190" s="78">
        <v>934.87297778081336</v>
      </c>
      <c r="E190" s="78">
        <v>1455.7591503267972</v>
      </c>
      <c r="F190" s="78">
        <v>2182.3517223517224</v>
      </c>
      <c r="G190" s="20">
        <f t="shared" si="20"/>
        <v>1215.1765411059109</v>
      </c>
      <c r="H190">
        <f t="shared" si="21"/>
        <v>3.5267256703972252E-2</v>
      </c>
      <c r="I190">
        <f t="shared" si="23"/>
        <v>0.309853932</v>
      </c>
      <c r="J190">
        <f t="shared" si="22"/>
        <v>1.0927698160579162E-2</v>
      </c>
      <c r="R190" s="4" t="s">
        <v>240</v>
      </c>
      <c r="S190" s="5">
        <v>0.30378436800000003</v>
      </c>
    </row>
    <row r="191" spans="1:19">
      <c r="A191" s="77" t="s">
        <v>128</v>
      </c>
      <c r="B191" s="78">
        <v>4.1855283135578922</v>
      </c>
      <c r="C191" s="78">
        <v>9.5056915249782534</v>
      </c>
      <c r="D191" s="78">
        <v>9.2498148412832464</v>
      </c>
      <c r="E191" s="78">
        <v>4.6331777328781438</v>
      </c>
      <c r="F191" s="78">
        <v>0</v>
      </c>
      <c r="G191" s="20">
        <f t="shared" si="20"/>
        <v>5.5148424825395068</v>
      </c>
      <c r="H191">
        <f t="shared" si="21"/>
        <v>1.6005358804629932E-4</v>
      </c>
      <c r="I191">
        <f t="shared" si="23"/>
        <v>0.33922593699999998</v>
      </c>
      <c r="J191">
        <f t="shared" si="22"/>
        <v>5.4294328375217885E-5</v>
      </c>
      <c r="R191" s="4" t="s">
        <v>241</v>
      </c>
      <c r="S191" s="4">
        <v>0.39864959599999999</v>
      </c>
    </row>
    <row r="192" spans="1:19">
      <c r="A192" s="77" t="s">
        <v>205</v>
      </c>
      <c r="B192" s="78">
        <v>108.574</v>
      </c>
      <c r="C192" s="78">
        <v>257.33</v>
      </c>
      <c r="D192" s="78">
        <v>33.722999999999999</v>
      </c>
      <c r="E192" s="78">
        <v>151.51499999999999</v>
      </c>
      <c r="F192" s="78">
        <v>49.792000000000002</v>
      </c>
      <c r="G192" s="20">
        <f t="shared" si="20"/>
        <v>120.18680000000002</v>
      </c>
      <c r="H192">
        <f t="shared" si="21"/>
        <v>3.4881011808962701E-3</v>
      </c>
      <c r="I192">
        <f t="shared" si="23"/>
        <v>0.28954676299999998</v>
      </c>
      <c r="J192">
        <f t="shared" si="22"/>
        <v>1.0099684059449924E-3</v>
      </c>
      <c r="R192" s="4" t="s">
        <v>242</v>
      </c>
      <c r="S192" s="4">
        <v>0.23357465599999999</v>
      </c>
    </row>
    <row r="193" spans="1:19">
      <c r="A193" s="77" t="s">
        <v>101</v>
      </c>
      <c r="B193" s="78">
        <v>4.3094939183234775</v>
      </c>
      <c r="C193" s="78">
        <v>2.0106489928137914</v>
      </c>
      <c r="D193" s="78">
        <v>2.0909665492874079</v>
      </c>
      <c r="E193" s="78">
        <v>0.81583511230711991</v>
      </c>
      <c r="F193" s="78">
        <v>0</v>
      </c>
      <c r="G193" s="20">
        <f t="shared" si="20"/>
        <v>1.8453889145463596</v>
      </c>
      <c r="H193">
        <f t="shared" si="21"/>
        <v>5.3557489275378346E-5</v>
      </c>
      <c r="I193">
        <f t="shared" si="23"/>
        <v>0.36470802699999999</v>
      </c>
      <c r="J193">
        <f t="shared" si="22"/>
        <v>1.9532846244696895E-5</v>
      </c>
      <c r="R193" s="4" t="s">
        <v>243</v>
      </c>
      <c r="S193" s="5">
        <v>0.36169664699999998</v>
      </c>
    </row>
    <row r="194" spans="1:19">
      <c r="A194" s="77" t="s">
        <v>80</v>
      </c>
      <c r="B194" s="78">
        <v>0</v>
      </c>
      <c r="C194" s="78">
        <v>0</v>
      </c>
      <c r="D194" s="78">
        <v>0</v>
      </c>
      <c r="E194" s="78">
        <v>0</v>
      </c>
      <c r="F194" s="78">
        <v>0</v>
      </c>
      <c r="G194" s="20">
        <f t="shared" si="20"/>
        <v>0</v>
      </c>
      <c r="H194">
        <f t="shared" si="21"/>
        <v>0</v>
      </c>
      <c r="I194">
        <f t="shared" si="23"/>
        <v>0.45051817900000002</v>
      </c>
      <c r="R194" s="4" t="s">
        <v>244</v>
      </c>
      <c r="S194" s="5">
        <v>0.41545077699999999</v>
      </c>
    </row>
    <row r="195" spans="1:19">
      <c r="A195" s="77" t="s">
        <v>58</v>
      </c>
      <c r="B195" s="78">
        <v>0</v>
      </c>
      <c r="C195" s="78">
        <v>0</v>
      </c>
      <c r="D195" s="78">
        <v>0</v>
      </c>
      <c r="E195" s="78">
        <v>0</v>
      </c>
      <c r="F195" s="78">
        <v>0</v>
      </c>
      <c r="G195" s="20">
        <f t="shared" si="20"/>
        <v>0</v>
      </c>
      <c r="H195">
        <f t="shared" si="21"/>
        <v>0</v>
      </c>
      <c r="I195">
        <f t="shared" si="23"/>
        <v>0.19057085000000001</v>
      </c>
      <c r="R195" s="4" t="s">
        <v>245</v>
      </c>
      <c r="S195" s="5">
        <v>0.21171030399999999</v>
      </c>
    </row>
    <row r="196" spans="1:19">
      <c r="A196" s="77" t="s">
        <v>94</v>
      </c>
      <c r="B196" s="78">
        <v>271.30938407146823</v>
      </c>
      <c r="C196" s="78">
        <v>669.308069193081</v>
      </c>
      <c r="D196" s="78">
        <v>147.71261609851399</v>
      </c>
      <c r="E196" s="78">
        <v>365.77369431431254</v>
      </c>
      <c r="F196" s="78">
        <v>1221.0577016560262</v>
      </c>
      <c r="G196" s="20">
        <f t="shared" si="20"/>
        <v>535.03229306668038</v>
      </c>
      <c r="H196">
        <f t="shared" si="21"/>
        <v>1.552788470334119E-2</v>
      </c>
      <c r="I196">
        <f t="shared" si="23"/>
        <v>0.25937051</v>
      </c>
      <c r="J196">
        <f t="shared" si="22"/>
        <v>4.0274753747268034E-3</v>
      </c>
      <c r="R196" s="4" t="s">
        <v>246</v>
      </c>
      <c r="S196" s="5">
        <v>0.50207523200000004</v>
      </c>
    </row>
    <row r="197" spans="1:19">
      <c r="A197" s="77" t="s">
        <v>133</v>
      </c>
      <c r="B197" s="78">
        <v>0</v>
      </c>
      <c r="C197" s="78">
        <v>0</v>
      </c>
      <c r="D197" s="78">
        <v>0</v>
      </c>
      <c r="E197" s="78">
        <v>634.73800000000006</v>
      </c>
      <c r="F197" s="78">
        <v>36.113999999999997</v>
      </c>
      <c r="G197" s="20">
        <f t="shared" si="20"/>
        <v>134.17040000000003</v>
      </c>
      <c r="H197">
        <f t="shared" si="21"/>
        <v>3.8939378590770778E-3</v>
      </c>
      <c r="I197">
        <f t="shared" si="23"/>
        <v>0.50267819899999999</v>
      </c>
      <c r="J197">
        <f t="shared" si="22"/>
        <v>1.9573976700187814E-3</v>
      </c>
      <c r="R197" s="4" t="s">
        <v>189</v>
      </c>
      <c r="S197" s="5">
        <v>0.34145803200000002</v>
      </c>
    </row>
    <row r="198" spans="1:19">
      <c r="A198" s="77" t="s">
        <v>178</v>
      </c>
      <c r="B198" s="78">
        <v>228.31800000000001</v>
      </c>
      <c r="C198" s="78">
        <v>102.08799999999999</v>
      </c>
      <c r="D198" s="78">
        <v>114.92700000000001</v>
      </c>
      <c r="E198" s="78">
        <v>10.131</v>
      </c>
      <c r="F198" s="78">
        <v>45.804000000000002</v>
      </c>
      <c r="G198" s="20">
        <f t="shared" si="20"/>
        <v>100.25360000000001</v>
      </c>
      <c r="H198">
        <f t="shared" si="21"/>
        <v>2.9095932377690586E-3</v>
      </c>
      <c r="I198">
        <f t="shared" si="23"/>
        <v>0.430075243</v>
      </c>
      <c r="J198">
        <f t="shared" si="22"/>
        <v>1.2513440187646846E-3</v>
      </c>
      <c r="R198" s="4" t="s">
        <v>136</v>
      </c>
      <c r="S198" s="5">
        <v>0.472086175</v>
      </c>
    </row>
    <row r="199" spans="1:19">
      <c r="A199" s="77" t="s">
        <v>207</v>
      </c>
      <c r="B199" s="78">
        <v>0</v>
      </c>
      <c r="C199" s="78">
        <v>0</v>
      </c>
      <c r="D199" s="78">
        <v>0</v>
      </c>
      <c r="E199" s="78">
        <v>17.468</v>
      </c>
      <c r="F199" s="78">
        <v>2.2589999999999999</v>
      </c>
      <c r="G199" s="20">
        <f t="shared" si="20"/>
        <v>3.9454000000000002</v>
      </c>
      <c r="H199">
        <f t="shared" si="21"/>
        <v>1.1450470766430376E-4</v>
      </c>
      <c r="I199">
        <f t="shared" si="23"/>
        <v>0.33910511100000001</v>
      </c>
      <c r="J199">
        <f t="shared" si="22"/>
        <v>3.8829131602526278E-5</v>
      </c>
      <c r="R199" s="4" t="s">
        <v>223</v>
      </c>
      <c r="S199" s="5">
        <v>0.33414865799999999</v>
      </c>
    </row>
    <row r="200" spans="1:19">
      <c r="A200" s="77" t="s">
        <v>201</v>
      </c>
      <c r="B200" s="78">
        <v>0</v>
      </c>
      <c r="C200" s="78">
        <v>242</v>
      </c>
      <c r="D200" s="78">
        <v>0</v>
      </c>
      <c r="E200" s="78">
        <v>0</v>
      </c>
      <c r="F200" s="78">
        <v>0</v>
      </c>
      <c r="G200" s="20">
        <f t="shared" si="20"/>
        <v>48.4</v>
      </c>
      <c r="H200">
        <f t="shared" si="21"/>
        <v>1.4046808564283219E-3</v>
      </c>
      <c r="I200">
        <f t="shared" si="23"/>
        <v>0.36989438499999999</v>
      </c>
      <c r="J200">
        <f t="shared" si="22"/>
        <v>5.1958356150982735E-4</v>
      </c>
      <c r="R200" s="4" t="s">
        <v>247</v>
      </c>
      <c r="S200" s="5">
        <v>0.33414865799999999</v>
      </c>
    </row>
    <row r="201" spans="1:19">
      <c r="A201" s="77" t="s">
        <v>166</v>
      </c>
      <c r="B201" s="78">
        <v>130.57</v>
      </c>
      <c r="C201" s="78">
        <v>16.420000000000002</v>
      </c>
      <c r="D201" s="78">
        <v>41.74</v>
      </c>
      <c r="E201" s="78">
        <v>24.34</v>
      </c>
      <c r="F201" s="78">
        <v>48.46</v>
      </c>
      <c r="G201" s="20">
        <f t="shared" si="20"/>
        <v>52.306000000000004</v>
      </c>
      <c r="H201">
        <f t="shared" si="21"/>
        <v>1.5180420842218971E-3</v>
      </c>
      <c r="I201">
        <f t="shared" si="23"/>
        <v>0.38176551399999997</v>
      </c>
      <c r="J201">
        <f t="shared" si="22"/>
        <v>5.7953611655660374E-4</v>
      </c>
      <c r="R201" s="4" t="s">
        <v>137</v>
      </c>
      <c r="S201" s="5">
        <v>0.37213973700000003</v>
      </c>
    </row>
    <row r="202" spans="1:19">
      <c r="A202" s="77" t="s">
        <v>60</v>
      </c>
      <c r="B202" s="78">
        <v>10.3767163088775</v>
      </c>
      <c r="C202" s="78">
        <v>34.645881274558192</v>
      </c>
      <c r="D202" s="78">
        <v>44.572679335389523</v>
      </c>
      <c r="E202" s="78">
        <v>56.668410483149678</v>
      </c>
      <c r="F202" s="78">
        <v>49.991708991751999</v>
      </c>
      <c r="G202" s="20">
        <f t="shared" si="20"/>
        <v>39.251079278745379</v>
      </c>
      <c r="H202">
        <f t="shared" si="21"/>
        <v>1.1391578441529756E-3</v>
      </c>
      <c r="I202">
        <f t="shared" si="23"/>
        <v>0.14993991800000001</v>
      </c>
      <c r="J202">
        <f t="shared" si="22"/>
        <v>1.7080523374135394E-4</v>
      </c>
      <c r="R202" s="4" t="s">
        <v>139</v>
      </c>
      <c r="S202" s="5">
        <v>0.58945392100000005</v>
      </c>
    </row>
    <row r="203" spans="1:19">
      <c r="A203" s="77" t="s">
        <v>62</v>
      </c>
      <c r="B203" s="78">
        <v>0</v>
      </c>
      <c r="C203" s="78">
        <v>0</v>
      </c>
      <c r="D203" s="78">
        <v>3.4170148799078204</v>
      </c>
      <c r="E203" s="78">
        <v>0</v>
      </c>
      <c r="F203" s="78">
        <v>0</v>
      </c>
      <c r="G203" s="20">
        <f t="shared" si="20"/>
        <v>0.68340297598156408</v>
      </c>
      <c r="H203">
        <f t="shared" si="21"/>
        <v>1.9833947884038169E-5</v>
      </c>
      <c r="I203">
        <f t="shared" si="23"/>
        <v>0.25460756899999998</v>
      </c>
      <c r="J203">
        <f t="shared" si="22"/>
        <v>5.0498732544276512E-6</v>
      </c>
      <c r="R203" s="4" t="s">
        <v>168</v>
      </c>
      <c r="S203" s="5">
        <v>0.35233554700000003</v>
      </c>
    </row>
    <row r="204" spans="1:19">
      <c r="A204" s="77" t="s">
        <v>64</v>
      </c>
      <c r="B204" s="78">
        <v>0</v>
      </c>
      <c r="C204" s="78">
        <v>34.72979524701914</v>
      </c>
      <c r="D204" s="78">
        <v>0</v>
      </c>
      <c r="E204" s="78">
        <v>0</v>
      </c>
      <c r="F204" s="78">
        <v>0</v>
      </c>
      <c r="G204" s="20">
        <f t="shared" si="20"/>
        <v>6.9459590494038279</v>
      </c>
      <c r="H204">
        <f t="shared" si="21"/>
        <v>2.015879278147236E-4</v>
      </c>
      <c r="I204">
        <f t="shared" si="23"/>
        <v>0.25070976</v>
      </c>
      <c r="J204">
        <f t="shared" si="22"/>
        <v>5.0540061001326678E-5</v>
      </c>
      <c r="R204" s="4" t="s">
        <v>66</v>
      </c>
      <c r="S204" s="5">
        <v>0.187754477</v>
      </c>
    </row>
    <row r="205" spans="1:19">
      <c r="A205" s="77" t="s">
        <v>189</v>
      </c>
      <c r="B205" s="78">
        <v>159</v>
      </c>
      <c r="C205" s="78">
        <v>794</v>
      </c>
      <c r="D205" s="78">
        <v>518</v>
      </c>
      <c r="E205" s="78">
        <v>0</v>
      </c>
      <c r="F205" s="78">
        <v>0</v>
      </c>
      <c r="G205" s="20">
        <f t="shared" si="20"/>
        <v>294.2</v>
      </c>
      <c r="H205">
        <f t="shared" si="21"/>
        <v>8.5383699991986011E-3</v>
      </c>
      <c r="I205">
        <f t="shared" si="23"/>
        <v>0.34145803200000002</v>
      </c>
      <c r="J205">
        <f t="shared" si="22"/>
        <v>2.9154950164141961E-3</v>
      </c>
      <c r="R205" s="4" t="s">
        <v>68</v>
      </c>
      <c r="S205" s="5">
        <v>0.17079533599999999</v>
      </c>
    </row>
    <row r="206" spans="1:19">
      <c r="A206" s="77" t="s">
        <v>70</v>
      </c>
      <c r="B206" s="78">
        <v>79.100596916541548</v>
      </c>
      <c r="C206" s="78">
        <v>0</v>
      </c>
      <c r="D206" s="78">
        <v>0</v>
      </c>
      <c r="E206" s="78">
        <v>0</v>
      </c>
      <c r="F206" s="78">
        <v>74.521967277147198</v>
      </c>
      <c r="G206" s="20">
        <f t="shared" si="20"/>
        <v>30.724512838737745</v>
      </c>
      <c r="H206">
        <f t="shared" si="21"/>
        <v>8.9169700429051878E-4</v>
      </c>
      <c r="I206">
        <f t="shared" si="23"/>
        <v>0.21351756199999999</v>
      </c>
      <c r="J206">
        <f t="shared" si="22"/>
        <v>1.903929703988151E-4</v>
      </c>
      <c r="R206" s="17" t="s">
        <v>220</v>
      </c>
      <c r="S206" s="5">
        <v>0.54393411999999997</v>
      </c>
    </row>
    <row r="207" spans="1:19">
      <c r="A207" s="77" t="s">
        <v>72</v>
      </c>
      <c r="B207" s="78">
        <v>65.391209358073766</v>
      </c>
      <c r="C207" s="78">
        <v>7.1859542032605903</v>
      </c>
      <c r="D207" s="458" t="s">
        <v>30</v>
      </c>
      <c r="E207" s="458" t="s">
        <v>30</v>
      </c>
      <c r="F207" s="78">
        <v>251.36457161750079</v>
      </c>
      <c r="G207" s="20">
        <f>AVERAGE(B207,C207,F207)</f>
        <v>107.98057839294505</v>
      </c>
      <c r="H207">
        <f t="shared" si="21"/>
        <v>3.1338481680708184E-3</v>
      </c>
      <c r="I207">
        <f t="shared" si="23"/>
        <v>0.20526576499999999</v>
      </c>
      <c r="J207">
        <f t="shared" si="22"/>
        <v>6.4327174161290504E-4</v>
      </c>
      <c r="R207" s="4" t="s">
        <v>248</v>
      </c>
      <c r="S207" s="5">
        <v>0.61926907399999997</v>
      </c>
    </row>
    <row r="208" spans="1:19">
      <c r="A208" s="77" t="s">
        <v>170</v>
      </c>
      <c r="B208" s="78">
        <v>732.21295998895346</v>
      </c>
      <c r="C208" s="78">
        <v>714.70346324134186</v>
      </c>
      <c r="D208" s="78">
        <v>907.86695575606666</v>
      </c>
      <c r="E208" s="78">
        <v>647.95960868039492</v>
      </c>
      <c r="F208" s="78">
        <v>700.23356743696695</v>
      </c>
      <c r="G208" s="20">
        <f t="shared" si="20"/>
        <v>740.59531102074482</v>
      </c>
      <c r="H208">
        <f t="shared" si="21"/>
        <v>2.149380280478139E-2</v>
      </c>
      <c r="I208">
        <f t="shared" si="23"/>
        <v>0.30810618099999998</v>
      </c>
      <c r="J208">
        <f t="shared" si="22"/>
        <v>6.6223734973482823E-3</v>
      </c>
      <c r="R208" s="4" t="s">
        <v>141</v>
      </c>
      <c r="S208" s="5">
        <v>0.36556084300000002</v>
      </c>
    </row>
    <row r="209" spans="1:19">
      <c r="A209" s="77" t="s">
        <v>105</v>
      </c>
      <c r="B209" s="78">
        <v>2.5159478630675087</v>
      </c>
      <c r="C209" s="78">
        <v>0</v>
      </c>
      <c r="D209" s="78">
        <v>1.0479251082855945</v>
      </c>
      <c r="E209" s="78">
        <v>0</v>
      </c>
      <c r="F209" s="78">
        <v>0</v>
      </c>
      <c r="G209" s="20">
        <f t="shared" si="20"/>
        <v>0.71277459427062062</v>
      </c>
      <c r="H209">
        <f t="shared" si="21"/>
        <v>2.0686380733892667E-5</v>
      </c>
      <c r="I209">
        <f t="shared" si="23"/>
        <v>0.31737988700000003</v>
      </c>
      <c r="J209">
        <f t="shared" si="22"/>
        <v>6.5654411797618327E-6</v>
      </c>
      <c r="R209" s="4" t="s">
        <v>249</v>
      </c>
      <c r="S209" s="5">
        <v>0.61926907399999997</v>
      </c>
    </row>
    <row r="210" spans="1:19">
      <c r="A210" s="77" t="s">
        <v>192</v>
      </c>
      <c r="B210" s="78">
        <v>1</v>
      </c>
      <c r="C210" s="78">
        <v>5</v>
      </c>
      <c r="D210" s="78">
        <v>23</v>
      </c>
      <c r="E210" s="78">
        <v>11</v>
      </c>
      <c r="F210" s="78">
        <v>64</v>
      </c>
      <c r="G210" s="20">
        <f t="shared" si="20"/>
        <v>20.8</v>
      </c>
      <c r="H210">
        <f t="shared" si="21"/>
        <v>6.0366450028324578E-4</v>
      </c>
      <c r="I210">
        <f t="shared" si="23"/>
        <v>0.27743080799999997</v>
      </c>
      <c r="J210">
        <f t="shared" si="22"/>
        <v>1.6747513007449709E-4</v>
      </c>
      <c r="R210" s="4" t="s">
        <v>70</v>
      </c>
      <c r="S210" s="5">
        <v>0.21351756199999999</v>
      </c>
    </row>
    <row r="211" spans="1:19">
      <c r="A211" s="77" t="s">
        <v>144</v>
      </c>
      <c r="B211" s="78">
        <v>1.014</v>
      </c>
      <c r="C211" s="78">
        <v>0</v>
      </c>
      <c r="D211" s="78">
        <v>1.768</v>
      </c>
      <c r="E211" s="78">
        <v>9.4909999999999997</v>
      </c>
      <c r="F211" s="78">
        <v>9.6329999999999991</v>
      </c>
      <c r="G211" s="20">
        <f t="shared" si="20"/>
        <v>4.3811999999999998</v>
      </c>
      <c r="H211">
        <f t="shared" si="21"/>
        <v>1.2715263983850751E-4</v>
      </c>
      <c r="I211">
        <f t="shared" si="23"/>
        <v>0.52159803599999999</v>
      </c>
      <c r="J211">
        <f t="shared" si="22"/>
        <v>6.6322567211980868E-5</v>
      </c>
      <c r="R211" s="4" t="s">
        <v>179</v>
      </c>
      <c r="S211" s="5">
        <v>0.33193937699999998</v>
      </c>
    </row>
    <row r="212" spans="1:19">
      <c r="A212" s="77" t="s">
        <v>74</v>
      </c>
      <c r="B212" s="78">
        <v>492.67785118922876</v>
      </c>
      <c r="C212" s="78">
        <v>211.8647368281668</v>
      </c>
      <c r="D212" s="78">
        <v>1.5451675656966621</v>
      </c>
      <c r="E212" s="78">
        <v>748.22836506494502</v>
      </c>
      <c r="F212" s="78">
        <v>235.36956971599264</v>
      </c>
      <c r="G212" s="20">
        <f t="shared" si="20"/>
        <v>337.93713807280596</v>
      </c>
      <c r="H212">
        <f t="shared" si="21"/>
        <v>9.8077237298976275E-3</v>
      </c>
      <c r="I212">
        <f t="shared" si="23"/>
        <v>0.164744418</v>
      </c>
      <c r="J212">
        <f t="shared" si="22"/>
        <v>1.6157677377867739E-3</v>
      </c>
      <c r="R212" s="4" t="s">
        <v>103</v>
      </c>
      <c r="S212" s="5">
        <v>0.526867847</v>
      </c>
    </row>
    <row r="213" spans="1:19">
      <c r="A213" s="77" t="s">
        <v>275</v>
      </c>
      <c r="B213" s="78">
        <v>0</v>
      </c>
      <c r="C213" s="78">
        <v>0</v>
      </c>
      <c r="D213" s="78">
        <v>0</v>
      </c>
      <c r="E213" s="78">
        <v>0</v>
      </c>
      <c r="F213" s="78">
        <v>0</v>
      </c>
      <c r="G213" s="20">
        <f t="shared" si="20"/>
        <v>0</v>
      </c>
      <c r="H213">
        <f t="shared" si="21"/>
        <v>0</v>
      </c>
      <c r="I213">
        <f t="shared" si="23"/>
        <v>0.53553453900000003</v>
      </c>
      <c r="R213" s="4" t="s">
        <v>202</v>
      </c>
      <c r="S213" s="5">
        <v>0.30560838699999998</v>
      </c>
    </row>
    <row r="214" spans="1:19">
      <c r="A214" s="77" t="s">
        <v>0</v>
      </c>
      <c r="B214" s="78">
        <v>10471</v>
      </c>
      <c r="C214" s="78">
        <v>1328</v>
      </c>
      <c r="D214" s="78">
        <v>924</v>
      </c>
      <c r="E214" s="78">
        <v>2546</v>
      </c>
      <c r="F214" s="78">
        <v>2655</v>
      </c>
      <c r="G214" s="20">
        <f t="shared" si="20"/>
        <v>3584.8</v>
      </c>
      <c r="H214">
        <f t="shared" si="21"/>
        <v>0.10403925483727787</v>
      </c>
      <c r="I214">
        <f t="shared" si="23"/>
        <v>0.199021375</v>
      </c>
      <c r="J214">
        <f t="shared" si="22"/>
        <v>2.0706035551690444E-2</v>
      </c>
      <c r="R214" s="4" t="s">
        <v>250</v>
      </c>
      <c r="S214" s="5">
        <v>0.16181582799999999</v>
      </c>
    </row>
    <row r="215" spans="1:19">
      <c r="A215" s="77" t="s">
        <v>172</v>
      </c>
      <c r="B215" s="78">
        <v>0</v>
      </c>
      <c r="C215" s="78">
        <v>0</v>
      </c>
      <c r="D215" s="78">
        <v>0</v>
      </c>
      <c r="E215" s="78">
        <v>1129.809</v>
      </c>
      <c r="F215" s="78">
        <v>992.02200000000005</v>
      </c>
      <c r="G215" s="20">
        <f t="shared" si="20"/>
        <v>424.36620000000005</v>
      </c>
      <c r="H215">
        <f t="shared" si="21"/>
        <v>1.2316096637504806E-2</v>
      </c>
      <c r="I215">
        <f t="shared" si="23"/>
        <v>0.38138826799999997</v>
      </c>
      <c r="J215">
        <f t="shared" si="22"/>
        <v>4.6972147650985816E-3</v>
      </c>
      <c r="R215" s="4" t="s">
        <v>143</v>
      </c>
      <c r="S215" s="5">
        <v>0.41105823699999999</v>
      </c>
    </row>
    <row r="216" spans="1:19">
      <c r="A216" s="77" t="s">
        <v>148</v>
      </c>
      <c r="B216" s="78">
        <v>0</v>
      </c>
      <c r="C216" s="78">
        <v>0.5</v>
      </c>
      <c r="D216" s="78">
        <v>0</v>
      </c>
      <c r="E216" s="78">
        <v>0</v>
      </c>
      <c r="F216" s="78">
        <v>61.973913798530461</v>
      </c>
      <c r="G216" s="20">
        <f t="shared" si="20"/>
        <v>12.494782759706093</v>
      </c>
      <c r="H216">
        <f t="shared" si="21"/>
        <v>3.6262773032623527E-4</v>
      </c>
      <c r="I216">
        <f t="shared" si="23"/>
        <v>0.49722559999999999</v>
      </c>
      <c r="J216">
        <f t="shared" si="22"/>
        <v>1.8030779078810052E-4</v>
      </c>
      <c r="R216" s="4" t="s">
        <v>72</v>
      </c>
      <c r="S216" s="5">
        <v>0.20526576499999999</v>
      </c>
    </row>
    <row r="217" spans="1:19" ht="16" thickBot="1">
      <c r="A217" s="79"/>
      <c r="B217" s="80"/>
      <c r="C217" s="80"/>
      <c r="D217" s="80"/>
      <c r="E217" s="80"/>
      <c r="F217" s="80"/>
      <c r="G217" s="20"/>
      <c r="R217" s="4" t="s">
        <v>85</v>
      </c>
      <c r="S217" s="5">
        <v>0.15576436299999999</v>
      </c>
    </row>
    <row r="218" spans="1:19">
      <c r="A218" s="58"/>
      <c r="B218" s="82">
        <f>SUM(B156:B216)</f>
        <v>30097.834766373748</v>
      </c>
      <c r="C218" s="82">
        <f>SUM(C156:C216)</f>
        <v>20079.685583780261</v>
      </c>
      <c r="D218" s="82">
        <f>SUM(D156:D216)</f>
        <v>26590.580613324284</v>
      </c>
      <c r="E218" s="82">
        <f>SUM(E156:E216)</f>
        <v>55196.387671022821</v>
      </c>
      <c r="F218" s="82">
        <f>SUM(F156:F216)</f>
        <v>40316.637638788256</v>
      </c>
      <c r="G218" s="20">
        <f t="shared" si="20"/>
        <v>34456.225254657875</v>
      </c>
      <c r="R218" s="22" t="s">
        <v>190</v>
      </c>
      <c r="S218" s="5">
        <v>0.349158994</v>
      </c>
    </row>
    <row r="219" spans="1:19">
      <c r="A219" s="166" t="s">
        <v>333</v>
      </c>
      <c r="B219" s="166"/>
      <c r="C219" s="166"/>
      <c r="D219" s="166"/>
      <c r="E219" s="166"/>
      <c r="F219" s="166"/>
      <c r="G219" s="69"/>
      <c r="R219" s="17" t="s">
        <v>157</v>
      </c>
      <c r="S219" s="5">
        <v>0.30302319799999999</v>
      </c>
    </row>
    <row r="220" spans="1:19">
      <c r="A220" s="212"/>
      <c r="B220" s="81"/>
      <c r="C220" s="81"/>
      <c r="D220" s="81"/>
      <c r="E220" s="81"/>
      <c r="F220" s="81"/>
      <c r="G220" s="18"/>
      <c r="R220" s="4" t="s">
        <v>230</v>
      </c>
      <c r="S220" s="5">
        <v>0.39837171399999999</v>
      </c>
    </row>
    <row r="221" spans="1:19">
      <c r="A221" s="77" t="s">
        <v>334</v>
      </c>
      <c r="B221" s="81"/>
      <c r="C221" s="81"/>
      <c r="D221" s="81"/>
      <c r="E221" s="81"/>
      <c r="F221" s="81"/>
      <c r="G221" s="18"/>
      <c r="R221" s="4" t="s">
        <v>170</v>
      </c>
      <c r="S221" s="5">
        <v>0.30810618099999998</v>
      </c>
    </row>
    <row r="222" spans="1:19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R222" s="17" t="s">
        <v>251</v>
      </c>
      <c r="S222" s="5">
        <v>0.30281271399999998</v>
      </c>
    </row>
    <row r="223" spans="1:19">
      <c r="A223" s="88" t="s">
        <v>141</v>
      </c>
      <c r="B223" s="89"/>
      <c r="C223" s="89"/>
      <c r="D223" s="89"/>
      <c r="E223" s="89"/>
      <c r="F223" s="89"/>
      <c r="G223" s="129"/>
      <c r="H223" s="130"/>
      <c r="I223" s="130"/>
      <c r="J223" s="130"/>
      <c r="K223" s="130"/>
      <c r="L223" s="130"/>
      <c r="R223" s="4" t="s">
        <v>252</v>
      </c>
      <c r="S223" s="5">
        <v>0.53492192699999996</v>
      </c>
    </row>
    <row r="224" spans="1:19">
      <c r="A224" s="90" t="s">
        <v>2</v>
      </c>
      <c r="B224" s="90"/>
      <c r="C224" s="90"/>
      <c r="D224" s="90"/>
      <c r="E224" s="90"/>
      <c r="F224" s="90"/>
      <c r="G224" s="97"/>
      <c r="H224" s="130"/>
      <c r="I224" s="130"/>
      <c r="J224" s="130"/>
      <c r="K224" s="130"/>
      <c r="L224" s="130"/>
      <c r="R224" s="4" t="s">
        <v>253</v>
      </c>
      <c r="S224" s="5">
        <v>0.57529444600000001</v>
      </c>
    </row>
    <row r="225" spans="1:19">
      <c r="A225" s="91" t="s">
        <v>4</v>
      </c>
      <c r="B225" s="92"/>
      <c r="C225" s="92"/>
      <c r="D225" s="92"/>
      <c r="E225" s="92"/>
      <c r="F225" s="92"/>
      <c r="G225" s="131"/>
      <c r="H225" s="130"/>
      <c r="I225" s="130"/>
      <c r="J225" s="130"/>
      <c r="K225" s="130"/>
      <c r="L225" s="130"/>
      <c r="R225" s="4" t="s">
        <v>254</v>
      </c>
      <c r="S225" s="4">
        <v>0.54393411999999997</v>
      </c>
    </row>
    <row r="226" spans="1:19" ht="16" thickBot="1">
      <c r="A226" s="93"/>
      <c r="B226" s="94"/>
      <c r="C226" s="94"/>
      <c r="D226" s="94"/>
      <c r="E226" s="94"/>
      <c r="F226" s="94"/>
      <c r="G226" s="97"/>
      <c r="H226" s="130"/>
      <c r="I226" s="130"/>
      <c r="J226" s="130"/>
      <c r="K226" s="130"/>
      <c r="L226" s="130"/>
      <c r="R226" s="4" t="s">
        <v>255</v>
      </c>
      <c r="S226" s="5">
        <v>0.416826951</v>
      </c>
    </row>
    <row r="227" spans="1:19">
      <c r="A227" s="95" t="s">
        <v>268</v>
      </c>
      <c r="B227" s="96" t="s">
        <v>8</v>
      </c>
      <c r="C227" s="96" t="s">
        <v>9</v>
      </c>
      <c r="D227" s="96" t="s">
        <v>10</v>
      </c>
      <c r="E227" s="96" t="s">
        <v>11</v>
      </c>
      <c r="F227" s="96" t="s">
        <v>12</v>
      </c>
      <c r="G227" s="16" t="s">
        <v>13</v>
      </c>
      <c r="H227" s="16" t="s">
        <v>14</v>
      </c>
      <c r="I227" s="16" t="s">
        <v>15</v>
      </c>
      <c r="J227" s="16" t="s">
        <v>279</v>
      </c>
      <c r="K227" s="16" t="s">
        <v>17</v>
      </c>
      <c r="L227" s="16" t="s">
        <v>18</v>
      </c>
      <c r="R227" s="4" t="s">
        <v>216</v>
      </c>
      <c r="S227" s="5">
        <v>0.302344053</v>
      </c>
    </row>
    <row r="228" spans="1:19">
      <c r="A228" s="97"/>
      <c r="B228" s="98"/>
      <c r="C228" s="98"/>
      <c r="D228" s="98"/>
      <c r="E228" s="98"/>
      <c r="F228" s="98"/>
      <c r="G228" s="18"/>
      <c r="R228" s="4" t="s">
        <v>105</v>
      </c>
      <c r="S228" s="5">
        <v>0.31737988700000003</v>
      </c>
    </row>
    <row r="229" spans="1:19">
      <c r="A229" s="39" t="s">
        <v>31</v>
      </c>
      <c r="B229" s="100">
        <v>16</v>
      </c>
      <c r="C229" s="100">
        <v>3.9740000000000002</v>
      </c>
      <c r="D229" s="100">
        <v>8.0649999999999995</v>
      </c>
      <c r="E229" s="100">
        <v>12.688000000000001</v>
      </c>
      <c r="F229" s="100">
        <v>19.140999999999998</v>
      </c>
      <c r="G229" s="20">
        <f>AVERAGE(B229:F229)</f>
        <v>11.973600000000001</v>
      </c>
      <c r="H229">
        <f>G229/G$273</f>
        <v>2.6603273377651107E-3</v>
      </c>
      <c r="I229">
        <f t="shared" ref="I229:I271" si="24">VLOOKUP(A229,R$1:S$252,2,FALSE)</f>
        <v>0.26223906699999999</v>
      </c>
      <c r="J229">
        <f>H229*I229</f>
        <v>6.976417589701165E-4</v>
      </c>
      <c r="K229">
        <f>SUM(J229:J271)</f>
        <v>0.24861202678798153</v>
      </c>
      <c r="L229">
        <f>COUNTA(J229:J271)</f>
        <v>39</v>
      </c>
      <c r="R229" s="4" t="s">
        <v>192</v>
      </c>
      <c r="S229" s="5">
        <v>0.27743080799999997</v>
      </c>
    </row>
    <row r="230" spans="1:19">
      <c r="A230" s="39" t="s">
        <v>37</v>
      </c>
      <c r="B230" s="100">
        <v>44.456374037477602</v>
      </c>
      <c r="C230" s="100">
        <v>21.057721554527802</v>
      </c>
      <c r="D230" s="100">
        <v>170.61715711455199</v>
      </c>
      <c r="E230" s="100">
        <v>187.732796403782</v>
      </c>
      <c r="F230" s="132" t="s">
        <v>30</v>
      </c>
      <c r="G230" s="20">
        <f>AVERAGE(B230:E230)</f>
        <v>105.96601227758485</v>
      </c>
      <c r="H230">
        <f t="shared" ref="H230:H271" si="25">G230/G$273</f>
        <v>2.3543819681299885E-2</v>
      </c>
      <c r="I230">
        <f t="shared" si="24"/>
        <v>0.23886655300000001</v>
      </c>
      <c r="J230">
        <f t="shared" ref="J230:J271" si="26">H230*I230</f>
        <v>5.6238310517256621E-3</v>
      </c>
      <c r="K230" s="130"/>
      <c r="L230" s="130"/>
      <c r="R230" s="4" t="s">
        <v>256</v>
      </c>
      <c r="S230" s="5">
        <v>0.29321646899999998</v>
      </c>
    </row>
    <row r="231" spans="1:19">
      <c r="A231" s="39" t="s">
        <v>21</v>
      </c>
      <c r="B231" s="100">
        <v>0</v>
      </c>
      <c r="C231" s="100">
        <v>0</v>
      </c>
      <c r="D231" s="100">
        <v>0</v>
      </c>
      <c r="E231" s="100">
        <v>0</v>
      </c>
      <c r="F231" s="100">
        <v>0</v>
      </c>
      <c r="G231" s="20">
        <f t="shared" ref="G231:G273" si="27">AVERAGE(B231:F231)</f>
        <v>0</v>
      </c>
      <c r="H231">
        <f t="shared" si="25"/>
        <v>0</v>
      </c>
      <c r="I231">
        <f t="shared" si="24"/>
        <v>0.19499014100000001</v>
      </c>
      <c r="K231" s="130"/>
      <c r="L231" s="130"/>
      <c r="R231" s="4" t="s">
        <v>257</v>
      </c>
      <c r="S231" s="4">
        <v>0.39864959599999999</v>
      </c>
    </row>
    <row r="232" spans="1:19">
      <c r="A232" s="39" t="s">
        <v>23</v>
      </c>
      <c r="B232" s="100">
        <v>0</v>
      </c>
      <c r="C232" s="100">
        <v>50.010905155707569</v>
      </c>
      <c r="D232" s="100">
        <v>58.274672370521003</v>
      </c>
      <c r="E232" s="100">
        <v>63.946174003100005</v>
      </c>
      <c r="F232" s="100">
        <v>46.255014172022399</v>
      </c>
      <c r="G232" s="20">
        <f t="shared" si="27"/>
        <v>43.697353140270195</v>
      </c>
      <c r="H232">
        <f t="shared" si="25"/>
        <v>9.7087979510787816E-3</v>
      </c>
      <c r="I232">
        <f t="shared" si="24"/>
        <v>0.205225833</v>
      </c>
      <c r="J232">
        <f t="shared" si="26"/>
        <v>1.9924961469388364E-3</v>
      </c>
      <c r="K232" s="130"/>
      <c r="L232" s="130"/>
      <c r="R232" s="4" t="s">
        <v>258</v>
      </c>
      <c r="S232" s="4">
        <v>0.54393411999999997</v>
      </c>
    </row>
    <row r="233" spans="1:19">
      <c r="A233" s="39" t="s">
        <v>25</v>
      </c>
      <c r="B233" s="100">
        <v>1.1718606950598747</v>
      </c>
      <c r="C233" s="100">
        <v>0</v>
      </c>
      <c r="D233" s="100">
        <v>0</v>
      </c>
      <c r="E233" s="100">
        <v>1.2836499364013596</v>
      </c>
      <c r="F233" s="100">
        <v>1.0611671167964805</v>
      </c>
      <c r="G233" s="20">
        <f t="shared" si="27"/>
        <v>0.70333554965154299</v>
      </c>
      <c r="H233">
        <f t="shared" si="25"/>
        <v>1.5626902438364818E-4</v>
      </c>
      <c r="I233">
        <f t="shared" si="24"/>
        <v>0.22307782900000001</v>
      </c>
      <c r="J233">
        <f t="shared" si="26"/>
        <v>3.4860154699452299E-5</v>
      </c>
      <c r="K233" s="130"/>
      <c r="L233" s="130"/>
      <c r="R233" s="4" t="s">
        <v>144</v>
      </c>
      <c r="S233" s="5">
        <v>0.52159803599999999</v>
      </c>
    </row>
    <row r="234" spans="1:19">
      <c r="A234" s="39" t="s">
        <v>95</v>
      </c>
      <c r="B234" s="100">
        <v>6</v>
      </c>
      <c r="C234" s="100">
        <v>96.763000000000005</v>
      </c>
      <c r="D234" s="100">
        <v>11.734999999999999</v>
      </c>
      <c r="E234" s="100">
        <v>1.633</v>
      </c>
      <c r="F234" s="100">
        <v>1.048</v>
      </c>
      <c r="G234" s="20">
        <f t="shared" si="27"/>
        <v>23.4358</v>
      </c>
      <c r="H234">
        <f t="shared" si="25"/>
        <v>5.207030418787631E-3</v>
      </c>
      <c r="I234">
        <f t="shared" si="24"/>
        <v>0.28245747300000001</v>
      </c>
      <c r="J234">
        <f t="shared" si="26"/>
        <v>1.4707646539248861E-3</v>
      </c>
      <c r="K234" s="130"/>
      <c r="L234" s="130"/>
      <c r="R234" s="4" t="s">
        <v>232</v>
      </c>
      <c r="S234" s="5">
        <v>0.262116511</v>
      </c>
    </row>
    <row r="235" spans="1:19">
      <c r="A235" s="39" t="s">
        <v>29</v>
      </c>
      <c r="B235" s="100">
        <v>3.1054308419086682</v>
      </c>
      <c r="C235" s="100">
        <v>0</v>
      </c>
      <c r="D235" s="100">
        <v>7.4962419458442877</v>
      </c>
      <c r="E235" s="100">
        <v>1.3901342174586999</v>
      </c>
      <c r="F235" s="132" t="s">
        <v>30</v>
      </c>
      <c r="G235" s="20">
        <f>AVERAGE(B235:E235)</f>
        <v>2.9979517513029141</v>
      </c>
      <c r="H235">
        <f t="shared" si="25"/>
        <v>6.6609315504876829E-4</v>
      </c>
      <c r="I235">
        <f t="shared" si="24"/>
        <v>0.226918286</v>
      </c>
      <c r="J235">
        <f t="shared" si="26"/>
        <v>1.5114871705999874E-4</v>
      </c>
      <c r="K235" s="130"/>
      <c r="L235" s="130"/>
      <c r="R235" s="4" t="s">
        <v>193</v>
      </c>
      <c r="S235" s="5">
        <v>0.29781603099999998</v>
      </c>
    </row>
    <row r="236" spans="1:19">
      <c r="A236" s="39" t="s">
        <v>32</v>
      </c>
      <c r="B236" s="100">
        <v>0.99052818407071397</v>
      </c>
      <c r="C236" s="100">
        <v>1.0213502596653203</v>
      </c>
      <c r="D236" s="100">
        <v>1.98970589005304</v>
      </c>
      <c r="E236" s="100">
        <v>3.9290457111534312</v>
      </c>
      <c r="F236" s="100">
        <v>0</v>
      </c>
      <c r="G236" s="20">
        <f t="shared" si="27"/>
        <v>1.5861260089885012</v>
      </c>
      <c r="H236">
        <f t="shared" si="25"/>
        <v>3.5240983353814886E-4</v>
      </c>
      <c r="I236">
        <f t="shared" si="24"/>
        <v>0.167790564</v>
      </c>
      <c r="J236">
        <f t="shared" si="26"/>
        <v>5.9131044728512113E-5</v>
      </c>
      <c r="K236" s="130"/>
      <c r="L236" s="130"/>
      <c r="R236" s="4" t="s">
        <v>74</v>
      </c>
      <c r="S236" s="5">
        <v>0.164744418</v>
      </c>
    </row>
    <row r="237" spans="1:19">
      <c r="A237" s="39" t="s">
        <v>34</v>
      </c>
      <c r="B237" s="100">
        <v>3.9230070633742176</v>
      </c>
      <c r="C237" s="100">
        <v>0</v>
      </c>
      <c r="D237" s="100">
        <v>0</v>
      </c>
      <c r="E237" s="100">
        <v>0</v>
      </c>
      <c r="F237" s="100">
        <v>0</v>
      </c>
      <c r="G237" s="20">
        <f t="shared" si="27"/>
        <v>0.78460141267484351</v>
      </c>
      <c r="H237">
        <f t="shared" si="25"/>
        <v>1.7432489705585715E-4</v>
      </c>
      <c r="I237">
        <f t="shared" si="24"/>
        <v>0.14496762399999999</v>
      </c>
      <c r="J237">
        <f t="shared" si="26"/>
        <v>2.5271466130232204E-5</v>
      </c>
      <c r="K237" s="130"/>
      <c r="L237" s="130"/>
      <c r="R237" s="25" t="s">
        <v>146</v>
      </c>
      <c r="S237" s="5">
        <v>0.53553453900000003</v>
      </c>
    </row>
    <row r="238" spans="1:19">
      <c r="A238" s="39" t="s">
        <v>36</v>
      </c>
      <c r="B238" s="100">
        <v>0.856923133262533</v>
      </c>
      <c r="C238" s="100">
        <v>0</v>
      </c>
      <c r="D238" s="100">
        <v>0</v>
      </c>
      <c r="E238" s="100">
        <v>0</v>
      </c>
      <c r="F238" s="100">
        <v>0</v>
      </c>
      <c r="G238" s="20">
        <f t="shared" si="27"/>
        <v>0.17138462665250659</v>
      </c>
      <c r="H238">
        <f t="shared" si="25"/>
        <v>3.8078707118688633E-5</v>
      </c>
      <c r="I238">
        <f t="shared" si="24"/>
        <v>0.252987409</v>
      </c>
      <c r="J238">
        <f t="shared" si="26"/>
        <v>9.6334334520268931E-6</v>
      </c>
      <c r="K238" s="130"/>
      <c r="L238" s="130"/>
      <c r="R238" s="39" t="s">
        <v>275</v>
      </c>
      <c r="S238" s="39">
        <v>0.53553453900000003</v>
      </c>
    </row>
    <row r="239" spans="1:19">
      <c r="A239" s="39" t="s">
        <v>38</v>
      </c>
      <c r="B239" s="100">
        <v>27.028966931555999</v>
      </c>
      <c r="C239" s="100">
        <v>9.5340233912116954</v>
      </c>
      <c r="D239" s="100">
        <v>2.1707315458019059</v>
      </c>
      <c r="E239" s="100">
        <v>5.2811198921255897</v>
      </c>
      <c r="F239" s="100">
        <v>11.720506646588564</v>
      </c>
      <c r="G239" s="20">
        <f t="shared" si="27"/>
        <v>11.147069681456751</v>
      </c>
      <c r="H239">
        <f t="shared" si="25"/>
        <v>2.4766865612307087E-3</v>
      </c>
      <c r="I239">
        <f t="shared" si="24"/>
        <v>0.189396599</v>
      </c>
      <c r="J239">
        <f t="shared" si="26"/>
        <v>4.6907601148610148E-4</v>
      </c>
      <c r="K239" s="130"/>
      <c r="L239" s="130"/>
      <c r="R239" s="4" t="s">
        <v>0</v>
      </c>
      <c r="S239" s="5">
        <v>0.199021375</v>
      </c>
    </row>
    <row r="240" spans="1:19">
      <c r="A240" s="39" t="s">
        <v>39</v>
      </c>
      <c r="B240" s="100">
        <v>10.253781081773903</v>
      </c>
      <c r="C240" s="100">
        <v>41.675754296422973</v>
      </c>
      <c r="D240" s="100">
        <v>23.839638697031301</v>
      </c>
      <c r="E240" s="100">
        <v>157.08516657283261</v>
      </c>
      <c r="F240" s="100">
        <v>80.946269103809101</v>
      </c>
      <c r="G240" s="20">
        <f t="shared" si="27"/>
        <v>62.760121950373971</v>
      </c>
      <c r="H240">
        <f t="shared" si="25"/>
        <v>1.3944216288004614E-2</v>
      </c>
      <c r="I240">
        <f t="shared" si="24"/>
        <v>0.150847644</v>
      </c>
      <c r="J240">
        <f t="shared" si="26"/>
        <v>2.1034521744719213E-3</v>
      </c>
      <c r="K240" s="130"/>
      <c r="L240" s="130"/>
      <c r="R240" s="4" t="s">
        <v>259</v>
      </c>
      <c r="S240" s="4">
        <v>0.54393411999999997</v>
      </c>
    </row>
    <row r="241" spans="1:19">
      <c r="A241" s="39" t="s">
        <v>41</v>
      </c>
      <c r="B241" s="100">
        <v>29.296517376496869</v>
      </c>
      <c r="C241" s="100">
        <v>29.173028007496079</v>
      </c>
      <c r="D241" s="100">
        <v>120.52261785721382</v>
      </c>
      <c r="E241" s="100">
        <v>129.282482223659</v>
      </c>
      <c r="F241" s="100">
        <v>19.272922571675998</v>
      </c>
      <c r="G241" s="20">
        <f t="shared" si="27"/>
        <v>65.509513607308364</v>
      </c>
      <c r="H241">
        <f t="shared" si="25"/>
        <v>1.4555083678527588E-2</v>
      </c>
      <c r="I241">
        <f t="shared" si="24"/>
        <v>0.15008984</v>
      </c>
      <c r="J241">
        <f t="shared" si="26"/>
        <v>2.184570180496817E-3</v>
      </c>
      <c r="K241" s="130"/>
      <c r="L241" s="130"/>
      <c r="R241" s="17" t="s">
        <v>260</v>
      </c>
      <c r="S241" s="4">
        <v>0.39864959599999999</v>
      </c>
    </row>
    <row r="242" spans="1:19">
      <c r="A242" s="39" t="s">
        <v>45</v>
      </c>
      <c r="B242" s="100">
        <v>12.412792758246036</v>
      </c>
      <c r="C242" s="100">
        <v>38.277712980992582</v>
      </c>
      <c r="D242" s="100">
        <v>19.380126380179277</v>
      </c>
      <c r="E242" s="100">
        <v>34.489264131705198</v>
      </c>
      <c r="F242" s="100">
        <v>1.27986175278982</v>
      </c>
      <c r="G242" s="20">
        <f t="shared" si="27"/>
        <v>21.16795160078258</v>
      </c>
      <c r="H242">
        <f t="shared" si="25"/>
        <v>4.7031536319946067E-3</v>
      </c>
      <c r="I242">
        <f t="shared" si="24"/>
        <v>0.21118531600000001</v>
      </c>
      <c r="J242">
        <f t="shared" si="26"/>
        <v>9.9323698596932874E-4</v>
      </c>
      <c r="K242" s="130"/>
      <c r="L242" s="130"/>
      <c r="R242" s="4" t="s">
        <v>203</v>
      </c>
      <c r="S242" s="5">
        <v>0.273960494</v>
      </c>
    </row>
    <row r="243" spans="1:19">
      <c r="A243" s="39" t="s">
        <v>174</v>
      </c>
      <c r="B243" s="100">
        <v>0</v>
      </c>
      <c r="C243" s="100">
        <v>0</v>
      </c>
      <c r="D243" s="100">
        <v>0</v>
      </c>
      <c r="E243" s="100">
        <v>1.5999999999999999</v>
      </c>
      <c r="F243" s="100">
        <v>9.0332414280664537</v>
      </c>
      <c r="G243" s="20">
        <f t="shared" si="27"/>
        <v>2.1266482856132907</v>
      </c>
      <c r="H243">
        <f t="shared" si="25"/>
        <v>4.7250455769595956E-4</v>
      </c>
      <c r="I243">
        <f t="shared" si="24"/>
        <v>0.427243396</v>
      </c>
      <c r="J243">
        <f t="shared" si="26"/>
        <v>2.0187445185549971E-4</v>
      </c>
      <c r="K243" s="130"/>
      <c r="L243" s="130"/>
      <c r="R243" s="4" t="s">
        <v>233</v>
      </c>
      <c r="S243" s="5">
        <v>0.30434835599999999</v>
      </c>
    </row>
    <row r="244" spans="1:19">
      <c r="A244" s="39" t="s">
        <v>161</v>
      </c>
      <c r="B244" s="100">
        <v>0</v>
      </c>
      <c r="C244" s="100">
        <v>0</v>
      </c>
      <c r="D244" s="100">
        <v>0</v>
      </c>
      <c r="E244" s="100">
        <v>13</v>
      </c>
      <c r="F244" s="100">
        <v>17</v>
      </c>
      <c r="G244" s="20">
        <f t="shared" si="27"/>
        <v>6</v>
      </c>
      <c r="H244">
        <f t="shared" si="25"/>
        <v>1.3330964811410656E-3</v>
      </c>
      <c r="I244">
        <f t="shared" si="24"/>
        <v>0.33501194099999998</v>
      </c>
      <c r="J244">
        <f t="shared" si="26"/>
        <v>4.4660323968733823E-4</v>
      </c>
      <c r="K244" s="130"/>
      <c r="L244" s="130"/>
      <c r="R244" s="4" t="s">
        <v>221</v>
      </c>
      <c r="S244" s="5">
        <v>0.44710646199999998</v>
      </c>
    </row>
    <row r="245" spans="1:19">
      <c r="A245" s="39" t="s">
        <v>49</v>
      </c>
      <c r="B245" s="100">
        <v>9.6971472516204642</v>
      </c>
      <c r="C245" s="100">
        <v>5.3344965499421404</v>
      </c>
      <c r="D245" s="100">
        <v>41.666390744922488</v>
      </c>
      <c r="E245" s="100">
        <v>72.398190045248867</v>
      </c>
      <c r="F245" s="100">
        <v>67.686504071726105</v>
      </c>
      <c r="G245" s="20">
        <f t="shared" si="27"/>
        <v>39.35654573269202</v>
      </c>
      <c r="H245">
        <f t="shared" si="25"/>
        <v>8.7443454376865248E-3</v>
      </c>
      <c r="I245">
        <f t="shared" si="24"/>
        <v>0.21171030399999999</v>
      </c>
      <c r="J245">
        <f t="shared" si="26"/>
        <v>1.8512680308936272E-3</v>
      </c>
      <c r="K245" s="130"/>
      <c r="L245" s="130"/>
      <c r="R245" s="17" t="s">
        <v>204</v>
      </c>
      <c r="S245" s="5">
        <v>0.284910779</v>
      </c>
    </row>
    <row r="246" spans="1:19">
      <c r="A246" s="39" t="s">
        <v>120</v>
      </c>
      <c r="B246" s="100">
        <v>2.8800597901274014</v>
      </c>
      <c r="C246" s="100">
        <v>0</v>
      </c>
      <c r="D246" s="100">
        <v>0</v>
      </c>
      <c r="E246" s="100">
        <v>0</v>
      </c>
      <c r="F246" s="100">
        <v>0</v>
      </c>
      <c r="G246" s="20">
        <f t="shared" si="27"/>
        <v>0.57601195802548033</v>
      </c>
      <c r="H246">
        <f t="shared" si="25"/>
        <v>1.2797991905649049E-4</v>
      </c>
      <c r="I246">
        <f t="shared" si="24"/>
        <v>0.530444735</v>
      </c>
      <c r="J246">
        <f t="shared" si="26"/>
        <v>6.7886274249241542E-5</v>
      </c>
      <c r="K246" s="130"/>
      <c r="L246" s="130"/>
      <c r="R246" s="793" t="s">
        <v>267</v>
      </c>
      <c r="S246" s="5">
        <v>0.284910779</v>
      </c>
    </row>
    <row r="247" spans="1:19">
      <c r="A247" s="39" t="s">
        <v>151</v>
      </c>
      <c r="B247" s="100">
        <v>2.8928385485700998</v>
      </c>
      <c r="C247" s="100">
        <v>0</v>
      </c>
      <c r="D247" s="100">
        <v>0</v>
      </c>
      <c r="E247" s="100">
        <v>0</v>
      </c>
      <c r="F247" s="100">
        <v>0</v>
      </c>
      <c r="G247" s="20">
        <f t="shared" si="27"/>
        <v>0.57856770971401994</v>
      </c>
      <c r="H247">
        <f t="shared" si="25"/>
        <v>1.2854776298693423E-4</v>
      </c>
      <c r="I247">
        <f t="shared" si="24"/>
        <v>0.34739118899999999</v>
      </c>
      <c r="J247">
        <f t="shared" si="26"/>
        <v>4.4656360227321273E-5</v>
      </c>
      <c r="K247" s="130"/>
      <c r="L247" s="130"/>
      <c r="R247" s="17" t="s">
        <v>172</v>
      </c>
      <c r="S247" s="5">
        <v>0.38138826799999997</v>
      </c>
    </row>
    <row r="248" spans="1:19">
      <c r="A248" s="39" t="s">
        <v>51</v>
      </c>
      <c r="B248" s="100">
        <v>0</v>
      </c>
      <c r="C248" s="100">
        <v>0</v>
      </c>
      <c r="D248" s="100">
        <v>0</v>
      </c>
      <c r="E248" s="100">
        <v>0</v>
      </c>
      <c r="F248" s="100">
        <v>0</v>
      </c>
      <c r="G248" s="20">
        <f t="shared" si="27"/>
        <v>0</v>
      </c>
      <c r="H248">
        <f t="shared" si="25"/>
        <v>0</v>
      </c>
      <c r="I248">
        <f t="shared" si="24"/>
        <v>0.26294708900000002</v>
      </c>
      <c r="K248" s="130"/>
      <c r="L248" s="130"/>
      <c r="R248" s="4" t="s">
        <v>261</v>
      </c>
      <c r="S248" s="4">
        <v>0.54393411999999997</v>
      </c>
    </row>
    <row r="249" spans="1:19">
      <c r="A249" s="39" t="s">
        <v>54</v>
      </c>
      <c r="B249" s="100">
        <v>473.13875563042438</v>
      </c>
      <c r="C249" s="100">
        <v>1450.3162495155193</v>
      </c>
      <c r="D249" s="100">
        <v>210.58347515710986</v>
      </c>
      <c r="E249" s="100">
        <v>3297.3983638120299</v>
      </c>
      <c r="F249" s="100">
        <v>5527.4741935566799</v>
      </c>
      <c r="G249" s="20">
        <f t="shared" si="27"/>
        <v>2191.7822075343529</v>
      </c>
      <c r="H249">
        <f t="shared" si="25"/>
        <v>0.48697619138194037</v>
      </c>
      <c r="I249">
        <f t="shared" si="24"/>
        <v>0.12913191900000001</v>
      </c>
      <c r="J249">
        <f t="shared" si="26"/>
        <v>6.2884170100461226E-2</v>
      </c>
      <c r="K249" s="130"/>
      <c r="L249" s="130"/>
      <c r="R249" s="4" t="s">
        <v>262</v>
      </c>
      <c r="S249" s="4">
        <v>0.38749658933333336</v>
      </c>
    </row>
    <row r="250" spans="1:19">
      <c r="A250" s="39" t="s">
        <v>123</v>
      </c>
      <c r="B250" s="100">
        <v>0.81949460596943291</v>
      </c>
      <c r="C250" s="100">
        <v>0</v>
      </c>
      <c r="D250" s="100">
        <v>0</v>
      </c>
      <c r="E250" s="100">
        <v>0</v>
      </c>
      <c r="F250" s="100">
        <v>0</v>
      </c>
      <c r="G250" s="20">
        <f t="shared" si="27"/>
        <v>0.16389892119388658</v>
      </c>
      <c r="H250">
        <f t="shared" si="25"/>
        <v>3.6415512517731166E-5</v>
      </c>
      <c r="I250">
        <f t="shared" si="24"/>
        <v>0.53886033200000005</v>
      </c>
      <c r="J250">
        <f t="shared" si="26"/>
        <v>1.9622875165254772E-5</v>
      </c>
      <c r="K250" s="130"/>
      <c r="L250" s="130"/>
      <c r="R250" s="4" t="s">
        <v>195</v>
      </c>
      <c r="S250" s="5">
        <v>0.52748621900000003</v>
      </c>
    </row>
    <row r="251" spans="1:19">
      <c r="A251" s="39" t="s">
        <v>125</v>
      </c>
      <c r="B251" s="100">
        <v>0</v>
      </c>
      <c r="C251" s="100">
        <v>0</v>
      </c>
      <c r="D251" s="100">
        <v>20</v>
      </c>
      <c r="E251" s="100">
        <v>0</v>
      </c>
      <c r="F251" s="100">
        <v>0</v>
      </c>
      <c r="G251" s="20">
        <f t="shared" si="27"/>
        <v>4</v>
      </c>
      <c r="H251">
        <f t="shared" si="25"/>
        <v>8.8873098742737696E-4</v>
      </c>
      <c r="I251">
        <f t="shared" si="24"/>
        <v>0.491810578</v>
      </c>
      <c r="J251">
        <f t="shared" si="26"/>
        <v>4.3708730061316897E-4</v>
      </c>
      <c r="K251" s="130"/>
      <c r="L251" s="130"/>
      <c r="R251" s="17" t="s">
        <v>263</v>
      </c>
      <c r="S251" s="4">
        <v>0.25747838160000003</v>
      </c>
    </row>
    <row r="252" spans="1:19">
      <c r="A252" s="39" t="s">
        <v>128</v>
      </c>
      <c r="B252" s="100">
        <v>49.723401563290786</v>
      </c>
      <c r="C252" s="100">
        <v>15.948159875844029</v>
      </c>
      <c r="D252" s="100">
        <v>47.701758033289586</v>
      </c>
      <c r="E252" s="100">
        <v>75.57601198355745</v>
      </c>
      <c r="F252" s="100">
        <v>93.078202995008311</v>
      </c>
      <c r="G252" s="20">
        <f t="shared" si="27"/>
        <v>56.405506890198033</v>
      </c>
      <c r="H252">
        <f t="shared" si="25"/>
        <v>1.2532330458716854E-2</v>
      </c>
      <c r="I252">
        <f t="shared" si="24"/>
        <v>0.33922593699999998</v>
      </c>
      <c r="J252">
        <f t="shared" si="26"/>
        <v>4.2512915426518643E-3</v>
      </c>
      <c r="K252" s="130"/>
      <c r="L252" s="130"/>
      <c r="R252" s="4" t="s">
        <v>148</v>
      </c>
      <c r="S252" s="5">
        <v>0.49722559999999999</v>
      </c>
    </row>
    <row r="253" spans="1:19">
      <c r="A253" s="39" t="s">
        <v>205</v>
      </c>
      <c r="B253" s="100">
        <v>6.4409999999999998</v>
      </c>
      <c r="C253" s="100">
        <v>0</v>
      </c>
      <c r="D253" s="100">
        <v>2.363</v>
      </c>
      <c r="E253" s="100">
        <v>0</v>
      </c>
      <c r="F253" s="100">
        <v>19.884</v>
      </c>
      <c r="G253" s="20">
        <f t="shared" si="27"/>
        <v>5.7376000000000005</v>
      </c>
      <c r="H253">
        <f t="shared" si="25"/>
        <v>1.2747957283658297E-3</v>
      </c>
      <c r="I253">
        <f t="shared" si="24"/>
        <v>0.28954676299999998</v>
      </c>
      <c r="J253">
        <f t="shared" si="26"/>
        <v>3.6911297663455323E-4</v>
      </c>
      <c r="K253" s="130"/>
      <c r="L253" s="130"/>
      <c r="R253" s="4" t="s">
        <v>149</v>
      </c>
      <c r="S253" s="5">
        <v>0.47228700699999998</v>
      </c>
    </row>
    <row r="254" spans="1:19">
      <c r="A254" s="39" t="s">
        <v>129</v>
      </c>
      <c r="B254" s="100">
        <v>160.42400000000001</v>
      </c>
      <c r="C254" s="100">
        <v>41.402999999999999</v>
      </c>
      <c r="D254" s="100">
        <v>129.262</v>
      </c>
      <c r="E254" s="100">
        <v>97.016000000000005</v>
      </c>
      <c r="F254" s="100">
        <v>47.656999999999996</v>
      </c>
      <c r="G254" s="20">
        <f t="shared" si="27"/>
        <v>95.1524</v>
      </c>
      <c r="H254">
        <f t="shared" si="25"/>
        <v>2.1141221602021188E-2</v>
      </c>
      <c r="I254">
        <f t="shared" si="24"/>
        <v>0.51318692300000002</v>
      </c>
      <c r="J254">
        <f t="shared" si="26"/>
        <v>1.0849398462402385E-2</v>
      </c>
      <c r="K254" s="130"/>
      <c r="L254" s="130"/>
    </row>
    <row r="255" spans="1:19">
      <c r="A255" s="39" t="s">
        <v>217</v>
      </c>
      <c r="B255" s="100">
        <v>672.53989120251003</v>
      </c>
      <c r="C255" s="100">
        <v>0</v>
      </c>
      <c r="D255" s="100">
        <v>0</v>
      </c>
      <c r="E255" s="100">
        <v>0</v>
      </c>
      <c r="F255" s="100">
        <v>0</v>
      </c>
      <c r="G255" s="20">
        <f t="shared" si="27"/>
        <v>134.50797824050201</v>
      </c>
      <c r="H255">
        <f t="shared" si="25"/>
        <v>2.9885352079635372E-2</v>
      </c>
      <c r="I255">
        <f t="shared" si="24"/>
        <v>0.42702807500000001</v>
      </c>
      <c r="J255">
        <f t="shared" si="26"/>
        <v>1.276188436926394E-2</v>
      </c>
      <c r="K255" s="130"/>
      <c r="L255" s="130"/>
    </row>
    <row r="256" spans="1:19">
      <c r="A256" s="39" t="s">
        <v>133</v>
      </c>
      <c r="B256" s="100">
        <v>0</v>
      </c>
      <c r="C256" s="100">
        <v>0</v>
      </c>
      <c r="D256" s="100">
        <v>0</v>
      </c>
      <c r="E256" s="100">
        <v>305.00900000000001</v>
      </c>
      <c r="F256" s="100">
        <v>972.46600000000001</v>
      </c>
      <c r="G256" s="20">
        <f t="shared" si="27"/>
        <v>255.49499999999998</v>
      </c>
      <c r="H256">
        <f t="shared" si="25"/>
        <v>5.6766580908189417E-2</v>
      </c>
      <c r="I256">
        <f t="shared" si="24"/>
        <v>0.50267819899999999</v>
      </c>
      <c r="J256">
        <f t="shared" si="26"/>
        <v>2.853532265431644E-2</v>
      </c>
      <c r="K256" s="130"/>
      <c r="L256" s="130"/>
    </row>
    <row r="257" spans="1:12">
      <c r="A257" s="39" t="s">
        <v>178</v>
      </c>
      <c r="B257" s="100">
        <v>5.202</v>
      </c>
      <c r="C257" s="100">
        <v>0</v>
      </c>
      <c r="D257" s="100">
        <v>1.681</v>
      </c>
      <c r="E257" s="100">
        <v>2.0870000000000002</v>
      </c>
      <c r="F257" s="100">
        <v>0</v>
      </c>
      <c r="G257" s="20">
        <f t="shared" si="27"/>
        <v>1.794</v>
      </c>
      <c r="H257">
        <f t="shared" si="25"/>
        <v>3.9859584786117858E-4</v>
      </c>
      <c r="I257">
        <f t="shared" si="24"/>
        <v>0.430075243</v>
      </c>
      <c r="J257">
        <f t="shared" si="26"/>
        <v>1.714262061276874E-4</v>
      </c>
      <c r="K257" s="130"/>
      <c r="L257" s="130"/>
    </row>
    <row r="258" spans="1:12">
      <c r="A258" s="39" t="s">
        <v>207</v>
      </c>
      <c r="B258" s="100">
        <v>19.312999999999999</v>
      </c>
      <c r="C258" s="100">
        <v>25.771000000000001</v>
      </c>
      <c r="D258" s="100">
        <v>879.12300000000005</v>
      </c>
      <c r="E258" s="100">
        <v>349.82400000000001</v>
      </c>
      <c r="F258" s="100">
        <v>653.399</v>
      </c>
      <c r="G258" s="20">
        <f t="shared" si="27"/>
        <v>385.48600000000005</v>
      </c>
      <c r="H258">
        <f t="shared" si="25"/>
        <v>8.5648338354857467E-2</v>
      </c>
      <c r="I258">
        <f t="shared" si="24"/>
        <v>0.33910511100000001</v>
      </c>
      <c r="J258">
        <f t="shared" si="26"/>
        <v>2.9043789284789501E-2</v>
      </c>
      <c r="K258" s="130"/>
      <c r="L258" s="130"/>
    </row>
    <row r="259" spans="1:12">
      <c r="A259" s="39" t="s">
        <v>60</v>
      </c>
      <c r="B259" s="100">
        <v>6.3920572462685303</v>
      </c>
      <c r="C259" s="100">
        <v>0</v>
      </c>
      <c r="D259" s="100">
        <v>10.911020462308892</v>
      </c>
      <c r="E259" s="100">
        <v>122.78718126128599</v>
      </c>
      <c r="F259" s="100">
        <v>148.00985094609601</v>
      </c>
      <c r="G259" s="20">
        <f t="shared" si="27"/>
        <v>57.620021983191883</v>
      </c>
      <c r="H259">
        <f t="shared" si="25"/>
        <v>1.2802174758177323E-2</v>
      </c>
      <c r="I259">
        <f t="shared" si="24"/>
        <v>0.14993991800000001</v>
      </c>
      <c r="J259">
        <f t="shared" si="26"/>
        <v>1.9195570334627776E-3</v>
      </c>
      <c r="K259" s="130"/>
      <c r="L259" s="130"/>
    </row>
    <row r="260" spans="1:12">
      <c r="A260" s="39" t="s">
        <v>62</v>
      </c>
      <c r="B260" s="100">
        <v>3.5141172593107992</v>
      </c>
      <c r="C260" s="100">
        <v>2.3616260767973016</v>
      </c>
      <c r="D260" s="100">
        <v>0.60923521114635559</v>
      </c>
      <c r="E260" s="100">
        <v>1.54582924981407</v>
      </c>
      <c r="F260" s="100">
        <v>5.5673049002048067</v>
      </c>
      <c r="G260" s="20">
        <f t="shared" si="27"/>
        <v>2.7196225394546665</v>
      </c>
      <c r="H260">
        <f t="shared" si="25"/>
        <v>6.0425320622982403E-4</v>
      </c>
      <c r="I260">
        <f t="shared" si="24"/>
        <v>0.25460756899999998</v>
      </c>
      <c r="J260">
        <f t="shared" si="26"/>
        <v>1.5384743989863115E-4</v>
      </c>
      <c r="K260" s="130"/>
      <c r="L260" s="130"/>
    </row>
    <row r="261" spans="1:12">
      <c r="A261" s="39" t="s">
        <v>64</v>
      </c>
      <c r="B261" s="100">
        <v>0</v>
      </c>
      <c r="C261" s="100">
        <v>0</v>
      </c>
      <c r="D261" s="100">
        <v>0</v>
      </c>
      <c r="E261" s="100">
        <v>0</v>
      </c>
      <c r="F261" s="100">
        <v>0</v>
      </c>
      <c r="G261" s="20">
        <f t="shared" si="27"/>
        <v>0</v>
      </c>
      <c r="H261">
        <f t="shared" si="25"/>
        <v>0</v>
      </c>
      <c r="I261">
        <f t="shared" si="24"/>
        <v>0.25070976</v>
      </c>
      <c r="K261" s="130"/>
      <c r="L261" s="130"/>
    </row>
    <row r="262" spans="1:12">
      <c r="A262" s="39" t="s">
        <v>135</v>
      </c>
      <c r="B262" s="100">
        <v>0</v>
      </c>
      <c r="C262" s="100">
        <v>0</v>
      </c>
      <c r="D262" s="100">
        <v>0</v>
      </c>
      <c r="E262" s="100">
        <v>46.4</v>
      </c>
      <c r="F262" s="100">
        <v>0</v>
      </c>
      <c r="G262" s="20">
        <f t="shared" si="27"/>
        <v>9.2799999999999994</v>
      </c>
      <c r="H262">
        <f t="shared" si="25"/>
        <v>2.0618558908315145E-3</v>
      </c>
      <c r="I262">
        <f t="shared" si="24"/>
        <v>0.52074587400000005</v>
      </c>
      <c r="J262">
        <f t="shared" si="26"/>
        <v>1.0737029479331057E-3</v>
      </c>
      <c r="K262" s="130"/>
      <c r="L262" s="130"/>
    </row>
    <row r="263" spans="1:12">
      <c r="A263" s="39" t="s">
        <v>189</v>
      </c>
      <c r="B263" s="100">
        <v>13</v>
      </c>
      <c r="C263" s="100">
        <v>28</v>
      </c>
      <c r="D263" s="100">
        <v>1</v>
      </c>
      <c r="E263" s="100">
        <v>0</v>
      </c>
      <c r="F263" s="100">
        <v>0</v>
      </c>
      <c r="G263" s="20">
        <f t="shared" si="27"/>
        <v>8.4</v>
      </c>
      <c r="H263">
        <f t="shared" si="25"/>
        <v>1.8663350735974918E-3</v>
      </c>
      <c r="I263">
        <f t="shared" si="24"/>
        <v>0.34145803200000002</v>
      </c>
      <c r="J263">
        <f t="shared" si="26"/>
        <v>6.3727510128317475E-4</v>
      </c>
      <c r="K263" s="130"/>
      <c r="L263" s="130"/>
    </row>
    <row r="264" spans="1:12">
      <c r="A264" s="39" t="s">
        <v>66</v>
      </c>
      <c r="B264" s="100">
        <v>1.4648258688248434</v>
      </c>
      <c r="C264" s="100">
        <v>0</v>
      </c>
      <c r="D264" s="100">
        <v>0</v>
      </c>
      <c r="E264" s="100">
        <v>0</v>
      </c>
      <c r="F264" s="100">
        <v>0</v>
      </c>
      <c r="G264" s="20">
        <f t="shared" si="27"/>
        <v>0.29296517376496867</v>
      </c>
      <c r="H264">
        <f t="shared" si="25"/>
        <v>6.5091807040493425E-5</v>
      </c>
      <c r="I264">
        <f t="shared" si="24"/>
        <v>0.187754477</v>
      </c>
      <c r="J264">
        <f t="shared" si="26"/>
        <v>1.2221278187872761E-5</v>
      </c>
      <c r="K264" s="130"/>
      <c r="L264" s="130"/>
    </row>
    <row r="265" spans="1:12">
      <c r="A265" s="39" t="s">
        <v>72</v>
      </c>
      <c r="B265" s="132" t="s">
        <v>30</v>
      </c>
      <c r="C265" s="132" t="s">
        <v>30</v>
      </c>
      <c r="D265" s="100">
        <v>3.4685994627833154</v>
      </c>
      <c r="E265" s="132" t="s">
        <v>30</v>
      </c>
      <c r="F265" s="132" t="s">
        <v>30</v>
      </c>
      <c r="G265" s="20">
        <f>AVERAGE(D265)</f>
        <v>3.4685994627833154</v>
      </c>
      <c r="H265">
        <f t="shared" si="25"/>
        <v>7.7066295638737129E-4</v>
      </c>
      <c r="I265">
        <f t="shared" si="24"/>
        <v>0.20526576499999999</v>
      </c>
      <c r="J265">
        <f t="shared" si="26"/>
        <v>1.581907213000154E-4</v>
      </c>
      <c r="K265" s="130"/>
      <c r="L265" s="130"/>
    </row>
    <row r="266" spans="1:12">
      <c r="A266" s="39" t="s">
        <v>192</v>
      </c>
      <c r="B266" s="100">
        <v>0</v>
      </c>
      <c r="C266" s="100">
        <v>0</v>
      </c>
      <c r="D266" s="100">
        <v>0</v>
      </c>
      <c r="E266" s="100">
        <v>0</v>
      </c>
      <c r="F266" s="100">
        <v>0</v>
      </c>
      <c r="G266" s="20">
        <f t="shared" si="27"/>
        <v>0</v>
      </c>
      <c r="H266">
        <f t="shared" si="25"/>
        <v>0</v>
      </c>
      <c r="I266">
        <f t="shared" si="24"/>
        <v>0.27743080799999997</v>
      </c>
      <c r="K266" s="130"/>
      <c r="L266" s="130"/>
    </row>
    <row r="267" spans="1:12">
      <c r="A267" s="39" t="s">
        <v>144</v>
      </c>
      <c r="B267" s="100">
        <v>51.142000000000003</v>
      </c>
      <c r="C267" s="100">
        <v>89.534000000000006</v>
      </c>
      <c r="D267" s="100">
        <v>17.286000000000001</v>
      </c>
      <c r="E267" s="100">
        <v>14.4</v>
      </c>
      <c r="F267" s="100">
        <v>24.945</v>
      </c>
      <c r="G267" s="20">
        <f t="shared" si="27"/>
        <v>39.461400000000005</v>
      </c>
      <c r="H267">
        <f t="shared" si="25"/>
        <v>8.7676422468166756E-3</v>
      </c>
      <c r="I267">
        <f t="shared" si="24"/>
        <v>0.52159803599999999</v>
      </c>
      <c r="J267">
        <f t="shared" si="26"/>
        <v>4.573184976290205E-3</v>
      </c>
      <c r="K267" s="130"/>
      <c r="L267" s="130"/>
    </row>
    <row r="268" spans="1:12">
      <c r="A268" s="39" t="s">
        <v>74</v>
      </c>
      <c r="B268" s="132" t="s">
        <v>30</v>
      </c>
      <c r="C268" s="100">
        <v>48.292697365243903</v>
      </c>
      <c r="D268" s="100">
        <v>54.080864799383171</v>
      </c>
      <c r="E268" s="100">
        <v>129.77836738813826</v>
      </c>
      <c r="F268" s="100">
        <v>233.78990817427501</v>
      </c>
      <c r="G268" s="20">
        <f t="shared" si="27"/>
        <v>116.48545943176009</v>
      </c>
      <c r="H268">
        <f t="shared" si="25"/>
        <v>2.5881059345429953E-2</v>
      </c>
      <c r="I268">
        <f t="shared" si="24"/>
        <v>0.164744418</v>
      </c>
      <c r="J268">
        <f t="shared" si="26"/>
        <v>4.2637600590863184E-3</v>
      </c>
      <c r="K268" s="130"/>
      <c r="L268" s="130"/>
    </row>
    <row r="269" spans="1:12">
      <c r="A269" s="39" t="s">
        <v>275</v>
      </c>
      <c r="B269" s="100">
        <v>526.5</v>
      </c>
      <c r="C269" s="100">
        <v>357</v>
      </c>
      <c r="D269" s="100">
        <v>347.3</v>
      </c>
      <c r="E269" s="100">
        <v>443.5</v>
      </c>
      <c r="F269" s="100">
        <v>0</v>
      </c>
      <c r="G269" s="20">
        <f t="shared" si="27"/>
        <v>334.86</v>
      </c>
      <c r="H269">
        <f t="shared" si="25"/>
        <v>7.4400114612482873E-2</v>
      </c>
      <c r="I269">
        <f t="shared" si="24"/>
        <v>0.53553453900000003</v>
      </c>
      <c r="J269">
        <f t="shared" si="26"/>
        <v>3.9843831080543179E-2</v>
      </c>
      <c r="K269" s="130"/>
      <c r="L269" s="130"/>
    </row>
    <row r="270" spans="1:12">
      <c r="A270" s="39" t="s">
        <v>0</v>
      </c>
      <c r="B270" s="100">
        <v>438</v>
      </c>
      <c r="C270" s="100">
        <v>217</v>
      </c>
      <c r="D270" s="100">
        <v>127</v>
      </c>
      <c r="E270" s="100">
        <v>255</v>
      </c>
      <c r="F270" s="100">
        <v>543</v>
      </c>
      <c r="G270" s="20">
        <f t="shared" si="27"/>
        <v>316</v>
      </c>
      <c r="H270">
        <f t="shared" si="25"/>
        <v>7.0209748006762787E-2</v>
      </c>
      <c r="I270">
        <f t="shared" si="24"/>
        <v>0.199021375</v>
      </c>
      <c r="J270">
        <f t="shared" si="26"/>
        <v>1.3973240586709439E-2</v>
      </c>
      <c r="K270" s="130"/>
      <c r="L270" s="130"/>
    </row>
    <row r="271" spans="1:12">
      <c r="A271" s="39" t="s">
        <v>148</v>
      </c>
      <c r="B271" s="100">
        <v>0</v>
      </c>
      <c r="C271" s="100">
        <v>73.400000000000006</v>
      </c>
      <c r="D271" s="100">
        <v>51.3</v>
      </c>
      <c r="E271" s="100">
        <v>94.4</v>
      </c>
      <c r="F271" s="100">
        <v>425.9651348334566</v>
      </c>
      <c r="G271" s="20">
        <f t="shared" si="27"/>
        <v>129.01302696669131</v>
      </c>
      <c r="H271">
        <f t="shared" si="25"/>
        <v>2.8664468711775595E-2</v>
      </c>
      <c r="I271">
        <f t="shared" si="24"/>
        <v>0.49722559999999999</v>
      </c>
      <c r="J271">
        <f t="shared" si="26"/>
        <v>1.4252707653893847E-2</v>
      </c>
      <c r="K271" s="130"/>
      <c r="L271" s="130"/>
    </row>
    <row r="272" spans="1:12" ht="16" thickBot="1">
      <c r="A272" s="101"/>
      <c r="B272" s="102"/>
      <c r="C272" s="102"/>
      <c r="D272" s="102"/>
      <c r="E272" s="102"/>
      <c r="F272" s="102"/>
      <c r="G272" s="20"/>
      <c r="H272" s="130"/>
      <c r="I272" s="130"/>
      <c r="J272" s="130"/>
      <c r="K272" s="130"/>
      <c r="L272" s="130"/>
    </row>
    <row r="273" spans="1:12">
      <c r="A273" s="58"/>
      <c r="B273" s="133">
        <f>SUM(B229:B271)</f>
        <v>2598.5807710701433</v>
      </c>
      <c r="C273" s="133">
        <f>SUM(C229:C271)</f>
        <v>2645.8487250293711</v>
      </c>
      <c r="D273" s="133">
        <f>SUM(D229:D271)</f>
        <v>2369.4272356721408</v>
      </c>
      <c r="E273" s="133">
        <f>SUM(E229:E271)</f>
        <v>5920.4607768322912</v>
      </c>
      <c r="F273" s="133">
        <f>SUM(F229:F271)</f>
        <v>8969.6800822691966</v>
      </c>
      <c r="G273" s="20">
        <f t="shared" si="27"/>
        <v>4500.7995181746282</v>
      </c>
      <c r="H273" s="130"/>
      <c r="I273" s="130"/>
      <c r="J273" s="130"/>
      <c r="K273" s="130"/>
      <c r="L273" s="130"/>
    </row>
    <row r="274" spans="1:12">
      <c r="A274" s="920" t="s">
        <v>335</v>
      </c>
      <c r="B274" s="135"/>
      <c r="C274" s="135"/>
      <c r="D274" s="135"/>
      <c r="E274" s="135"/>
      <c r="F274" s="135"/>
      <c r="G274" s="131"/>
      <c r="H274" s="130"/>
      <c r="I274" s="130"/>
      <c r="J274" s="130"/>
      <c r="K274" s="130"/>
      <c r="L274" s="130"/>
    </row>
    <row r="275" spans="1:12">
      <c r="A275" s="212"/>
      <c r="B275" s="136"/>
      <c r="C275" s="136"/>
      <c r="D275" s="136"/>
      <c r="E275" s="136"/>
      <c r="F275" s="136"/>
      <c r="G275" s="97"/>
      <c r="H275" s="130"/>
      <c r="I275" s="130"/>
      <c r="J275" s="130"/>
      <c r="K275" s="130"/>
      <c r="L275" s="130"/>
    </row>
    <row r="276" spans="1:12">
      <c r="A276" s="137" t="s">
        <v>271</v>
      </c>
      <c r="B276" s="136"/>
      <c r="C276" s="136"/>
      <c r="D276" s="136"/>
      <c r="E276" s="136"/>
      <c r="F276" s="136"/>
      <c r="G276" s="97"/>
      <c r="H276" s="130"/>
      <c r="I276" s="130"/>
      <c r="J276" s="130"/>
      <c r="K276" s="130"/>
      <c r="L276" s="130"/>
    </row>
    <row r="277" spans="1:12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</row>
    <row r="278" spans="1:12">
      <c r="A278" s="1" t="s">
        <v>70</v>
      </c>
      <c r="B278" s="2"/>
      <c r="C278" s="2"/>
      <c r="D278" s="2"/>
      <c r="E278" s="2"/>
      <c r="F278" s="2"/>
      <c r="G278" s="3"/>
    </row>
    <row r="279" spans="1:12">
      <c r="A279" s="6" t="s">
        <v>2</v>
      </c>
      <c r="B279" s="6"/>
      <c r="C279" s="6"/>
      <c r="D279" s="6"/>
      <c r="E279" s="6"/>
      <c r="F279" s="6"/>
      <c r="G279" s="7"/>
    </row>
    <row r="280" spans="1:12">
      <c r="A280" s="8" t="s">
        <v>4</v>
      </c>
      <c r="B280" s="9"/>
      <c r="C280" s="9"/>
      <c r="D280" s="9"/>
      <c r="E280" s="9"/>
      <c r="F280" s="9"/>
      <c r="G280" s="10"/>
    </row>
    <row r="281" spans="1:12" ht="16" thickBot="1">
      <c r="A281" s="11"/>
      <c r="B281" s="12"/>
      <c r="C281" s="12"/>
      <c r="D281" s="12"/>
      <c r="E281" s="12"/>
      <c r="F281" s="12"/>
      <c r="G281" s="13"/>
    </row>
    <row r="282" spans="1:12">
      <c r="A282" s="14" t="s">
        <v>7</v>
      </c>
      <c r="B282" s="15" t="s">
        <v>8</v>
      </c>
      <c r="C282" s="15" t="s">
        <v>9</v>
      </c>
      <c r="D282" s="15" t="s">
        <v>10</v>
      </c>
      <c r="E282" s="15" t="s">
        <v>11</v>
      </c>
      <c r="F282" s="15" t="s">
        <v>12</v>
      </c>
      <c r="G282" s="16" t="s">
        <v>13</v>
      </c>
      <c r="H282" s="16" t="s">
        <v>14</v>
      </c>
      <c r="I282" s="16" t="s">
        <v>15</v>
      </c>
      <c r="J282" s="16" t="s">
        <v>279</v>
      </c>
      <c r="K282" s="16" t="s">
        <v>17</v>
      </c>
      <c r="L282" s="16" t="s">
        <v>18</v>
      </c>
    </row>
    <row r="283" spans="1:12">
      <c r="A283" s="13"/>
      <c r="B283" s="16"/>
      <c r="C283" s="16"/>
      <c r="D283" s="16"/>
      <c r="E283" s="16"/>
      <c r="F283" s="16"/>
      <c r="G283" s="18"/>
    </row>
    <row r="284" spans="1:12">
      <c r="A284" s="17" t="s">
        <v>21</v>
      </c>
      <c r="B284" s="19">
        <v>1179.1848244039988</v>
      </c>
      <c r="C284" s="19">
        <v>905.75306004225922</v>
      </c>
      <c r="D284" s="19">
        <v>100.65625227635439</v>
      </c>
      <c r="E284" s="19">
        <v>0</v>
      </c>
      <c r="F284" s="19">
        <v>236.41451687922557</v>
      </c>
      <c r="G284" s="20">
        <f>AVERAGE(B284:F284)</f>
        <v>484.4017307203676</v>
      </c>
      <c r="H284">
        <f>G284/G$357</f>
        <v>6.3124347946901267E-3</v>
      </c>
      <c r="I284">
        <f t="shared" ref="I284:I315" si="28">VLOOKUP(A284,R$1:S$249,2,FALSE)</f>
        <v>0.19499014100000001</v>
      </c>
      <c r="J284">
        <f>H284*I284</f>
        <v>1.2308625506699338E-3</v>
      </c>
      <c r="K284">
        <f>SUM(J284:J355)</f>
        <v>0.22013339377766572</v>
      </c>
      <c r="L284">
        <f>COUNTA(J284:J355)</f>
        <v>65</v>
      </c>
    </row>
    <row r="285" spans="1:12">
      <c r="A285" s="17" t="s">
        <v>23</v>
      </c>
      <c r="B285" s="19">
        <v>1661.1125352473723</v>
      </c>
      <c r="C285" s="19">
        <v>695.98509675026355</v>
      </c>
      <c r="D285" s="19">
        <v>1357.534981358727</v>
      </c>
      <c r="E285" s="19">
        <v>101.479797874485</v>
      </c>
      <c r="F285" s="19">
        <v>236.414516879226</v>
      </c>
      <c r="G285" s="20">
        <f t="shared" ref="G285:G348" si="29">AVERAGE(B285:F285)</f>
        <v>810.50538562201473</v>
      </c>
      <c r="H285">
        <f t="shared" ref="H285:H348" si="30">G285/G$357</f>
        <v>1.0562023364110622E-2</v>
      </c>
      <c r="I285">
        <f t="shared" si="28"/>
        <v>0.205225833</v>
      </c>
      <c r="J285">
        <f t="shared" ref="J285:J348" si="31">H285*I285</f>
        <v>2.1676000430650645E-3</v>
      </c>
    </row>
    <row r="286" spans="1:12">
      <c r="A286" s="17" t="s">
        <v>25</v>
      </c>
      <c r="B286" s="19">
        <v>102.53781081773904</v>
      </c>
      <c r="C286" s="19">
        <v>70.848782303919052</v>
      </c>
      <c r="D286" s="19">
        <v>0</v>
      </c>
      <c r="E286" s="19">
        <v>0</v>
      </c>
      <c r="F286" s="19">
        <v>0</v>
      </c>
      <c r="G286" s="20">
        <f t="shared" si="29"/>
        <v>34.677318624331619</v>
      </c>
      <c r="H286">
        <f t="shared" si="30"/>
        <v>4.5189415889422394E-4</v>
      </c>
      <c r="I286">
        <f t="shared" si="28"/>
        <v>0.22307782900000001</v>
      </c>
      <c r="J286">
        <f t="shared" si="31"/>
        <v>1.0080756790390452E-4</v>
      </c>
    </row>
    <row r="287" spans="1:12">
      <c r="A287" s="17" t="s">
        <v>29</v>
      </c>
      <c r="B287" s="19">
        <v>105.46746255538872</v>
      </c>
      <c r="C287" s="19">
        <v>0</v>
      </c>
      <c r="D287" s="19">
        <v>0</v>
      </c>
      <c r="E287" s="19">
        <v>0</v>
      </c>
      <c r="F287" s="19">
        <v>0</v>
      </c>
      <c r="G287" s="20">
        <f t="shared" si="29"/>
        <v>21.093492511077745</v>
      </c>
      <c r="H287">
        <f t="shared" si="30"/>
        <v>2.7487782892610579E-4</v>
      </c>
      <c r="I287">
        <f t="shared" si="28"/>
        <v>0.226918286</v>
      </c>
      <c r="J287">
        <f t="shared" si="31"/>
        <v>6.2374805799313149E-5</v>
      </c>
    </row>
    <row r="288" spans="1:12">
      <c r="A288" s="17" t="s">
        <v>32</v>
      </c>
      <c r="B288" s="19">
        <v>161.13084557073299</v>
      </c>
      <c r="C288" s="19">
        <v>108.3569611707</v>
      </c>
      <c r="D288" s="19">
        <v>76.816613579323089</v>
      </c>
      <c r="E288" s="19">
        <v>84.798187264980399</v>
      </c>
      <c r="F288" s="19">
        <v>609.02435326496152</v>
      </c>
      <c r="G288" s="20">
        <f t="shared" si="29"/>
        <v>208.02539217013958</v>
      </c>
      <c r="H288">
        <f t="shared" si="30"/>
        <v>2.7108629891991307E-3</v>
      </c>
      <c r="I288">
        <f t="shared" si="28"/>
        <v>0.167790564</v>
      </c>
      <c r="J288">
        <f t="shared" si="31"/>
        <v>4.5485722988444804E-4</v>
      </c>
    </row>
    <row r="289" spans="1:10">
      <c r="A289" s="17" t="s">
        <v>34</v>
      </c>
      <c r="B289" s="19">
        <v>290.03552202731896</v>
      </c>
      <c r="C289" s="19">
        <v>206.98957967223399</v>
      </c>
      <c r="D289" s="19">
        <v>0</v>
      </c>
      <c r="E289" s="19">
        <v>109.82060317923695</v>
      </c>
      <c r="F289" s="19">
        <v>0</v>
      </c>
      <c r="G289" s="20">
        <f t="shared" si="29"/>
        <v>121.36914097575797</v>
      </c>
      <c r="H289">
        <f t="shared" si="30"/>
        <v>1.5816103451110404E-3</v>
      </c>
      <c r="I289">
        <f t="shared" si="28"/>
        <v>0.14496762399999999</v>
      </c>
      <c r="J289">
        <f t="shared" si="31"/>
        <v>2.2928229382456755E-4</v>
      </c>
    </row>
    <row r="290" spans="1:10">
      <c r="A290" s="17" t="s">
        <v>38</v>
      </c>
      <c r="B290" s="19">
        <v>0</v>
      </c>
      <c r="C290" s="19">
        <v>109.74615298058001</v>
      </c>
      <c r="D290" s="19">
        <v>0</v>
      </c>
      <c r="E290" s="19">
        <v>0</v>
      </c>
      <c r="F290" s="19">
        <v>0</v>
      </c>
      <c r="G290" s="20">
        <f t="shared" si="29"/>
        <v>21.949230596116003</v>
      </c>
      <c r="H290">
        <f t="shared" si="30"/>
        <v>2.8602929788370808E-4</v>
      </c>
      <c r="I290">
        <f t="shared" si="28"/>
        <v>0.189396599</v>
      </c>
      <c r="J290">
        <f t="shared" si="31"/>
        <v>5.4172976233532207E-5</v>
      </c>
    </row>
    <row r="291" spans="1:10">
      <c r="A291" s="17" t="s">
        <v>39</v>
      </c>
      <c r="B291" s="19">
        <v>10477.899439704101</v>
      </c>
      <c r="C291" s="19">
        <v>2938.1406778978198</v>
      </c>
      <c r="D291" s="19">
        <v>2264.765676217974</v>
      </c>
      <c r="E291" s="19">
        <v>2297.8918614592239</v>
      </c>
      <c r="F291" s="19">
        <v>835.15997810595991</v>
      </c>
      <c r="G291" s="20">
        <f t="shared" si="29"/>
        <v>3762.7715266770151</v>
      </c>
      <c r="H291">
        <f t="shared" si="30"/>
        <v>4.9034197037534595E-2</v>
      </c>
      <c r="I291">
        <f t="shared" si="28"/>
        <v>0.150847644</v>
      </c>
      <c r="J291">
        <f t="shared" si="31"/>
        <v>7.3966930985438738E-3</v>
      </c>
    </row>
    <row r="292" spans="1:10">
      <c r="A292" s="17" t="s">
        <v>41</v>
      </c>
      <c r="B292" s="19">
        <v>1256.8205954517157</v>
      </c>
      <c r="C292" s="19">
        <v>1887.9116696279605</v>
      </c>
      <c r="D292" s="19">
        <v>0</v>
      </c>
      <c r="E292" s="19">
        <v>2036.5466285769892</v>
      </c>
      <c r="F292" s="19">
        <v>2180.4099736089447</v>
      </c>
      <c r="G292" s="20">
        <f t="shared" si="29"/>
        <v>1472.3377734531218</v>
      </c>
      <c r="H292">
        <f t="shared" si="30"/>
        <v>1.9186628786112409E-2</v>
      </c>
      <c r="I292">
        <f t="shared" si="28"/>
        <v>0.15008984</v>
      </c>
      <c r="J292">
        <f t="shared" si="31"/>
        <v>2.8797180446470056E-3</v>
      </c>
    </row>
    <row r="293" spans="1:10">
      <c r="A293" s="17" t="s">
        <v>43</v>
      </c>
      <c r="B293" s="19">
        <v>1778.2986047533598</v>
      </c>
      <c r="C293" s="19">
        <v>105.57857755093819</v>
      </c>
      <c r="D293" s="19">
        <v>165.55304650716201</v>
      </c>
      <c r="E293" s="19">
        <v>0</v>
      </c>
      <c r="F293" s="19">
        <v>0</v>
      </c>
      <c r="G293" s="20">
        <f t="shared" si="29"/>
        <v>409.88604576229199</v>
      </c>
      <c r="H293">
        <f t="shared" si="30"/>
        <v>5.3413907776094782E-3</v>
      </c>
      <c r="I293">
        <f t="shared" si="28"/>
        <v>0.24644919700000001</v>
      </c>
      <c r="J293">
        <f t="shared" si="31"/>
        <v>1.3163814680050615E-3</v>
      </c>
    </row>
    <row r="294" spans="1:10">
      <c r="A294" s="17" t="s">
        <v>45</v>
      </c>
      <c r="B294" s="19">
        <v>5490.1673563555132</v>
      </c>
      <c r="C294" s="19">
        <v>6929.2887476852602</v>
      </c>
      <c r="D294" s="19">
        <v>2675.3372315557399</v>
      </c>
      <c r="E294" s="19">
        <v>1281.7037484969201</v>
      </c>
      <c r="F294" s="19">
        <v>760.63801082881298</v>
      </c>
      <c r="G294" s="20">
        <f t="shared" si="29"/>
        <v>3427.4270189844492</v>
      </c>
      <c r="H294">
        <f t="shared" si="30"/>
        <v>4.4664187179355989E-2</v>
      </c>
      <c r="I294">
        <f t="shared" si="28"/>
        <v>0.21118531600000001</v>
      </c>
      <c r="J294">
        <f t="shared" si="31"/>
        <v>9.4324204833554446E-3</v>
      </c>
    </row>
    <row r="295" spans="1:10">
      <c r="A295" s="17" t="s">
        <v>47</v>
      </c>
      <c r="B295" s="19">
        <v>549.30970080931627</v>
      </c>
      <c r="C295" s="19">
        <v>5417.8480585349898</v>
      </c>
      <c r="D295" s="19">
        <v>14449.469899145084</v>
      </c>
      <c r="E295" s="19">
        <v>1121.8383134891701</v>
      </c>
      <c r="F295" s="19">
        <v>3823.7478382205181</v>
      </c>
      <c r="G295" s="20">
        <f t="shared" si="29"/>
        <v>5072.4427620398155</v>
      </c>
      <c r="H295">
        <f t="shared" si="30"/>
        <v>6.6101052400364402E-2</v>
      </c>
      <c r="I295">
        <f t="shared" si="28"/>
        <v>0.193795309</v>
      </c>
      <c r="J295">
        <f t="shared" si="31"/>
        <v>1.281007387515381E-2</v>
      </c>
    </row>
    <row r="296" spans="1:10">
      <c r="A296" s="17" t="s">
        <v>49</v>
      </c>
      <c r="B296" s="19">
        <v>1757.7910425898122</v>
      </c>
      <c r="C296" s="19">
        <v>8585.2053850631291</v>
      </c>
      <c r="D296" s="19">
        <v>675.45642974921998</v>
      </c>
      <c r="E296" s="19">
        <v>1134.3495214463001</v>
      </c>
      <c r="F296" s="19">
        <v>569.19364661683119</v>
      </c>
      <c r="G296" s="20">
        <f t="shared" si="29"/>
        <v>2544.3992050930583</v>
      </c>
      <c r="H296">
        <f t="shared" si="30"/>
        <v>3.3157094731940832E-2</v>
      </c>
      <c r="I296">
        <f t="shared" si="28"/>
        <v>0.21171030399999999</v>
      </c>
      <c r="J296">
        <f t="shared" si="31"/>
        <v>7.0196986054559913E-3</v>
      </c>
    </row>
    <row r="297" spans="1:10">
      <c r="A297" s="17" t="s">
        <v>54</v>
      </c>
      <c r="B297" s="19">
        <v>575.67656644816304</v>
      </c>
      <c r="C297" s="19">
        <v>2065.7282212926998</v>
      </c>
      <c r="D297" s="19">
        <v>6091.0276870915004</v>
      </c>
      <c r="E297" s="19">
        <v>2862.28635374745</v>
      </c>
      <c r="F297" s="19">
        <v>729.80133471413103</v>
      </c>
      <c r="G297" s="20">
        <f t="shared" si="29"/>
        <v>2464.9040326587888</v>
      </c>
      <c r="H297">
        <f t="shared" si="30"/>
        <v>3.2121161000371122E-2</v>
      </c>
      <c r="I297">
        <f t="shared" si="28"/>
        <v>0.12913191900000001</v>
      </c>
      <c r="J297">
        <f t="shared" si="31"/>
        <v>4.1478671604858828E-3</v>
      </c>
    </row>
    <row r="298" spans="1:10">
      <c r="A298" s="17" t="s">
        <v>56</v>
      </c>
      <c r="B298" s="19">
        <v>92.284029735965134</v>
      </c>
      <c r="C298" s="19">
        <v>145.86514003747999</v>
      </c>
      <c r="D298" s="19">
        <v>128.46916408955758</v>
      </c>
      <c r="E298" s="19">
        <v>0</v>
      </c>
      <c r="F298" s="19">
        <v>0</v>
      </c>
      <c r="G298" s="20">
        <f t="shared" si="29"/>
        <v>73.323666772600546</v>
      </c>
      <c r="H298">
        <f t="shared" si="30"/>
        <v>9.555103461775607E-4</v>
      </c>
      <c r="I298">
        <f t="shared" si="28"/>
        <v>0.255508018</v>
      </c>
      <c r="J298">
        <f t="shared" si="31"/>
        <v>2.4414055473032242E-4</v>
      </c>
    </row>
    <row r="299" spans="1:10">
      <c r="A299" s="17" t="s">
        <v>58</v>
      </c>
      <c r="B299" s="19">
        <v>1886.6957190463984</v>
      </c>
      <c r="C299" s="19">
        <v>8865.8221306590458</v>
      </c>
      <c r="D299" s="19">
        <v>26541.464416028201</v>
      </c>
      <c r="E299" s="19">
        <v>6959.0118925982306</v>
      </c>
      <c r="F299" s="19">
        <v>3873.8574369068756</v>
      </c>
      <c r="G299" s="20">
        <f t="shared" si="29"/>
        <v>9625.3703190477499</v>
      </c>
      <c r="H299">
        <f t="shared" si="30"/>
        <v>0.12543209212604878</v>
      </c>
      <c r="I299">
        <f t="shared" si="28"/>
        <v>0.19057085000000001</v>
      </c>
      <c r="J299">
        <f t="shared" si="31"/>
        <v>2.3903700413739425E-2</v>
      </c>
    </row>
    <row r="300" spans="1:10">
      <c r="A300" s="17" t="s">
        <v>60</v>
      </c>
      <c r="B300" s="19">
        <v>823.23213827956192</v>
      </c>
      <c r="C300" s="19">
        <v>401.47643305554129</v>
      </c>
      <c r="D300" s="19">
        <v>296.67105934083401</v>
      </c>
      <c r="E300" s="19">
        <v>6216.6802204752876</v>
      </c>
      <c r="F300" s="19">
        <v>502.38084836835435</v>
      </c>
      <c r="G300" s="20">
        <f t="shared" si="29"/>
        <v>1648.088139903916</v>
      </c>
      <c r="H300">
        <f t="shared" si="30"/>
        <v>2.1476902866499555E-2</v>
      </c>
      <c r="I300">
        <f t="shared" si="28"/>
        <v>0.14993991800000001</v>
      </c>
      <c r="J300">
        <f t="shared" si="31"/>
        <v>3.2202450546969085E-3</v>
      </c>
    </row>
    <row r="301" spans="1:10">
      <c r="A301" s="17" t="s">
        <v>62</v>
      </c>
      <c r="B301" s="19">
        <v>2671.8423847365143</v>
      </c>
      <c r="C301" s="19">
        <v>1776.7763248374993</v>
      </c>
      <c r="D301" s="19">
        <v>1101.9210775516692</v>
      </c>
      <c r="E301" s="19">
        <v>389.23758088843482</v>
      </c>
      <c r="F301" s="19">
        <v>1645.90758762113</v>
      </c>
      <c r="G301" s="20">
        <f t="shared" si="29"/>
        <v>1517.1369911270494</v>
      </c>
      <c r="H301">
        <f t="shared" si="30"/>
        <v>1.9770425503765024E-2</v>
      </c>
      <c r="I301">
        <f t="shared" si="28"/>
        <v>0.25460756899999998</v>
      </c>
      <c r="J301">
        <f t="shared" si="31"/>
        <v>5.0336999756092123E-3</v>
      </c>
    </row>
    <row r="302" spans="1:10">
      <c r="A302" s="17" t="s">
        <v>64</v>
      </c>
      <c r="B302" s="19">
        <v>399.89746218918225</v>
      </c>
      <c r="C302" s="19">
        <v>223.65988139080326</v>
      </c>
      <c r="D302" s="19">
        <v>184.09498771596395</v>
      </c>
      <c r="E302" s="19">
        <v>0</v>
      </c>
      <c r="F302" s="19">
        <v>176.02602615464079</v>
      </c>
      <c r="G302" s="20">
        <f t="shared" si="29"/>
        <v>196.73567149011805</v>
      </c>
      <c r="H302">
        <f t="shared" si="30"/>
        <v>2.5637420746290706E-3</v>
      </c>
      <c r="I302">
        <f t="shared" si="28"/>
        <v>0.25070976</v>
      </c>
      <c r="J302">
        <f t="shared" si="31"/>
        <v>6.4275516023215638E-4</v>
      </c>
    </row>
    <row r="303" spans="1:10">
      <c r="A303" s="17" t="s">
        <v>66</v>
      </c>
      <c r="B303" s="19">
        <v>0</v>
      </c>
      <c r="C303" s="19">
        <v>83.351508592845946</v>
      </c>
      <c r="D303" s="19">
        <v>0</v>
      </c>
      <c r="E303" s="19">
        <v>202.95959574896958</v>
      </c>
      <c r="F303" s="19">
        <v>0</v>
      </c>
      <c r="G303" s="20">
        <f t="shared" si="29"/>
        <v>57.262220868363102</v>
      </c>
      <c r="H303">
        <f t="shared" si="30"/>
        <v>7.4620715102141123E-4</v>
      </c>
      <c r="I303">
        <f t="shared" si="28"/>
        <v>0.187754477</v>
      </c>
      <c r="J303">
        <f t="shared" si="31"/>
        <v>1.4010373337368509E-4</v>
      </c>
    </row>
    <row r="304" spans="1:10">
      <c r="A304" s="17" t="s">
        <v>68</v>
      </c>
      <c r="B304" s="19">
        <v>0</v>
      </c>
      <c r="C304" s="19">
        <v>0</v>
      </c>
      <c r="D304" s="19">
        <v>0</v>
      </c>
      <c r="E304" s="19">
        <v>0</v>
      </c>
      <c r="F304" s="19">
        <v>0</v>
      </c>
      <c r="G304" s="20">
        <f t="shared" si="29"/>
        <v>0</v>
      </c>
      <c r="H304">
        <f t="shared" si="30"/>
        <v>0</v>
      </c>
      <c r="I304">
        <f t="shared" si="28"/>
        <v>0.17079533599999999</v>
      </c>
    </row>
    <row r="305" spans="1:10">
      <c r="A305" s="17" t="s">
        <v>72</v>
      </c>
      <c r="B305" s="19">
        <v>437.98293477862819</v>
      </c>
      <c r="C305" s="19">
        <v>329.23845894174099</v>
      </c>
      <c r="D305" s="19">
        <v>123.17146660132801</v>
      </c>
      <c r="E305" s="19">
        <v>298.87885675361957</v>
      </c>
      <c r="F305" s="19">
        <v>1070.289633480407</v>
      </c>
      <c r="G305" s="20">
        <f t="shared" si="29"/>
        <v>451.91227011114478</v>
      </c>
      <c r="H305">
        <f t="shared" si="30"/>
        <v>5.8890514981329882E-3</v>
      </c>
      <c r="I305">
        <f t="shared" si="28"/>
        <v>0.20526576499999999</v>
      </c>
      <c r="J305">
        <f t="shared" si="31"/>
        <v>1.2088206608886639E-3</v>
      </c>
    </row>
    <row r="306" spans="1:10">
      <c r="A306" s="17" t="s">
        <v>74</v>
      </c>
      <c r="B306" s="19">
        <v>18499.285897388949</v>
      </c>
      <c r="C306" s="19">
        <v>5652.6214744048357</v>
      </c>
      <c r="D306" s="19">
        <v>8575.6478090709825</v>
      </c>
      <c r="E306" s="19">
        <v>1059.2822737035301</v>
      </c>
      <c r="F306" s="19">
        <v>6829.0388978971996</v>
      </c>
      <c r="G306" s="20">
        <f t="shared" si="29"/>
        <v>8123.1752704930987</v>
      </c>
      <c r="H306">
        <f t="shared" si="30"/>
        <v>0.10585638111691201</v>
      </c>
      <c r="I306">
        <f t="shared" si="28"/>
        <v>0.164744418</v>
      </c>
      <c r="J306">
        <f t="shared" si="31"/>
        <v>1.7439247898691859E-2</v>
      </c>
    </row>
    <row r="307" spans="1:10">
      <c r="A307" s="17" t="s">
        <v>20</v>
      </c>
      <c r="B307" s="19">
        <v>0</v>
      </c>
      <c r="C307" s="19">
        <v>81.962316782965175</v>
      </c>
      <c r="D307" s="19">
        <v>0</v>
      </c>
      <c r="E307" s="19">
        <v>0</v>
      </c>
      <c r="F307" s="19">
        <v>0</v>
      </c>
      <c r="G307" s="20">
        <f t="shared" si="29"/>
        <v>16.392463356593034</v>
      </c>
      <c r="H307">
        <f t="shared" si="30"/>
        <v>2.1361681740682086E-4</v>
      </c>
      <c r="I307">
        <f t="shared" si="28"/>
        <v>0.21351756199999999</v>
      </c>
      <c r="J307">
        <f t="shared" si="31"/>
        <v>4.5610942054903553E-5</v>
      </c>
    </row>
    <row r="308" spans="1:10">
      <c r="A308" s="17" t="s">
        <v>160</v>
      </c>
      <c r="B308" s="19">
        <v>0</v>
      </c>
      <c r="C308" s="19">
        <v>0</v>
      </c>
      <c r="D308" s="19">
        <v>0</v>
      </c>
      <c r="E308" s="19">
        <v>173.76677718233697</v>
      </c>
      <c r="F308" s="19">
        <v>0</v>
      </c>
      <c r="G308" s="20">
        <f t="shared" si="29"/>
        <v>34.753355436467395</v>
      </c>
      <c r="H308">
        <f t="shared" si="30"/>
        <v>4.5288502533454282E-4</v>
      </c>
      <c r="I308">
        <f t="shared" si="28"/>
        <v>0.150847644</v>
      </c>
      <c r="J308">
        <f t="shared" si="31"/>
        <v>6.83166390745961E-5</v>
      </c>
    </row>
    <row r="309" spans="1:10">
      <c r="A309" s="17" t="s">
        <v>77</v>
      </c>
      <c r="B309" s="19">
        <v>0</v>
      </c>
      <c r="C309" s="19">
        <v>0</v>
      </c>
      <c r="D309" s="19">
        <v>0</v>
      </c>
      <c r="E309" s="19">
        <v>0</v>
      </c>
      <c r="F309" s="19">
        <v>0</v>
      </c>
      <c r="G309" s="20">
        <f t="shared" si="29"/>
        <v>0</v>
      </c>
      <c r="H309">
        <f t="shared" si="30"/>
        <v>0</v>
      </c>
      <c r="I309">
        <f t="shared" si="28"/>
        <v>0.235824899</v>
      </c>
    </row>
    <row r="310" spans="1:10">
      <c r="A310" s="17" t="s">
        <v>83</v>
      </c>
      <c r="B310" s="19">
        <v>0</v>
      </c>
      <c r="C310" s="19">
        <v>273.67078654651084</v>
      </c>
      <c r="D310" s="19">
        <v>274.15584501586</v>
      </c>
      <c r="E310" s="19">
        <v>262.73536709969346</v>
      </c>
      <c r="F310" s="19">
        <v>142.6196270304024</v>
      </c>
      <c r="G310" s="20">
        <f t="shared" si="29"/>
        <v>190.63632513849333</v>
      </c>
      <c r="H310">
        <f t="shared" si="30"/>
        <v>2.484259026379831E-3</v>
      </c>
      <c r="I310">
        <f t="shared" si="28"/>
        <v>0.16181582799999999</v>
      </c>
      <c r="J310">
        <f t="shared" si="31"/>
        <v>4.019924313201262E-4</v>
      </c>
    </row>
    <row r="311" spans="1:10">
      <c r="A311" s="17" t="s">
        <v>85</v>
      </c>
      <c r="B311" s="19">
        <v>6067.3087486725017</v>
      </c>
      <c r="C311" s="19">
        <v>187.540894333903</v>
      </c>
      <c r="D311" s="19">
        <v>4985.1333364236571</v>
      </c>
      <c r="E311" s="19">
        <v>0</v>
      </c>
      <c r="F311" s="19">
        <v>6967.8039404132596</v>
      </c>
      <c r="G311" s="20">
        <f t="shared" si="29"/>
        <v>3641.5573839686635</v>
      </c>
      <c r="H311">
        <f t="shared" si="30"/>
        <v>4.7454606537511303E-2</v>
      </c>
      <c r="I311">
        <f t="shared" si="28"/>
        <v>0.15576436299999999</v>
      </c>
      <c r="J311">
        <f t="shared" si="31"/>
        <v>7.3917365587310834E-3</v>
      </c>
    </row>
    <row r="312" spans="1:10">
      <c r="A312" s="17" t="s">
        <v>87</v>
      </c>
      <c r="B312" s="19">
        <v>316.40238766616619</v>
      </c>
      <c r="C312" s="19">
        <v>100.02181031141512</v>
      </c>
      <c r="D312" s="19">
        <v>1770.755385440603</v>
      </c>
      <c r="E312" s="19">
        <v>1665.3807925155174</v>
      </c>
      <c r="F312" s="19">
        <v>418.86485055775836</v>
      </c>
      <c r="G312" s="20">
        <f t="shared" si="29"/>
        <v>854.28504529829206</v>
      </c>
      <c r="H312">
        <f t="shared" si="30"/>
        <v>1.1132533809292657E-2</v>
      </c>
      <c r="I312">
        <f t="shared" si="28"/>
        <v>0.23357465599999999</v>
      </c>
      <c r="J312">
        <f t="shared" si="31"/>
        <v>2.600277754913902E-3</v>
      </c>
    </row>
    <row r="313" spans="1:10">
      <c r="A313" s="17" t="s">
        <v>0</v>
      </c>
      <c r="B313" s="19">
        <v>12736.660929432013</v>
      </c>
      <c r="C313" s="19">
        <v>3603.5635548307059</v>
      </c>
      <c r="D313" s="19">
        <v>2723.0165089497978</v>
      </c>
      <c r="E313" s="19">
        <v>1370.672338414274</v>
      </c>
      <c r="F313" s="19">
        <v>2775.30085032134</v>
      </c>
      <c r="G313" s="20">
        <f t="shared" si="29"/>
        <v>4641.8428363896255</v>
      </c>
      <c r="H313">
        <f t="shared" si="30"/>
        <v>6.0489730679397329E-2</v>
      </c>
      <c r="I313">
        <f t="shared" si="28"/>
        <v>0.199021375</v>
      </c>
      <c r="J313">
        <f t="shared" si="31"/>
        <v>1.203874937319334E-2</v>
      </c>
    </row>
    <row r="314" spans="1:10">
      <c r="A314" s="17" t="s">
        <v>37</v>
      </c>
      <c r="B314" s="19">
        <v>175.77910425898119</v>
      </c>
      <c r="C314" s="19">
        <v>147.25433184736099</v>
      </c>
      <c r="D314" s="19">
        <v>511.22780761411576</v>
      </c>
      <c r="E314" s="19">
        <v>368.38556762655435</v>
      </c>
      <c r="F314" s="19">
        <v>328.92454522327034</v>
      </c>
      <c r="G314" s="20">
        <f t="shared" si="29"/>
        <v>306.31427131405655</v>
      </c>
      <c r="H314">
        <f t="shared" si="30"/>
        <v>3.9917051111223473E-3</v>
      </c>
      <c r="I314">
        <f t="shared" si="28"/>
        <v>0.23886655300000001</v>
      </c>
      <c r="J314">
        <f t="shared" si="31"/>
        <v>9.5348484048627714E-4</v>
      </c>
    </row>
    <row r="315" spans="1:10">
      <c r="A315" s="17" t="s">
        <v>57</v>
      </c>
      <c r="B315" s="19">
        <v>0</v>
      </c>
      <c r="C315" s="19">
        <v>240.33018310937246</v>
      </c>
      <c r="D315" s="19">
        <v>223.827718877683</v>
      </c>
      <c r="E315" s="19">
        <v>0</v>
      </c>
      <c r="F315" s="19">
        <v>0</v>
      </c>
      <c r="G315" s="20">
        <f t="shared" si="29"/>
        <v>92.831580397411088</v>
      </c>
      <c r="H315">
        <f t="shared" si="30"/>
        <v>1.209725855593547E-3</v>
      </c>
      <c r="I315">
        <f t="shared" si="28"/>
        <v>0.39864959599999999</v>
      </c>
      <c r="J315">
        <f t="shared" si="31"/>
        <v>4.8225672360312184E-4</v>
      </c>
    </row>
    <row r="316" spans="1:10">
      <c r="A316" s="17" t="s">
        <v>92</v>
      </c>
      <c r="B316" s="19">
        <v>194.82184055370416</v>
      </c>
      <c r="C316" s="19">
        <v>195.87604519318799</v>
      </c>
      <c r="D316" s="19">
        <v>0</v>
      </c>
      <c r="E316" s="19">
        <v>0</v>
      </c>
      <c r="F316" s="19">
        <v>84.800859315374396</v>
      </c>
      <c r="G316" s="20">
        <f t="shared" si="29"/>
        <v>95.099749012453316</v>
      </c>
      <c r="H316">
        <f t="shared" si="30"/>
        <v>1.239283277827618E-3</v>
      </c>
      <c r="I316">
        <f t="shared" ref="I316:I347" si="32">VLOOKUP(A316,R$1:S$249,2,FALSE)</f>
        <v>0.28963038000000002</v>
      </c>
      <c r="J316">
        <f t="shared" si="31"/>
        <v>3.5893408668485861E-4</v>
      </c>
    </row>
    <row r="317" spans="1:10">
      <c r="A317" s="17" t="s">
        <v>94</v>
      </c>
      <c r="B317" s="19">
        <v>0</v>
      </c>
      <c r="C317" s="19">
        <v>0</v>
      </c>
      <c r="D317" s="19">
        <v>0</v>
      </c>
      <c r="E317" s="19">
        <v>0</v>
      </c>
      <c r="F317" s="19">
        <v>0</v>
      </c>
      <c r="G317" s="20">
        <f t="shared" si="29"/>
        <v>0</v>
      </c>
      <c r="H317">
        <f t="shared" si="30"/>
        <v>0</v>
      </c>
      <c r="I317">
        <f t="shared" si="32"/>
        <v>0.25937051</v>
      </c>
    </row>
    <row r="318" spans="1:10">
      <c r="A318" s="17" t="s">
        <v>6</v>
      </c>
      <c r="B318" s="19">
        <v>355.95268612443692</v>
      </c>
      <c r="C318" s="19">
        <v>158.3678663264073</v>
      </c>
      <c r="D318" s="19">
        <v>113.90049599692735</v>
      </c>
      <c r="E318" s="19">
        <v>0</v>
      </c>
      <c r="F318" s="19">
        <v>78.376551791482399</v>
      </c>
      <c r="G318" s="20">
        <f t="shared" si="29"/>
        <v>141.31952004785077</v>
      </c>
      <c r="H318">
        <f t="shared" si="30"/>
        <v>1.841591800657564E-3</v>
      </c>
      <c r="I318">
        <f t="shared" si="32"/>
        <v>0.33249730300000002</v>
      </c>
      <c r="J318">
        <f t="shared" si="31"/>
        <v>6.1232430694555364E-4</v>
      </c>
    </row>
    <row r="319" spans="1:10">
      <c r="A319" s="17" t="s">
        <v>97</v>
      </c>
      <c r="B319" s="19">
        <v>0</v>
      </c>
      <c r="C319" s="19">
        <v>140.30837279795733</v>
      </c>
      <c r="D319" s="19">
        <v>0</v>
      </c>
      <c r="E319" s="19">
        <v>80.627784612604344</v>
      </c>
      <c r="F319" s="19">
        <v>0</v>
      </c>
      <c r="G319" s="20">
        <f t="shared" si="29"/>
        <v>44.187231482112338</v>
      </c>
      <c r="H319">
        <f t="shared" si="30"/>
        <v>5.7582167816351451E-4</v>
      </c>
      <c r="I319">
        <f t="shared" si="32"/>
        <v>0.28376774599999999</v>
      </c>
      <c r="J319">
        <f t="shared" si="31"/>
        <v>1.6339961971039793E-4</v>
      </c>
    </row>
    <row r="320" spans="1:10">
      <c r="A320" s="17" t="s">
        <v>99</v>
      </c>
      <c r="B320" s="19">
        <v>190.42736294722965</v>
      </c>
      <c r="C320" s="19">
        <v>0</v>
      </c>
      <c r="D320" s="19">
        <v>0</v>
      </c>
      <c r="E320" s="19">
        <v>0</v>
      </c>
      <c r="F320" s="19">
        <v>724.66188869501798</v>
      </c>
      <c r="G320" s="20">
        <f t="shared" si="29"/>
        <v>183.01785032844953</v>
      </c>
      <c r="H320">
        <f t="shared" si="30"/>
        <v>2.3849796010114014E-3</v>
      </c>
      <c r="I320">
        <f t="shared" si="32"/>
        <v>0.36547341700000002</v>
      </c>
      <c r="J320">
        <f t="shared" si="31"/>
        <v>8.7164664425693362E-4</v>
      </c>
    </row>
    <row r="321" spans="1:10">
      <c r="A321" s="17" t="s">
        <v>101</v>
      </c>
      <c r="B321" s="19">
        <v>1050.2801479474126</v>
      </c>
      <c r="C321" s="19">
        <v>0</v>
      </c>
      <c r="D321" s="19">
        <v>749.62419458442901</v>
      </c>
      <c r="E321" s="19">
        <v>161.25556922520869</v>
      </c>
      <c r="F321" s="19">
        <v>115.63753543005599</v>
      </c>
      <c r="G321" s="20">
        <f t="shared" si="29"/>
        <v>415.35948943742125</v>
      </c>
      <c r="H321">
        <f t="shared" si="30"/>
        <v>5.4127174350313695E-3</v>
      </c>
      <c r="I321">
        <f t="shared" si="32"/>
        <v>0.36470802699999999</v>
      </c>
      <c r="J321">
        <f t="shared" si="31"/>
        <v>1.9740614964387916E-3</v>
      </c>
    </row>
    <row r="322" spans="1:10">
      <c r="A322" s="24" t="s">
        <v>116</v>
      </c>
      <c r="B322" s="19">
        <v>0</v>
      </c>
      <c r="C322" s="19">
        <v>0</v>
      </c>
      <c r="D322" s="19">
        <v>0</v>
      </c>
      <c r="E322" s="19">
        <v>0</v>
      </c>
      <c r="F322" s="19">
        <v>0</v>
      </c>
      <c r="G322" s="20">
        <f t="shared" si="29"/>
        <v>0</v>
      </c>
      <c r="H322">
        <f t="shared" si="30"/>
        <v>0</v>
      </c>
      <c r="I322">
        <f t="shared" si="32"/>
        <v>0.35482106800000002</v>
      </c>
    </row>
    <row r="323" spans="1:10">
      <c r="A323" s="24" t="s">
        <v>217</v>
      </c>
      <c r="B323" s="19">
        <v>0</v>
      </c>
      <c r="C323" s="19">
        <v>168.09220899557263</v>
      </c>
      <c r="D323" s="19">
        <v>0</v>
      </c>
      <c r="E323" s="19">
        <v>70.896845090393484</v>
      </c>
      <c r="F323" s="19">
        <v>127.20128897306201</v>
      </c>
      <c r="G323" s="20">
        <f t="shared" si="29"/>
        <v>73.23806861180563</v>
      </c>
      <c r="H323">
        <f t="shared" si="30"/>
        <v>9.543948819372498E-4</v>
      </c>
      <c r="I323">
        <f t="shared" si="32"/>
        <v>0.42702807500000001</v>
      </c>
      <c r="J323">
        <f t="shared" si="31"/>
        <v>4.0755340922351608E-4</v>
      </c>
    </row>
    <row r="324" spans="1:10">
      <c r="A324" s="17" t="s">
        <v>96</v>
      </c>
      <c r="B324" s="19">
        <v>333.98029809206429</v>
      </c>
      <c r="C324" s="19">
        <v>295.89785550460306</v>
      </c>
      <c r="D324" s="19">
        <v>1917.7664907389626</v>
      </c>
      <c r="E324" s="19">
        <v>988.3854286131326</v>
      </c>
      <c r="F324" s="19">
        <v>435.56805011987757</v>
      </c>
      <c r="G324" s="20">
        <f t="shared" si="29"/>
        <v>794.31962461372802</v>
      </c>
      <c r="H324">
        <f t="shared" si="30"/>
        <v>1.035110016857351E-2</v>
      </c>
      <c r="I324">
        <f t="shared" si="32"/>
        <v>0.30302319799999999</v>
      </c>
      <c r="J324">
        <f t="shared" si="31"/>
        <v>3.1366234758994837E-3</v>
      </c>
    </row>
    <row r="325" spans="1:10">
      <c r="A325" s="17" t="s">
        <v>150</v>
      </c>
      <c r="B325" s="19">
        <v>1116.1973120445307</v>
      </c>
      <c r="C325" s="19">
        <v>108.35696117069972</v>
      </c>
      <c r="D325" s="19">
        <v>765.51728704911636</v>
      </c>
      <c r="E325" s="19">
        <v>396.18825197572829</v>
      </c>
      <c r="F325" s="19">
        <v>303.22731512770235</v>
      </c>
      <c r="G325" s="20">
        <f t="shared" si="29"/>
        <v>537.89742547355547</v>
      </c>
      <c r="H325">
        <f t="shared" si="30"/>
        <v>7.0095588211133179E-3</v>
      </c>
      <c r="I325">
        <f t="shared" si="32"/>
        <v>0.30302319799999999</v>
      </c>
      <c r="J325">
        <f t="shared" si="31"/>
        <v>2.1240589305428674E-3</v>
      </c>
    </row>
    <row r="326" spans="1:10">
      <c r="A326" s="17" t="s">
        <v>151</v>
      </c>
      <c r="B326" s="19">
        <v>92.284029735965134</v>
      </c>
      <c r="C326" s="19">
        <v>300.0654309342454</v>
      </c>
      <c r="D326" s="19">
        <v>100.65625227635439</v>
      </c>
      <c r="E326" s="19">
        <v>0</v>
      </c>
      <c r="F326" s="19">
        <v>0</v>
      </c>
      <c r="G326" s="20">
        <f t="shared" si="29"/>
        <v>98.601142589312985</v>
      </c>
      <c r="H326">
        <f t="shared" si="30"/>
        <v>1.2849113531270282E-3</v>
      </c>
      <c r="I326">
        <f t="shared" si="32"/>
        <v>0.34739118899999999</v>
      </c>
      <c r="J326">
        <f t="shared" si="31"/>
        <v>4.463668827223972E-4</v>
      </c>
    </row>
    <row r="327" spans="1:10">
      <c r="A327" s="17" t="s">
        <v>163</v>
      </c>
      <c r="B327" s="19">
        <v>0</v>
      </c>
      <c r="C327" s="19">
        <v>127.80564650903044</v>
      </c>
      <c r="D327" s="19">
        <v>178.79729022773478</v>
      </c>
      <c r="E327" s="19">
        <v>109.82060317923695</v>
      </c>
      <c r="F327" s="19">
        <v>163.17741110685679</v>
      </c>
      <c r="G327" s="20">
        <f t="shared" si="29"/>
        <v>115.92019020457181</v>
      </c>
      <c r="H327">
        <f t="shared" si="30"/>
        <v>1.510602864622815E-3</v>
      </c>
      <c r="I327">
        <f t="shared" si="32"/>
        <v>0.309853932</v>
      </c>
      <c r="J327">
        <f t="shared" si="31"/>
        <v>4.6806623729384289E-4</v>
      </c>
    </row>
    <row r="328" spans="1:10">
      <c r="A328" s="17" t="s">
        <v>166</v>
      </c>
      <c r="B328" s="19">
        <v>0</v>
      </c>
      <c r="C328" s="19">
        <v>0</v>
      </c>
      <c r="D328" s="19">
        <v>0</v>
      </c>
      <c r="E328" s="19">
        <v>0</v>
      </c>
      <c r="F328" s="19">
        <v>0</v>
      </c>
      <c r="G328" s="20">
        <f t="shared" si="29"/>
        <v>0</v>
      </c>
      <c r="H328">
        <f t="shared" si="30"/>
        <v>0</v>
      </c>
      <c r="I328">
        <f t="shared" si="32"/>
        <v>0.38176551399999997</v>
      </c>
    </row>
    <row r="329" spans="1:10">
      <c r="A329" s="17" t="s">
        <v>170</v>
      </c>
      <c r="B329" s="19">
        <v>0</v>
      </c>
      <c r="C329" s="19">
        <v>0</v>
      </c>
      <c r="D329" s="19">
        <v>0</v>
      </c>
      <c r="E329" s="19">
        <v>0</v>
      </c>
      <c r="F329" s="19">
        <v>0</v>
      </c>
      <c r="G329" s="20">
        <f t="shared" si="29"/>
        <v>0</v>
      </c>
      <c r="H329">
        <f t="shared" si="30"/>
        <v>0</v>
      </c>
      <c r="I329">
        <f t="shared" si="32"/>
        <v>0.30810618099999998</v>
      </c>
    </row>
    <row r="330" spans="1:10">
      <c r="A330" s="17" t="s">
        <v>174</v>
      </c>
      <c r="B330" s="19">
        <v>333.98029809206429</v>
      </c>
      <c r="C330" s="19">
        <v>183.37331890426105</v>
      </c>
      <c r="D330" s="19">
        <v>144.36225655424511</v>
      </c>
      <c r="E330" s="19">
        <v>298.87885675361957</v>
      </c>
      <c r="F330" s="19">
        <v>299.3727306133672</v>
      </c>
      <c r="G330" s="20">
        <f t="shared" si="29"/>
        <v>251.99349218351145</v>
      </c>
      <c r="H330">
        <f t="shared" si="30"/>
        <v>3.2838290765995161E-3</v>
      </c>
      <c r="I330">
        <f t="shared" si="32"/>
        <v>0.427243396</v>
      </c>
      <c r="J330">
        <f t="shared" si="31"/>
        <v>1.4029942865699213E-3</v>
      </c>
    </row>
    <row r="331" spans="1:10">
      <c r="A331" s="17" t="s">
        <v>189</v>
      </c>
      <c r="B331" s="19">
        <v>0</v>
      </c>
      <c r="C331" s="19">
        <v>0</v>
      </c>
      <c r="D331" s="19">
        <v>86.087584183724147</v>
      </c>
      <c r="E331" s="19">
        <v>237.71295118543696</v>
      </c>
      <c r="F331" s="19">
        <v>78.376551791482399</v>
      </c>
      <c r="G331" s="20">
        <f t="shared" si="29"/>
        <v>80.435417432128702</v>
      </c>
      <c r="H331">
        <f t="shared" si="30"/>
        <v>1.048186444274083E-3</v>
      </c>
      <c r="I331">
        <f t="shared" si="32"/>
        <v>0.34145803200000002</v>
      </c>
      <c r="J331">
        <f t="shared" si="31"/>
        <v>3.579116804309061E-4</v>
      </c>
    </row>
    <row r="332" spans="1:10">
      <c r="A332" s="17" t="s">
        <v>192</v>
      </c>
      <c r="B332" s="19">
        <v>1467.7555205624931</v>
      </c>
      <c r="C332" s="19">
        <v>712.6553984688328</v>
      </c>
      <c r="D332" s="19">
        <v>613.20848426252746</v>
      </c>
      <c r="E332" s="19">
        <v>6377.9357897004957</v>
      </c>
      <c r="F332" s="19">
        <v>353.33691381405998</v>
      </c>
      <c r="G332" s="20">
        <f t="shared" si="29"/>
        <v>1904.9784213616817</v>
      </c>
      <c r="H332">
        <f t="shared" si="30"/>
        <v>2.4824543983884104E-2</v>
      </c>
      <c r="I332">
        <f t="shared" si="32"/>
        <v>0.27743080799999997</v>
      </c>
      <c r="J332">
        <f t="shared" si="31"/>
        <v>6.8870932956805048E-3</v>
      </c>
    </row>
    <row r="333" spans="1:10">
      <c r="A333" s="17" t="s">
        <v>193</v>
      </c>
      <c r="B333" s="19">
        <v>0</v>
      </c>
      <c r="C333" s="19">
        <v>0</v>
      </c>
      <c r="D333" s="19">
        <v>0</v>
      </c>
      <c r="E333" s="19">
        <v>132.06275065857608</v>
      </c>
      <c r="F333" s="19">
        <v>111.78295091572079</v>
      </c>
      <c r="G333" s="20">
        <f t="shared" si="29"/>
        <v>48.769140314859371</v>
      </c>
      <c r="H333">
        <f t="shared" si="30"/>
        <v>6.3553038461036833E-4</v>
      </c>
      <c r="I333">
        <f t="shared" si="32"/>
        <v>0.29781603099999998</v>
      </c>
      <c r="J333">
        <f t="shared" si="31"/>
        <v>1.8927113672456336E-4</v>
      </c>
    </row>
    <row r="334" spans="1:10">
      <c r="A334" s="17" t="s">
        <v>31</v>
      </c>
      <c r="B334" s="19">
        <v>4707.9503424030463</v>
      </c>
      <c r="C334" s="19">
        <v>2733.9294818453468</v>
      </c>
      <c r="D334" s="19">
        <v>1387.9967419160448</v>
      </c>
      <c r="E334" s="19">
        <v>618.60972676912002</v>
      </c>
      <c r="F334" s="19">
        <v>386.74331293829835</v>
      </c>
      <c r="G334" s="20">
        <f t="shared" si="29"/>
        <v>1967.0459211743716</v>
      </c>
      <c r="H334">
        <f t="shared" si="30"/>
        <v>2.5633370667584005E-2</v>
      </c>
      <c r="I334">
        <f t="shared" si="32"/>
        <v>0.26223906699999999</v>
      </c>
      <c r="J334">
        <f t="shared" si="31"/>
        <v>6.7220712079323966E-3</v>
      </c>
    </row>
    <row r="335" spans="1:10">
      <c r="A335" s="17" t="s">
        <v>61</v>
      </c>
      <c r="B335" s="19">
        <v>187.49771120957996</v>
      </c>
      <c r="C335" s="19">
        <v>0</v>
      </c>
      <c r="D335" s="19">
        <v>0</v>
      </c>
      <c r="E335" s="19">
        <v>98.699529439567399</v>
      </c>
      <c r="F335" s="19">
        <v>75.806828781925589</v>
      </c>
      <c r="G335" s="20">
        <f t="shared" si="29"/>
        <v>72.400813886214593</v>
      </c>
      <c r="H335">
        <f t="shared" si="30"/>
        <v>9.4348427710935214E-4</v>
      </c>
      <c r="I335">
        <f t="shared" si="32"/>
        <v>0.37816792100000002</v>
      </c>
      <c r="J335">
        <f t="shared" si="31"/>
        <v>3.5679548757063163E-4</v>
      </c>
    </row>
    <row r="336" spans="1:10">
      <c r="A336" s="17" t="s">
        <v>69</v>
      </c>
      <c r="B336" s="19">
        <v>3729.4466620280514</v>
      </c>
      <c r="C336" s="19">
        <v>4705.1926600661536</v>
      </c>
      <c r="D336" s="19">
        <v>21414.617671794396</v>
      </c>
      <c r="E336" s="19">
        <v>7449.7292713611505</v>
      </c>
      <c r="F336" s="19">
        <v>1248.8853826446048</v>
      </c>
      <c r="G336" s="20">
        <f t="shared" si="29"/>
        <v>7709.5743295788725</v>
      </c>
      <c r="H336">
        <f t="shared" si="30"/>
        <v>0.10046658003866051</v>
      </c>
      <c r="I336">
        <f t="shared" si="32"/>
        <v>0.29559615700000003</v>
      </c>
      <c r="J336">
        <f t="shared" si="31"/>
        <v>2.9697534966360958E-2</v>
      </c>
    </row>
    <row r="337" spans="1:10">
      <c r="A337" s="17" t="s">
        <v>95</v>
      </c>
      <c r="B337" s="19">
        <v>1533.6726846596109</v>
      </c>
      <c r="C337" s="19">
        <v>343.13037704054898</v>
      </c>
      <c r="D337" s="19">
        <v>878.09335867398636</v>
      </c>
      <c r="E337" s="19">
        <v>0</v>
      </c>
      <c r="F337" s="19">
        <v>707.95868913289803</v>
      </c>
      <c r="G337" s="20">
        <f t="shared" si="29"/>
        <v>692.57102190140881</v>
      </c>
      <c r="H337">
        <f t="shared" si="30"/>
        <v>9.0251729900781095E-3</v>
      </c>
      <c r="I337">
        <f t="shared" si="32"/>
        <v>0.28245747300000001</v>
      </c>
      <c r="J337">
        <f t="shared" si="31"/>
        <v>2.5492275561653172E-3</v>
      </c>
    </row>
    <row r="338" spans="1:10">
      <c r="A338" s="17" t="s">
        <v>102</v>
      </c>
      <c r="B338" s="19">
        <v>1690.4090526238692</v>
      </c>
      <c r="C338" s="19">
        <v>325.07088351209916</v>
      </c>
      <c r="D338" s="19">
        <v>939.01687978862196</v>
      </c>
      <c r="E338" s="19">
        <v>834.08053047521742</v>
      </c>
      <c r="F338" s="19">
        <v>441.99235764376999</v>
      </c>
      <c r="G338" s="20">
        <f t="shared" si="29"/>
        <v>846.11394080871537</v>
      </c>
      <c r="H338">
        <f t="shared" si="30"/>
        <v>1.1026052843144276E-2</v>
      </c>
      <c r="I338">
        <f t="shared" si="32"/>
        <v>0.29815216</v>
      </c>
      <c r="J338">
        <f t="shared" si="31"/>
        <v>3.2874414714576072E-3</v>
      </c>
    </row>
    <row r="339" spans="1:10">
      <c r="A339" s="17" t="s">
        <v>121</v>
      </c>
      <c r="B339" s="19">
        <v>282.71139268319479</v>
      </c>
      <c r="C339" s="19">
        <v>964.09911605725131</v>
      </c>
      <c r="D339" s="19">
        <v>0</v>
      </c>
      <c r="E339" s="19">
        <v>136.23315331095219</v>
      </c>
      <c r="F339" s="19">
        <v>133.62559649695359</v>
      </c>
      <c r="G339" s="20">
        <f t="shared" si="29"/>
        <v>303.3338517096704</v>
      </c>
      <c r="H339">
        <f t="shared" si="30"/>
        <v>3.9528660582859232E-3</v>
      </c>
      <c r="I339">
        <f t="shared" si="32"/>
        <v>0.31631986200000001</v>
      </c>
      <c r="J339">
        <f t="shared" si="31"/>
        <v>1.2503700460614873E-3</v>
      </c>
    </row>
    <row r="340" spans="1:10">
      <c r="A340" s="17" t="s">
        <v>200</v>
      </c>
      <c r="B340" s="19">
        <v>121.580547112462</v>
      </c>
      <c r="C340" s="19">
        <v>0</v>
      </c>
      <c r="D340" s="19">
        <v>0</v>
      </c>
      <c r="E340" s="19">
        <v>0</v>
      </c>
      <c r="F340" s="19">
        <v>0</v>
      </c>
      <c r="G340" s="20">
        <f t="shared" si="29"/>
        <v>24.316109422492399</v>
      </c>
      <c r="H340">
        <f t="shared" si="30"/>
        <v>3.1687305278981637E-4</v>
      </c>
      <c r="I340">
        <f t="shared" si="32"/>
        <v>0.34476546800000002</v>
      </c>
      <c r="J340">
        <f t="shared" si="31"/>
        <v>1.0924688634166975E-4</v>
      </c>
    </row>
    <row r="341" spans="1:10">
      <c r="A341" s="17" t="s">
        <v>201</v>
      </c>
      <c r="B341" s="19">
        <v>941.88303365437434</v>
      </c>
      <c r="C341" s="19">
        <v>131.97322193867299</v>
      </c>
      <c r="D341" s="19">
        <v>425.14022343039159</v>
      </c>
      <c r="E341" s="19">
        <v>437.89227849948912</v>
      </c>
      <c r="F341" s="19">
        <v>999.62225071759508</v>
      </c>
      <c r="G341" s="20">
        <f t="shared" si="29"/>
        <v>587.30220164810464</v>
      </c>
      <c r="H341">
        <f t="shared" si="30"/>
        <v>7.6533724335963275E-3</v>
      </c>
      <c r="I341">
        <f t="shared" si="32"/>
        <v>0.36989438499999999</v>
      </c>
      <c r="J341">
        <f t="shared" si="31"/>
        <v>2.830939489501067E-3</v>
      </c>
    </row>
    <row r="342" spans="1:10">
      <c r="A342" s="17" t="s">
        <v>203</v>
      </c>
      <c r="B342" s="19">
        <v>316.40238766616619</v>
      </c>
      <c r="C342" s="19">
        <v>518.16854508552603</v>
      </c>
      <c r="D342" s="19">
        <v>602.61308928606911</v>
      </c>
      <c r="E342" s="19">
        <v>468.47523128358046</v>
      </c>
      <c r="F342" s="19">
        <v>409.87082002430958</v>
      </c>
      <c r="G342" s="20">
        <f t="shared" si="29"/>
        <v>463.10601466913022</v>
      </c>
      <c r="H342">
        <f t="shared" si="30"/>
        <v>6.0349217090540364E-3</v>
      </c>
      <c r="I342">
        <f t="shared" si="32"/>
        <v>0.273960494</v>
      </c>
      <c r="J342">
        <f t="shared" si="31"/>
        <v>1.6533301326637682E-3</v>
      </c>
    </row>
    <row r="343" spans="1:10">
      <c r="A343" s="17" t="s">
        <v>204</v>
      </c>
      <c r="B343" s="19">
        <v>1202.6220383051964</v>
      </c>
      <c r="C343" s="19">
        <v>2546.3885875114402</v>
      </c>
      <c r="D343" s="19">
        <v>1582.6871246084672</v>
      </c>
      <c r="E343" s="19">
        <v>1037.0401262241869</v>
      </c>
      <c r="F343" s="19">
        <v>95.079751353601594</v>
      </c>
      <c r="G343" s="20">
        <f t="shared" si="29"/>
        <v>1292.7635256005783</v>
      </c>
      <c r="H343">
        <f t="shared" si="30"/>
        <v>1.6846524161199177E-2</v>
      </c>
      <c r="I343">
        <f t="shared" si="32"/>
        <v>0.284910779</v>
      </c>
      <c r="J343">
        <f t="shared" si="31"/>
        <v>4.799756322209579E-3</v>
      </c>
    </row>
    <row r="344" spans="1:10">
      <c r="A344" s="17" t="s">
        <v>53</v>
      </c>
      <c r="B344" s="19">
        <v>0</v>
      </c>
      <c r="C344" s="19">
        <v>0</v>
      </c>
      <c r="D344" s="19">
        <v>0</v>
      </c>
      <c r="E344" s="19">
        <v>77.847516177686998</v>
      </c>
      <c r="F344" s="19">
        <v>0</v>
      </c>
      <c r="G344" s="20">
        <f t="shared" si="29"/>
        <v>15.5695032355374</v>
      </c>
      <c r="H344">
        <f t="shared" si="30"/>
        <v>2.0289249134987526E-4</v>
      </c>
      <c r="I344">
        <f t="shared" si="32"/>
        <v>0.29304951499999998</v>
      </c>
      <c r="J344">
        <f t="shared" si="31"/>
        <v>5.9457546187222637E-5</v>
      </c>
    </row>
    <row r="345" spans="1:10">
      <c r="A345" s="17" t="s">
        <v>108</v>
      </c>
      <c r="B345" s="19">
        <v>108.39711429303841</v>
      </c>
      <c r="C345" s="19">
        <v>0</v>
      </c>
      <c r="D345" s="19">
        <v>0</v>
      </c>
      <c r="E345" s="19">
        <v>497.66804985021304</v>
      </c>
      <c r="F345" s="19">
        <v>140.04990402084559</v>
      </c>
      <c r="G345" s="20">
        <f t="shared" si="29"/>
        <v>149.2230136328194</v>
      </c>
      <c r="H345">
        <f t="shared" si="30"/>
        <v>1.944585420913984E-3</v>
      </c>
      <c r="I345">
        <f t="shared" si="32"/>
        <v>0.342986709</v>
      </c>
      <c r="J345">
        <f t="shared" si="31"/>
        <v>6.6696695388866712E-4</v>
      </c>
    </row>
    <row r="346" spans="1:10">
      <c r="A346" s="17" t="s">
        <v>159</v>
      </c>
      <c r="B346" s="19">
        <v>74.70611931006701</v>
      </c>
      <c r="C346" s="19">
        <v>0</v>
      </c>
      <c r="D346" s="19">
        <v>286.075664364376</v>
      </c>
      <c r="E346" s="19">
        <v>222.42147479339101</v>
      </c>
      <c r="F346" s="19">
        <v>0</v>
      </c>
      <c r="G346" s="20">
        <f t="shared" si="29"/>
        <v>116.6406516935668</v>
      </c>
      <c r="H346">
        <f t="shared" si="30"/>
        <v>1.5199914895655932E-3</v>
      </c>
      <c r="I346">
        <f t="shared" si="32"/>
        <v>0.34895254799999997</v>
      </c>
      <c r="J346">
        <f t="shared" si="31"/>
        <v>5.3040490322222916E-4</v>
      </c>
    </row>
    <row r="347" spans="1:10">
      <c r="A347" s="17" t="s">
        <v>205</v>
      </c>
      <c r="B347" s="19">
        <v>5925.2206393964916</v>
      </c>
      <c r="C347" s="19">
        <v>6904.2832951074051</v>
      </c>
      <c r="D347" s="19">
        <v>3767.9873385030032</v>
      </c>
      <c r="E347" s="19">
        <v>2796.9500455268958</v>
      </c>
      <c r="F347" s="19">
        <v>3296.95462126137</v>
      </c>
      <c r="G347" s="20">
        <f t="shared" si="29"/>
        <v>4538.2791879590341</v>
      </c>
      <c r="H347">
        <f t="shared" si="30"/>
        <v>5.9140150906331429E-2</v>
      </c>
      <c r="I347">
        <f t="shared" si="32"/>
        <v>0.28954676299999998</v>
      </c>
      <c r="J347">
        <f t="shared" si="31"/>
        <v>1.712383925825978E-2</v>
      </c>
    </row>
    <row r="348" spans="1:10">
      <c r="A348" s="17" t="s">
        <v>207</v>
      </c>
      <c r="B348" s="19">
        <v>98.143333211264505</v>
      </c>
      <c r="C348" s="19">
        <v>201.43281243271102</v>
      </c>
      <c r="D348" s="19">
        <v>215.88117264533903</v>
      </c>
      <c r="E348" s="19">
        <v>161.25556922520869</v>
      </c>
      <c r="F348" s="19">
        <v>0</v>
      </c>
      <c r="G348" s="20">
        <f t="shared" si="29"/>
        <v>135.34257750290465</v>
      </c>
      <c r="H348">
        <f t="shared" si="30"/>
        <v>1.7637038459005201E-3</v>
      </c>
      <c r="I348">
        <f t="shared" ref="I348:I355" si="33">VLOOKUP(A348,R$1:S$249,2,FALSE)</f>
        <v>0.33910511100000001</v>
      </c>
      <c r="J348">
        <f t="shared" si="31"/>
        <v>5.9808098843522285E-4</v>
      </c>
    </row>
    <row r="349" spans="1:10">
      <c r="A349" s="17" t="s">
        <v>73</v>
      </c>
      <c r="B349" s="19">
        <v>0</v>
      </c>
      <c r="C349" s="19">
        <v>0</v>
      </c>
      <c r="D349" s="19">
        <v>129.793588461615</v>
      </c>
      <c r="E349" s="19">
        <v>189.058253574383</v>
      </c>
      <c r="F349" s="19">
        <v>0</v>
      </c>
      <c r="G349" s="20">
        <f t="shared" ref="G349:G357" si="34">AVERAGE(B349:F349)</f>
        <v>63.770368407199598</v>
      </c>
      <c r="H349">
        <f t="shared" ref="H349:H355" si="35">G349/G$357</f>
        <v>8.3101745281788462E-4</v>
      </c>
      <c r="I349">
        <f t="shared" si="33"/>
        <v>0.39864959599999999</v>
      </c>
      <c r="J349">
        <f t="shared" ref="J349:J355" si="36">H349*I349</f>
        <v>3.3128477183479876E-4</v>
      </c>
    </row>
    <row r="350" spans="1:10">
      <c r="A350" s="17" t="s">
        <v>89</v>
      </c>
      <c r="B350" s="19">
        <v>99.608159080089351</v>
      </c>
      <c r="C350" s="19">
        <v>186.1517025240226</v>
      </c>
      <c r="D350" s="19">
        <v>241.04523571442763</v>
      </c>
      <c r="E350" s="19">
        <v>447.62321802169998</v>
      </c>
      <c r="F350" s="19">
        <v>0</v>
      </c>
      <c r="G350" s="20">
        <f t="shared" si="34"/>
        <v>194.8856630680479</v>
      </c>
      <c r="H350">
        <f t="shared" si="35"/>
        <v>2.539633866930104E-3</v>
      </c>
      <c r="I350">
        <f t="shared" si="33"/>
        <v>0.39864959599999999</v>
      </c>
      <c r="J350">
        <f t="shared" si="36"/>
        <v>1.0124240150396037E-3</v>
      </c>
    </row>
    <row r="351" spans="1:10">
      <c r="A351" s="17" t="s">
        <v>119</v>
      </c>
      <c r="B351" s="19">
        <v>269.52795986377117</v>
      </c>
      <c r="C351" s="19">
        <v>222.27068958092249</v>
      </c>
      <c r="D351" s="19">
        <v>239.72081134237033</v>
      </c>
      <c r="E351" s="19">
        <v>83.408053047521747</v>
      </c>
      <c r="F351" s="19">
        <v>79.66141329626079</v>
      </c>
      <c r="G351" s="20">
        <f t="shared" si="34"/>
        <v>178.9177854261693</v>
      </c>
      <c r="H351">
        <f t="shared" si="35"/>
        <v>2.3315499976300251E-3</v>
      </c>
      <c r="I351">
        <f t="shared" si="33"/>
        <v>0.39864959599999999</v>
      </c>
      <c r="J351">
        <f t="shared" si="36"/>
        <v>9.2947146460901041E-4</v>
      </c>
    </row>
    <row r="352" spans="1:10">
      <c r="A352" s="17" t="s">
        <v>185</v>
      </c>
      <c r="B352" s="19">
        <v>0</v>
      </c>
      <c r="C352" s="19">
        <v>0</v>
      </c>
      <c r="D352" s="19">
        <v>0</v>
      </c>
      <c r="E352" s="19">
        <v>0</v>
      </c>
      <c r="F352" s="19">
        <v>429.14374259598554</v>
      </c>
      <c r="G352" s="20">
        <f t="shared" si="34"/>
        <v>85.828748519197106</v>
      </c>
      <c r="H352">
        <f t="shared" si="35"/>
        <v>1.1184691221717553E-3</v>
      </c>
      <c r="I352">
        <f t="shared" si="33"/>
        <v>0.36166089299999998</v>
      </c>
      <c r="J352">
        <f t="shared" si="36"/>
        <v>4.0450654151756311E-4</v>
      </c>
    </row>
    <row r="353" spans="1:12">
      <c r="A353" s="17" t="s">
        <v>213</v>
      </c>
      <c r="B353" s="19">
        <v>0</v>
      </c>
      <c r="C353" s="19">
        <v>0</v>
      </c>
      <c r="D353" s="19">
        <v>0</v>
      </c>
      <c r="E353" s="19">
        <v>0</v>
      </c>
      <c r="F353" s="19">
        <v>0</v>
      </c>
      <c r="G353" s="20">
        <f t="shared" si="34"/>
        <v>0</v>
      </c>
      <c r="H353">
        <f t="shared" si="35"/>
        <v>0</v>
      </c>
      <c r="I353">
        <f t="shared" si="33"/>
        <v>0.39864959599999999</v>
      </c>
    </row>
    <row r="354" spans="1:12">
      <c r="A354" s="17" t="s">
        <v>228</v>
      </c>
      <c r="B354" s="19">
        <v>470.20910389277475</v>
      </c>
      <c r="C354" s="19">
        <v>93.075851262011298</v>
      </c>
      <c r="D354" s="19">
        <v>135.09128594984406</v>
      </c>
      <c r="E354" s="19">
        <v>0</v>
      </c>
      <c r="F354" s="19">
        <v>152.89851906862958</v>
      </c>
      <c r="G354" s="20">
        <f t="shared" si="34"/>
        <v>170.25495203465192</v>
      </c>
      <c r="H354">
        <f t="shared" si="35"/>
        <v>2.218661113356436E-3</v>
      </c>
      <c r="I354">
        <f t="shared" si="33"/>
        <v>0.28943591299999999</v>
      </c>
      <c r="J354">
        <f t="shared" si="36"/>
        <v>6.4216020498191655E-4</v>
      </c>
    </row>
    <row r="355" spans="1:12">
      <c r="A355" s="17" t="s">
        <v>232</v>
      </c>
      <c r="B355" s="19">
        <v>0</v>
      </c>
      <c r="C355" s="19">
        <v>0</v>
      </c>
      <c r="D355" s="19">
        <v>0</v>
      </c>
      <c r="E355" s="19">
        <v>87.578455699897802</v>
      </c>
      <c r="F355" s="19">
        <v>0</v>
      </c>
      <c r="G355" s="20">
        <f t="shared" si="34"/>
        <v>17.515691139979559</v>
      </c>
      <c r="H355">
        <f t="shared" si="35"/>
        <v>2.2825405276860947E-4</v>
      </c>
      <c r="I355">
        <f t="shared" si="33"/>
        <v>0.262116511</v>
      </c>
      <c r="J355">
        <f t="shared" si="36"/>
        <v>5.9829155933317805E-5</v>
      </c>
    </row>
    <row r="356" spans="1:12" ht="16" thickBot="1">
      <c r="A356" s="31"/>
      <c r="B356" s="32"/>
      <c r="C356" s="32"/>
      <c r="D356" s="32"/>
      <c r="E356" s="32"/>
      <c r="F356" s="32"/>
      <c r="G356" s="20"/>
    </row>
    <row r="357" spans="1:12">
      <c r="A357" s="33"/>
      <c r="B357" s="34">
        <f>SUM(B284:B355)</f>
        <v>96388.471820412364</v>
      </c>
      <c r="C357" s="34">
        <f>SUM(C284:C355)</f>
        <v>74406.502529023695</v>
      </c>
      <c r="D357" s="34">
        <f>SUM(D284:D355)</f>
        <v>112211.85492255435</v>
      </c>
      <c r="E357" s="34">
        <f>SUM(E284:E355)</f>
        <v>54496.041592815774</v>
      </c>
      <c r="F357" s="34">
        <f>SUM(F284:F355)</f>
        <v>46185.631650764371</v>
      </c>
      <c r="G357" s="20">
        <f t="shared" si="34"/>
        <v>76737.700503114116</v>
      </c>
    </row>
    <row r="358" spans="1:12">
      <c r="A358" s="35" t="s">
        <v>336</v>
      </c>
      <c r="B358" s="36"/>
      <c r="C358" s="36"/>
      <c r="D358" s="36"/>
      <c r="E358" s="36"/>
      <c r="F358" s="36"/>
      <c r="G358" s="10"/>
    </row>
    <row r="359" spans="1:12">
      <c r="A359" s="37"/>
      <c r="B359" s="38"/>
      <c r="C359" s="38"/>
      <c r="D359" s="38"/>
      <c r="E359" s="38"/>
      <c r="F359" s="38"/>
      <c r="G359" s="13"/>
    </row>
    <row r="360" spans="1:12">
      <c r="A360" s="62" t="s">
        <v>179</v>
      </c>
      <c r="B360" s="63"/>
      <c r="C360" s="63"/>
      <c r="D360" s="63"/>
      <c r="E360" s="63"/>
      <c r="F360" s="63"/>
      <c r="G360" s="64"/>
    </row>
    <row r="361" spans="1:12">
      <c r="A361" s="65" t="s">
        <v>2</v>
      </c>
      <c r="B361" s="65"/>
      <c r="C361" s="65"/>
      <c r="D361" s="65"/>
      <c r="E361" s="65"/>
      <c r="F361" s="65"/>
      <c r="G361" s="66"/>
    </row>
    <row r="362" spans="1:12">
      <c r="A362" s="67" t="s">
        <v>4</v>
      </c>
      <c r="B362" s="68"/>
      <c r="C362" s="68"/>
      <c r="D362" s="68"/>
      <c r="E362" s="68"/>
      <c r="F362" s="68"/>
      <c r="G362" s="69"/>
    </row>
    <row r="363" spans="1:12" ht="16" thickBot="1">
      <c r="A363" s="70"/>
      <c r="B363" s="71"/>
      <c r="C363" s="71"/>
      <c r="D363" s="71"/>
      <c r="E363" s="71"/>
      <c r="F363" s="71"/>
      <c r="G363" s="18"/>
    </row>
    <row r="364" spans="1:12">
      <c r="A364" s="74" t="s">
        <v>268</v>
      </c>
      <c r="B364" s="75" t="s">
        <v>8</v>
      </c>
      <c r="C364" s="75" t="s">
        <v>9</v>
      </c>
      <c r="D364" s="75" t="s">
        <v>10</v>
      </c>
      <c r="E364" s="75" t="s">
        <v>11</v>
      </c>
      <c r="F364" s="75" t="s">
        <v>12</v>
      </c>
      <c r="G364" s="16" t="s">
        <v>13</v>
      </c>
      <c r="H364" s="16" t="s">
        <v>14</v>
      </c>
      <c r="I364" s="16" t="s">
        <v>15</v>
      </c>
      <c r="J364" s="16" t="s">
        <v>279</v>
      </c>
      <c r="K364" s="16" t="s">
        <v>17</v>
      </c>
      <c r="L364" s="16" t="s">
        <v>18</v>
      </c>
    </row>
    <row r="365" spans="1:12">
      <c r="A365" s="18"/>
      <c r="B365" s="76"/>
      <c r="C365" s="76"/>
      <c r="D365" s="76"/>
      <c r="E365" s="76"/>
      <c r="F365" s="76"/>
      <c r="G365" s="18"/>
    </row>
    <row r="366" spans="1:12">
      <c r="A366" s="77" t="s">
        <v>37</v>
      </c>
      <c r="B366" s="78">
        <v>0</v>
      </c>
      <c r="C366" s="458" t="s">
        <v>30</v>
      </c>
      <c r="D366" s="458" t="s">
        <v>30</v>
      </c>
      <c r="E366" s="458" t="s">
        <v>30</v>
      </c>
      <c r="F366" s="458" t="s">
        <v>30</v>
      </c>
      <c r="G366" s="20">
        <f>AVERAGE(B366)</f>
        <v>0</v>
      </c>
      <c r="H366">
        <f>G366/G$376</f>
        <v>0</v>
      </c>
      <c r="I366">
        <f t="shared" ref="I366:I374" si="37">VLOOKUP(A366,R$1:S$249,2,FALSE)</f>
        <v>0.23886655300000001</v>
      </c>
      <c r="K366">
        <f>SUM(J366:J374)</f>
        <v>0.26591408243775516</v>
      </c>
      <c r="L366">
        <f>COUNTA(J366:J374)</f>
        <v>7</v>
      </c>
    </row>
    <row r="367" spans="1:12">
      <c r="A367" s="77" t="s">
        <v>46</v>
      </c>
      <c r="B367" s="78">
        <v>7.19</v>
      </c>
      <c r="C367" s="78">
        <v>7.37</v>
      </c>
      <c r="D367" s="78">
        <v>8.85</v>
      </c>
      <c r="E367" s="78">
        <v>31.58</v>
      </c>
      <c r="F367" s="78">
        <v>11.04</v>
      </c>
      <c r="G367" s="20">
        <f>AVERAGE(B367:F367)</f>
        <v>13.206</v>
      </c>
      <c r="H367">
        <f t="shared" ref="H367:H374" si="38">G367/G$376</f>
        <v>0.16525886201302162</v>
      </c>
      <c r="I367">
        <f t="shared" si="37"/>
        <v>0.49513526800000002</v>
      </c>
      <c r="J367">
        <f t="shared" ref="J367:J374" si="39">H367*I367</f>
        <v>8.1825490932192477E-2</v>
      </c>
    </row>
    <row r="368" spans="1:12">
      <c r="A368" s="77" t="s">
        <v>41</v>
      </c>
      <c r="B368" s="78">
        <v>5.8593034752993702</v>
      </c>
      <c r="C368" s="78">
        <v>0</v>
      </c>
      <c r="D368" s="78">
        <v>0</v>
      </c>
      <c r="E368" s="78">
        <v>0</v>
      </c>
      <c r="F368" s="78">
        <v>0</v>
      </c>
      <c r="G368" s="20">
        <f t="shared" ref="G368:G376" si="40">AVERAGE(B368:F368)</f>
        <v>1.171860695059874</v>
      </c>
      <c r="H368">
        <f t="shared" si="38"/>
        <v>1.4664574049930587E-2</v>
      </c>
      <c r="I368">
        <f t="shared" si="37"/>
        <v>0.15008984</v>
      </c>
      <c r="J368">
        <f t="shared" si="39"/>
        <v>2.2010035728222341E-3</v>
      </c>
    </row>
    <row r="369" spans="1:12">
      <c r="A369" s="77" t="s">
        <v>174</v>
      </c>
      <c r="B369" s="78">
        <v>0</v>
      </c>
      <c r="C369" s="78">
        <v>0</v>
      </c>
      <c r="D369" s="78">
        <v>4.78</v>
      </c>
      <c r="E369" s="78">
        <v>6.0299999999999994</v>
      </c>
      <c r="F369" s="78">
        <v>5.91</v>
      </c>
      <c r="G369" s="20">
        <f t="shared" si="40"/>
        <v>3.3439999999999999</v>
      </c>
      <c r="H369">
        <f t="shared" si="38"/>
        <v>4.1846557214262024E-2</v>
      </c>
      <c r="I369">
        <f t="shared" si="37"/>
        <v>0.427243396</v>
      </c>
      <c r="J369">
        <f t="shared" si="39"/>
        <v>1.7878665215129607E-2</v>
      </c>
    </row>
    <row r="370" spans="1:12">
      <c r="A370" s="77" t="s">
        <v>49</v>
      </c>
      <c r="B370" s="78">
        <v>10.4295601860329</v>
      </c>
      <c r="C370" s="78">
        <v>30.062110765819799</v>
      </c>
      <c r="D370" s="78">
        <v>36.5806011562225</v>
      </c>
      <c r="E370" s="78">
        <v>154.44391155966107</v>
      </c>
      <c r="F370" s="78">
        <v>62.893970658902703</v>
      </c>
      <c r="G370" s="20">
        <f t="shared" si="40"/>
        <v>58.882030865327792</v>
      </c>
      <c r="H370">
        <f t="shared" si="38"/>
        <v>0.73684517748142397</v>
      </c>
      <c r="I370">
        <f t="shared" si="37"/>
        <v>0.21171030399999999</v>
      </c>
      <c r="J370">
        <f t="shared" si="39"/>
        <v>0.15599771652552621</v>
      </c>
    </row>
    <row r="371" spans="1:12">
      <c r="A371" s="77" t="s">
        <v>54</v>
      </c>
      <c r="B371" s="78">
        <v>0</v>
      </c>
      <c r="C371" s="78">
        <v>0</v>
      </c>
      <c r="D371" s="78">
        <v>0</v>
      </c>
      <c r="E371" s="78">
        <v>1.3901342174586957</v>
      </c>
      <c r="F371" s="78">
        <v>0</v>
      </c>
      <c r="G371" s="20">
        <f t="shared" si="40"/>
        <v>0.27802684349173912</v>
      </c>
      <c r="H371">
        <f t="shared" si="38"/>
        <v>3.4792064034921454E-3</v>
      </c>
      <c r="I371">
        <f t="shared" si="37"/>
        <v>0.12913191900000001</v>
      </c>
      <c r="J371">
        <f t="shared" si="39"/>
        <v>4.4927659948002907E-4</v>
      </c>
    </row>
    <row r="372" spans="1:12">
      <c r="A372" s="77" t="s">
        <v>123</v>
      </c>
      <c r="B372" s="78">
        <v>0</v>
      </c>
      <c r="C372" s="78">
        <v>0</v>
      </c>
      <c r="D372" s="78">
        <v>0</v>
      </c>
      <c r="E372" s="78">
        <v>0</v>
      </c>
      <c r="F372" s="78">
        <v>0</v>
      </c>
      <c r="G372" s="20">
        <f t="shared" si="40"/>
        <v>0</v>
      </c>
      <c r="H372">
        <f t="shared" si="38"/>
        <v>0</v>
      </c>
      <c r="I372">
        <f t="shared" si="37"/>
        <v>0.53886033200000005</v>
      </c>
    </row>
    <row r="373" spans="1:12">
      <c r="A373" s="77" t="s">
        <v>72</v>
      </c>
      <c r="B373" s="78">
        <v>0</v>
      </c>
      <c r="C373" s="78">
        <v>0</v>
      </c>
      <c r="D373" s="78">
        <v>0.55497591404532998</v>
      </c>
      <c r="E373" s="78">
        <v>0</v>
      </c>
      <c r="F373" s="78">
        <v>0.59040416116852801</v>
      </c>
      <c r="G373" s="20">
        <f t="shared" si="40"/>
        <v>0.22907601504277161</v>
      </c>
      <c r="H373">
        <f t="shared" si="38"/>
        <v>2.8666395244923717E-3</v>
      </c>
      <c r="I373">
        <f t="shared" si="37"/>
        <v>0.20526576499999999</v>
      </c>
      <c r="J373">
        <f t="shared" si="39"/>
        <v>5.8842295497416291E-4</v>
      </c>
    </row>
    <row r="374" spans="1:12">
      <c r="A374" s="77" t="s">
        <v>0</v>
      </c>
      <c r="B374" s="78">
        <v>6</v>
      </c>
      <c r="C374" s="78">
        <v>4</v>
      </c>
      <c r="D374" s="78">
        <v>0</v>
      </c>
      <c r="E374" s="78">
        <v>4</v>
      </c>
      <c r="F374" s="78">
        <v>0</v>
      </c>
      <c r="G374" s="20">
        <f t="shared" si="40"/>
        <v>2.8</v>
      </c>
      <c r="H374">
        <f t="shared" si="38"/>
        <v>3.5038983313377292E-2</v>
      </c>
      <c r="I374">
        <f t="shared" si="37"/>
        <v>0.199021375</v>
      </c>
      <c r="J374">
        <f t="shared" si="39"/>
        <v>6.9735066376304042E-3</v>
      </c>
    </row>
    <row r="375" spans="1:12" ht="16" thickBot="1">
      <c r="A375" s="79"/>
      <c r="B375" s="80"/>
      <c r="C375" s="80"/>
      <c r="D375" s="80"/>
      <c r="E375" s="80"/>
      <c r="F375" s="80"/>
      <c r="G375" s="20"/>
    </row>
    <row r="376" spans="1:12">
      <c r="A376" s="58"/>
      <c r="B376" s="82">
        <f>SUM(B366:B374)</f>
        <v>29.478863661332269</v>
      </c>
      <c r="C376" s="82">
        <f>SUM(C366:C374)</f>
        <v>41.4321107658198</v>
      </c>
      <c r="D376" s="82">
        <f>SUM(D366:D374)</f>
        <v>50.765577070267824</v>
      </c>
      <c r="E376" s="82">
        <f>SUM(E366:E374)</f>
        <v>197.44404577711975</v>
      </c>
      <c r="F376" s="82">
        <f>SUM(F366:F374)</f>
        <v>80.434374820071227</v>
      </c>
      <c r="G376" s="20">
        <f t="shared" si="40"/>
        <v>79.910994418922172</v>
      </c>
    </row>
    <row r="377" spans="1:12">
      <c r="A377" s="921" t="s">
        <v>335</v>
      </c>
      <c r="B377" s="166"/>
      <c r="C377" s="166"/>
      <c r="D377" s="166"/>
      <c r="E377" s="166"/>
      <c r="F377" s="166"/>
      <c r="G377" s="69"/>
    </row>
    <row r="378" spans="1:12">
      <c r="A378" s="212"/>
      <c r="B378" s="81"/>
      <c r="C378" s="81"/>
      <c r="D378" s="81"/>
      <c r="E378" s="81"/>
      <c r="F378" s="81"/>
      <c r="G378" s="18"/>
    </row>
    <row r="379" spans="1:12">
      <c r="A379" s="87" t="s">
        <v>271</v>
      </c>
      <c r="B379" s="81"/>
      <c r="C379" s="81"/>
      <c r="D379" s="81"/>
      <c r="E379" s="81"/>
      <c r="F379" s="81"/>
      <c r="G379" s="18"/>
    </row>
    <row r="380" spans="1:12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</row>
    <row r="381" spans="1:12">
      <c r="A381" s="922" t="s">
        <v>103</v>
      </c>
      <c r="B381" s="923"/>
      <c r="C381" s="923"/>
      <c r="D381" s="923"/>
      <c r="E381" s="923"/>
      <c r="F381" s="923"/>
      <c r="G381" s="924"/>
      <c r="H381" s="925"/>
      <c r="I381" s="925"/>
      <c r="J381" s="925"/>
      <c r="K381" s="925"/>
      <c r="L381" s="925"/>
    </row>
    <row r="382" spans="1:12">
      <c r="A382" s="926" t="s">
        <v>2</v>
      </c>
      <c r="B382" s="926"/>
      <c r="C382" s="926"/>
      <c r="D382" s="926"/>
      <c r="E382" s="926"/>
      <c r="F382" s="926"/>
      <c r="G382" s="927"/>
      <c r="H382" s="925"/>
      <c r="I382" s="925"/>
      <c r="J382" s="925"/>
      <c r="K382" s="925"/>
      <c r="L382" s="925"/>
    </row>
    <row r="383" spans="1:12">
      <c r="A383" s="928" t="s">
        <v>4</v>
      </c>
      <c r="B383" s="929"/>
      <c r="C383" s="929"/>
      <c r="D383" s="929"/>
      <c r="E383" s="929"/>
      <c r="F383" s="929"/>
      <c r="G383" s="930"/>
      <c r="H383" s="925"/>
      <c r="I383" s="925"/>
      <c r="J383" s="925"/>
      <c r="K383" s="925"/>
      <c r="L383" s="925"/>
    </row>
    <row r="384" spans="1:12" ht="16" thickBot="1">
      <c r="A384" s="931"/>
      <c r="B384" s="932"/>
      <c r="C384" s="932"/>
      <c r="D384" s="932"/>
      <c r="E384" s="932"/>
      <c r="F384" s="932"/>
      <c r="G384" s="927"/>
      <c r="H384" s="925"/>
      <c r="I384" s="925"/>
      <c r="J384" s="925"/>
      <c r="K384" s="925"/>
      <c r="L384" s="925"/>
    </row>
    <row r="385" spans="1:12">
      <c r="A385" s="933" t="s">
        <v>268</v>
      </c>
      <c r="B385" s="934" t="s">
        <v>8</v>
      </c>
      <c r="C385" s="934" t="s">
        <v>9</v>
      </c>
      <c r="D385" s="934" t="s">
        <v>10</v>
      </c>
      <c r="E385" s="934" t="s">
        <v>11</v>
      </c>
      <c r="F385" s="934" t="s">
        <v>12</v>
      </c>
      <c r="G385" s="16" t="s">
        <v>13</v>
      </c>
      <c r="H385" s="16" t="s">
        <v>14</v>
      </c>
      <c r="I385" s="16" t="s">
        <v>15</v>
      </c>
      <c r="J385" s="16" t="s">
        <v>279</v>
      </c>
      <c r="K385" s="16" t="s">
        <v>17</v>
      </c>
      <c r="L385" s="16" t="s">
        <v>18</v>
      </c>
    </row>
    <row r="386" spans="1:12">
      <c r="A386" s="927"/>
      <c r="B386" s="935"/>
      <c r="C386" s="935"/>
      <c r="D386" s="935"/>
      <c r="E386" s="935"/>
      <c r="F386" s="935"/>
      <c r="G386" s="18"/>
    </row>
    <row r="387" spans="1:12">
      <c r="A387" s="936" t="s">
        <v>46</v>
      </c>
      <c r="B387" s="937">
        <v>0</v>
      </c>
      <c r="C387" s="937">
        <v>0</v>
      </c>
      <c r="D387" s="937">
        <v>0</v>
      </c>
      <c r="E387" s="937">
        <v>0</v>
      </c>
      <c r="F387" s="937">
        <v>0.65</v>
      </c>
      <c r="G387" s="20">
        <f>AVERAGE(B387:F387)</f>
        <v>0.13</v>
      </c>
      <c r="H387">
        <f>G387/G$395</f>
        <v>6.3500127000254E-3</v>
      </c>
      <c r="I387">
        <f t="shared" ref="I387:I393" si="41">VLOOKUP(A387,R$1:S$249,2,FALSE)</f>
        <v>0.49513526800000002</v>
      </c>
      <c r="J387">
        <f>H387*I387</f>
        <v>3.1441152400304801E-3</v>
      </c>
      <c r="K387">
        <f>SUM(J387:J393)</f>
        <v>0.43403217211453471</v>
      </c>
      <c r="L387">
        <f>COUNTA(J387:J393)</f>
        <v>4</v>
      </c>
    </row>
    <row r="388" spans="1:12">
      <c r="A388" s="936" t="s">
        <v>97</v>
      </c>
      <c r="B388" s="937">
        <v>2.4</v>
      </c>
      <c r="C388" s="937">
        <v>1.7</v>
      </c>
      <c r="D388" s="937">
        <v>1.1000000000000001</v>
      </c>
      <c r="E388" s="937">
        <v>0</v>
      </c>
      <c r="F388" s="937">
        <v>1.1000000000000001</v>
      </c>
      <c r="G388" s="20">
        <f t="shared" ref="G388:G395" si="42">AVERAGE(B388:F388)</f>
        <v>1.2599999999999998</v>
      </c>
      <c r="H388">
        <f t="shared" ref="H388:H393" si="43">G388/G$395</f>
        <v>6.1546276938707713E-2</v>
      </c>
      <c r="I388">
        <f t="shared" si="41"/>
        <v>0.28376774599999999</v>
      </c>
      <c r="J388">
        <f>H388*I388</f>
        <v>1.7464848281588868E-2</v>
      </c>
      <c r="K388" s="925"/>
      <c r="L388" s="925"/>
    </row>
    <row r="389" spans="1:12">
      <c r="A389" s="936" t="s">
        <v>151</v>
      </c>
      <c r="B389" s="937">
        <v>0</v>
      </c>
      <c r="C389" s="937">
        <v>0</v>
      </c>
      <c r="D389" s="937">
        <v>0</v>
      </c>
      <c r="E389" s="937">
        <v>0</v>
      </c>
      <c r="F389" s="937">
        <v>0</v>
      </c>
      <c r="G389" s="20">
        <f t="shared" si="42"/>
        <v>0</v>
      </c>
      <c r="H389">
        <f t="shared" si="43"/>
        <v>0</v>
      </c>
      <c r="I389">
        <f t="shared" si="41"/>
        <v>0.34739118899999999</v>
      </c>
      <c r="K389" s="925"/>
      <c r="L389" s="925"/>
    </row>
    <row r="390" spans="1:12">
      <c r="A390" s="936" t="s">
        <v>133</v>
      </c>
      <c r="B390" s="937">
        <v>0</v>
      </c>
      <c r="C390" s="937">
        <v>0</v>
      </c>
      <c r="D390" s="937">
        <v>0</v>
      </c>
      <c r="E390" s="937">
        <v>59.390999999999998</v>
      </c>
      <c r="F390" s="937">
        <v>1.0209999999999999</v>
      </c>
      <c r="G390" s="20">
        <f t="shared" si="42"/>
        <v>12.0824</v>
      </c>
      <c r="H390">
        <f t="shared" si="43"/>
        <v>0.59017994959066844</v>
      </c>
      <c r="I390">
        <f t="shared" si="41"/>
        <v>0.50267819899999999</v>
      </c>
      <c r="J390">
        <f>H390*I390</f>
        <v>0.29667059414614799</v>
      </c>
      <c r="K390" s="925"/>
      <c r="L390" s="925"/>
    </row>
    <row r="391" spans="1:12">
      <c r="A391" s="936" t="s">
        <v>189</v>
      </c>
      <c r="B391" s="937">
        <v>28</v>
      </c>
      <c r="C391" s="937">
        <v>0</v>
      </c>
      <c r="D391" s="937">
        <v>7</v>
      </c>
      <c r="E391" s="937">
        <v>0</v>
      </c>
      <c r="F391" s="937">
        <v>0</v>
      </c>
      <c r="G391" s="20">
        <f t="shared" si="42"/>
        <v>7</v>
      </c>
      <c r="H391">
        <f t="shared" si="43"/>
        <v>0.34192376077059844</v>
      </c>
      <c r="I391">
        <f t="shared" si="41"/>
        <v>0.34145803200000002</v>
      </c>
      <c r="J391">
        <f>H391*I391</f>
        <v>0.11675261444676735</v>
      </c>
      <c r="K391" s="925"/>
      <c r="L391" s="925"/>
    </row>
    <row r="392" spans="1:12">
      <c r="A392" s="936" t="s">
        <v>68</v>
      </c>
      <c r="B392" s="937">
        <v>0</v>
      </c>
      <c r="C392" s="937">
        <v>0</v>
      </c>
      <c r="D392" s="937">
        <v>0</v>
      </c>
      <c r="E392" s="937">
        <v>0</v>
      </c>
      <c r="F392" s="937">
        <v>0</v>
      </c>
      <c r="G392" s="20">
        <f t="shared" si="42"/>
        <v>0</v>
      </c>
      <c r="H392">
        <f t="shared" si="43"/>
        <v>0</v>
      </c>
      <c r="I392">
        <f t="shared" si="41"/>
        <v>0.17079533599999999</v>
      </c>
      <c r="K392" s="925"/>
      <c r="L392" s="925"/>
    </row>
    <row r="393" spans="1:12">
      <c r="A393" s="936" t="s">
        <v>192</v>
      </c>
      <c r="B393" s="937">
        <v>0</v>
      </c>
      <c r="C393" s="937">
        <v>0</v>
      </c>
      <c r="D393" s="937">
        <v>0</v>
      </c>
      <c r="E393" s="937">
        <v>0</v>
      </c>
      <c r="F393" s="937">
        <v>0</v>
      </c>
      <c r="G393" s="20">
        <f t="shared" si="42"/>
        <v>0</v>
      </c>
      <c r="H393">
        <f t="shared" si="43"/>
        <v>0</v>
      </c>
      <c r="I393">
        <f t="shared" si="41"/>
        <v>0.27743080799999997</v>
      </c>
      <c r="K393" s="925"/>
      <c r="L393" s="925"/>
    </row>
    <row r="394" spans="1:12" ht="16" thickBot="1">
      <c r="A394" s="938"/>
      <c r="B394" s="939"/>
      <c r="C394" s="939"/>
      <c r="D394" s="939"/>
      <c r="E394" s="939"/>
      <c r="F394" s="939"/>
      <c r="G394" s="20"/>
      <c r="H394" s="925"/>
      <c r="I394" s="925"/>
      <c r="J394" s="925"/>
      <c r="K394" s="925"/>
      <c r="L394" s="925"/>
    </row>
    <row r="395" spans="1:12">
      <c r="A395" s="58"/>
      <c r="B395" s="940">
        <f>SUM(B387:B393)</f>
        <v>30.4</v>
      </c>
      <c r="C395" s="940">
        <f>SUM(C387:C393)</f>
        <v>1.7</v>
      </c>
      <c r="D395" s="940">
        <f>SUM(D387:D393)</f>
        <v>8.1</v>
      </c>
      <c r="E395" s="940">
        <f>SUM(E387:E393)</f>
        <v>59.390999999999998</v>
      </c>
      <c r="F395" s="940">
        <f>SUM(F387:F393)</f>
        <v>2.7709999999999999</v>
      </c>
      <c r="G395" s="20">
        <f t="shared" si="42"/>
        <v>20.4724</v>
      </c>
      <c r="H395" s="925"/>
      <c r="I395" s="925"/>
      <c r="J395" s="925"/>
      <c r="K395" s="925"/>
      <c r="L395" s="925"/>
    </row>
    <row r="396" spans="1:12">
      <c r="A396" s="941" t="s">
        <v>335</v>
      </c>
      <c r="B396" s="942"/>
      <c r="C396" s="942"/>
      <c r="D396" s="942"/>
      <c r="E396" s="942"/>
      <c r="F396" s="942"/>
      <c r="G396" s="930"/>
      <c r="H396" s="925"/>
      <c r="I396" s="925"/>
      <c r="J396" s="925"/>
      <c r="K396" s="925"/>
      <c r="L396" s="925"/>
    </row>
    <row r="397" spans="1:12">
      <c r="A397" s="212"/>
      <c r="B397" s="943"/>
      <c r="C397" s="943"/>
      <c r="D397" s="943"/>
      <c r="E397" s="943"/>
      <c r="F397" s="943"/>
      <c r="G397" s="927"/>
      <c r="H397" s="925"/>
      <c r="I397" s="925"/>
      <c r="J397" s="925"/>
      <c r="K397" s="925"/>
      <c r="L397" s="925"/>
    </row>
    <row r="398" spans="1:12">
      <c r="A398" s="944" t="s">
        <v>271</v>
      </c>
      <c r="B398" s="943"/>
      <c r="C398" s="943"/>
      <c r="D398" s="943"/>
      <c r="E398" s="943"/>
      <c r="F398" s="943"/>
      <c r="G398" s="927"/>
      <c r="H398" s="925"/>
      <c r="I398" s="925"/>
      <c r="J398" s="925"/>
      <c r="K398" s="925"/>
      <c r="L398" s="925"/>
    </row>
    <row r="399" spans="1:12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</row>
    <row r="400" spans="1:12">
      <c r="A400" s="945" t="s">
        <v>202</v>
      </c>
      <c r="B400" s="946"/>
      <c r="C400" s="946"/>
      <c r="D400" s="946"/>
      <c r="E400" s="946"/>
      <c r="F400" s="946"/>
    </row>
    <row r="401" spans="1:12">
      <c r="A401" s="947" t="s">
        <v>2</v>
      </c>
      <c r="B401" s="947"/>
      <c r="C401" s="947"/>
      <c r="D401" s="947"/>
      <c r="E401" s="947"/>
      <c r="F401" s="947"/>
    </row>
    <row r="402" spans="1:12">
      <c r="A402" s="948" t="s">
        <v>4</v>
      </c>
      <c r="B402" s="949"/>
      <c r="C402" s="949"/>
      <c r="D402" s="949"/>
      <c r="E402" s="949"/>
      <c r="F402" s="949"/>
    </row>
    <row r="403" spans="1:12" ht="16" thickBot="1">
      <c r="A403" s="950"/>
      <c r="B403" s="951"/>
      <c r="C403" s="951"/>
      <c r="D403" s="951"/>
      <c r="E403" s="951"/>
      <c r="F403" s="951"/>
    </row>
    <row r="404" spans="1:12">
      <c r="A404" s="952" t="s">
        <v>268</v>
      </c>
      <c r="B404" s="953" t="s">
        <v>8</v>
      </c>
      <c r="C404" s="953" t="s">
        <v>9</v>
      </c>
      <c r="D404" s="953" t="s">
        <v>10</v>
      </c>
      <c r="E404" s="953" t="s">
        <v>11</v>
      </c>
      <c r="F404" s="953" t="s">
        <v>12</v>
      </c>
      <c r="G404" s="16" t="s">
        <v>13</v>
      </c>
      <c r="H404" s="16" t="s">
        <v>14</v>
      </c>
      <c r="I404" s="16" t="s">
        <v>15</v>
      </c>
      <c r="J404" s="16" t="s">
        <v>279</v>
      </c>
      <c r="K404" s="16" t="s">
        <v>17</v>
      </c>
      <c r="L404" s="16" t="s">
        <v>18</v>
      </c>
    </row>
    <row r="405" spans="1:12">
      <c r="A405" s="954"/>
      <c r="B405" s="955"/>
      <c r="C405" s="955"/>
      <c r="D405" s="955"/>
      <c r="E405" s="955"/>
      <c r="F405" s="955"/>
      <c r="G405" s="18"/>
    </row>
    <row r="406" spans="1:12">
      <c r="A406" s="956" t="s">
        <v>32</v>
      </c>
      <c r="B406" s="957">
        <v>0</v>
      </c>
      <c r="C406" s="957">
        <v>0</v>
      </c>
      <c r="D406" s="957">
        <v>0</v>
      </c>
      <c r="E406" s="957">
        <v>0</v>
      </c>
      <c r="F406" s="957">
        <v>0</v>
      </c>
      <c r="G406" s="20">
        <f>AVERAGE(B406:F406)</f>
        <v>0</v>
      </c>
      <c r="H406">
        <f>G406/G$411</f>
        <v>0</v>
      </c>
      <c r="I406">
        <f>VLOOKUP(A406,R$1:S$249,2,FALSE)</f>
        <v>0.167790564</v>
      </c>
      <c r="J406">
        <f>H406*I406</f>
        <v>0</v>
      </c>
      <c r="K406">
        <f>SUM(J406:J409)</f>
        <v>0.199021375</v>
      </c>
      <c r="L406">
        <f>COUNTA(J406:J409)</f>
        <v>4</v>
      </c>
    </row>
    <row r="407" spans="1:12">
      <c r="A407" s="956" t="s">
        <v>54</v>
      </c>
      <c r="B407" s="957">
        <v>0</v>
      </c>
      <c r="C407" s="957">
        <v>0</v>
      </c>
      <c r="D407" s="957">
        <v>0</v>
      </c>
      <c r="E407" s="957">
        <v>0</v>
      </c>
      <c r="F407" s="957">
        <v>0</v>
      </c>
      <c r="G407" s="20">
        <f t="shared" ref="G407:G411" si="44">AVERAGE(B407:F407)</f>
        <v>0</v>
      </c>
      <c r="H407">
        <f t="shared" ref="H407:H409" si="45">G407/G$411</f>
        <v>0</v>
      </c>
      <c r="I407">
        <f>VLOOKUP(A407,R$1:S$249,2,FALSE)</f>
        <v>0.12913191900000001</v>
      </c>
      <c r="J407">
        <f t="shared" ref="J407:J409" si="46">H407*I407</f>
        <v>0</v>
      </c>
    </row>
    <row r="408" spans="1:12">
      <c r="A408" s="956" t="s">
        <v>58</v>
      </c>
      <c r="B408" s="957">
        <v>0</v>
      </c>
      <c r="C408" s="957">
        <v>0</v>
      </c>
      <c r="D408" s="957">
        <v>0</v>
      </c>
      <c r="E408" s="957">
        <v>0</v>
      </c>
      <c r="F408" s="957">
        <v>0</v>
      </c>
      <c r="G408" s="20">
        <f t="shared" si="44"/>
        <v>0</v>
      </c>
      <c r="H408">
        <f t="shared" si="45"/>
        <v>0</v>
      </c>
      <c r="I408">
        <f>VLOOKUP(A408,R$1:S$249,2,FALSE)</f>
        <v>0.19057085000000001</v>
      </c>
      <c r="J408">
        <f t="shared" si="46"/>
        <v>0</v>
      </c>
    </row>
    <row r="409" spans="1:12">
      <c r="A409" s="956" t="s">
        <v>0</v>
      </c>
      <c r="B409" s="957">
        <v>0</v>
      </c>
      <c r="C409" s="957">
        <v>2</v>
      </c>
      <c r="D409" s="957">
        <v>0</v>
      </c>
      <c r="E409" s="957">
        <v>0</v>
      </c>
      <c r="F409" s="957">
        <v>0</v>
      </c>
      <c r="G409" s="20">
        <f t="shared" si="44"/>
        <v>0.4</v>
      </c>
      <c r="H409">
        <f t="shared" si="45"/>
        <v>1</v>
      </c>
      <c r="I409">
        <f>VLOOKUP(A409,R$1:S$249,2,FALSE)</f>
        <v>0.199021375</v>
      </c>
      <c r="J409">
        <f t="shared" si="46"/>
        <v>0.199021375</v>
      </c>
    </row>
    <row r="410" spans="1:12" ht="16" thickBot="1">
      <c r="A410" s="958"/>
      <c r="B410" s="959"/>
      <c r="C410" s="959"/>
      <c r="D410" s="959"/>
      <c r="E410" s="959"/>
      <c r="F410" s="959"/>
      <c r="G410" s="20"/>
    </row>
    <row r="411" spans="1:12">
      <c r="A411" s="58"/>
      <c r="B411" s="960">
        <f>SUM(B406:B409)</f>
        <v>0</v>
      </c>
      <c r="C411" s="960">
        <f t="shared" ref="C411:F411" si="47">SUM(C406:C409)</f>
        <v>2</v>
      </c>
      <c r="D411" s="960">
        <f t="shared" si="47"/>
        <v>0</v>
      </c>
      <c r="E411" s="960">
        <f t="shared" si="47"/>
        <v>0</v>
      </c>
      <c r="F411" s="960">
        <f t="shared" si="47"/>
        <v>0</v>
      </c>
      <c r="G411" s="20">
        <f t="shared" si="44"/>
        <v>0.4</v>
      </c>
    </row>
    <row r="412" spans="1:12">
      <c r="A412" s="961" t="s">
        <v>335</v>
      </c>
      <c r="B412" s="962"/>
      <c r="C412" s="962"/>
      <c r="D412" s="962"/>
      <c r="E412" s="962"/>
      <c r="F412" s="962"/>
    </row>
    <row r="413" spans="1:12">
      <c r="A413" s="212"/>
      <c r="B413" s="963"/>
      <c r="C413" s="963"/>
      <c r="D413" s="963"/>
      <c r="E413" s="963"/>
      <c r="F413" s="963"/>
    </row>
    <row r="414" spans="1:12">
      <c r="A414" s="964" t="s">
        <v>271</v>
      </c>
      <c r="B414" s="963"/>
      <c r="C414" s="963"/>
      <c r="D414" s="963"/>
      <c r="E414" s="963"/>
      <c r="F414" s="963"/>
    </row>
    <row r="416" spans="1:12">
      <c r="A416" s="965" t="s">
        <v>143</v>
      </c>
      <c r="B416" s="966"/>
      <c r="C416" s="966"/>
      <c r="D416" s="966"/>
      <c r="E416" s="966"/>
      <c r="F416" s="966"/>
    </row>
    <row r="417" spans="1:12">
      <c r="A417" s="967" t="s">
        <v>2</v>
      </c>
      <c r="B417" s="967"/>
      <c r="C417" s="967"/>
      <c r="D417" s="967"/>
      <c r="E417" s="967"/>
      <c r="F417" s="967"/>
    </row>
    <row r="418" spans="1:12">
      <c r="A418" s="968" t="s">
        <v>4</v>
      </c>
      <c r="B418" s="969"/>
      <c r="C418" s="969"/>
      <c r="D418" s="969"/>
      <c r="E418" s="969"/>
      <c r="F418" s="969"/>
    </row>
    <row r="419" spans="1:12" ht="16" thickBot="1">
      <c r="A419" s="970"/>
      <c r="B419" s="971"/>
      <c r="C419" s="971"/>
      <c r="D419" s="971"/>
      <c r="E419" s="971"/>
      <c r="F419" s="971"/>
    </row>
    <row r="420" spans="1:12">
      <c r="A420" s="972" t="s">
        <v>268</v>
      </c>
      <c r="B420" s="973" t="s">
        <v>8</v>
      </c>
      <c r="C420" s="973" t="s">
        <v>9</v>
      </c>
      <c r="D420" s="973" t="s">
        <v>10</v>
      </c>
      <c r="E420" s="973" t="s">
        <v>11</v>
      </c>
      <c r="F420" s="973" t="s">
        <v>12</v>
      </c>
      <c r="G420" s="16" t="s">
        <v>13</v>
      </c>
      <c r="H420" s="16" t="s">
        <v>14</v>
      </c>
      <c r="I420" s="16" t="s">
        <v>15</v>
      </c>
      <c r="J420" s="16" t="s">
        <v>279</v>
      </c>
      <c r="K420" s="16" t="s">
        <v>17</v>
      </c>
      <c r="L420" s="16" t="s">
        <v>18</v>
      </c>
    </row>
    <row r="421" spans="1:12">
      <c r="A421" s="974"/>
      <c r="B421" s="975"/>
      <c r="C421" s="975"/>
      <c r="D421" s="975"/>
      <c r="E421" s="975"/>
      <c r="F421" s="975"/>
      <c r="G421" s="18"/>
    </row>
    <row r="422" spans="1:12">
      <c r="A422" s="976" t="s">
        <v>49</v>
      </c>
      <c r="B422" s="977">
        <v>154.421943091515</v>
      </c>
      <c r="C422" s="977">
        <v>3.52854719709714</v>
      </c>
      <c r="D422" s="977">
        <v>0</v>
      </c>
      <c r="E422" s="977">
        <v>0</v>
      </c>
      <c r="F422" s="977">
        <v>0</v>
      </c>
      <c r="G422" s="20">
        <f>AVERAGE(B422:F422)</f>
        <v>31.590098057722429</v>
      </c>
      <c r="H422">
        <f>G422/G$432</f>
        <v>0.72574787055194989</v>
      </c>
      <c r="I422">
        <f t="shared" ref="I422:I430" si="48">VLOOKUP(A422,R$1:S$252,2,FALSE)</f>
        <v>0.21171030399999999</v>
      </c>
      <c r="J422">
        <f>H422*I422</f>
        <v>0.15364830230190596</v>
      </c>
      <c r="K422">
        <f>SUM(J422:J430)</f>
        <v>0.26526491513182404</v>
      </c>
      <c r="L422">
        <f>COUNTA(J422:J430)</f>
        <v>8</v>
      </c>
    </row>
    <row r="423" spans="1:12">
      <c r="A423" s="976" t="s">
        <v>54</v>
      </c>
      <c r="B423" s="977">
        <v>0</v>
      </c>
      <c r="C423" s="977">
        <v>0</v>
      </c>
      <c r="D423" s="977">
        <v>0</v>
      </c>
      <c r="E423" s="977">
        <v>1.3901342174586999</v>
      </c>
      <c r="F423" s="977">
        <v>0</v>
      </c>
      <c r="G423" s="20">
        <f t="shared" ref="G423:G432" si="49">AVERAGE(B423:F423)</f>
        <v>0.27802684349174001</v>
      </c>
      <c r="H423">
        <f t="shared" ref="H423:H430" si="50">G423/G$432</f>
        <v>6.3873619275165439E-3</v>
      </c>
      <c r="I423">
        <f t="shared" si="48"/>
        <v>0.12913191900000001</v>
      </c>
      <c r="J423">
        <f t="shared" ref="J423:J430" si="51">H423*I423</f>
        <v>8.2481230304775027E-4</v>
      </c>
    </row>
    <row r="424" spans="1:12">
      <c r="A424" s="976" t="s">
        <v>129</v>
      </c>
      <c r="B424" s="977">
        <v>0</v>
      </c>
      <c r="C424" s="977">
        <v>0</v>
      </c>
      <c r="D424" s="977">
        <v>0.998</v>
      </c>
      <c r="E424" s="977">
        <v>0</v>
      </c>
      <c r="F424" s="977">
        <v>0</v>
      </c>
      <c r="G424" s="20">
        <f t="shared" si="49"/>
        <v>0.1996</v>
      </c>
      <c r="H424">
        <f t="shared" si="50"/>
        <v>4.5855911778899111E-3</v>
      </c>
      <c r="I424">
        <f t="shared" si="48"/>
        <v>0.51318692300000002</v>
      </c>
      <c r="J424">
        <f t="shared" si="51"/>
        <v>2.3532654267172694E-3</v>
      </c>
    </row>
    <row r="425" spans="1:12">
      <c r="A425" s="976" t="s">
        <v>94</v>
      </c>
      <c r="B425" s="977">
        <v>10.543110779979299</v>
      </c>
      <c r="C425" s="977">
        <v>2.4997500249975002</v>
      </c>
      <c r="D425" s="977">
        <v>0</v>
      </c>
      <c r="E425" s="977">
        <v>0</v>
      </c>
      <c r="F425" s="978" t="s">
        <v>30</v>
      </c>
      <c r="G425" s="20">
        <f t="shared" si="49"/>
        <v>3.2607152012441998</v>
      </c>
      <c r="H425">
        <f t="shared" si="50"/>
        <v>7.4911357016217081E-2</v>
      </c>
      <c r="I425">
        <f t="shared" si="48"/>
        <v>0.25937051</v>
      </c>
      <c r="J425">
        <f t="shared" si="51"/>
        <v>1.9429796874088301E-2</v>
      </c>
    </row>
    <row r="426" spans="1:12">
      <c r="A426" s="976" t="s">
        <v>60</v>
      </c>
      <c r="B426" s="977">
        <v>0</v>
      </c>
      <c r="C426" s="977">
        <v>0</v>
      </c>
      <c r="D426" s="977">
        <v>6.7323317746161253</v>
      </c>
      <c r="E426" s="977">
        <v>0</v>
      </c>
      <c r="F426" s="977">
        <v>0</v>
      </c>
      <c r="G426" s="20">
        <f t="shared" si="49"/>
        <v>1.346466354923225</v>
      </c>
      <c r="H426">
        <f t="shared" si="50"/>
        <v>3.0933588369045726E-2</v>
      </c>
      <c r="I426">
        <f t="shared" si="48"/>
        <v>0.14993991800000001</v>
      </c>
      <c r="J426">
        <f t="shared" si="51"/>
        <v>4.6381797035004698E-3</v>
      </c>
    </row>
    <row r="427" spans="1:12">
      <c r="A427" s="976" t="s">
        <v>64</v>
      </c>
      <c r="B427" s="977">
        <v>0</v>
      </c>
      <c r="C427" s="977">
        <v>0</v>
      </c>
      <c r="D427" s="977">
        <v>1.3244243720572946</v>
      </c>
      <c r="E427" s="977">
        <v>0</v>
      </c>
      <c r="F427" s="977">
        <v>0</v>
      </c>
      <c r="G427" s="20">
        <f t="shared" si="49"/>
        <v>0.26488487441145891</v>
      </c>
      <c r="H427">
        <f t="shared" si="50"/>
        <v>6.0854395954792742E-3</v>
      </c>
      <c r="I427">
        <f t="shared" si="48"/>
        <v>0.25070976</v>
      </c>
      <c r="J427">
        <f t="shared" si="51"/>
        <v>1.5256791004771059E-3</v>
      </c>
    </row>
    <row r="428" spans="1:12">
      <c r="A428" s="976" t="s">
        <v>192</v>
      </c>
      <c r="B428" s="977">
        <v>0</v>
      </c>
      <c r="C428" s="977">
        <v>0</v>
      </c>
      <c r="D428" s="977">
        <v>0</v>
      </c>
      <c r="E428" s="977">
        <v>0</v>
      </c>
      <c r="F428" s="977">
        <v>0</v>
      </c>
      <c r="G428" s="20">
        <f t="shared" si="49"/>
        <v>0</v>
      </c>
      <c r="H428">
        <f t="shared" si="50"/>
        <v>0</v>
      </c>
      <c r="I428">
        <f t="shared" si="48"/>
        <v>0.27743080799999997</v>
      </c>
    </row>
    <row r="429" spans="1:12">
      <c r="A429" s="976" t="s">
        <v>275</v>
      </c>
      <c r="B429" s="977">
        <v>0</v>
      </c>
      <c r="C429" s="977">
        <v>0</v>
      </c>
      <c r="D429" s="977">
        <v>0</v>
      </c>
      <c r="E429" s="977">
        <v>0.8</v>
      </c>
      <c r="F429" s="977">
        <v>0</v>
      </c>
      <c r="G429" s="20">
        <f t="shared" si="49"/>
        <v>0.16</v>
      </c>
      <c r="H429">
        <f t="shared" si="50"/>
        <v>3.6758245914949189E-3</v>
      </c>
      <c r="I429">
        <f t="shared" si="48"/>
        <v>0.53553453900000003</v>
      </c>
      <c r="J429">
        <f t="shared" si="51"/>
        <v>1.9685310280510948E-3</v>
      </c>
    </row>
    <row r="430" spans="1:12">
      <c r="A430" s="976" t="s">
        <v>148</v>
      </c>
      <c r="B430" s="977">
        <v>0</v>
      </c>
      <c r="C430" s="977">
        <v>0</v>
      </c>
      <c r="D430" s="977">
        <v>35.4</v>
      </c>
      <c r="E430" s="977">
        <v>0</v>
      </c>
      <c r="F430" s="977">
        <v>0</v>
      </c>
      <c r="G430" s="20">
        <f t="shared" si="49"/>
        <v>7.08</v>
      </c>
      <c r="H430">
        <f t="shared" si="50"/>
        <v>0.16265523817365016</v>
      </c>
      <c r="I430">
        <f t="shared" si="48"/>
        <v>0.49722559999999999</v>
      </c>
      <c r="J430">
        <f t="shared" si="51"/>
        <v>8.0876348394036096E-2</v>
      </c>
    </row>
    <row r="431" spans="1:12" ht="16" thickBot="1">
      <c r="A431" s="979"/>
      <c r="B431" s="980"/>
      <c r="C431" s="980"/>
      <c r="D431" s="980"/>
      <c r="E431" s="980"/>
      <c r="F431" s="980"/>
      <c r="G431" s="20"/>
    </row>
    <row r="432" spans="1:12">
      <c r="A432" s="58"/>
      <c r="B432" s="981">
        <f>SUM(B422:B430)</f>
        <v>164.96505387149429</v>
      </c>
      <c r="C432" s="981">
        <f t="shared" ref="C432:F432" si="52">SUM(C422:C430)</f>
        <v>6.0282972220946398</v>
      </c>
      <c r="D432" s="981">
        <f t="shared" si="52"/>
        <v>44.454756146673418</v>
      </c>
      <c r="E432" s="981">
        <f t="shared" si="52"/>
        <v>2.1901342174587</v>
      </c>
      <c r="F432" s="981">
        <f t="shared" si="52"/>
        <v>0</v>
      </c>
      <c r="G432" s="20">
        <f t="shared" si="49"/>
        <v>43.52764829154421</v>
      </c>
    </row>
    <row r="433" spans="1:12">
      <c r="A433" s="982" t="s">
        <v>335</v>
      </c>
      <c r="B433" s="983"/>
      <c r="C433" s="983"/>
      <c r="D433" s="983"/>
      <c r="E433" s="983"/>
      <c r="F433" s="983"/>
    </row>
    <row r="434" spans="1:12">
      <c r="A434" s="212"/>
      <c r="B434" s="984"/>
      <c r="C434" s="984"/>
      <c r="D434" s="984"/>
      <c r="E434" s="984"/>
      <c r="F434" s="984"/>
    </row>
    <row r="435" spans="1:12">
      <c r="A435" s="985" t="s">
        <v>271</v>
      </c>
      <c r="B435" s="984"/>
      <c r="C435" s="984"/>
      <c r="D435" s="984"/>
      <c r="E435" s="984"/>
      <c r="F435" s="984"/>
    </row>
    <row r="437" spans="1:12">
      <c r="A437" s="1" t="s">
        <v>72</v>
      </c>
      <c r="B437" s="2"/>
      <c r="C437" s="2"/>
      <c r="D437" s="2"/>
      <c r="E437" s="2"/>
      <c r="F437" s="2"/>
      <c r="G437" s="3"/>
    </row>
    <row r="438" spans="1:12">
      <c r="A438" s="6" t="s">
        <v>2</v>
      </c>
      <c r="B438" s="6"/>
      <c r="C438" s="6"/>
      <c r="D438" s="6"/>
      <c r="E438" s="6"/>
      <c r="F438" s="6"/>
      <c r="G438" s="7"/>
    </row>
    <row r="439" spans="1:12">
      <c r="A439" s="8" t="s">
        <v>4</v>
      </c>
      <c r="B439" s="9"/>
      <c r="C439" s="9"/>
      <c r="D439" s="9"/>
      <c r="E439" s="9"/>
      <c r="F439" s="9"/>
      <c r="G439" s="10"/>
    </row>
    <row r="440" spans="1:12" ht="16" thickBot="1">
      <c r="A440" s="11"/>
      <c r="B440" s="12"/>
      <c r="C440" s="12"/>
      <c r="D440" s="12"/>
      <c r="E440" s="12"/>
      <c r="F440" s="12"/>
      <c r="G440" s="13"/>
    </row>
    <row r="441" spans="1:12">
      <c r="A441" s="14" t="s">
        <v>7</v>
      </c>
      <c r="B441" s="15" t="s">
        <v>8</v>
      </c>
      <c r="C441" s="15" t="s">
        <v>9</v>
      </c>
      <c r="D441" s="15" t="s">
        <v>10</v>
      </c>
      <c r="E441" s="15" t="s">
        <v>11</v>
      </c>
      <c r="F441" s="15" t="s">
        <v>12</v>
      </c>
      <c r="G441" s="16" t="s">
        <v>13</v>
      </c>
      <c r="H441" s="16" t="s">
        <v>14</v>
      </c>
      <c r="I441" s="16" t="s">
        <v>15</v>
      </c>
      <c r="J441" s="16" t="s">
        <v>279</v>
      </c>
      <c r="K441" s="16" t="s">
        <v>17</v>
      </c>
      <c r="L441" s="16" t="s">
        <v>18</v>
      </c>
    </row>
    <row r="442" spans="1:12">
      <c r="A442" s="13"/>
      <c r="B442" s="16"/>
      <c r="C442" s="16"/>
      <c r="D442" s="16"/>
      <c r="E442" s="16"/>
      <c r="F442" s="16"/>
      <c r="G442" s="18"/>
    </row>
    <row r="443" spans="1:12">
      <c r="A443" s="17" t="s">
        <v>21</v>
      </c>
      <c r="B443" s="19">
        <v>292.36394532020398</v>
      </c>
      <c r="C443" s="19">
        <v>319.97094261427628</v>
      </c>
      <c r="D443" s="19">
        <v>1242.5910715474899</v>
      </c>
      <c r="E443" s="19">
        <v>79.309590762511661</v>
      </c>
      <c r="F443" s="19">
        <v>321.17986367567897</v>
      </c>
      <c r="G443" s="20">
        <f>AVERAGE(B443:F443)</f>
        <v>451.08308278403217</v>
      </c>
      <c r="H443">
        <f>G443/G$566</f>
        <v>1.4626581013019604E-2</v>
      </c>
      <c r="I443">
        <f t="shared" ref="I443:I474" si="53">VLOOKUP(A443,R$1:S$253,2,FALSE)</f>
        <v>0.19499014100000001</v>
      </c>
      <c r="J443">
        <f>H443*I443</f>
        <v>2.8520390940766156E-3</v>
      </c>
      <c r="K443">
        <f>SUM(J443:J564)</f>
        <v>0.19810005056289642</v>
      </c>
      <c r="L443">
        <f>COUNTA(J443:J564)</f>
        <v>98</v>
      </c>
    </row>
    <row r="444" spans="1:12">
      <c r="A444" s="17" t="s">
        <v>23</v>
      </c>
      <c r="B444" s="19">
        <v>7937.9769689429686</v>
      </c>
      <c r="C444" s="19">
        <v>3710.9574042765576</v>
      </c>
      <c r="D444" s="19">
        <v>663.33496126268096</v>
      </c>
      <c r="E444" s="19">
        <v>2176.4707694108297</v>
      </c>
      <c r="F444" s="19">
        <v>2301.543021275214</v>
      </c>
      <c r="G444" s="20">
        <f t="shared" ref="G444:G507" si="54">AVERAGE(B444:F444)</f>
        <v>3358.0566250336501</v>
      </c>
      <c r="H444">
        <f t="shared" ref="H444:H507" si="55">G444/G$566</f>
        <v>0.10888656468608439</v>
      </c>
      <c r="I444">
        <f t="shared" si="53"/>
        <v>0.205225833</v>
      </c>
      <c r="J444">
        <f t="shared" ref="J444:J507" si="56">H444*I444</f>
        <v>2.2346335940210051E-2</v>
      </c>
    </row>
    <row r="445" spans="1:12">
      <c r="A445" s="17" t="s">
        <v>25</v>
      </c>
      <c r="B445" s="21" t="s">
        <v>30</v>
      </c>
      <c r="C445" s="19">
        <v>74.472616288337093</v>
      </c>
      <c r="D445" s="19">
        <v>5.9659910759873025</v>
      </c>
      <c r="E445" s="19">
        <v>4.7739753662871101</v>
      </c>
      <c r="F445" s="19">
        <v>29.225005977842134</v>
      </c>
      <c r="G445" s="20">
        <f>AVERAGE(C445:F445)</f>
        <v>28.609397177113408</v>
      </c>
      <c r="H445">
        <f t="shared" si="55"/>
        <v>9.2767315271952058E-4</v>
      </c>
      <c r="I445">
        <f t="shared" si="53"/>
        <v>0.22307782900000001</v>
      </c>
      <c r="J445">
        <f t="shared" si="56"/>
        <v>2.069433129302561E-4</v>
      </c>
    </row>
    <row r="446" spans="1:12">
      <c r="A446" s="17" t="s">
        <v>27</v>
      </c>
      <c r="B446" s="19">
        <v>7.5859871645097199</v>
      </c>
      <c r="C446" s="19">
        <v>1232.8484338539449</v>
      </c>
      <c r="D446" s="19">
        <v>49.5316003285457</v>
      </c>
      <c r="E446" s="21" t="s">
        <v>30</v>
      </c>
      <c r="F446" s="19">
        <v>67.896478534380719</v>
      </c>
      <c r="G446" s="20">
        <f>AVERAGE(B446,C446,D446,F446)</f>
        <v>339.46562497034529</v>
      </c>
      <c r="H446">
        <f t="shared" si="55"/>
        <v>1.1007332472145305E-2</v>
      </c>
      <c r="I446">
        <f t="shared" si="53"/>
        <v>0.20740839999999999</v>
      </c>
      <c r="J446">
        <f t="shared" si="56"/>
        <v>2.2830132163157023E-3</v>
      </c>
    </row>
    <row r="447" spans="1:12">
      <c r="A447" s="17" t="s">
        <v>29</v>
      </c>
      <c r="B447" s="19">
        <v>248.97209873920895</v>
      </c>
      <c r="C447" s="21" t="s">
        <v>30</v>
      </c>
      <c r="D447" s="21" t="s">
        <v>30</v>
      </c>
      <c r="E447" s="21" t="s">
        <v>30</v>
      </c>
      <c r="F447" s="21" t="s">
        <v>30</v>
      </c>
      <c r="G447" s="20">
        <f>AVERAGE(B447)</f>
        <v>248.97209873920895</v>
      </c>
      <c r="H447">
        <f t="shared" si="55"/>
        <v>8.0730373431762512E-3</v>
      </c>
      <c r="I447">
        <f t="shared" si="53"/>
        <v>0.226918286</v>
      </c>
      <c r="J447">
        <f t="shared" si="56"/>
        <v>1.8319197967275487E-3</v>
      </c>
    </row>
    <row r="448" spans="1:12">
      <c r="A448" s="17" t="s">
        <v>32</v>
      </c>
      <c r="B448" s="19">
        <v>81.018342916963789</v>
      </c>
      <c r="C448" s="19">
        <v>163.9704095471281</v>
      </c>
      <c r="D448" s="19">
        <v>119.73605345528004</v>
      </c>
      <c r="E448" s="19">
        <v>79.617589173239907</v>
      </c>
      <c r="F448" s="19">
        <v>60.221224439189854</v>
      </c>
      <c r="G448" s="20">
        <f t="shared" si="54"/>
        <v>100.91272390636034</v>
      </c>
      <c r="H448">
        <f t="shared" si="55"/>
        <v>3.2721425116435526E-3</v>
      </c>
      <c r="I448">
        <f t="shared" si="53"/>
        <v>0.167790564</v>
      </c>
      <c r="J448">
        <f t="shared" si="56"/>
        <v>5.4903463751704827E-4</v>
      </c>
    </row>
    <row r="449" spans="1:10">
      <c r="A449" s="17" t="s">
        <v>34</v>
      </c>
      <c r="B449" s="19">
        <v>354.11388083931359</v>
      </c>
      <c r="C449" s="19">
        <v>723.56026141194855</v>
      </c>
      <c r="D449" s="19">
        <v>543.32141985037856</v>
      </c>
      <c r="E449" s="19">
        <v>7405.9757851649501</v>
      </c>
      <c r="F449" s="19">
        <v>470.55211645131675</v>
      </c>
      <c r="G449" s="20">
        <f t="shared" si="54"/>
        <v>1899.5046927435815</v>
      </c>
      <c r="H449">
        <f t="shared" si="55"/>
        <v>6.1592332617640792E-2</v>
      </c>
      <c r="I449">
        <f t="shared" si="53"/>
        <v>0.14496762399999999</v>
      </c>
      <c r="J449">
        <f t="shared" si="56"/>
        <v>8.9288941161970847E-3</v>
      </c>
    </row>
    <row r="450" spans="1:10">
      <c r="A450" s="17" t="s">
        <v>36</v>
      </c>
      <c r="B450" s="19">
        <v>110.4519731152615</v>
      </c>
      <c r="C450" s="19">
        <v>906.86742045148696</v>
      </c>
      <c r="D450" s="19">
        <v>247.79674562124004</v>
      </c>
      <c r="E450" s="21" t="s">
        <v>30</v>
      </c>
      <c r="F450" s="19">
        <v>13.431694666584001</v>
      </c>
      <c r="G450" s="20">
        <f>AVERAGE(B450,C450,D450,F450)</f>
        <v>319.63695846364311</v>
      </c>
      <c r="H450">
        <f t="shared" si="55"/>
        <v>1.0364378639227378E-2</v>
      </c>
      <c r="I450">
        <f t="shared" si="53"/>
        <v>0.252987409</v>
      </c>
      <c r="J450">
        <f t="shared" si="56"/>
        <v>2.6220572978330799E-3</v>
      </c>
    </row>
    <row r="451" spans="1:10">
      <c r="A451" s="17" t="s">
        <v>38</v>
      </c>
      <c r="B451" s="19">
        <v>1695.0129720380514</v>
      </c>
      <c r="C451" s="19">
        <v>1684.2570115315</v>
      </c>
      <c r="D451" s="19">
        <v>1307.5232534908</v>
      </c>
      <c r="E451" s="19">
        <v>1034.4126624306618</v>
      </c>
      <c r="F451" s="19">
        <v>367.23138824682439</v>
      </c>
      <c r="G451" s="20">
        <f t="shared" si="54"/>
        <v>1217.6874575475674</v>
      </c>
      <c r="H451">
        <f t="shared" si="55"/>
        <v>3.9484088244747272E-2</v>
      </c>
      <c r="I451">
        <f t="shared" si="53"/>
        <v>0.189396599</v>
      </c>
      <c r="J451">
        <f t="shared" si="56"/>
        <v>7.4781520281710125E-3</v>
      </c>
    </row>
    <row r="452" spans="1:10">
      <c r="A452" s="17" t="s">
        <v>39</v>
      </c>
      <c r="B452" s="19">
        <v>1257.9083916190013</v>
      </c>
      <c r="C452" s="19">
        <v>160.70406672746401</v>
      </c>
      <c r="D452" s="19">
        <v>1460.6966057673101</v>
      </c>
      <c r="E452" s="19">
        <v>337.25825974737967</v>
      </c>
      <c r="F452" s="19">
        <v>302.5821325988706</v>
      </c>
      <c r="G452" s="20">
        <f t="shared" si="54"/>
        <v>703.82989129200507</v>
      </c>
      <c r="H452">
        <f t="shared" si="55"/>
        <v>2.2822015094935658E-2</v>
      </c>
      <c r="I452">
        <f t="shared" si="53"/>
        <v>0.150847644</v>
      </c>
      <c r="J452">
        <f t="shared" si="56"/>
        <v>3.4426472084034803E-3</v>
      </c>
    </row>
    <row r="453" spans="1:10">
      <c r="A453" s="17" t="s">
        <v>41</v>
      </c>
      <c r="B453" s="19">
        <v>797.43897073326104</v>
      </c>
      <c r="C453" s="19">
        <v>204.08109937260099</v>
      </c>
      <c r="D453" s="19">
        <v>462.15619242124899</v>
      </c>
      <c r="E453" s="19">
        <v>394.237965732097</v>
      </c>
      <c r="F453" s="19">
        <v>15.793311311258122</v>
      </c>
      <c r="G453" s="20">
        <f t="shared" si="54"/>
        <v>374.74150791409318</v>
      </c>
      <c r="H453">
        <f t="shared" si="55"/>
        <v>1.215116955975685E-2</v>
      </c>
      <c r="I453">
        <f t="shared" si="53"/>
        <v>0.15008984</v>
      </c>
      <c r="J453">
        <f t="shared" si="56"/>
        <v>1.8237670950367762E-3</v>
      </c>
    </row>
    <row r="454" spans="1:10">
      <c r="A454" s="17" t="s">
        <v>43</v>
      </c>
      <c r="B454" s="19">
        <v>44.150445297446559</v>
      </c>
      <c r="C454" s="19">
        <v>6.4020319265412597</v>
      </c>
      <c r="D454" s="19">
        <v>0.55497591404533042</v>
      </c>
      <c r="E454" s="19">
        <v>10.0099483486665</v>
      </c>
      <c r="F454" s="19">
        <v>11.070078021909898</v>
      </c>
      <c r="G454" s="20">
        <f t="shared" si="54"/>
        <v>14.437495901721908</v>
      </c>
      <c r="H454">
        <f t="shared" si="55"/>
        <v>4.6814259166703828E-4</v>
      </c>
      <c r="I454">
        <f t="shared" si="53"/>
        <v>0.24644919700000001</v>
      </c>
      <c r="J454">
        <f t="shared" si="56"/>
        <v>1.1537336579784049E-4</v>
      </c>
    </row>
    <row r="455" spans="1:10">
      <c r="A455" s="17" t="s">
        <v>45</v>
      </c>
      <c r="B455" s="19">
        <v>42.784967607834801</v>
      </c>
      <c r="C455" s="19">
        <v>44.422262347429132</v>
      </c>
      <c r="D455" s="19">
        <v>5.5497591404533049</v>
      </c>
      <c r="E455" s="19">
        <v>33.879825180102102</v>
      </c>
      <c r="F455" s="19">
        <v>35.129047589527403</v>
      </c>
      <c r="G455" s="20">
        <f t="shared" si="54"/>
        <v>32.353172373069341</v>
      </c>
      <c r="H455">
        <f t="shared" si="55"/>
        <v>1.0490668233937097E-3</v>
      </c>
      <c r="I455">
        <f t="shared" si="53"/>
        <v>0.21118531600000001</v>
      </c>
      <c r="J455">
        <f t="shared" si="56"/>
        <v>2.215475086035168E-4</v>
      </c>
    </row>
    <row r="456" spans="1:10">
      <c r="A456" s="17" t="s">
        <v>47</v>
      </c>
      <c r="B456" s="19">
        <v>2761.1476081382471</v>
      </c>
      <c r="C456" s="19">
        <v>540.38375608519698</v>
      </c>
      <c r="D456" s="19">
        <v>365.03540746331612</v>
      </c>
      <c r="E456" s="19">
        <v>342.03223511366679</v>
      </c>
      <c r="F456" s="19">
        <v>211.51229073862513</v>
      </c>
      <c r="G456" s="20">
        <f t="shared" si="54"/>
        <v>844.02225950781053</v>
      </c>
      <c r="H456">
        <f t="shared" si="55"/>
        <v>2.736781853863807E-2</v>
      </c>
      <c r="I456">
        <f t="shared" si="53"/>
        <v>0.193795309</v>
      </c>
      <c r="J456">
        <f t="shared" si="56"/>
        <v>5.3037548503512937E-3</v>
      </c>
    </row>
    <row r="457" spans="1:10">
      <c r="A457" s="17" t="s">
        <v>49</v>
      </c>
      <c r="B457" s="19">
        <v>543.30840072218598</v>
      </c>
      <c r="C457" s="19">
        <v>446.44373659166303</v>
      </c>
      <c r="D457" s="19">
        <v>246.68679379314901</v>
      </c>
      <c r="E457" s="19">
        <v>883.03144355775123</v>
      </c>
      <c r="F457" s="19">
        <v>290.62644833520801</v>
      </c>
      <c r="G457" s="20">
        <f t="shared" si="54"/>
        <v>482.01936459999143</v>
      </c>
      <c r="H457">
        <f t="shared" si="55"/>
        <v>1.5629704494020055E-2</v>
      </c>
      <c r="I457">
        <f t="shared" si="53"/>
        <v>0.21171030399999999</v>
      </c>
      <c r="J457">
        <f t="shared" si="56"/>
        <v>3.3089694898591521E-3</v>
      </c>
    </row>
    <row r="458" spans="1:10">
      <c r="A458" s="17" t="s">
        <v>51</v>
      </c>
      <c r="B458" s="19">
        <v>66.45324756110513</v>
      </c>
      <c r="C458" s="19">
        <v>275.02606541570094</v>
      </c>
      <c r="D458" s="19">
        <v>121.6784691544387</v>
      </c>
      <c r="E458" s="21" t="s">
        <v>30</v>
      </c>
      <c r="F458" s="19">
        <v>24.944575809370306</v>
      </c>
      <c r="G458" s="20">
        <f>AVERAGE(B458,C458,D458,F458)</f>
        <v>122.02558948515376</v>
      </c>
      <c r="H458">
        <f t="shared" si="55"/>
        <v>3.956737103174855E-3</v>
      </c>
      <c r="I458">
        <f t="shared" si="53"/>
        <v>0.26294708900000002</v>
      </c>
      <c r="J458">
        <f t="shared" si="56"/>
        <v>1.0404125032181209E-3</v>
      </c>
    </row>
    <row r="459" spans="1:10">
      <c r="A459" s="17" t="s">
        <v>52</v>
      </c>
      <c r="B459" s="19">
        <v>308.59795785225532</v>
      </c>
      <c r="C459" s="19">
        <v>480.02174077780768</v>
      </c>
      <c r="D459" s="19">
        <v>414.4282638133505</v>
      </c>
      <c r="E459" s="21" t="s">
        <v>30</v>
      </c>
      <c r="F459" s="19">
        <v>139.18778099548001</v>
      </c>
      <c r="G459" s="20">
        <f>AVERAGE(B459,C459,D459,F459)</f>
        <v>335.55893585972342</v>
      </c>
      <c r="H459">
        <f t="shared" si="55"/>
        <v>1.0880656241202389E-2</v>
      </c>
      <c r="I459">
        <f t="shared" si="53"/>
        <v>0.25720264300000001</v>
      </c>
      <c r="J459">
        <f t="shared" si="56"/>
        <v>2.7985335428116999E-3</v>
      </c>
    </row>
    <row r="460" spans="1:10">
      <c r="A460" s="17" t="s">
        <v>54</v>
      </c>
      <c r="B460" s="19">
        <v>4533.0824900244297</v>
      </c>
      <c r="C460" s="19">
        <v>1981.6248618336999</v>
      </c>
      <c r="D460" s="21" t="s">
        <v>30</v>
      </c>
      <c r="E460" s="19">
        <v>9786.649500888574</v>
      </c>
      <c r="F460" s="19">
        <v>7753.9254496665699</v>
      </c>
      <c r="G460" s="20">
        <f>AVERAGE(B460,C460,E460,F460)</f>
        <v>6013.8205756033185</v>
      </c>
      <c r="H460">
        <f t="shared" si="55"/>
        <v>0.19500095925552602</v>
      </c>
      <c r="I460">
        <f t="shared" si="53"/>
        <v>0.12913191900000001</v>
      </c>
      <c r="J460">
        <f t="shared" si="56"/>
        <v>2.5180848075506888E-2</v>
      </c>
    </row>
    <row r="461" spans="1:10">
      <c r="A461" s="17" t="s">
        <v>56</v>
      </c>
      <c r="B461" s="21" t="s">
        <v>30</v>
      </c>
      <c r="C461" s="21" t="s">
        <v>30</v>
      </c>
      <c r="D461" s="21" t="s">
        <v>30</v>
      </c>
      <c r="E461" s="21" t="s">
        <v>30</v>
      </c>
      <c r="F461" s="19">
        <v>6.6420468131459396</v>
      </c>
      <c r="G461" s="20">
        <f>AVERAGE(F461)</f>
        <v>6.6420468131459396</v>
      </c>
      <c r="H461">
        <f t="shared" si="55"/>
        <v>2.1537149033642897E-4</v>
      </c>
      <c r="I461">
        <f t="shared" si="53"/>
        <v>0.255508018</v>
      </c>
      <c r="J461">
        <f t="shared" si="56"/>
        <v>5.5029142629567117E-5</v>
      </c>
    </row>
    <row r="462" spans="1:10">
      <c r="A462" s="17" t="s">
        <v>58</v>
      </c>
      <c r="B462" s="19">
        <v>860.70610368527252</v>
      </c>
      <c r="C462" s="19">
        <v>12857.109260473855</v>
      </c>
      <c r="D462" s="19">
        <v>1250.0832463871068</v>
      </c>
      <c r="E462" s="19">
        <v>4845.5849967814165</v>
      </c>
      <c r="F462" s="19">
        <v>1511.8774557123099</v>
      </c>
      <c r="G462" s="20">
        <f t="shared" si="54"/>
        <v>4265.0722126079918</v>
      </c>
      <c r="H462">
        <f t="shared" si="55"/>
        <v>0.13829697150038603</v>
      </c>
      <c r="I462">
        <f t="shared" si="53"/>
        <v>0.19057085000000001</v>
      </c>
      <c r="J462">
        <f t="shared" si="56"/>
        <v>2.6355371411254342E-2</v>
      </c>
    </row>
    <row r="463" spans="1:10">
      <c r="A463" s="17" t="s">
        <v>60</v>
      </c>
      <c r="B463" s="19">
        <v>938.38661224985208</v>
      </c>
      <c r="C463" s="19">
        <v>412.73507869273101</v>
      </c>
      <c r="D463" s="19">
        <v>42.871889360001781</v>
      </c>
      <c r="E463" s="19">
        <v>632.01273881426766</v>
      </c>
      <c r="F463" s="19">
        <v>482.65540175527201</v>
      </c>
      <c r="G463" s="20">
        <f t="shared" si="54"/>
        <v>501.7323441744249</v>
      </c>
      <c r="H463">
        <f t="shared" si="55"/>
        <v>1.6268907123774847E-2</v>
      </c>
      <c r="I463">
        <f t="shared" si="53"/>
        <v>0.14993991800000001</v>
      </c>
      <c r="J463">
        <f t="shared" si="56"/>
        <v>2.4393586000884164E-3</v>
      </c>
    </row>
    <row r="464" spans="1:10">
      <c r="A464" s="17" t="s">
        <v>62</v>
      </c>
      <c r="B464" s="19">
        <v>69.032483197038431</v>
      </c>
      <c r="C464" s="19">
        <v>52.522792540195603</v>
      </c>
      <c r="D464" s="19">
        <v>18.175461184984574</v>
      </c>
      <c r="E464" s="19">
        <v>4.6199761609230103</v>
      </c>
      <c r="F464" s="19">
        <v>6.7896478534380718</v>
      </c>
      <c r="G464" s="20">
        <f t="shared" si="54"/>
        <v>30.228072187315945</v>
      </c>
      <c r="H464">
        <f t="shared" si="55"/>
        <v>9.801594508629895E-4</v>
      </c>
      <c r="I464">
        <f t="shared" si="53"/>
        <v>0.25460756899999998</v>
      </c>
      <c r="J464">
        <f t="shared" si="56"/>
        <v>2.4955601501660071E-4</v>
      </c>
    </row>
    <row r="465" spans="1:10">
      <c r="A465" s="17" t="s">
        <v>64</v>
      </c>
      <c r="B465" s="19">
        <v>201.93897831924869</v>
      </c>
      <c r="C465" s="19">
        <v>60.623322732962102</v>
      </c>
      <c r="D465" s="19">
        <v>165.24407840699701</v>
      </c>
      <c r="E465" s="19">
        <v>118.73338733572101</v>
      </c>
      <c r="F465" s="21" t="s">
        <v>30</v>
      </c>
      <c r="G465" s="20">
        <f>AVERAGE(B465:E465)</f>
        <v>136.63494169873221</v>
      </c>
      <c r="H465">
        <f t="shared" si="55"/>
        <v>4.4304522165433376E-3</v>
      </c>
      <c r="I465">
        <f t="shared" si="53"/>
        <v>0.25070976</v>
      </c>
      <c r="J465">
        <f t="shared" si="56"/>
        <v>1.1107576119010483E-3</v>
      </c>
    </row>
    <row r="466" spans="1:10">
      <c r="A466" s="17" t="s">
        <v>66</v>
      </c>
      <c r="B466" s="19">
        <v>137.3063676776259</v>
      </c>
      <c r="C466" s="19">
        <v>14.894523257667414</v>
      </c>
      <c r="D466" s="19">
        <v>107.38783936777099</v>
      </c>
      <c r="E466" s="19">
        <v>16.015917357866432</v>
      </c>
      <c r="F466" s="19">
        <v>39.99988191916777</v>
      </c>
      <c r="G466" s="20">
        <f t="shared" si="54"/>
        <v>63.120905916019694</v>
      </c>
      <c r="H466">
        <f t="shared" si="55"/>
        <v>2.0467250474074578E-3</v>
      </c>
      <c r="I466">
        <f t="shared" si="53"/>
        <v>0.187754477</v>
      </c>
      <c r="J466">
        <f t="shared" si="56"/>
        <v>3.8428179083878746E-4</v>
      </c>
    </row>
    <row r="467" spans="1:10">
      <c r="A467" s="17" t="s">
        <v>68</v>
      </c>
      <c r="B467" s="19">
        <v>0.98261291741894374</v>
      </c>
      <c r="C467" s="19">
        <v>21.03524775863556</v>
      </c>
      <c r="D467" s="19">
        <v>2.3586476346926499</v>
      </c>
      <c r="E467" s="19">
        <v>36.651810876655873</v>
      </c>
      <c r="F467" s="19">
        <v>11.660482183078427</v>
      </c>
      <c r="G467" s="20">
        <f t="shared" si="54"/>
        <v>14.537760274096291</v>
      </c>
      <c r="H467">
        <f t="shared" si="55"/>
        <v>4.71393711075468E-4</v>
      </c>
      <c r="I467">
        <f t="shared" si="53"/>
        <v>0.17079533599999999</v>
      </c>
      <c r="J467">
        <f t="shared" si="56"/>
        <v>8.0511847271421482E-5</v>
      </c>
    </row>
    <row r="468" spans="1:10">
      <c r="A468" s="17" t="s">
        <v>70</v>
      </c>
      <c r="B468" s="19">
        <v>1510.9769234270457</v>
      </c>
      <c r="C468" s="19">
        <v>382.16210990067702</v>
      </c>
      <c r="D468" s="19">
        <v>54.942615490487697</v>
      </c>
      <c r="E468" s="19">
        <v>1381.37287211598</v>
      </c>
      <c r="F468" s="19">
        <v>39.114275677415002</v>
      </c>
      <c r="G468" s="20">
        <f t="shared" si="54"/>
        <v>673.71375932232115</v>
      </c>
      <c r="H468">
        <f t="shared" si="55"/>
        <v>2.184548535825238E-2</v>
      </c>
      <c r="I468">
        <f t="shared" si="53"/>
        <v>0.21351756199999999</v>
      </c>
      <c r="J468">
        <f t="shared" si="56"/>
        <v>4.6643947744007446E-3</v>
      </c>
    </row>
    <row r="469" spans="1:10">
      <c r="A469" s="17" t="s">
        <v>74</v>
      </c>
      <c r="B469" s="19">
        <v>2350.442263051691</v>
      </c>
      <c r="C469" s="19">
        <v>2801.2156021437663</v>
      </c>
      <c r="D469" s="19">
        <v>3696.9720514129699</v>
      </c>
      <c r="E469" s="19">
        <v>190.0350194193</v>
      </c>
      <c r="F469" s="19">
        <v>4106.8513450882801</v>
      </c>
      <c r="G469" s="20">
        <f t="shared" si="54"/>
        <v>2629.1032562232012</v>
      </c>
      <c r="H469">
        <f t="shared" si="55"/>
        <v>8.5249909022089232E-2</v>
      </c>
      <c r="I469">
        <f t="shared" si="53"/>
        <v>0.164744418</v>
      </c>
      <c r="J469">
        <f t="shared" si="56"/>
        <v>1.404444664639704E-2</v>
      </c>
    </row>
    <row r="470" spans="1:10">
      <c r="A470" s="17" t="s">
        <v>132</v>
      </c>
      <c r="B470" s="19">
        <v>0.60687897316077699</v>
      </c>
      <c r="C470" s="19">
        <v>0</v>
      </c>
      <c r="D470" s="19">
        <v>0</v>
      </c>
      <c r="E470" s="19">
        <v>0</v>
      </c>
      <c r="F470" s="19">
        <v>0</v>
      </c>
      <c r="G470" s="20">
        <f t="shared" si="54"/>
        <v>0.12137579463215539</v>
      </c>
      <c r="H470">
        <f t="shared" si="55"/>
        <v>3.9356671995984131E-6</v>
      </c>
      <c r="I470">
        <f t="shared" si="53"/>
        <v>0.235824899</v>
      </c>
      <c r="J470">
        <f t="shared" si="56"/>
        <v>9.2812831984290862E-7</v>
      </c>
    </row>
    <row r="471" spans="1:10">
      <c r="A471" s="17" t="s">
        <v>76</v>
      </c>
      <c r="B471" s="21" t="s">
        <v>30</v>
      </c>
      <c r="C471" s="19">
        <v>0</v>
      </c>
      <c r="D471" s="19">
        <v>0.83246387106799602</v>
      </c>
      <c r="E471" s="19">
        <v>0</v>
      </c>
      <c r="F471" s="19">
        <v>4.4280312087639597</v>
      </c>
      <c r="G471" s="20">
        <f t="shared" si="54"/>
        <v>1.315123769957989</v>
      </c>
      <c r="H471">
        <f t="shared" si="55"/>
        <v>4.264350647937712E-5</v>
      </c>
      <c r="I471">
        <f t="shared" si="53"/>
        <v>0.21351756199999999</v>
      </c>
      <c r="J471">
        <f t="shared" si="56"/>
        <v>9.1051375386078053E-6</v>
      </c>
    </row>
    <row r="472" spans="1:10">
      <c r="A472" s="17" t="s">
        <v>77</v>
      </c>
      <c r="B472" s="19">
        <v>6.2205094748979697</v>
      </c>
      <c r="C472" s="19">
        <v>5.0954947986756904</v>
      </c>
      <c r="D472" s="19">
        <v>0.693719892556663</v>
      </c>
      <c r="E472" s="19">
        <v>0.923995232184602</v>
      </c>
      <c r="F472" s="19">
        <v>1.77121248350558</v>
      </c>
      <c r="G472" s="20">
        <f t="shared" si="54"/>
        <v>2.9409863763641013</v>
      </c>
      <c r="H472">
        <f t="shared" si="55"/>
        <v>9.5362865808629326E-5</v>
      </c>
      <c r="I472">
        <f t="shared" si="53"/>
        <v>0.235824899</v>
      </c>
      <c r="J472">
        <f t="shared" si="56"/>
        <v>2.2488938197670566E-5</v>
      </c>
    </row>
    <row r="473" spans="1:10">
      <c r="A473" s="17" t="s">
        <v>79</v>
      </c>
      <c r="B473" s="21" t="s">
        <v>30</v>
      </c>
      <c r="C473" s="19">
        <v>0</v>
      </c>
      <c r="D473" s="19">
        <v>0</v>
      </c>
      <c r="E473" s="19">
        <v>0</v>
      </c>
      <c r="F473" s="19">
        <v>0</v>
      </c>
      <c r="G473" s="20">
        <f t="shared" si="54"/>
        <v>0</v>
      </c>
      <c r="H473">
        <f t="shared" si="55"/>
        <v>0</v>
      </c>
      <c r="I473">
        <f t="shared" si="53"/>
        <v>0.17537725199999998</v>
      </c>
    </row>
    <row r="474" spans="1:10">
      <c r="A474" s="17" t="s">
        <v>83</v>
      </c>
      <c r="B474" s="19">
        <v>646.78126564609897</v>
      </c>
      <c r="C474" s="19">
        <v>1316.20550261177</v>
      </c>
      <c r="D474" s="19">
        <v>3319.1721979266099</v>
      </c>
      <c r="E474" s="19">
        <v>2095.313188183949</v>
      </c>
      <c r="F474" s="19">
        <v>219.63034795469241</v>
      </c>
      <c r="G474" s="20">
        <f t="shared" si="54"/>
        <v>1519.4205004646242</v>
      </c>
      <c r="H474">
        <f t="shared" si="55"/>
        <v>4.9267924005762159E-2</v>
      </c>
      <c r="I474">
        <f t="shared" si="53"/>
        <v>0.16181582799999999</v>
      </c>
      <c r="J474">
        <f t="shared" si="56"/>
        <v>7.9723299168334809E-3</v>
      </c>
    </row>
    <row r="475" spans="1:10">
      <c r="A475" s="17" t="s">
        <v>85</v>
      </c>
      <c r="B475" s="19">
        <v>1172.6418958899121</v>
      </c>
      <c r="C475" s="19">
        <v>1296.4767919809979</v>
      </c>
      <c r="D475" s="19">
        <v>6.2434790330099679</v>
      </c>
      <c r="E475" s="19">
        <v>612.3008405276629</v>
      </c>
      <c r="F475" s="19">
        <v>210.33148241628808</v>
      </c>
      <c r="G475" s="20">
        <f t="shared" si="54"/>
        <v>659.59889796957418</v>
      </c>
      <c r="H475">
        <f t="shared" si="55"/>
        <v>2.1387804343506064E-2</v>
      </c>
      <c r="I475">
        <f t="shared" ref="I475:I506" si="57">VLOOKUP(A475,R$1:S$253,2,FALSE)</f>
        <v>0.15576436299999999</v>
      </c>
      <c r="J475">
        <f t="shared" si="56"/>
        <v>3.3314577195348548E-3</v>
      </c>
    </row>
    <row r="476" spans="1:10">
      <c r="A476" s="17" t="s">
        <v>87</v>
      </c>
      <c r="B476" s="19">
        <v>1037.15616513177</v>
      </c>
      <c r="C476" s="19">
        <v>115.36722839052918</v>
      </c>
      <c r="D476" s="19">
        <v>88.518658290230206</v>
      </c>
      <c r="E476" s="19">
        <v>53.437724261342808</v>
      </c>
      <c r="F476" s="19">
        <v>51.807965142538301</v>
      </c>
      <c r="G476" s="20">
        <f t="shared" si="54"/>
        <v>269.25754824328203</v>
      </c>
      <c r="H476">
        <f t="shared" si="55"/>
        <v>8.7308025795172009E-3</v>
      </c>
      <c r="I476">
        <f t="shared" si="57"/>
        <v>0.23357465599999999</v>
      </c>
      <c r="J476">
        <f t="shared" si="56"/>
        <v>2.0392942091146428E-3</v>
      </c>
    </row>
    <row r="477" spans="1:10">
      <c r="A477" s="17" t="s">
        <v>0</v>
      </c>
      <c r="B477" s="19">
        <v>8.1928661376704959</v>
      </c>
      <c r="C477" s="19">
        <v>394.70486632818597</v>
      </c>
      <c r="D477" s="19">
        <v>7609.413501454037</v>
      </c>
      <c r="E477" s="19">
        <v>302.60843854045714</v>
      </c>
      <c r="F477" s="19">
        <v>502.72914323500203</v>
      </c>
      <c r="G477" s="20">
        <f t="shared" si="54"/>
        <v>1763.5297631390702</v>
      </c>
      <c r="H477">
        <f t="shared" si="55"/>
        <v>5.718328160352365E-2</v>
      </c>
      <c r="I477">
        <f t="shared" si="57"/>
        <v>0.199021375</v>
      </c>
      <c r="J477">
        <f t="shared" si="56"/>
        <v>1.1380695331745481E-2</v>
      </c>
    </row>
    <row r="478" spans="1:10">
      <c r="A478" s="17" t="s">
        <v>37</v>
      </c>
      <c r="B478" s="19">
        <v>16.689171761921401</v>
      </c>
      <c r="C478" s="19">
        <v>32.532774483852499</v>
      </c>
      <c r="D478" s="19">
        <v>264.72351099962299</v>
      </c>
      <c r="E478" s="19">
        <v>243.47274368064259</v>
      </c>
      <c r="F478" s="19">
        <v>341.25360515540899</v>
      </c>
      <c r="G478" s="20">
        <f t="shared" si="54"/>
        <v>179.7343612162897</v>
      </c>
      <c r="H478">
        <f t="shared" si="55"/>
        <v>5.8279711553980941E-3</v>
      </c>
      <c r="I478">
        <f t="shared" si="57"/>
        <v>0.23886655300000001</v>
      </c>
      <c r="J478">
        <f t="shared" si="56"/>
        <v>1.39210738087337E-3</v>
      </c>
    </row>
    <row r="479" spans="1:10">
      <c r="A479" s="17" t="s">
        <v>57</v>
      </c>
      <c r="B479" s="21" t="s">
        <v>30</v>
      </c>
      <c r="C479" s="19">
        <v>0</v>
      </c>
      <c r="D479" s="19">
        <v>0</v>
      </c>
      <c r="E479" s="19">
        <v>0</v>
      </c>
      <c r="F479" s="19">
        <v>0</v>
      </c>
      <c r="G479" s="20">
        <f t="shared" si="54"/>
        <v>0</v>
      </c>
      <c r="H479">
        <f t="shared" si="55"/>
        <v>0</v>
      </c>
      <c r="I479">
        <f t="shared" si="57"/>
        <v>0.39864959599999999</v>
      </c>
    </row>
    <row r="480" spans="1:10">
      <c r="A480" s="17" t="s">
        <v>90</v>
      </c>
      <c r="B480" s="21" t="s">
        <v>30</v>
      </c>
      <c r="C480" s="21" t="s">
        <v>30</v>
      </c>
      <c r="D480" s="21" t="s">
        <v>30</v>
      </c>
      <c r="E480" s="21" t="s">
        <v>30</v>
      </c>
      <c r="F480" s="21" t="s">
        <v>30</v>
      </c>
      <c r="G480" s="20"/>
      <c r="H480">
        <f t="shared" si="55"/>
        <v>0</v>
      </c>
      <c r="I480">
        <f t="shared" si="57"/>
        <v>0.25567135899999999</v>
      </c>
    </row>
    <row r="481" spans="1:10">
      <c r="A481" s="17" t="s">
        <v>92</v>
      </c>
      <c r="B481" s="19">
        <v>45.212483500477902</v>
      </c>
      <c r="C481" s="19">
        <v>85.316874449621196</v>
      </c>
      <c r="D481" s="19">
        <v>197.016449486092</v>
      </c>
      <c r="E481" s="19">
        <v>4.6199761609230094</v>
      </c>
      <c r="F481" s="19">
        <v>74.538525347526658</v>
      </c>
      <c r="G481" s="20">
        <f t="shared" si="54"/>
        <v>81.340861788928152</v>
      </c>
      <c r="H481">
        <f t="shared" si="55"/>
        <v>2.6375156817712159E-3</v>
      </c>
      <c r="I481">
        <f t="shared" si="57"/>
        <v>0.28963038000000002</v>
      </c>
      <c r="J481">
        <f t="shared" si="56"/>
        <v>7.6390466916735633E-4</v>
      </c>
    </row>
    <row r="482" spans="1:10">
      <c r="A482" s="17" t="s">
        <v>94</v>
      </c>
      <c r="B482" s="19">
        <v>3.6412738389646644</v>
      </c>
      <c r="C482" s="19">
        <v>14.633215832094301</v>
      </c>
      <c r="D482" s="19">
        <v>10.822030323883901</v>
      </c>
      <c r="E482" s="19">
        <v>15.091922125681831</v>
      </c>
      <c r="F482" s="19">
        <v>2.0664145640898477</v>
      </c>
      <c r="G482" s="20">
        <f t="shared" si="54"/>
        <v>9.250971336942909</v>
      </c>
      <c r="H482">
        <f t="shared" si="55"/>
        <v>2.9996709447359387E-4</v>
      </c>
      <c r="I482">
        <f t="shared" si="57"/>
        <v>0.25937051</v>
      </c>
      <c r="J482">
        <f t="shared" si="56"/>
        <v>7.7802618276834228E-5</v>
      </c>
    </row>
    <row r="483" spans="1:10">
      <c r="A483" s="17" t="s">
        <v>6</v>
      </c>
      <c r="B483" s="19">
        <v>4.0964330688352497</v>
      </c>
      <c r="C483" s="19">
        <v>6.6633393521143702</v>
      </c>
      <c r="D483" s="19">
        <v>0.83246387106799602</v>
      </c>
      <c r="E483" s="19">
        <v>5.6979705984717102</v>
      </c>
      <c r="F483" s="19">
        <v>5.6088395311010197</v>
      </c>
      <c r="G483" s="20">
        <f t="shared" si="54"/>
        <v>4.5798092843180687</v>
      </c>
      <c r="H483">
        <f t="shared" si="55"/>
        <v>1.4850246900819671E-4</v>
      </c>
      <c r="I483">
        <f t="shared" si="57"/>
        <v>0.33249730300000002</v>
      </c>
      <c r="J483">
        <f t="shared" si="56"/>
        <v>4.9376670434066495E-5</v>
      </c>
    </row>
    <row r="484" spans="1:10">
      <c r="A484" s="17" t="s">
        <v>97</v>
      </c>
      <c r="B484" s="21" t="s">
        <v>30</v>
      </c>
      <c r="C484" s="21" t="s">
        <v>30</v>
      </c>
      <c r="D484" s="21" t="s">
        <v>30</v>
      </c>
      <c r="E484" s="21" t="s">
        <v>30</v>
      </c>
      <c r="F484" s="19">
        <v>7.0848499340223396</v>
      </c>
      <c r="G484" s="20">
        <f>AVERAGE(F484)</f>
        <v>7.0848499340223396</v>
      </c>
      <c r="H484">
        <f t="shared" si="55"/>
        <v>2.2972958969219101E-4</v>
      </c>
      <c r="I484">
        <f t="shared" si="57"/>
        <v>0.28376774599999999</v>
      </c>
      <c r="J484">
        <f t="shared" si="56"/>
        <v>6.5189847856457882E-5</v>
      </c>
    </row>
    <row r="485" spans="1:10">
      <c r="A485" s="17" t="s">
        <v>99</v>
      </c>
      <c r="B485" s="19">
        <v>3.0343948658038902</v>
      </c>
      <c r="C485" s="19">
        <v>1.95980569179834</v>
      </c>
      <c r="D485" s="19">
        <v>0.55497591404532998</v>
      </c>
      <c r="E485" s="19">
        <v>0</v>
      </c>
      <c r="F485" s="19">
        <v>0.88560624175279201</v>
      </c>
      <c r="G485" s="20">
        <f t="shared" si="54"/>
        <v>1.2869565426800704</v>
      </c>
      <c r="H485">
        <f t="shared" si="55"/>
        <v>4.1730170893502666E-5</v>
      </c>
      <c r="I485">
        <f t="shared" si="57"/>
        <v>0.36547341700000002</v>
      </c>
      <c r="J485">
        <f t="shared" si="56"/>
        <v>1.5251268148442363E-5</v>
      </c>
    </row>
    <row r="486" spans="1:10">
      <c r="A486" s="17" t="s">
        <v>101</v>
      </c>
      <c r="B486" s="19">
        <v>1.06203820303136</v>
      </c>
      <c r="C486" s="21" t="s">
        <v>30</v>
      </c>
      <c r="D486" s="21" t="s">
        <v>30</v>
      </c>
      <c r="E486" s="21" t="s">
        <v>30</v>
      </c>
      <c r="F486" s="19">
        <v>3.8376270475954302</v>
      </c>
      <c r="G486" s="20">
        <f>AVERAGE(B486,F486)</f>
        <v>2.4498326253133951</v>
      </c>
      <c r="H486">
        <f t="shared" si="55"/>
        <v>7.9436974539878066E-5</v>
      </c>
      <c r="I486">
        <f t="shared" si="57"/>
        <v>0.36470802699999999</v>
      </c>
      <c r="J486">
        <f t="shared" si="56"/>
        <v>2.8971302255288162E-5</v>
      </c>
    </row>
    <row r="487" spans="1:10">
      <c r="A487" s="17" t="s">
        <v>103</v>
      </c>
      <c r="B487" s="19">
        <v>3.7929935822548599</v>
      </c>
      <c r="C487" s="19">
        <v>1.0452297022924499</v>
      </c>
      <c r="D487" s="19">
        <v>0</v>
      </c>
      <c r="E487" s="19">
        <v>0</v>
      </c>
      <c r="F487" s="19">
        <v>1.0332072820449201</v>
      </c>
      <c r="G487" s="20">
        <f t="shared" si="54"/>
        <v>1.1742861133184459</v>
      </c>
      <c r="H487">
        <f t="shared" si="55"/>
        <v>3.8076779255185518E-5</v>
      </c>
      <c r="I487">
        <f t="shared" si="57"/>
        <v>0.526867847</v>
      </c>
      <c r="J487">
        <f t="shared" si="56"/>
        <v>2.0061430706873856E-5</v>
      </c>
    </row>
    <row r="488" spans="1:10">
      <c r="A488" s="17" t="s">
        <v>105</v>
      </c>
      <c r="B488" s="19">
        <v>2.5792356359333</v>
      </c>
      <c r="C488" s="19">
        <v>1.0452297022924502</v>
      </c>
      <c r="D488" s="21" t="s">
        <v>30</v>
      </c>
      <c r="E488" s="19">
        <v>2.4639872858256</v>
      </c>
      <c r="F488" s="19">
        <v>1.32840936262919</v>
      </c>
      <c r="G488" s="20">
        <f>AVERAGE(B488,C488,E488,F488)</f>
        <v>1.8542154966701352</v>
      </c>
      <c r="H488">
        <f t="shared" si="55"/>
        <v>6.0123809144549371E-5</v>
      </c>
      <c r="I488">
        <f t="shared" si="57"/>
        <v>0.31737988700000003</v>
      </c>
      <c r="J488">
        <f t="shared" si="56"/>
        <v>1.9082087752306647E-5</v>
      </c>
    </row>
    <row r="489" spans="1:10">
      <c r="A489" s="24" t="s">
        <v>22</v>
      </c>
      <c r="B489" s="19">
        <v>2.7309553792235</v>
      </c>
      <c r="C489" s="19">
        <v>3.3969965324504598</v>
      </c>
      <c r="D489" s="19">
        <v>0</v>
      </c>
      <c r="E489" s="19">
        <v>0.923995232184602</v>
      </c>
      <c r="F489" s="19">
        <v>1.0332072820449201</v>
      </c>
      <c r="G489" s="20">
        <f t="shared" si="54"/>
        <v>1.6170308851806965</v>
      </c>
      <c r="H489">
        <f t="shared" si="55"/>
        <v>5.2432986616733965E-5</v>
      </c>
      <c r="I489">
        <f t="shared" si="57"/>
        <v>0.51563940399999997</v>
      </c>
      <c r="J489">
        <f t="shared" si="56"/>
        <v>2.7036513968992678E-5</v>
      </c>
    </row>
    <row r="490" spans="1:10">
      <c r="A490" s="24" t="s">
        <v>111</v>
      </c>
      <c r="B490" s="19">
        <v>0</v>
      </c>
      <c r="C490" s="19">
        <v>0</v>
      </c>
      <c r="D490" s="19">
        <v>0</v>
      </c>
      <c r="E490" s="19">
        <v>0</v>
      </c>
      <c r="F490" s="19">
        <v>0</v>
      </c>
      <c r="G490" s="20">
        <f t="shared" si="54"/>
        <v>0</v>
      </c>
      <c r="H490">
        <f t="shared" si="55"/>
        <v>0</v>
      </c>
      <c r="I490">
        <f t="shared" si="57"/>
        <v>0.57165877300000001</v>
      </c>
    </row>
    <row r="491" spans="1:10">
      <c r="A491" s="24" t="s">
        <v>109</v>
      </c>
      <c r="B491" s="19">
        <v>0</v>
      </c>
      <c r="C491" s="19">
        <v>0.65326856393278099</v>
      </c>
      <c r="D491" s="19">
        <v>0</v>
      </c>
      <c r="E491" s="19">
        <v>0</v>
      </c>
      <c r="F491" s="19">
        <v>0.73800520146065995</v>
      </c>
      <c r="G491" s="20">
        <f t="shared" si="54"/>
        <v>0.27825475307868819</v>
      </c>
      <c r="H491">
        <f t="shared" si="55"/>
        <v>9.0225411758830636E-6</v>
      </c>
      <c r="I491">
        <f t="shared" si="57"/>
        <v>0.50274215499999997</v>
      </c>
      <c r="J491">
        <f t="shared" si="56"/>
        <v>4.5360117943396853E-6</v>
      </c>
    </row>
    <row r="492" spans="1:10">
      <c r="A492" s="24" t="s">
        <v>114</v>
      </c>
      <c r="B492" s="19">
        <v>0</v>
      </c>
      <c r="C492" s="19">
        <v>0</v>
      </c>
      <c r="D492" s="19">
        <v>0</v>
      </c>
      <c r="E492" s="19">
        <v>0</v>
      </c>
      <c r="F492" s="19">
        <v>0</v>
      </c>
      <c r="G492" s="20">
        <f t="shared" si="54"/>
        <v>0</v>
      </c>
      <c r="H492">
        <f t="shared" si="55"/>
        <v>0</v>
      </c>
      <c r="I492">
        <f t="shared" si="57"/>
        <v>0.547400573</v>
      </c>
    </row>
    <row r="493" spans="1:10">
      <c r="A493" s="24" t="s">
        <v>118</v>
      </c>
      <c r="B493" s="21" t="s">
        <v>30</v>
      </c>
      <c r="C493" s="21" t="s">
        <v>30</v>
      </c>
      <c r="D493" s="21" t="s">
        <v>30</v>
      </c>
      <c r="E493" s="21" t="s">
        <v>30</v>
      </c>
      <c r="F493" s="21" t="s">
        <v>30</v>
      </c>
      <c r="G493" s="20"/>
      <c r="H493">
        <f t="shared" si="55"/>
        <v>0</v>
      </c>
      <c r="I493">
        <f t="shared" si="57"/>
        <v>0.47299710099999998</v>
      </c>
    </row>
    <row r="494" spans="1:10" ht="16" thickBot="1">
      <c r="A494" s="26" t="s">
        <v>162</v>
      </c>
      <c r="B494" s="28">
        <v>0</v>
      </c>
      <c r="C494" s="28">
        <v>0</v>
      </c>
      <c r="D494" s="28">
        <v>0</v>
      </c>
      <c r="E494" s="28">
        <v>0</v>
      </c>
      <c r="F494" s="28">
        <v>0</v>
      </c>
      <c r="G494" s="20">
        <f t="shared" si="54"/>
        <v>0</v>
      </c>
      <c r="H494">
        <f t="shared" si="55"/>
        <v>0</v>
      </c>
      <c r="I494">
        <f t="shared" si="57"/>
        <v>0.54537309199999995</v>
      </c>
    </row>
    <row r="495" spans="1:10">
      <c r="A495" s="24" t="s">
        <v>120</v>
      </c>
      <c r="B495" s="21" t="s">
        <v>30</v>
      </c>
      <c r="C495" s="19">
        <v>0</v>
      </c>
      <c r="D495" s="19">
        <v>0</v>
      </c>
      <c r="E495" s="19">
        <v>0</v>
      </c>
      <c r="F495" s="19">
        <v>0</v>
      </c>
      <c r="G495" s="20">
        <f t="shared" si="54"/>
        <v>0</v>
      </c>
      <c r="H495">
        <f t="shared" si="55"/>
        <v>0</v>
      </c>
      <c r="I495">
        <f t="shared" si="57"/>
        <v>0.530444735</v>
      </c>
    </row>
    <row r="496" spans="1:10">
      <c r="A496" s="24" t="s">
        <v>122</v>
      </c>
      <c r="B496" s="19">
        <v>0</v>
      </c>
      <c r="C496" s="19">
        <v>0.91457598950589403</v>
      </c>
      <c r="D496" s="19">
        <v>0</v>
      </c>
      <c r="E496" s="19">
        <v>2.1559888750974001</v>
      </c>
      <c r="F496" s="19">
        <v>0</v>
      </c>
      <c r="G496" s="20">
        <f t="shared" si="54"/>
        <v>0.61411297292065881</v>
      </c>
      <c r="H496">
        <f t="shared" si="55"/>
        <v>1.9912901840902946E-5</v>
      </c>
      <c r="I496">
        <f t="shared" si="57"/>
        <v>0.57400911600000004</v>
      </c>
      <c r="J496">
        <f t="shared" si="56"/>
        <v>1.1430187182691473E-5</v>
      </c>
    </row>
    <row r="497" spans="1:10">
      <c r="A497" s="24" t="s">
        <v>129</v>
      </c>
      <c r="B497" s="19">
        <v>0</v>
      </c>
      <c r="C497" s="19">
        <v>1.56784455343868</v>
      </c>
      <c r="D497" s="19">
        <v>0</v>
      </c>
      <c r="E497" s="19">
        <v>0</v>
      </c>
      <c r="F497" s="19">
        <v>0</v>
      </c>
      <c r="G497" s="20">
        <f t="shared" si="54"/>
        <v>0.31356891068773601</v>
      </c>
      <c r="H497">
        <f t="shared" si="55"/>
        <v>1.0167619337509845E-5</v>
      </c>
      <c r="I497">
        <f t="shared" si="57"/>
        <v>0.51318692300000002</v>
      </c>
      <c r="J497">
        <f t="shared" si="56"/>
        <v>5.217889282051976E-6</v>
      </c>
    </row>
    <row r="498" spans="1:10">
      <c r="A498" s="24" t="s">
        <v>217</v>
      </c>
      <c r="B498" s="21" t="s">
        <v>30</v>
      </c>
      <c r="C498" s="21" t="s">
        <v>30</v>
      </c>
      <c r="D498" s="19">
        <v>0</v>
      </c>
      <c r="E498" s="19">
        <v>0</v>
      </c>
      <c r="F498" s="19">
        <v>0</v>
      </c>
      <c r="G498" s="20">
        <f t="shared" si="54"/>
        <v>0</v>
      </c>
      <c r="H498">
        <f t="shared" si="55"/>
        <v>0</v>
      </c>
      <c r="I498">
        <f t="shared" si="57"/>
        <v>0.42702807500000001</v>
      </c>
    </row>
    <row r="499" spans="1:10">
      <c r="A499" s="24" t="s">
        <v>131</v>
      </c>
      <c r="B499" s="19">
        <v>0</v>
      </c>
      <c r="C499" s="19">
        <v>0</v>
      </c>
      <c r="D499" s="19">
        <v>0</v>
      </c>
      <c r="E499" s="19">
        <v>0</v>
      </c>
      <c r="F499" s="19">
        <v>0</v>
      </c>
      <c r="G499" s="20">
        <f t="shared" si="54"/>
        <v>0</v>
      </c>
      <c r="H499">
        <f t="shared" si="55"/>
        <v>0</v>
      </c>
      <c r="I499">
        <f t="shared" si="57"/>
        <v>0.52911444100000005</v>
      </c>
    </row>
    <row r="500" spans="1:10">
      <c r="A500" s="24" t="s">
        <v>133</v>
      </c>
      <c r="B500" s="19">
        <v>2.27579614935292</v>
      </c>
      <c r="C500" s="19">
        <v>13.849293555375001</v>
      </c>
      <c r="D500" s="21" t="s">
        <v>30</v>
      </c>
      <c r="E500" s="21" t="s">
        <v>30</v>
      </c>
      <c r="F500" s="19">
        <v>4.5756322490560901</v>
      </c>
      <c r="G500" s="20">
        <f>AVERAGE(B500,C500,F500)</f>
        <v>6.9002406512613375</v>
      </c>
      <c r="H500">
        <f t="shared" si="55"/>
        <v>2.2374354691400943E-4</v>
      </c>
      <c r="I500">
        <f t="shared" si="57"/>
        <v>0.50267819899999999</v>
      </c>
      <c r="J500">
        <f t="shared" si="56"/>
        <v>1.1247100320060627E-4</v>
      </c>
    </row>
    <row r="501" spans="1:10">
      <c r="A501" s="24" t="s">
        <v>135</v>
      </c>
      <c r="B501" s="19">
        <v>0.60687897316077699</v>
      </c>
      <c r="C501" s="19">
        <v>1.30653712786556</v>
      </c>
      <c r="D501" s="19">
        <v>0</v>
      </c>
      <c r="E501" s="19">
        <v>0</v>
      </c>
      <c r="F501" s="19">
        <v>0</v>
      </c>
      <c r="G501" s="20">
        <f t="shared" si="54"/>
        <v>0.38268322020526735</v>
      </c>
      <c r="H501">
        <f t="shared" si="55"/>
        <v>1.2408683314189904E-5</v>
      </c>
      <c r="I501">
        <f t="shared" si="57"/>
        <v>0.52074587400000005</v>
      </c>
      <c r="J501">
        <f t="shared" si="56"/>
        <v>6.4617706376370389E-6</v>
      </c>
    </row>
    <row r="502" spans="1:10">
      <c r="A502" s="24" t="s">
        <v>141</v>
      </c>
      <c r="B502" s="19">
        <v>19.723566627725301</v>
      </c>
      <c r="C502" s="19">
        <v>48.3418737310258</v>
      </c>
      <c r="D502" s="19">
        <v>101.560592270295</v>
      </c>
      <c r="E502" s="19">
        <v>49.587744127240299</v>
      </c>
      <c r="F502" s="19">
        <v>14.022098827752538</v>
      </c>
      <c r="G502" s="20">
        <f t="shared" si="54"/>
        <v>46.647175116807787</v>
      </c>
      <c r="H502">
        <f t="shared" si="55"/>
        <v>1.5125565819571311E-3</v>
      </c>
      <c r="I502">
        <f t="shared" si="57"/>
        <v>0.36556084300000002</v>
      </c>
      <c r="J502">
        <f t="shared" si="56"/>
        <v>5.5293145918544747E-4</v>
      </c>
    </row>
    <row r="503" spans="1:10">
      <c r="A503" s="24" t="s">
        <v>144</v>
      </c>
      <c r="B503" s="19">
        <v>1.36547768961175</v>
      </c>
      <c r="C503" s="19">
        <v>1.0452297022924499</v>
      </c>
      <c r="D503" s="19">
        <v>0</v>
      </c>
      <c r="E503" s="19">
        <v>0</v>
      </c>
      <c r="F503" s="19">
        <v>0</v>
      </c>
      <c r="G503" s="20">
        <f t="shared" si="54"/>
        <v>0.48214147838084004</v>
      </c>
      <c r="H503">
        <f t="shared" si="55"/>
        <v>1.563366409076965E-5</v>
      </c>
      <c r="I503">
        <f t="shared" si="57"/>
        <v>0.52159803599999999</v>
      </c>
      <c r="J503">
        <f t="shared" si="56"/>
        <v>8.154488485229175E-6</v>
      </c>
    </row>
    <row r="504" spans="1:10">
      <c r="A504" s="24" t="s">
        <v>146</v>
      </c>
      <c r="B504" s="19">
        <v>5.0067515285764133</v>
      </c>
      <c r="C504" s="21" t="s">
        <v>30</v>
      </c>
      <c r="D504" s="21" t="s">
        <v>30</v>
      </c>
      <c r="E504" s="19">
        <v>1.8479904643692</v>
      </c>
      <c r="F504" s="19">
        <v>0.8856062417527919</v>
      </c>
      <c r="G504" s="20">
        <f>AVERAGE(B504,E504,F504)</f>
        <v>2.5801160782328019</v>
      </c>
      <c r="H504">
        <f t="shared" si="55"/>
        <v>8.3661476746922672E-5</v>
      </c>
      <c r="I504">
        <f t="shared" si="57"/>
        <v>0.53553453900000003</v>
      </c>
      <c r="J504">
        <f t="shared" si="56"/>
        <v>4.4803610381722458E-5</v>
      </c>
    </row>
    <row r="505" spans="1:10">
      <c r="A505" s="24" t="s">
        <v>148</v>
      </c>
      <c r="B505" s="21" t="s">
        <v>30</v>
      </c>
      <c r="C505" s="21" t="s">
        <v>30</v>
      </c>
      <c r="D505" s="21" t="s">
        <v>30</v>
      </c>
      <c r="E505" s="21" t="s">
        <v>30</v>
      </c>
      <c r="F505" s="19">
        <v>2.5092176849662402</v>
      </c>
      <c r="G505" s="20">
        <f>AVERAGE(F505)</f>
        <v>2.5092176849662402</v>
      </c>
      <c r="H505">
        <f t="shared" si="55"/>
        <v>8.136256301598416E-5</v>
      </c>
      <c r="I505">
        <f t="shared" si="57"/>
        <v>0.49722559999999999</v>
      </c>
      <c r="J505">
        <f t="shared" si="56"/>
        <v>4.045554921316053E-5</v>
      </c>
    </row>
    <row r="506" spans="1:10">
      <c r="A506" s="24" t="s">
        <v>149</v>
      </c>
      <c r="B506" s="19">
        <v>0</v>
      </c>
      <c r="C506" s="19">
        <v>0</v>
      </c>
      <c r="D506" s="19">
        <v>0</v>
      </c>
      <c r="E506" s="21" t="s">
        <v>30</v>
      </c>
      <c r="F506" s="21" t="s">
        <v>30</v>
      </c>
      <c r="G506" s="20">
        <f t="shared" si="54"/>
        <v>0</v>
      </c>
      <c r="H506">
        <f t="shared" si="55"/>
        <v>0</v>
      </c>
      <c r="I506">
        <f t="shared" si="57"/>
        <v>0.47228700699999998</v>
      </c>
    </row>
    <row r="507" spans="1:10">
      <c r="A507" s="17" t="s">
        <v>96</v>
      </c>
      <c r="B507" s="19">
        <v>166.89171761921378</v>
      </c>
      <c r="C507" s="19">
        <v>252.29231939084013</v>
      </c>
      <c r="D507" s="19">
        <v>15.678069571780586</v>
      </c>
      <c r="E507" s="19">
        <v>128.89733488975196</v>
      </c>
      <c r="F507" s="19">
        <v>264.3534631632084</v>
      </c>
      <c r="G507" s="20">
        <f t="shared" si="54"/>
        <v>165.62258092695896</v>
      </c>
      <c r="H507">
        <f t="shared" si="55"/>
        <v>5.3703900455814527E-3</v>
      </c>
      <c r="I507">
        <f t="shared" ref="I507:I538" si="58">VLOOKUP(A507,R$1:S$253,2,FALSE)</f>
        <v>0.30302319799999999</v>
      </c>
      <c r="J507">
        <f t="shared" si="56"/>
        <v>1.6273527661194575E-3</v>
      </c>
    </row>
    <row r="508" spans="1:10">
      <c r="A508" s="17" t="s">
        <v>150</v>
      </c>
      <c r="B508" s="19">
        <v>55.984585274081702</v>
      </c>
      <c r="C508" s="19">
        <v>21.2965551842087</v>
      </c>
      <c r="D508" s="19">
        <v>19.146669034563899</v>
      </c>
      <c r="E508" s="19">
        <v>10.625945170122922</v>
      </c>
      <c r="F508" s="19">
        <v>45.018317289100303</v>
      </c>
      <c r="G508" s="20">
        <f t="shared" ref="G508:G566" si="59">AVERAGE(B508:F508)</f>
        <v>30.414414390415505</v>
      </c>
      <c r="H508">
        <f t="shared" ref="H508:H564" si="60">G508/G$566</f>
        <v>9.8620168439779313E-4</v>
      </c>
      <c r="I508">
        <f t="shared" si="58"/>
        <v>0.30302319799999999</v>
      </c>
      <c r="J508">
        <f t="shared" ref="J508:J562" si="61">H508*I508</f>
        <v>2.9884198827920597E-4</v>
      </c>
    </row>
    <row r="509" spans="1:10">
      <c r="A509" s="17" t="s">
        <v>151</v>
      </c>
      <c r="B509" s="19">
        <v>34.440381726874101</v>
      </c>
      <c r="C509" s="19">
        <v>131.6989424888487</v>
      </c>
      <c r="D509" s="19">
        <v>505.99928963083005</v>
      </c>
      <c r="E509" s="19">
        <v>328.94230265771802</v>
      </c>
      <c r="F509" s="19">
        <v>717.78385894063797</v>
      </c>
      <c r="G509" s="20">
        <f t="shared" si="59"/>
        <v>343.7729550889818</v>
      </c>
      <c r="H509">
        <f t="shared" si="60"/>
        <v>1.1146999676114069E-2</v>
      </c>
      <c r="I509">
        <f t="shared" si="58"/>
        <v>0.34739118899999999</v>
      </c>
      <c r="J509">
        <f t="shared" si="61"/>
        <v>3.8723694712678811E-3</v>
      </c>
    </row>
    <row r="510" spans="1:10">
      <c r="A510" s="17" t="s">
        <v>155</v>
      </c>
      <c r="B510" s="21" t="s">
        <v>30</v>
      </c>
      <c r="C510" s="19">
        <v>0</v>
      </c>
      <c r="D510" s="19">
        <v>0</v>
      </c>
      <c r="E510" s="19">
        <v>0</v>
      </c>
      <c r="F510" s="19">
        <v>0</v>
      </c>
      <c r="G510" s="20">
        <f t="shared" si="59"/>
        <v>0</v>
      </c>
      <c r="H510">
        <f t="shared" si="60"/>
        <v>0</v>
      </c>
      <c r="I510">
        <f t="shared" si="58"/>
        <v>0.39930692499999998</v>
      </c>
    </row>
    <row r="511" spans="1:10">
      <c r="A511" s="17" t="s">
        <v>157</v>
      </c>
      <c r="B511" s="19">
        <v>64.480890898332603</v>
      </c>
      <c r="C511" s="19">
        <v>67.547969510649594</v>
      </c>
      <c r="D511" s="19">
        <v>20.672852798188558</v>
      </c>
      <c r="E511" s="19">
        <v>4.3119777501948091</v>
      </c>
      <c r="F511" s="21" t="s">
        <v>30</v>
      </c>
      <c r="G511" s="20">
        <f>AVERAGE(B511:E511)</f>
        <v>39.253422739341396</v>
      </c>
      <c r="H511">
        <f t="shared" si="60"/>
        <v>1.2728106853215086E-3</v>
      </c>
      <c r="I511">
        <f t="shared" si="58"/>
        <v>0.30302319799999999</v>
      </c>
      <c r="J511">
        <f t="shared" si="61"/>
        <v>3.8569116431469517E-4</v>
      </c>
    </row>
    <row r="512" spans="1:10">
      <c r="A512" s="17" t="s">
        <v>161</v>
      </c>
      <c r="B512" s="19">
        <v>169.926112485018</v>
      </c>
      <c r="C512" s="19">
        <v>3.52765024523702</v>
      </c>
      <c r="D512" s="21" t="s">
        <v>30</v>
      </c>
      <c r="E512" s="21" t="s">
        <v>30</v>
      </c>
      <c r="F512" s="19">
        <v>1.0332072820449201</v>
      </c>
      <c r="G512" s="20">
        <f>AVERAGE(B512,C512,F512)</f>
        <v>58.162323337433314</v>
      </c>
      <c r="H512">
        <f t="shared" si="60"/>
        <v>1.8859406762716296E-3</v>
      </c>
      <c r="I512">
        <f t="shared" si="58"/>
        <v>0.33501194099999998</v>
      </c>
      <c r="J512">
        <f t="shared" si="61"/>
        <v>6.318126465686113E-4</v>
      </c>
    </row>
    <row r="513" spans="1:10">
      <c r="A513" s="17" t="s">
        <v>198</v>
      </c>
      <c r="B513" s="19">
        <v>0</v>
      </c>
      <c r="C513" s="19">
        <v>0</v>
      </c>
      <c r="D513" s="19">
        <v>0</v>
      </c>
      <c r="E513" s="19">
        <v>0</v>
      </c>
      <c r="F513" s="19">
        <v>0</v>
      </c>
      <c r="G513" s="20">
        <f t="shared" si="59"/>
        <v>0</v>
      </c>
      <c r="H513">
        <f t="shared" si="60"/>
        <v>0</v>
      </c>
      <c r="I513">
        <f t="shared" si="58"/>
        <v>0.48138170000000002</v>
      </c>
    </row>
    <row r="514" spans="1:10">
      <c r="A514" s="17" t="s">
        <v>163</v>
      </c>
      <c r="B514" s="19">
        <v>20.027006114305653</v>
      </c>
      <c r="C514" s="19">
        <v>3.1356891068773503</v>
      </c>
      <c r="D514" s="19">
        <v>0</v>
      </c>
      <c r="E514" s="19">
        <v>33.879825180102067</v>
      </c>
      <c r="F514" s="19">
        <v>0</v>
      </c>
      <c r="G514" s="20">
        <f t="shared" si="59"/>
        <v>11.408504080257014</v>
      </c>
      <c r="H514">
        <f t="shared" si="60"/>
        <v>3.6992610792973603E-4</v>
      </c>
      <c r="I514">
        <f t="shared" si="58"/>
        <v>0.309853932</v>
      </c>
      <c r="J514">
        <f t="shared" si="61"/>
        <v>1.1462305909148509E-4</v>
      </c>
    </row>
    <row r="515" spans="1:10">
      <c r="A515" s="17" t="s">
        <v>166</v>
      </c>
      <c r="B515" s="19">
        <v>29.130190711717315</v>
      </c>
      <c r="C515" s="21" t="s">
        <v>30</v>
      </c>
      <c r="D515" s="19">
        <v>7.4921748396119598</v>
      </c>
      <c r="E515" s="19">
        <v>2.6179864911897055</v>
      </c>
      <c r="F515" s="19">
        <v>0.5904041611685279</v>
      </c>
      <c r="G515" s="20">
        <f>AVERAGE(B515,D515,E515,F515)</f>
        <v>9.9576890509218767</v>
      </c>
      <c r="H515">
        <f t="shared" si="60"/>
        <v>3.2288274857671708E-4</v>
      </c>
      <c r="I515">
        <f t="shared" si="58"/>
        <v>0.38176551399999997</v>
      </c>
      <c r="J515">
        <f t="shared" si="61"/>
        <v>1.2326549847212315E-4</v>
      </c>
    </row>
    <row r="516" spans="1:10">
      <c r="A516" s="17" t="s">
        <v>168</v>
      </c>
      <c r="B516" s="19">
        <v>5.613630501737191</v>
      </c>
      <c r="C516" s="19">
        <v>251.769704539694</v>
      </c>
      <c r="D516" s="19">
        <v>52.306479898772402</v>
      </c>
      <c r="E516" s="19">
        <v>36.497811671291771</v>
      </c>
      <c r="F516" s="19">
        <v>1.0332072820449201</v>
      </c>
      <c r="G516" s="20">
        <f t="shared" si="59"/>
        <v>69.444166778708066</v>
      </c>
      <c r="H516">
        <f t="shared" si="60"/>
        <v>2.2517597534393143E-3</v>
      </c>
      <c r="I516">
        <f t="shared" si="58"/>
        <v>0.35233554700000003</v>
      </c>
      <c r="J516">
        <f t="shared" si="61"/>
        <v>7.9337500444062595E-4</v>
      </c>
    </row>
    <row r="517" spans="1:10">
      <c r="A517" s="17" t="s">
        <v>170</v>
      </c>
      <c r="B517" s="19">
        <v>17.144330991792</v>
      </c>
      <c r="C517" s="19">
        <v>7.447261628833707</v>
      </c>
      <c r="D517" s="19">
        <v>0.693719892556663</v>
      </c>
      <c r="E517" s="19">
        <v>100.25348269202931</v>
      </c>
      <c r="F517" s="19">
        <v>16.088513391842401</v>
      </c>
      <c r="G517" s="20">
        <f t="shared" si="59"/>
        <v>28.325461719410818</v>
      </c>
      <c r="H517">
        <f t="shared" si="60"/>
        <v>9.184664120257134E-4</v>
      </c>
      <c r="I517">
        <f t="shared" si="58"/>
        <v>0.30810618099999998</v>
      </c>
      <c r="J517">
        <f t="shared" si="61"/>
        <v>2.8298517858601504E-4</v>
      </c>
    </row>
    <row r="518" spans="1:10">
      <c r="A518" s="17" t="s">
        <v>172</v>
      </c>
      <c r="B518" s="19">
        <v>4.8881353643549597</v>
      </c>
      <c r="C518" s="19">
        <v>3.2663428196639099</v>
      </c>
      <c r="D518" s="19">
        <v>0</v>
      </c>
      <c r="E518" s="21" t="s">
        <v>30</v>
      </c>
      <c r="F518" s="21" t="s">
        <v>30</v>
      </c>
      <c r="G518" s="20">
        <f>AVERAGE(B518:D518)</f>
        <v>2.718159394672957</v>
      </c>
      <c r="H518">
        <f t="shared" si="60"/>
        <v>8.8137596176532336E-5</v>
      </c>
      <c r="I518">
        <f t="shared" si="58"/>
        <v>0.38138826799999997</v>
      </c>
      <c r="J518">
        <f t="shared" si="61"/>
        <v>3.3614645151451088E-5</v>
      </c>
    </row>
    <row r="519" spans="1:10">
      <c r="A519" s="17" t="s">
        <v>46</v>
      </c>
      <c r="B519" s="19">
        <v>2.12407640606272</v>
      </c>
      <c r="C519" s="19">
        <v>1.56784455343868</v>
      </c>
      <c r="D519" s="19">
        <v>0</v>
      </c>
      <c r="E519" s="19">
        <v>0.615996821456401</v>
      </c>
      <c r="F519" s="19">
        <v>0.59040416116852801</v>
      </c>
      <c r="G519" s="20">
        <f t="shared" si="59"/>
        <v>0.9796643884252656</v>
      </c>
      <c r="H519">
        <f t="shared" si="60"/>
        <v>3.1766078334028107E-5</v>
      </c>
      <c r="I519">
        <f t="shared" si="58"/>
        <v>0.49513526800000002</v>
      </c>
      <c r="J519">
        <f t="shared" si="61"/>
        <v>1.5728505709228002E-5</v>
      </c>
    </row>
    <row r="520" spans="1:10">
      <c r="A520" s="17" t="s">
        <v>174</v>
      </c>
      <c r="B520" s="19">
        <v>264.44751255480878</v>
      </c>
      <c r="C520" s="19">
        <v>20.512632907489333</v>
      </c>
      <c r="D520" s="19">
        <v>6.5209669900326297</v>
      </c>
      <c r="E520" s="19">
        <v>198.19697730359709</v>
      </c>
      <c r="F520" s="19">
        <v>155.12869334703072</v>
      </c>
      <c r="G520" s="20">
        <f t="shared" si="59"/>
        <v>128.96135662059169</v>
      </c>
      <c r="H520">
        <f t="shared" si="60"/>
        <v>4.1816326130392576E-3</v>
      </c>
      <c r="I520">
        <f t="shared" si="58"/>
        <v>0.427243396</v>
      </c>
      <c r="J520">
        <f t="shared" si="61"/>
        <v>1.7865749184192462E-3</v>
      </c>
    </row>
    <row r="521" spans="1:10">
      <c r="A521" s="17" t="s">
        <v>175</v>
      </c>
      <c r="B521" s="19">
        <v>3.9447133255450502</v>
      </c>
      <c r="C521" s="19">
        <v>12.2814490019363</v>
      </c>
      <c r="D521" s="19">
        <v>2.2199036561813199</v>
      </c>
      <c r="E521" s="19">
        <v>24.485873652892</v>
      </c>
      <c r="F521" s="21" t="s">
        <v>30</v>
      </c>
      <c r="G521" s="20">
        <f>AVERAGE(B521:E521)</f>
        <v>10.732984909138668</v>
      </c>
      <c r="H521">
        <f t="shared" si="60"/>
        <v>3.4802208124527507E-4</v>
      </c>
      <c r="I521">
        <f t="shared" si="58"/>
        <v>0.28742747600000002</v>
      </c>
      <c r="J521">
        <f t="shared" si="61"/>
        <v>1.0003110840459635E-4</v>
      </c>
    </row>
    <row r="522" spans="1:10">
      <c r="A522" s="17" t="s">
        <v>178</v>
      </c>
      <c r="B522" s="21" t="s">
        <v>30</v>
      </c>
      <c r="C522" s="19">
        <v>7.7085690544068202</v>
      </c>
      <c r="D522" s="21" t="s">
        <v>30</v>
      </c>
      <c r="E522" s="21" t="s">
        <v>30</v>
      </c>
      <c r="F522" s="21" t="s">
        <v>30</v>
      </c>
      <c r="G522" s="20">
        <f>AVERAGE(C522)</f>
        <v>7.7085690544068202</v>
      </c>
      <c r="H522">
        <f t="shared" si="60"/>
        <v>2.4995397538044961E-4</v>
      </c>
      <c r="I522">
        <f t="shared" si="58"/>
        <v>0.430075243</v>
      </c>
      <c r="J522">
        <f t="shared" si="61"/>
        <v>1.0749901670056288E-4</v>
      </c>
    </row>
    <row r="523" spans="1:10">
      <c r="A523" s="17" t="s">
        <v>179</v>
      </c>
      <c r="B523" s="21" t="s">
        <v>30</v>
      </c>
      <c r="C523" s="21" t="s">
        <v>30</v>
      </c>
      <c r="D523" s="21" t="s">
        <v>30</v>
      </c>
      <c r="E523" s="21" t="s">
        <v>30</v>
      </c>
      <c r="F523" s="21" t="s">
        <v>30</v>
      </c>
      <c r="G523" s="20"/>
      <c r="H523">
        <f t="shared" si="60"/>
        <v>0</v>
      </c>
      <c r="I523">
        <f t="shared" si="58"/>
        <v>0.33193937699999998</v>
      </c>
    </row>
    <row r="524" spans="1:10">
      <c r="A524" s="17" t="s">
        <v>44</v>
      </c>
      <c r="B524" s="19">
        <v>1.06203820303136</v>
      </c>
      <c r="C524" s="19">
        <v>0</v>
      </c>
      <c r="D524" s="19">
        <v>0</v>
      </c>
      <c r="E524" s="19">
        <v>0</v>
      </c>
      <c r="F524" s="19">
        <v>1.18080832233706</v>
      </c>
      <c r="G524" s="20">
        <f t="shared" si="59"/>
        <v>0.44856930507368398</v>
      </c>
      <c r="H524">
        <f t="shared" si="60"/>
        <v>1.4545070589036946E-5</v>
      </c>
      <c r="I524">
        <f t="shared" si="58"/>
        <v>0.338698428</v>
      </c>
      <c r="J524">
        <f t="shared" si="61"/>
        <v>4.9263925436558471E-6</v>
      </c>
    </row>
    <row r="525" spans="1:10">
      <c r="A525" s="17" t="s">
        <v>180</v>
      </c>
      <c r="B525" s="19">
        <v>2.4275158926431102</v>
      </c>
      <c r="C525" s="19">
        <v>1.6984982662252299</v>
      </c>
      <c r="D525" s="19">
        <v>0</v>
      </c>
      <c r="E525" s="19">
        <v>0.76999602682050206</v>
      </c>
      <c r="F525" s="19">
        <v>3.2472228864269037</v>
      </c>
      <c r="G525" s="20">
        <f t="shared" si="59"/>
        <v>1.6286466144231493</v>
      </c>
      <c r="H525">
        <f t="shared" si="60"/>
        <v>5.2809632097964264E-5</v>
      </c>
      <c r="I525">
        <f t="shared" si="58"/>
        <v>0.45023135800000003</v>
      </c>
      <c r="J525">
        <f t="shared" si="61"/>
        <v>2.3776552374946839E-5</v>
      </c>
    </row>
    <row r="526" spans="1:10">
      <c r="A526" s="17" t="s">
        <v>182</v>
      </c>
      <c r="B526" s="19">
        <v>1.21375794632155</v>
      </c>
      <c r="C526" s="19">
        <v>1.1758834150790101</v>
      </c>
      <c r="D526" s="19">
        <v>0</v>
      </c>
      <c r="E526" s="19">
        <v>0</v>
      </c>
      <c r="F526" s="19">
        <v>1.6236114432134501</v>
      </c>
      <c r="G526" s="20">
        <f t="shared" si="59"/>
        <v>0.80265056092280207</v>
      </c>
      <c r="H526">
        <f t="shared" si="60"/>
        <v>2.6026321763221256E-5</v>
      </c>
      <c r="I526">
        <f t="shared" si="58"/>
        <v>0.304453064</v>
      </c>
      <c r="J526">
        <f t="shared" si="61"/>
        <v>7.9237934054625943E-6</v>
      </c>
    </row>
    <row r="527" spans="1:10">
      <c r="A527" s="17" t="s">
        <v>183</v>
      </c>
      <c r="B527" s="19">
        <v>1.97235666277253</v>
      </c>
      <c r="C527" s="19">
        <v>1.6984982662252299</v>
      </c>
      <c r="D527" s="19">
        <v>0</v>
      </c>
      <c r="E527" s="19">
        <v>0.76999602682050206</v>
      </c>
      <c r="F527" s="19">
        <v>0.59040416116852801</v>
      </c>
      <c r="G527" s="20">
        <f t="shared" si="59"/>
        <v>1.0062510233973581</v>
      </c>
      <c r="H527">
        <f t="shared" si="60"/>
        <v>3.2628162471351151E-5</v>
      </c>
      <c r="I527">
        <f t="shared" si="58"/>
        <v>0.32123402699999998</v>
      </c>
      <c r="J527">
        <f t="shared" si="61"/>
        <v>1.0481276024282402E-5</v>
      </c>
    </row>
    <row r="528" spans="1:10">
      <c r="A528" s="17" t="s">
        <v>184</v>
      </c>
      <c r="B528" s="21" t="s">
        <v>30</v>
      </c>
      <c r="C528" s="21" t="s">
        <v>30</v>
      </c>
      <c r="D528" s="21" t="s">
        <v>30</v>
      </c>
      <c r="E528" s="21" t="s">
        <v>30</v>
      </c>
      <c r="F528" s="21" t="s">
        <v>30</v>
      </c>
      <c r="G528" s="20"/>
      <c r="H528">
        <f t="shared" si="60"/>
        <v>0</v>
      </c>
      <c r="I528">
        <f t="shared" si="58"/>
        <v>0.35035347300000003</v>
      </c>
    </row>
    <row r="529" spans="1:10">
      <c r="A529" s="17" t="s">
        <v>186</v>
      </c>
      <c r="B529" s="19">
        <v>4.2481528121254399</v>
      </c>
      <c r="C529" s="21" t="s">
        <v>30</v>
      </c>
      <c r="D529" s="19">
        <v>0</v>
      </c>
      <c r="E529" s="19">
        <v>0.615996821456401</v>
      </c>
      <c r="F529" s="21" t="s">
        <v>30</v>
      </c>
      <c r="G529" s="20">
        <f>AVERAGE(B529,D529,E529)</f>
        <v>1.6213832111939468</v>
      </c>
      <c r="H529">
        <f t="shared" si="60"/>
        <v>5.2574112833738109E-5</v>
      </c>
      <c r="I529">
        <f t="shared" si="58"/>
        <v>0.320837551</v>
      </c>
      <c r="J529">
        <f t="shared" si="61"/>
        <v>1.6867749607574204E-5</v>
      </c>
    </row>
    <row r="530" spans="1:10">
      <c r="A530" s="17" t="s">
        <v>187</v>
      </c>
      <c r="B530" s="19">
        <v>3.3378343523842799</v>
      </c>
      <c r="C530" s="19">
        <v>1.95980569179834</v>
      </c>
      <c r="D530" s="19">
        <v>0</v>
      </c>
      <c r="E530" s="19">
        <v>0.76999602682050206</v>
      </c>
      <c r="F530" s="19">
        <v>3.2472228864269002</v>
      </c>
      <c r="G530" s="20">
        <f t="shared" si="59"/>
        <v>1.8629717914860044</v>
      </c>
      <c r="H530">
        <f t="shared" si="60"/>
        <v>6.0407736120280169E-5</v>
      </c>
      <c r="I530">
        <f t="shared" si="58"/>
        <v>0.29396187099999999</v>
      </c>
      <c r="J530">
        <f t="shared" si="61"/>
        <v>1.775757113279184E-5</v>
      </c>
    </row>
    <row r="531" spans="1:10">
      <c r="A531" s="17" t="s">
        <v>189</v>
      </c>
      <c r="B531" s="19">
        <v>18.206369194823299</v>
      </c>
      <c r="C531" s="19">
        <v>10.8442581612842</v>
      </c>
      <c r="D531" s="19">
        <v>2.7748795702266502</v>
      </c>
      <c r="E531" s="19">
        <v>20.943891929517601</v>
      </c>
      <c r="F531" s="19">
        <v>15.793311311258099</v>
      </c>
      <c r="G531" s="20">
        <f t="shared" si="59"/>
        <v>13.712542033421968</v>
      </c>
      <c r="H531">
        <f t="shared" si="60"/>
        <v>4.4463562168725796E-4</v>
      </c>
      <c r="I531">
        <f t="shared" si="58"/>
        <v>0.34145803200000002</v>
      </c>
      <c r="J531">
        <f t="shared" si="61"/>
        <v>1.5182440433842762E-4</v>
      </c>
    </row>
    <row r="532" spans="1:10">
      <c r="A532" s="17" t="s">
        <v>190</v>
      </c>
      <c r="B532" s="19">
        <v>3.3378343523842799</v>
      </c>
      <c r="C532" s="19">
        <v>3.0050353940907901</v>
      </c>
      <c r="D532" s="19">
        <v>0</v>
      </c>
      <c r="E532" s="19">
        <v>0</v>
      </c>
      <c r="F532" s="19">
        <v>0</v>
      </c>
      <c r="G532" s="20">
        <f t="shared" si="59"/>
        <v>1.2685739492950141</v>
      </c>
      <c r="H532">
        <f t="shared" si="60"/>
        <v>4.1134106661351764E-5</v>
      </c>
      <c r="I532">
        <f t="shared" si="58"/>
        <v>0.349158994</v>
      </c>
      <c r="J532">
        <f t="shared" si="61"/>
        <v>1.436234330096628E-5</v>
      </c>
    </row>
    <row r="533" spans="1:10">
      <c r="A533" s="17" t="s">
        <v>192</v>
      </c>
      <c r="B533" s="19">
        <v>118.94827873951238</v>
      </c>
      <c r="C533" s="19">
        <v>67.939930649009298</v>
      </c>
      <c r="D533" s="19">
        <v>2.6361355917153202</v>
      </c>
      <c r="E533" s="19">
        <v>32.339833126461066</v>
      </c>
      <c r="F533" s="19">
        <v>18.154927955932234</v>
      </c>
      <c r="G533" s="20">
        <f t="shared" si="59"/>
        <v>48.003821212526056</v>
      </c>
      <c r="H533">
        <f t="shared" si="60"/>
        <v>1.5565464693688929E-3</v>
      </c>
      <c r="I533">
        <f t="shared" si="58"/>
        <v>0.27743080799999997</v>
      </c>
      <c r="J533">
        <f t="shared" si="61"/>
        <v>4.3183394468655919E-4</v>
      </c>
    </row>
    <row r="534" spans="1:10">
      <c r="A534" s="17" t="s">
        <v>193</v>
      </c>
      <c r="B534" s="19">
        <v>111.21057183171246</v>
      </c>
      <c r="C534" s="19">
        <v>18.944788354050701</v>
      </c>
      <c r="D534" s="19">
        <v>53.693919683885724</v>
      </c>
      <c r="E534" s="19">
        <v>2.4639872858256049</v>
      </c>
      <c r="F534" s="19">
        <v>8.2656582563593908</v>
      </c>
      <c r="G534" s="20">
        <f t="shared" si="59"/>
        <v>38.915785082366774</v>
      </c>
      <c r="H534">
        <f t="shared" si="60"/>
        <v>1.2618626255709508E-3</v>
      </c>
      <c r="I534">
        <f t="shared" si="58"/>
        <v>0.29781603099999998</v>
      </c>
      <c r="J534">
        <f t="shared" si="61"/>
        <v>3.7580291881477964E-4</v>
      </c>
    </row>
    <row r="535" spans="1:10">
      <c r="A535" s="17" t="s">
        <v>195</v>
      </c>
      <c r="B535" s="19">
        <v>0</v>
      </c>
      <c r="C535" s="19">
        <v>1.30653712786556</v>
      </c>
      <c r="D535" s="19">
        <v>0</v>
      </c>
      <c r="E535" s="19">
        <v>0</v>
      </c>
      <c r="F535" s="19">
        <v>0.59040416116852801</v>
      </c>
      <c r="G535" s="20">
        <f t="shared" si="59"/>
        <v>0.37938825780681762</v>
      </c>
      <c r="H535">
        <f t="shared" si="60"/>
        <v>1.2301842609461342E-5</v>
      </c>
      <c r="I535">
        <f t="shared" si="58"/>
        <v>0.52748621900000003</v>
      </c>
      <c r="J535">
        <f t="shared" si="61"/>
        <v>6.4890524447978577E-6</v>
      </c>
    </row>
    <row r="536" spans="1:10">
      <c r="A536" s="17" t="s">
        <v>31</v>
      </c>
      <c r="B536" s="19">
        <v>11.8341399766352</v>
      </c>
      <c r="C536" s="19">
        <v>19.075442066837201</v>
      </c>
      <c r="D536" s="19">
        <v>47.31169667236442</v>
      </c>
      <c r="E536" s="19">
        <v>72.841624137219455</v>
      </c>
      <c r="F536" s="21" t="s">
        <v>30</v>
      </c>
      <c r="G536" s="20">
        <f>AVERAGE(B536:E536)</f>
        <v>37.765725713264068</v>
      </c>
      <c r="H536">
        <f t="shared" si="60"/>
        <v>1.2245714098859312E-3</v>
      </c>
      <c r="I536">
        <f t="shared" si="58"/>
        <v>0.26223906699999999</v>
      </c>
      <c r="J536">
        <f t="shared" si="61"/>
        <v>3.2113046400336116E-4</v>
      </c>
    </row>
    <row r="537" spans="1:10">
      <c r="A537" s="17" t="s">
        <v>61</v>
      </c>
      <c r="B537" s="19">
        <v>0</v>
      </c>
      <c r="C537" s="19">
        <v>0</v>
      </c>
      <c r="D537" s="19">
        <v>0</v>
      </c>
      <c r="E537" s="19">
        <v>0</v>
      </c>
      <c r="F537" s="19">
        <v>0</v>
      </c>
      <c r="G537" s="20">
        <f t="shared" si="59"/>
        <v>0</v>
      </c>
      <c r="H537">
        <f t="shared" si="60"/>
        <v>0</v>
      </c>
      <c r="I537">
        <f t="shared" si="58"/>
        <v>0.37816792100000002</v>
      </c>
    </row>
    <row r="538" spans="1:10">
      <c r="A538" s="17" t="s">
        <v>69</v>
      </c>
      <c r="B538" s="19">
        <v>134.72713204169258</v>
      </c>
      <c r="C538" s="19">
        <v>471.65990315946812</v>
      </c>
      <c r="D538" s="19">
        <v>190.21799453903702</v>
      </c>
      <c r="E538" s="19">
        <v>476.31954219116227</v>
      </c>
      <c r="F538" s="19">
        <v>1910.5478655413565</v>
      </c>
      <c r="G538" s="20">
        <f t="shared" si="59"/>
        <v>636.6944874945433</v>
      </c>
      <c r="H538">
        <f t="shared" si="60"/>
        <v>2.0645118066510634E-2</v>
      </c>
      <c r="I538">
        <f t="shared" si="58"/>
        <v>0.29559615700000003</v>
      </c>
      <c r="J538">
        <f t="shared" si="61"/>
        <v>6.102617561271814E-3</v>
      </c>
    </row>
    <row r="539" spans="1:10">
      <c r="A539" s="17" t="s">
        <v>95</v>
      </c>
      <c r="B539" s="19">
        <v>43.24012683770539</v>
      </c>
      <c r="C539" s="19">
        <v>33.839311611718074</v>
      </c>
      <c r="D539" s="19">
        <v>83.523875063822203</v>
      </c>
      <c r="E539" s="19">
        <v>601.36689694681172</v>
      </c>
      <c r="F539" s="21" t="s">
        <v>30</v>
      </c>
      <c r="G539" s="20">
        <f>AVERAGE(B539:E539)</f>
        <v>190.49255261501435</v>
      </c>
      <c r="H539">
        <f t="shared" si="60"/>
        <v>6.1768105689177424E-3</v>
      </c>
      <c r="I539">
        <f t="shared" ref="I539:I564" si="62">VLOOKUP(A539,R$1:S$253,2,FALSE)</f>
        <v>0.28245747300000001</v>
      </c>
      <c r="J539">
        <f t="shared" si="61"/>
        <v>1.7446863044961979E-3</v>
      </c>
    </row>
    <row r="540" spans="1:10">
      <c r="A540" s="17" t="s">
        <v>102</v>
      </c>
      <c r="B540" s="21" t="s">
        <v>30</v>
      </c>
      <c r="C540" s="19">
        <v>26.52270369567092</v>
      </c>
      <c r="D540" s="21" t="s">
        <v>30</v>
      </c>
      <c r="E540" s="19">
        <v>0.61599682145640122</v>
      </c>
      <c r="F540" s="19">
        <v>0</v>
      </c>
      <c r="G540" s="20">
        <f>AVERAGE(C540,E540,F540)</f>
        <v>9.0462335057091074</v>
      </c>
      <c r="H540">
        <f t="shared" si="60"/>
        <v>2.9332837404876942E-4</v>
      </c>
      <c r="I540">
        <f t="shared" si="62"/>
        <v>0.29815216</v>
      </c>
      <c r="J540">
        <f t="shared" si="61"/>
        <v>8.7456488311928556E-5</v>
      </c>
    </row>
    <row r="541" spans="1:10">
      <c r="A541" s="17" t="s">
        <v>121</v>
      </c>
      <c r="B541" s="19">
        <v>6.8273884480587501</v>
      </c>
      <c r="C541" s="19">
        <v>1.6984982662252299</v>
      </c>
      <c r="D541" s="19">
        <v>2.4973916132039871</v>
      </c>
      <c r="E541" s="21" t="s">
        <v>30</v>
      </c>
      <c r="F541" s="21" t="s">
        <v>30</v>
      </c>
      <c r="G541" s="20">
        <f>AVERAGE(B541:D541)</f>
        <v>3.6744261091626558</v>
      </c>
      <c r="H541">
        <f t="shared" si="60"/>
        <v>1.1914499393397443E-4</v>
      </c>
      <c r="I541">
        <f t="shared" si="62"/>
        <v>0.31631986200000001</v>
      </c>
      <c r="J541">
        <f t="shared" si="61"/>
        <v>3.7687928039185627E-5</v>
      </c>
    </row>
    <row r="542" spans="1:10">
      <c r="A542" s="17" t="s">
        <v>201</v>
      </c>
      <c r="B542" s="19">
        <v>8.0411463943803003</v>
      </c>
      <c r="C542" s="19">
        <v>38.804152697607208</v>
      </c>
      <c r="D542" s="19">
        <v>2.7748795702266502</v>
      </c>
      <c r="E542" s="19">
        <v>6.77596503602041</v>
      </c>
      <c r="F542" s="19">
        <v>7.2324509743144674</v>
      </c>
      <c r="G542" s="20">
        <f t="shared" si="59"/>
        <v>12.725718934509807</v>
      </c>
      <c r="H542">
        <f t="shared" si="60"/>
        <v>4.1263741880038899E-4</v>
      </c>
      <c r="I542">
        <f t="shared" si="62"/>
        <v>0.36989438499999999</v>
      </c>
      <c r="J542">
        <f t="shared" si="61"/>
        <v>1.5263226425515732E-4</v>
      </c>
    </row>
    <row r="543" spans="1:10">
      <c r="A543" s="17" t="s">
        <v>203</v>
      </c>
      <c r="B543" s="21" t="s">
        <v>30</v>
      </c>
      <c r="C543" s="21" t="s">
        <v>30</v>
      </c>
      <c r="D543" s="21" t="s">
        <v>30</v>
      </c>
      <c r="E543" s="21" t="s">
        <v>30</v>
      </c>
      <c r="F543" s="21" t="s">
        <v>30</v>
      </c>
      <c r="G543" s="20"/>
      <c r="H543">
        <f t="shared" si="60"/>
        <v>0</v>
      </c>
      <c r="I543">
        <f t="shared" si="62"/>
        <v>0.273960494</v>
      </c>
    </row>
    <row r="544" spans="1:10">
      <c r="A544" s="17" t="s">
        <v>204</v>
      </c>
      <c r="B544" s="19">
        <v>3.6412738389646644</v>
      </c>
      <c r="C544" s="19">
        <v>18.944788354050658</v>
      </c>
      <c r="D544" s="21" t="s">
        <v>30</v>
      </c>
      <c r="E544" s="21" t="s">
        <v>30</v>
      </c>
      <c r="F544" s="21" t="s">
        <v>30</v>
      </c>
      <c r="G544" s="20">
        <f>AVERAGE(B544:C544)</f>
        <v>11.293031096507661</v>
      </c>
      <c r="H544">
        <f t="shared" si="60"/>
        <v>3.6618184214791849E-4</v>
      </c>
      <c r="I544">
        <f t="shared" si="62"/>
        <v>0.284910779</v>
      </c>
      <c r="J544">
        <f t="shared" si="61"/>
        <v>1.0432915390201849E-4</v>
      </c>
    </row>
    <row r="545" spans="1:10">
      <c r="A545" s="17" t="s">
        <v>159</v>
      </c>
      <c r="B545" s="19">
        <v>1.06203820303136</v>
      </c>
      <c r="C545" s="19">
        <v>0.65326856393278099</v>
      </c>
      <c r="D545" s="21" t="s">
        <v>30</v>
      </c>
      <c r="E545" s="21" t="s">
        <v>30</v>
      </c>
      <c r="F545" s="21" t="s">
        <v>30</v>
      </c>
      <c r="G545" s="20">
        <f>AVERAGE(B545:C545)</f>
        <v>0.85765338348207054</v>
      </c>
      <c r="H545">
        <f t="shared" si="60"/>
        <v>2.7809814141482445E-5</v>
      </c>
      <c r="I545">
        <f t="shared" si="62"/>
        <v>0.34895254799999997</v>
      </c>
      <c r="J545">
        <f t="shared" si="61"/>
        <v>9.7043055040767302E-6</v>
      </c>
    </row>
    <row r="546" spans="1:10">
      <c r="A546" s="17" t="s">
        <v>173</v>
      </c>
      <c r="B546" s="21" t="s">
        <v>30</v>
      </c>
      <c r="C546" s="21" t="s">
        <v>30</v>
      </c>
      <c r="D546" s="21" t="s">
        <v>30</v>
      </c>
      <c r="E546" s="21" t="s">
        <v>30</v>
      </c>
      <c r="F546" s="21" t="s">
        <v>30</v>
      </c>
      <c r="G546" s="20"/>
      <c r="H546">
        <f t="shared" si="60"/>
        <v>0</v>
      </c>
      <c r="I546">
        <f t="shared" si="62"/>
        <v>0.40242429099999999</v>
      </c>
    </row>
    <row r="547" spans="1:10">
      <c r="A547" s="17" t="s">
        <v>205</v>
      </c>
      <c r="B547" s="19">
        <v>520.85387871523699</v>
      </c>
      <c r="C547" s="19">
        <v>56.442403923792298</v>
      </c>
      <c r="D547" s="19">
        <v>386.54072413257268</v>
      </c>
      <c r="E547" s="19">
        <v>85.62355818243978</v>
      </c>
      <c r="F547" s="19">
        <v>73.357717025189601</v>
      </c>
      <c r="G547" s="20">
        <f t="shared" si="59"/>
        <v>224.56365639584629</v>
      </c>
      <c r="H547">
        <f t="shared" si="60"/>
        <v>7.2815821258061485E-3</v>
      </c>
      <c r="I547">
        <f t="shared" si="62"/>
        <v>0.28954676299999998</v>
      </c>
      <c r="J547">
        <f t="shared" si="61"/>
        <v>2.1083585340458291E-3</v>
      </c>
    </row>
    <row r="548" spans="1:10">
      <c r="A548" s="17" t="s">
        <v>207</v>
      </c>
      <c r="B548" s="21" t="s">
        <v>30</v>
      </c>
      <c r="C548" s="19">
        <v>1.3065371278655626</v>
      </c>
      <c r="D548" s="21" t="s">
        <v>30</v>
      </c>
      <c r="E548" s="21" t="s">
        <v>30</v>
      </c>
      <c r="F548" s="21" t="s">
        <v>30</v>
      </c>
      <c r="G548" s="20">
        <f>AVERAGE(C548)</f>
        <v>1.3065371278655626</v>
      </c>
      <c r="H548">
        <f t="shared" si="60"/>
        <v>4.2365080572957552E-5</v>
      </c>
      <c r="I548">
        <f t="shared" si="62"/>
        <v>0.33910511100000001</v>
      </c>
      <c r="J548">
        <f t="shared" si="61"/>
        <v>1.4366215350216715E-5</v>
      </c>
    </row>
    <row r="549" spans="1:10" ht="16" thickBot="1">
      <c r="A549" s="30" t="s">
        <v>48</v>
      </c>
      <c r="B549" s="27" t="s">
        <v>30</v>
      </c>
      <c r="C549" s="28">
        <v>0</v>
      </c>
      <c r="D549" s="28">
        <v>0</v>
      </c>
      <c r="E549" s="28">
        <v>0</v>
      </c>
      <c r="F549" s="28">
        <v>0</v>
      </c>
      <c r="G549" s="20">
        <f t="shared" si="59"/>
        <v>0</v>
      </c>
      <c r="H549">
        <f t="shared" si="60"/>
        <v>0</v>
      </c>
      <c r="I549">
        <f t="shared" si="62"/>
        <v>0.35195426499999999</v>
      </c>
    </row>
    <row r="550" spans="1:10">
      <c r="A550" s="17" t="s">
        <v>119</v>
      </c>
      <c r="B550" s="19">
        <v>1.06203820303136</v>
      </c>
      <c r="C550" s="19">
        <v>0.91457598950589403</v>
      </c>
      <c r="D550" s="19">
        <v>0</v>
      </c>
      <c r="E550" s="19">
        <v>0</v>
      </c>
      <c r="F550" s="19">
        <v>0</v>
      </c>
      <c r="G550" s="20">
        <f t="shared" si="59"/>
        <v>0.39532283850745081</v>
      </c>
      <c r="H550">
        <f t="shared" si="60"/>
        <v>1.2818528879511283E-5</v>
      </c>
      <c r="I550">
        <f t="shared" si="62"/>
        <v>0.39864959599999999</v>
      </c>
      <c r="J550">
        <f t="shared" si="61"/>
        <v>5.1101013591315052E-6</v>
      </c>
    </row>
    <row r="551" spans="1:10">
      <c r="A551" s="17" t="s">
        <v>216</v>
      </c>
      <c r="B551" s="19">
        <v>0</v>
      </c>
      <c r="C551" s="19">
        <v>0</v>
      </c>
      <c r="D551" s="19">
        <v>0</v>
      </c>
      <c r="E551" s="19">
        <v>0</v>
      </c>
      <c r="F551" s="19">
        <v>0</v>
      </c>
      <c r="G551" s="20">
        <f t="shared" si="59"/>
        <v>0</v>
      </c>
      <c r="H551">
        <f t="shared" si="60"/>
        <v>0</v>
      </c>
      <c r="I551">
        <f t="shared" si="62"/>
        <v>0.302344053</v>
      </c>
    </row>
    <row r="552" spans="1:10">
      <c r="A552" s="17" t="s">
        <v>19</v>
      </c>
      <c r="B552" s="19">
        <v>0</v>
      </c>
      <c r="C552" s="19">
        <v>0</v>
      </c>
      <c r="D552" s="19">
        <v>0</v>
      </c>
      <c r="E552" s="19">
        <v>0</v>
      </c>
      <c r="F552" s="19">
        <v>0</v>
      </c>
      <c r="G552" s="20">
        <f t="shared" si="59"/>
        <v>0</v>
      </c>
      <c r="H552">
        <f t="shared" si="60"/>
        <v>0</v>
      </c>
      <c r="I552">
        <f t="shared" si="62"/>
        <v>0.54393411999999997</v>
      </c>
    </row>
    <row r="553" spans="1:10">
      <c r="A553" s="17" t="s">
        <v>63</v>
      </c>
      <c r="B553" s="19">
        <v>1.97235666277253</v>
      </c>
      <c r="C553" s="21" t="s">
        <v>30</v>
      </c>
      <c r="D553" s="21" t="s">
        <v>30</v>
      </c>
      <c r="E553" s="21" t="s">
        <v>30</v>
      </c>
      <c r="F553" s="19">
        <v>2.6568187252583799</v>
      </c>
      <c r="G553" s="20">
        <f>AVERAGE(B553,F553)</f>
        <v>2.3145876940154548</v>
      </c>
      <c r="H553">
        <f t="shared" si="60"/>
        <v>7.5051594064023041E-5</v>
      </c>
      <c r="I553">
        <f t="shared" si="62"/>
        <v>0.27222679999999999</v>
      </c>
      <c r="J553">
        <f t="shared" si="61"/>
        <v>2.0431055286947988E-5</v>
      </c>
    </row>
    <row r="554" spans="1:10">
      <c r="A554" s="17" t="s">
        <v>212</v>
      </c>
      <c r="B554" s="19">
        <v>0.75859871645097199</v>
      </c>
      <c r="C554" s="19">
        <v>0</v>
      </c>
      <c r="D554" s="21" t="s">
        <v>30</v>
      </c>
      <c r="E554" s="19">
        <v>0</v>
      </c>
      <c r="F554" s="21" t="s">
        <v>30</v>
      </c>
      <c r="G554" s="20">
        <f>AVERAGE(B554,C554,E554)</f>
        <v>0.25286623881699066</v>
      </c>
      <c r="H554">
        <f t="shared" si="60"/>
        <v>8.1993066658300342E-6</v>
      </c>
      <c r="I554">
        <f t="shared" si="62"/>
        <v>0.2866231185</v>
      </c>
      <c r="J554">
        <f t="shared" si="61"/>
        <v>2.3501108460980419E-6</v>
      </c>
    </row>
    <row r="555" spans="1:10">
      <c r="A555" s="17" t="s">
        <v>223</v>
      </c>
      <c r="B555" s="19">
        <v>0.60687897316077744</v>
      </c>
      <c r="C555" s="19">
        <v>0</v>
      </c>
      <c r="D555" s="19">
        <v>16.92676537838258</v>
      </c>
      <c r="E555" s="19">
        <v>7.5459610628409157</v>
      </c>
      <c r="F555" s="21" t="s">
        <v>30</v>
      </c>
      <c r="G555" s="20">
        <f>AVERAGE(B555:E555)</f>
        <v>6.2699013535960688</v>
      </c>
      <c r="H555">
        <f t="shared" si="60"/>
        <v>2.03304498865282E-4</v>
      </c>
      <c r="I555">
        <f t="shared" si="62"/>
        <v>0.33414865799999999</v>
      </c>
      <c r="J555">
        <f t="shared" si="61"/>
        <v>6.7933925461196502E-5</v>
      </c>
    </row>
    <row r="556" spans="1:10">
      <c r="A556" s="17" t="s">
        <v>247</v>
      </c>
      <c r="B556" s="19">
        <v>0</v>
      </c>
      <c r="C556" s="19">
        <v>0</v>
      </c>
      <c r="D556" s="19">
        <v>0</v>
      </c>
      <c r="E556" s="19">
        <v>0</v>
      </c>
      <c r="F556" s="19">
        <v>0</v>
      </c>
      <c r="G556" s="20">
        <f t="shared" si="59"/>
        <v>0</v>
      </c>
      <c r="H556">
        <f t="shared" si="60"/>
        <v>0</v>
      </c>
      <c r="I556">
        <f t="shared" si="62"/>
        <v>0.33414865799999999</v>
      </c>
    </row>
    <row r="557" spans="1:10">
      <c r="A557" s="17" t="s">
        <v>33</v>
      </c>
      <c r="B557" s="19">
        <v>0</v>
      </c>
      <c r="C557" s="19">
        <v>1.30653712786556</v>
      </c>
      <c r="D557" s="19">
        <v>0</v>
      </c>
      <c r="E557" s="19">
        <v>0</v>
      </c>
      <c r="F557" s="19">
        <v>0</v>
      </c>
      <c r="G557" s="20">
        <f t="shared" si="59"/>
        <v>0.26130742557311198</v>
      </c>
      <c r="H557">
        <f t="shared" si="60"/>
        <v>8.4730161145914931E-6</v>
      </c>
      <c r="I557">
        <f t="shared" si="62"/>
        <v>0.29721400999999997</v>
      </c>
      <c r="J557">
        <f t="shared" si="61"/>
        <v>2.5182990962123569E-6</v>
      </c>
    </row>
    <row r="558" spans="1:10">
      <c r="A558" s="17" t="s">
        <v>40</v>
      </c>
      <c r="B558" s="19">
        <v>0.75859871645097199</v>
      </c>
      <c r="C558" s="19">
        <v>0</v>
      </c>
      <c r="D558" s="19">
        <v>0</v>
      </c>
      <c r="E558" s="19">
        <v>0</v>
      </c>
      <c r="F558" s="19">
        <v>0</v>
      </c>
      <c r="G558" s="20">
        <f t="shared" si="59"/>
        <v>0.15171974329019439</v>
      </c>
      <c r="H558">
        <f t="shared" si="60"/>
        <v>4.9195839994980202E-6</v>
      </c>
      <c r="I558">
        <f t="shared" si="62"/>
        <v>0.292860758</v>
      </c>
      <c r="J558">
        <f t="shared" si="61"/>
        <v>1.4407530991376618E-6</v>
      </c>
    </row>
    <row r="559" spans="1:10">
      <c r="A559" s="17" t="s">
        <v>50</v>
      </c>
      <c r="B559" s="19">
        <v>3.3378343523842799</v>
      </c>
      <c r="C559" s="19">
        <v>1.95980569179834</v>
      </c>
      <c r="D559" s="19">
        <v>0</v>
      </c>
      <c r="E559" s="19">
        <v>1.6939912590051001</v>
      </c>
      <c r="F559" s="19">
        <v>1.91881352379772</v>
      </c>
      <c r="G559" s="20">
        <f t="shared" si="59"/>
        <v>1.7820889653970879</v>
      </c>
      <c r="H559">
        <f t="shared" si="60"/>
        <v>5.7785072461404E-5</v>
      </c>
      <c r="I559">
        <f t="shared" si="62"/>
        <v>0.230041615</v>
      </c>
      <c r="J559">
        <f t="shared" si="61"/>
        <v>1.3292971391913402E-5</v>
      </c>
    </row>
    <row r="560" spans="1:10">
      <c r="A560" s="17" t="s">
        <v>191</v>
      </c>
      <c r="B560" s="21" t="s">
        <v>30</v>
      </c>
      <c r="C560" s="19">
        <v>1.0452297022924499</v>
      </c>
      <c r="D560" s="21" t="s">
        <v>30</v>
      </c>
      <c r="E560" s="21" t="s">
        <v>30</v>
      </c>
      <c r="F560" s="21" t="s">
        <v>30</v>
      </c>
      <c r="G560" s="20">
        <f>AVERAGE(C560)</f>
        <v>1.0452297022924499</v>
      </c>
      <c r="H560">
        <f t="shared" si="60"/>
        <v>3.389206445836604E-5</v>
      </c>
      <c r="I560">
        <f t="shared" si="62"/>
        <v>0.28386346000000001</v>
      </c>
      <c r="J560">
        <f t="shared" si="61"/>
        <v>9.6207186836948103E-6</v>
      </c>
    </row>
    <row r="561" spans="1:12">
      <c r="A561" s="17" t="s">
        <v>228</v>
      </c>
      <c r="B561" s="19">
        <v>595.95515164388337</v>
      </c>
      <c r="C561" s="19">
        <v>537.24806697831934</v>
      </c>
      <c r="D561" s="19">
        <v>794.8642528914246</v>
      </c>
      <c r="E561" s="19">
        <v>20.4818943134253</v>
      </c>
      <c r="F561" s="19">
        <v>721.32628390764899</v>
      </c>
      <c r="G561" s="20">
        <f t="shared" si="59"/>
        <v>533.97512994694034</v>
      </c>
      <c r="H561">
        <f t="shared" si="60"/>
        <v>1.7314394609752957E-2</v>
      </c>
      <c r="I561">
        <f t="shared" si="62"/>
        <v>0.28943591299999999</v>
      </c>
      <c r="J561">
        <f t="shared" si="61"/>
        <v>5.0114076119161253E-3</v>
      </c>
    </row>
    <row r="562" spans="1:12">
      <c r="A562" s="17" t="s">
        <v>232</v>
      </c>
      <c r="B562" s="19">
        <v>258.37872282320097</v>
      </c>
      <c r="C562" s="19">
        <v>385.428452720341</v>
      </c>
      <c r="D562" s="19">
        <v>52.167735920261066</v>
      </c>
      <c r="E562" s="19">
        <v>54.669717904255613</v>
      </c>
      <c r="F562" s="19">
        <v>30.405814300179191</v>
      </c>
      <c r="G562" s="20">
        <f t="shared" si="59"/>
        <v>156.21008873364755</v>
      </c>
      <c r="H562">
        <f t="shared" si="60"/>
        <v>5.0651855614093026E-3</v>
      </c>
      <c r="I562">
        <f t="shared" si="62"/>
        <v>0.262116511</v>
      </c>
      <c r="J562">
        <f t="shared" si="61"/>
        <v>1.3276687669241825E-3</v>
      </c>
    </row>
    <row r="563" spans="1:12">
      <c r="A563" s="17" t="s">
        <v>233</v>
      </c>
      <c r="B563" s="19">
        <v>0</v>
      </c>
      <c r="C563" s="19">
        <v>0</v>
      </c>
      <c r="D563" s="19">
        <v>0</v>
      </c>
      <c r="E563" s="19">
        <v>0</v>
      </c>
      <c r="F563" s="19">
        <v>0</v>
      </c>
      <c r="G563" s="20">
        <f t="shared" si="59"/>
        <v>0</v>
      </c>
      <c r="H563">
        <f t="shared" si="60"/>
        <v>0</v>
      </c>
      <c r="I563">
        <f t="shared" si="62"/>
        <v>0.30434835599999999</v>
      </c>
    </row>
    <row r="564" spans="1:12">
      <c r="A564" s="17" t="s">
        <v>147</v>
      </c>
      <c r="B564" s="21" t="s">
        <v>30</v>
      </c>
      <c r="C564" s="21" t="s">
        <v>30</v>
      </c>
      <c r="D564" s="19">
        <v>0</v>
      </c>
      <c r="E564" s="19">
        <v>0</v>
      </c>
      <c r="F564" s="19">
        <v>0</v>
      </c>
      <c r="G564" s="20">
        <f t="shared" si="59"/>
        <v>0</v>
      </c>
      <c r="H564">
        <f t="shared" si="60"/>
        <v>0</v>
      </c>
      <c r="I564">
        <f t="shared" si="62"/>
        <v>0.304407025</v>
      </c>
    </row>
    <row r="565" spans="1:12" ht="16" thickBot="1">
      <c r="A565" s="31"/>
      <c r="B565" s="32"/>
      <c r="C565" s="32"/>
      <c r="D565" s="32"/>
      <c r="E565" s="32"/>
      <c r="F565" s="32"/>
      <c r="G565" s="20"/>
    </row>
    <row r="566" spans="1:12">
      <c r="A566" s="33"/>
      <c r="B566" s="34">
        <f>SUM(B443:B564)</f>
        <v>32833.623323724431</v>
      </c>
      <c r="C566" s="34">
        <f>SUM(C443:C564)</f>
        <v>35389.909875068894</v>
      </c>
      <c r="D566" s="34">
        <f>SUM(D443:D564)</f>
        <v>26461.667813616881</v>
      </c>
      <c r="E566" s="34">
        <f>SUM(E443:E564)</f>
        <v>35439.067134413584</v>
      </c>
      <c r="F566" s="34">
        <f>SUM(F443:F564)</f>
        <v>24075.500884130244</v>
      </c>
      <c r="G566" s="20">
        <f t="shared" si="59"/>
        <v>30839.95380619081</v>
      </c>
    </row>
    <row r="567" spans="1:12">
      <c r="A567" s="35" t="s">
        <v>337</v>
      </c>
      <c r="B567" s="36"/>
      <c r="C567" s="36"/>
      <c r="D567" s="36"/>
      <c r="E567" s="36"/>
      <c r="F567" s="36"/>
      <c r="G567" s="10"/>
    </row>
    <row r="568" spans="1:12">
      <c r="A568" s="37"/>
      <c r="B568" s="38"/>
      <c r="C568" s="38"/>
      <c r="D568" s="38"/>
      <c r="E568" s="38"/>
      <c r="F568" s="38"/>
      <c r="G568" s="13"/>
    </row>
    <row r="569" spans="1:12">
      <c r="A569" s="1" t="s">
        <v>85</v>
      </c>
      <c r="B569" s="2"/>
      <c r="C569" s="2"/>
      <c r="D569" s="2"/>
      <c r="E569" s="2"/>
      <c r="F569" s="2"/>
      <c r="G569" s="3"/>
    </row>
    <row r="570" spans="1:12">
      <c r="A570" s="6" t="s">
        <v>2</v>
      </c>
      <c r="B570" s="6"/>
      <c r="C570" s="6"/>
      <c r="D570" s="6"/>
      <c r="E570" s="6"/>
      <c r="F570" s="6"/>
      <c r="G570" s="7"/>
    </row>
    <row r="571" spans="1:12">
      <c r="A571" s="8" t="s">
        <v>4</v>
      </c>
      <c r="B571" s="9"/>
      <c r="C571" s="9"/>
      <c r="D571" s="9"/>
      <c r="E571" s="9"/>
      <c r="F571" s="9"/>
      <c r="G571" s="10"/>
    </row>
    <row r="572" spans="1:12" ht="16" thickBot="1">
      <c r="A572" s="11"/>
      <c r="B572" s="12"/>
      <c r="C572" s="12"/>
      <c r="D572" s="12"/>
      <c r="E572" s="12"/>
      <c r="F572" s="12"/>
      <c r="G572" s="13"/>
    </row>
    <row r="573" spans="1:12">
      <c r="A573" s="14" t="s">
        <v>7</v>
      </c>
      <c r="B573" s="15" t="s">
        <v>8</v>
      </c>
      <c r="C573" s="15" t="s">
        <v>9</v>
      </c>
      <c r="D573" s="15" t="s">
        <v>10</v>
      </c>
      <c r="E573" s="15" t="s">
        <v>11</v>
      </c>
      <c r="F573" s="15" t="s">
        <v>12</v>
      </c>
      <c r="G573" s="16" t="s">
        <v>13</v>
      </c>
      <c r="H573" s="16" t="s">
        <v>14</v>
      </c>
      <c r="I573" s="16" t="s">
        <v>15</v>
      </c>
      <c r="J573" s="16" t="s">
        <v>279</v>
      </c>
      <c r="K573" s="16" t="s">
        <v>17</v>
      </c>
      <c r="L573" s="16" t="s">
        <v>18</v>
      </c>
    </row>
    <row r="574" spans="1:12">
      <c r="A574" s="13"/>
      <c r="B574" s="16"/>
      <c r="C574" s="16"/>
      <c r="D574" s="16"/>
      <c r="E574" s="16"/>
      <c r="F574" s="16"/>
      <c r="G574" s="18"/>
    </row>
    <row r="575" spans="1:12">
      <c r="A575" s="17" t="s">
        <v>21</v>
      </c>
      <c r="B575" s="19">
        <v>2551.3115253579999</v>
      </c>
      <c r="C575" s="19">
        <v>645.59707390593121</v>
      </c>
      <c r="D575" s="19">
        <v>284.20477318272901</v>
      </c>
      <c r="E575" s="19">
        <v>260.91108303436096</v>
      </c>
      <c r="F575" s="19">
        <v>532.37551243275982</v>
      </c>
      <c r="G575" s="20">
        <f>AVERAGE(B575:F575)</f>
        <v>854.87999358275613</v>
      </c>
      <c r="H575">
        <f>G575/G$645</f>
        <v>9.5071209741962662E-3</v>
      </c>
      <c r="I575">
        <f>VLOOKUP(A575,R$1:S$252,2,FALSE)</f>
        <v>0.19499014100000001</v>
      </c>
      <c r="J575">
        <f>H575*I575</f>
        <v>1.8537948592625873E-3</v>
      </c>
      <c r="K575">
        <f>SUM(J575:J643)</f>
        <v>0.22205754753671939</v>
      </c>
      <c r="L575">
        <f>COUNTA(J575:J643)</f>
        <v>67</v>
      </c>
    </row>
    <row r="576" spans="1:12">
      <c r="A576" s="17" t="s">
        <v>23</v>
      </c>
      <c r="B576" s="19">
        <v>269.41436076411009</v>
      </c>
      <c r="C576" s="19">
        <v>1462.9551344496099</v>
      </c>
      <c r="D576" s="19">
        <v>1321.015236214055</v>
      </c>
      <c r="E576" s="19">
        <v>4591.1116816546964</v>
      </c>
      <c r="F576" s="19">
        <v>1889.975727430563</v>
      </c>
      <c r="G576" s="20">
        <f t="shared" ref="G576:G639" si="63">AVERAGE(B576:F576)</f>
        <v>1906.894428102607</v>
      </c>
      <c r="H576">
        <f t="shared" ref="H576:H639" si="64">G576/G$645</f>
        <v>2.1206574196472074E-2</v>
      </c>
      <c r="I576">
        <f t="shared" ref="I576:I639" si="65">VLOOKUP(A576,R$1:S$252,2,FALSE)</f>
        <v>0.205225833</v>
      </c>
      <c r="J576">
        <f t="shared" ref="J576:J639" si="66">H576*I576</f>
        <v>4.3521368545472866E-3</v>
      </c>
    </row>
    <row r="577" spans="1:10">
      <c r="A577" s="17" t="s">
        <v>25</v>
      </c>
      <c r="B577" s="19">
        <v>8.4018871931233807</v>
      </c>
      <c r="C577" s="19">
        <v>134.082011505872</v>
      </c>
      <c r="D577" s="19">
        <v>97.803262026445239</v>
      </c>
      <c r="E577" s="19">
        <v>9.79683393353017</v>
      </c>
      <c r="F577" s="19">
        <v>27.407954065548736</v>
      </c>
      <c r="G577" s="20">
        <f t="shared" si="63"/>
        <v>55.498389744903911</v>
      </c>
      <c r="H577">
        <f t="shared" si="64"/>
        <v>6.1719762906911222E-4</v>
      </c>
      <c r="I577">
        <f t="shared" si="65"/>
        <v>0.22307782900000001</v>
      </c>
      <c r="J577">
        <f t="shared" si="66"/>
        <v>1.3768310715668485E-4</v>
      </c>
    </row>
    <row r="578" spans="1:10">
      <c r="A578" s="17" t="s">
        <v>27</v>
      </c>
      <c r="B578" s="19">
        <v>163.97529291194635</v>
      </c>
      <c r="C578" s="19">
        <v>34.186777436726892</v>
      </c>
      <c r="D578" s="19">
        <v>41.230786932717102</v>
      </c>
      <c r="E578" s="19">
        <v>185.01377187115025</v>
      </c>
      <c r="F578" s="19">
        <v>41.4851911731458</v>
      </c>
      <c r="G578" s="20">
        <f t="shared" si="63"/>
        <v>93.178364065137288</v>
      </c>
      <c r="H578">
        <f t="shared" si="64"/>
        <v>1.0362366484123451E-3</v>
      </c>
      <c r="I578">
        <f t="shared" si="65"/>
        <v>0.20740839999999999</v>
      </c>
      <c r="J578">
        <f t="shared" si="66"/>
        <v>2.1492418526856703E-4</v>
      </c>
    </row>
    <row r="579" spans="1:10">
      <c r="A579" s="17" t="s">
        <v>32</v>
      </c>
      <c r="B579" s="19">
        <v>114.11794033736807</v>
      </c>
      <c r="C579" s="19">
        <v>207.41816310401231</v>
      </c>
      <c r="D579" s="19">
        <v>157.44407475237554</v>
      </c>
      <c r="E579" s="19">
        <v>15.089376403368309</v>
      </c>
      <c r="F579" s="19">
        <v>48.737101198271489</v>
      </c>
      <c r="G579" s="20">
        <f t="shared" si="63"/>
        <v>108.56133115907915</v>
      </c>
      <c r="H579">
        <f t="shared" si="64"/>
        <v>1.2073106356409729E-3</v>
      </c>
      <c r="I579">
        <f t="shared" si="65"/>
        <v>0.167790564</v>
      </c>
      <c r="J579">
        <f t="shared" si="66"/>
        <v>2.0257533247739734E-4</v>
      </c>
    </row>
    <row r="580" spans="1:10">
      <c r="A580" s="17" t="s">
        <v>34</v>
      </c>
      <c r="B580" s="19">
        <v>777.59004330203402</v>
      </c>
      <c r="C580" s="19">
        <v>20.861286231551102</v>
      </c>
      <c r="D580" s="19">
        <v>6.5202174684296823</v>
      </c>
      <c r="E580" s="19">
        <v>258.32111544273806</v>
      </c>
      <c r="F580" s="19">
        <v>166.90057631355555</v>
      </c>
      <c r="G580" s="20">
        <f t="shared" si="63"/>
        <v>246.03864775166167</v>
      </c>
      <c r="H580">
        <f t="shared" si="64"/>
        <v>2.7361959644178675E-3</v>
      </c>
      <c r="I580">
        <f t="shared" si="65"/>
        <v>0.14496762399999999</v>
      </c>
      <c r="J580">
        <f t="shared" si="66"/>
        <v>3.9665982776004676E-4</v>
      </c>
    </row>
    <row r="581" spans="1:10">
      <c r="A581" s="17" t="s">
        <v>38</v>
      </c>
      <c r="B581" s="19">
        <v>612.691466083151</v>
      </c>
      <c r="C581" s="19">
        <v>397.92673736835332</v>
      </c>
      <c r="D581" s="19">
        <v>131.45909042966315</v>
      </c>
      <c r="E581" s="19">
        <v>389.62121160936084</v>
      </c>
      <c r="F581" s="19">
        <v>281.11815920928598</v>
      </c>
      <c r="G581" s="20">
        <f t="shared" si="63"/>
        <v>362.56333293996283</v>
      </c>
      <c r="H581">
        <f t="shared" si="64"/>
        <v>4.0320670654861298E-3</v>
      </c>
      <c r="I581">
        <f t="shared" si="65"/>
        <v>0.189396599</v>
      </c>
      <c r="J581">
        <f t="shared" si="66"/>
        <v>7.6365978914298325E-4</v>
      </c>
    </row>
    <row r="582" spans="1:10">
      <c r="A582" s="17" t="s">
        <v>39</v>
      </c>
      <c r="B582" s="19">
        <v>2846.8548320084201</v>
      </c>
      <c r="C582" s="19">
        <v>62.400058815961202</v>
      </c>
      <c r="D582" s="19">
        <v>4159.8028593071313</v>
      </c>
      <c r="E582" s="19">
        <v>2405.967285331099</v>
      </c>
      <c r="F582" s="19">
        <v>4968.83811603909</v>
      </c>
      <c r="G582" s="20">
        <f t="shared" si="63"/>
        <v>2888.7726303003401</v>
      </c>
      <c r="H582">
        <f t="shared" si="64"/>
        <v>3.212604233269363E-2</v>
      </c>
      <c r="I582">
        <f t="shared" si="65"/>
        <v>0.150847644</v>
      </c>
      <c r="J582">
        <f t="shared" si="66"/>
        <v>4.8461377969310987E-3</v>
      </c>
    </row>
    <row r="583" spans="1:10">
      <c r="A583" s="17" t="s">
        <v>41</v>
      </c>
      <c r="B583" s="19">
        <v>4978.7182967251101</v>
      </c>
      <c r="C583" s="19">
        <v>4023.0117448122483</v>
      </c>
      <c r="D583" s="19">
        <v>3040.530822410371</v>
      </c>
      <c r="E583" s="19">
        <v>7462.259667898591</v>
      </c>
      <c r="F583" s="19">
        <v>4297.5032100366398</v>
      </c>
      <c r="G583" s="20">
        <f t="shared" si="63"/>
        <v>4760.4047483765917</v>
      </c>
      <c r="H583">
        <f t="shared" si="64"/>
        <v>5.2940464356034139E-2</v>
      </c>
      <c r="I583">
        <f t="shared" si="65"/>
        <v>0.15008984</v>
      </c>
      <c r="J583">
        <f t="shared" si="66"/>
        <v>7.9458258247228665E-3</v>
      </c>
    </row>
    <row r="584" spans="1:10">
      <c r="A584" s="17" t="s">
        <v>43</v>
      </c>
      <c r="B584" s="19">
        <v>620.53938269211233</v>
      </c>
      <c r="C584" s="19">
        <v>717.83042623191898</v>
      </c>
      <c r="D584" s="19">
        <v>506.27570931336402</v>
      </c>
      <c r="E584" s="19">
        <v>781.94499809693696</v>
      </c>
      <c r="F584" s="19">
        <v>128.72140294598182</v>
      </c>
      <c r="G584" s="20">
        <f t="shared" si="63"/>
        <v>551.06238385606287</v>
      </c>
      <c r="H584">
        <f t="shared" si="64"/>
        <v>6.12836513542928E-3</v>
      </c>
      <c r="I584">
        <f t="shared" si="65"/>
        <v>0.24644919700000001</v>
      </c>
      <c r="J584">
        <f t="shared" si="66"/>
        <v>1.5103306665493422E-3</v>
      </c>
    </row>
    <row r="585" spans="1:10">
      <c r="A585" s="17" t="s">
        <v>45</v>
      </c>
      <c r="B585" s="19">
        <v>174.223748718943</v>
      </c>
      <c r="C585" s="19">
        <v>232.23114672744299</v>
      </c>
      <c r="D585" s="19">
        <v>7887.3536546777759</v>
      </c>
      <c r="E585" s="19">
        <v>6436.2946797561399</v>
      </c>
      <c r="F585" s="19">
        <v>1085.6535890555881</v>
      </c>
      <c r="G585" s="20">
        <f t="shared" si="63"/>
        <v>3163.1513637871781</v>
      </c>
      <c r="H585">
        <f t="shared" si="64"/>
        <v>3.5177408409321327E-2</v>
      </c>
      <c r="I585">
        <f t="shared" si="65"/>
        <v>0.21118531600000001</v>
      </c>
      <c r="J585">
        <f t="shared" si="66"/>
        <v>7.4289521109835825E-3</v>
      </c>
    </row>
    <row r="586" spans="1:10">
      <c r="A586" s="17" t="s">
        <v>47</v>
      </c>
      <c r="B586" s="19">
        <v>3491.8612488343501</v>
      </c>
      <c r="C586" s="19">
        <v>47.144668884518531</v>
      </c>
      <c r="D586" s="19">
        <v>2314.3895446395181</v>
      </c>
      <c r="E586" s="19">
        <v>991.16933658543201</v>
      </c>
      <c r="F586" s="19">
        <v>580.57938495271333</v>
      </c>
      <c r="G586" s="20">
        <f t="shared" si="63"/>
        <v>1485.0288367793064</v>
      </c>
      <c r="H586">
        <f t="shared" si="64"/>
        <v>1.6515006676272287E-2</v>
      </c>
      <c r="I586">
        <f t="shared" si="65"/>
        <v>0.193795309</v>
      </c>
      <c r="J586">
        <f t="shared" si="66"/>
        <v>3.2005308219652507E-3</v>
      </c>
    </row>
    <row r="587" spans="1:10">
      <c r="A587" s="17" t="s">
        <v>49</v>
      </c>
      <c r="B587" s="19">
        <v>848.22129278268653</v>
      </c>
      <c r="C587" s="19">
        <v>642.19677615012802</v>
      </c>
      <c r="D587" s="19">
        <v>153.225110508098</v>
      </c>
      <c r="E587" s="19">
        <v>1126.8611169291501</v>
      </c>
      <c r="F587" s="19">
        <v>391.60314135678971</v>
      </c>
      <c r="G587" s="20">
        <f t="shared" si="63"/>
        <v>632.4214875453705</v>
      </c>
      <c r="H587">
        <f t="shared" si="64"/>
        <v>7.0331597813827629E-3</v>
      </c>
      <c r="I587">
        <f t="shared" si="65"/>
        <v>0.21171030399999999</v>
      </c>
      <c r="J587">
        <f t="shared" si="66"/>
        <v>1.4889923953971182E-3</v>
      </c>
    </row>
    <row r="588" spans="1:10">
      <c r="A588" s="17" t="s">
        <v>54</v>
      </c>
      <c r="B588" s="19">
        <v>13589.267743216167</v>
      </c>
      <c r="C588" s="19">
        <v>4522.3960152186301</v>
      </c>
      <c r="D588" s="19">
        <v>39.408961463597052</v>
      </c>
      <c r="E588" s="19">
        <v>4221.5345670587703</v>
      </c>
      <c r="F588" s="19">
        <v>4850.5679951881448</v>
      </c>
      <c r="G588" s="20">
        <f t="shared" si="63"/>
        <v>5444.6350564290624</v>
      </c>
      <c r="H588">
        <f t="shared" si="64"/>
        <v>6.0549790064551495E-2</v>
      </c>
      <c r="I588">
        <f t="shared" si="65"/>
        <v>0.12913191900000001</v>
      </c>
      <c r="J588">
        <f t="shared" si="66"/>
        <v>7.8189105860826686E-3</v>
      </c>
    </row>
    <row r="589" spans="1:10">
      <c r="A589" s="17" t="s">
        <v>58</v>
      </c>
      <c r="B589" s="19">
        <v>4284.9624684929222</v>
      </c>
      <c r="C589" s="19">
        <v>5565.1846269781454</v>
      </c>
      <c r="D589" s="19">
        <v>3465.0161567153446</v>
      </c>
      <c r="E589" s="19">
        <v>2559.4510169564055</v>
      </c>
      <c r="F589" s="19">
        <v>18291.343352344698</v>
      </c>
      <c r="G589" s="20">
        <f t="shared" si="63"/>
        <v>6833.1915242975028</v>
      </c>
      <c r="H589">
        <f t="shared" si="64"/>
        <v>7.5991927462342873E-2</v>
      </c>
      <c r="I589">
        <f t="shared" si="65"/>
        <v>0.19057085000000001</v>
      </c>
      <c r="J589">
        <f t="shared" si="66"/>
        <v>1.4481846209637026E-2</v>
      </c>
    </row>
    <row r="590" spans="1:10">
      <c r="A590" s="17" t="s">
        <v>60</v>
      </c>
      <c r="B590" s="19">
        <v>303.76053698215287</v>
      </c>
      <c r="C590" s="19">
        <v>266.14222434613191</v>
      </c>
      <c r="D590" s="19">
        <v>251.31602918756201</v>
      </c>
      <c r="E590" s="19">
        <v>450.20393179601865</v>
      </c>
      <c r="F590" s="19">
        <v>117.09701775864791</v>
      </c>
      <c r="G590" s="20">
        <f t="shared" si="63"/>
        <v>277.70394801410271</v>
      </c>
      <c r="H590">
        <f t="shared" si="64"/>
        <v>3.0883457895852675E-3</v>
      </c>
      <c r="I590">
        <f t="shared" si="65"/>
        <v>0.14993991800000001</v>
      </c>
      <c r="J590">
        <f t="shared" si="66"/>
        <v>4.6306631444606027E-4</v>
      </c>
    </row>
    <row r="591" spans="1:10">
      <c r="A591" s="17" t="s">
        <v>62</v>
      </c>
      <c r="B591" s="19">
        <v>40.255195782437298</v>
      </c>
      <c r="C591" s="19">
        <v>144.37480471262899</v>
      </c>
      <c r="D591" s="19">
        <v>178.5388959737657</v>
      </c>
      <c r="E591" s="19">
        <v>245.25867019803118</v>
      </c>
      <c r="F591" s="19">
        <v>42.23171132279105</v>
      </c>
      <c r="G591" s="20">
        <f t="shared" si="63"/>
        <v>130.13185559793084</v>
      </c>
      <c r="H591">
        <f t="shared" si="64"/>
        <v>1.4471964521958411E-3</v>
      </c>
      <c r="I591">
        <f t="shared" si="65"/>
        <v>0.25460756899999998</v>
      </c>
      <c r="J591">
        <f t="shared" si="66"/>
        <v>3.6846717055900776E-4</v>
      </c>
    </row>
    <row r="592" spans="1:10">
      <c r="A592" s="17" t="s">
        <v>64</v>
      </c>
      <c r="B592" s="19">
        <v>432.37404093842616</v>
      </c>
      <c r="C592" s="19">
        <v>115.70202363666399</v>
      </c>
      <c r="D592" s="19">
        <v>297.8205214256264</v>
      </c>
      <c r="E592" s="19">
        <v>679.35976001135077</v>
      </c>
      <c r="F592" s="19">
        <v>118.16347511528404</v>
      </c>
      <c r="G592" s="20">
        <f t="shared" si="63"/>
        <v>328.68396422547028</v>
      </c>
      <c r="H592">
        <f t="shared" si="64"/>
        <v>3.6552945835987044E-3</v>
      </c>
      <c r="I592">
        <f t="shared" si="65"/>
        <v>0.25070976</v>
      </c>
      <c r="J592">
        <f t="shared" si="66"/>
        <v>9.1641802778333109E-4</v>
      </c>
    </row>
    <row r="593" spans="1:10">
      <c r="A593" s="17" t="s">
        <v>66</v>
      </c>
      <c r="B593" s="19">
        <v>21.604852782317256</v>
      </c>
      <c r="C593" s="19">
        <v>44.755270461521491</v>
      </c>
      <c r="D593" s="19">
        <v>20.615393466358555</v>
      </c>
      <c r="E593" s="19">
        <v>23.534922897790867</v>
      </c>
      <c r="F593" s="19">
        <v>15.250340199896769</v>
      </c>
      <c r="G593" s="20">
        <f t="shared" si="63"/>
        <v>25.152155961576987</v>
      </c>
      <c r="H593">
        <f t="shared" si="64"/>
        <v>2.7971714308859416E-4</v>
      </c>
      <c r="I593">
        <f t="shared" si="65"/>
        <v>0.187754477</v>
      </c>
      <c r="J593">
        <f t="shared" si="66"/>
        <v>5.2518145908533161E-5</v>
      </c>
    </row>
    <row r="594" spans="1:10">
      <c r="A594" s="17" t="s">
        <v>70</v>
      </c>
      <c r="B594" s="19">
        <v>288.803331209779</v>
      </c>
      <c r="C594" s="19">
        <v>1138.1807488007057</v>
      </c>
      <c r="D594" s="19">
        <v>294.84806934443048</v>
      </c>
      <c r="E594" s="19">
        <v>1214.5821931845564</v>
      </c>
      <c r="F594" s="19">
        <v>1334.9913190371201</v>
      </c>
      <c r="G594" s="20">
        <f t="shared" si="63"/>
        <v>854.28113231531847</v>
      </c>
      <c r="H594">
        <f t="shared" si="64"/>
        <v>9.5004610376449045E-3</v>
      </c>
      <c r="I594">
        <f t="shared" si="65"/>
        <v>0.21351756199999999</v>
      </c>
      <c r="J594">
        <f t="shared" si="66"/>
        <v>2.02851527863393E-3</v>
      </c>
    </row>
    <row r="595" spans="1:10">
      <c r="A595" s="17" t="s">
        <v>72</v>
      </c>
      <c r="B595" s="19">
        <v>2014.9756714585121</v>
      </c>
      <c r="C595" s="19">
        <v>662.78236256364073</v>
      </c>
      <c r="D595" s="19">
        <v>1291.9619142591405</v>
      </c>
      <c r="E595" s="19">
        <v>1499.3660209764853</v>
      </c>
      <c r="F595" s="19">
        <v>887.29252072126644</v>
      </c>
      <c r="G595" s="20">
        <f t="shared" si="63"/>
        <v>1271.275697995809</v>
      </c>
      <c r="H595">
        <f t="shared" si="64"/>
        <v>1.4137857878448479E-2</v>
      </c>
      <c r="I595">
        <f t="shared" si="65"/>
        <v>0.20526576499999999</v>
      </c>
      <c r="J595">
        <f t="shared" si="66"/>
        <v>2.9020182128810038E-3</v>
      </c>
    </row>
    <row r="596" spans="1:10">
      <c r="A596" s="17" t="s">
        <v>74</v>
      </c>
      <c r="B596" s="19">
        <v>10782.7604354209</v>
      </c>
      <c r="C596" s="19">
        <v>5381.4766482254117</v>
      </c>
      <c r="D596" s="19">
        <v>6956.1131833044083</v>
      </c>
      <c r="E596" s="19">
        <v>2949.7478722853202</v>
      </c>
      <c r="F596" s="19">
        <v>29941.00357903089</v>
      </c>
      <c r="G596" s="20">
        <f t="shared" si="63"/>
        <v>11202.220343653385</v>
      </c>
      <c r="H596">
        <f t="shared" si="64"/>
        <v>0.12457989985281538</v>
      </c>
      <c r="I596">
        <f t="shared" si="65"/>
        <v>0.164744418</v>
      </c>
      <c r="J596">
        <f t="shared" si="66"/>
        <v>2.0523843095750356E-2</v>
      </c>
    </row>
    <row r="597" spans="1:10">
      <c r="A597" s="17" t="s">
        <v>181</v>
      </c>
      <c r="B597" s="19">
        <v>0</v>
      </c>
      <c r="C597" s="19">
        <v>0</v>
      </c>
      <c r="D597" s="19">
        <v>0</v>
      </c>
      <c r="E597" s="19">
        <v>0</v>
      </c>
      <c r="F597" s="19">
        <v>0</v>
      </c>
      <c r="G597" s="20">
        <f t="shared" si="63"/>
        <v>0</v>
      </c>
      <c r="H597">
        <f t="shared" si="64"/>
        <v>0</v>
      </c>
      <c r="I597">
        <f t="shared" si="65"/>
        <v>0.164744418</v>
      </c>
    </row>
    <row r="598" spans="1:10">
      <c r="A598" s="17" t="s">
        <v>83</v>
      </c>
      <c r="B598" s="19">
        <v>280.03213029388138</v>
      </c>
      <c r="C598" s="19">
        <v>135.46051059606299</v>
      </c>
      <c r="D598" s="19">
        <v>111.13135361632357</v>
      </c>
      <c r="E598" s="19">
        <v>273.41049184610637</v>
      </c>
      <c r="F598" s="19">
        <v>270.77352284991537</v>
      </c>
      <c r="G598" s="20">
        <f t="shared" si="63"/>
        <v>214.16160184045793</v>
      </c>
      <c r="H598">
        <f t="shared" si="64"/>
        <v>2.381691315750493E-3</v>
      </c>
      <c r="I598">
        <f t="shared" si="65"/>
        <v>0.16181582799999999</v>
      </c>
      <c r="J598">
        <f t="shared" si="66"/>
        <v>3.8539535229857548E-4</v>
      </c>
    </row>
    <row r="599" spans="1:10">
      <c r="A599" s="17" t="s">
        <v>87</v>
      </c>
      <c r="B599" s="19">
        <v>2485.7583395655001</v>
      </c>
      <c r="C599" s="19">
        <v>3052.1807855606812</v>
      </c>
      <c r="D599" s="19">
        <v>956.26660018601797</v>
      </c>
      <c r="E599" s="19">
        <v>468.4463122239714</v>
      </c>
      <c r="F599" s="19">
        <v>3800.7473733155307</v>
      </c>
      <c r="G599" s="20">
        <f t="shared" si="63"/>
        <v>2152.6798821703405</v>
      </c>
      <c r="H599">
        <f t="shared" si="64"/>
        <v>2.3939954393763473E-2</v>
      </c>
      <c r="I599">
        <f t="shared" si="65"/>
        <v>0.23357465599999999</v>
      </c>
      <c r="J599">
        <f t="shared" si="66"/>
        <v>5.5917666121789913E-3</v>
      </c>
    </row>
    <row r="600" spans="1:10">
      <c r="A600" s="17" t="s">
        <v>0</v>
      </c>
      <c r="B600" s="19">
        <v>26816.238724390401</v>
      </c>
      <c r="C600" s="19">
        <v>4895.5097689635522</v>
      </c>
      <c r="D600" s="19">
        <v>23024.517935392316</v>
      </c>
      <c r="E600" s="19">
        <v>12671.923174804797</v>
      </c>
      <c r="F600" s="19">
        <v>11924.592933226972</v>
      </c>
      <c r="G600" s="20">
        <f t="shared" si="63"/>
        <v>15866.556507355606</v>
      </c>
      <c r="H600">
        <f t="shared" si="64"/>
        <v>0.1764519854151298</v>
      </c>
      <c r="I600">
        <f t="shared" si="65"/>
        <v>0.199021375</v>
      </c>
      <c r="J600">
        <f t="shared" si="66"/>
        <v>3.5117716758799079E-2</v>
      </c>
    </row>
    <row r="601" spans="1:10">
      <c r="A601" s="17" t="s">
        <v>37</v>
      </c>
      <c r="B601" s="19">
        <v>2650.1029462002234</v>
      </c>
      <c r="C601" s="19">
        <v>111.290826548054</v>
      </c>
      <c r="D601" s="19">
        <v>622.77665378604104</v>
      </c>
      <c r="E601" s="19">
        <v>5093.5653944295427</v>
      </c>
      <c r="F601" s="19">
        <v>5199.8327794864799</v>
      </c>
      <c r="G601" s="20">
        <f t="shared" si="63"/>
        <v>2735.5137200900685</v>
      </c>
      <c r="H601">
        <f t="shared" si="64"/>
        <v>3.0421649890853796E-2</v>
      </c>
      <c r="I601">
        <f t="shared" si="65"/>
        <v>0.23886655300000001</v>
      </c>
      <c r="J601">
        <f t="shared" si="66"/>
        <v>7.2667146460010726E-3</v>
      </c>
    </row>
    <row r="602" spans="1:10">
      <c r="A602" s="17" t="s">
        <v>90</v>
      </c>
      <c r="B602" s="19">
        <v>330.53578188331528</v>
      </c>
      <c r="C602" s="19">
        <v>163.67379197529726</v>
      </c>
      <c r="D602" s="19">
        <v>383.73397512728803</v>
      </c>
      <c r="E602" s="19">
        <v>71.393019699518703</v>
      </c>
      <c r="F602" s="19">
        <v>137.78629047738897</v>
      </c>
      <c r="G602" s="20">
        <f t="shared" si="63"/>
        <v>217.42457183256164</v>
      </c>
      <c r="H602">
        <f t="shared" si="64"/>
        <v>2.4179788071913592E-3</v>
      </c>
      <c r="I602">
        <f t="shared" si="65"/>
        <v>0.25567135899999999</v>
      </c>
      <c r="J602">
        <f t="shared" si="66"/>
        <v>6.1820792766781373E-4</v>
      </c>
    </row>
    <row r="603" spans="1:10">
      <c r="A603" s="17" t="s">
        <v>92</v>
      </c>
      <c r="B603" s="19">
        <v>1266.1920985329011</v>
      </c>
      <c r="C603" s="19">
        <v>1787.8214200378627</v>
      </c>
      <c r="D603" s="19">
        <v>303.76542558801816</v>
      </c>
      <c r="E603" s="19">
        <v>3176.5389474822136</v>
      </c>
      <c r="F603" s="19">
        <v>580.79267642404056</v>
      </c>
      <c r="G603" s="20">
        <f t="shared" si="63"/>
        <v>1423.0221136130071</v>
      </c>
      <c r="H603">
        <f t="shared" si="64"/>
        <v>1.5825429866918123E-2</v>
      </c>
      <c r="I603">
        <f t="shared" si="65"/>
        <v>0.28963038000000002</v>
      </c>
      <c r="J603">
        <f t="shared" si="66"/>
        <v>4.5835252660188456E-3</v>
      </c>
    </row>
    <row r="604" spans="1:10">
      <c r="A604" s="17" t="s">
        <v>94</v>
      </c>
      <c r="B604" s="19">
        <v>164.25227820402736</v>
      </c>
      <c r="C604" s="19">
        <v>7.0762953296450801</v>
      </c>
      <c r="D604" s="19">
        <v>67.407542357442196</v>
      </c>
      <c r="E604" s="19">
        <v>96.504444609601805</v>
      </c>
      <c r="F604" s="19">
        <v>10.771219302025001</v>
      </c>
      <c r="G604" s="20">
        <f t="shared" si="63"/>
        <v>69.202355960548289</v>
      </c>
      <c r="H604">
        <f t="shared" si="64"/>
        <v>7.6959944641941786E-4</v>
      </c>
      <c r="I604">
        <f t="shared" si="65"/>
        <v>0.25937051</v>
      </c>
      <c r="J604">
        <f t="shared" si="66"/>
        <v>1.9961140091352209E-4</v>
      </c>
    </row>
    <row r="605" spans="1:10">
      <c r="A605" s="17" t="s">
        <v>97</v>
      </c>
      <c r="B605" s="19">
        <v>157.60463119408357</v>
      </c>
      <c r="C605" s="19">
        <v>47.236568823864573</v>
      </c>
      <c r="D605" s="19">
        <v>193.88058413477671</v>
      </c>
      <c r="E605" s="19">
        <v>142.335610252668</v>
      </c>
      <c r="F605" s="19">
        <v>85.209942795227406</v>
      </c>
      <c r="G605" s="20">
        <f t="shared" si="63"/>
        <v>125.25346744012407</v>
      </c>
      <c r="H605">
        <f t="shared" si="64"/>
        <v>1.3929438942654798E-3</v>
      </c>
      <c r="I605">
        <f t="shared" si="65"/>
        <v>0.28376774599999999</v>
      </c>
      <c r="J605">
        <f t="shared" si="66"/>
        <v>3.9527254918017752E-4</v>
      </c>
    </row>
    <row r="606" spans="1:10">
      <c r="A606" s="17" t="s">
        <v>101</v>
      </c>
      <c r="B606" s="19">
        <v>58.166911337007996</v>
      </c>
      <c r="C606" s="19">
        <v>99.527634311761346</v>
      </c>
      <c r="D606" s="19">
        <v>55.421848481652297</v>
      </c>
      <c r="E606" s="19">
        <v>39.862979453674484</v>
      </c>
      <c r="F606" s="19">
        <v>1.5996860349542099</v>
      </c>
      <c r="G606" s="20">
        <f t="shared" si="63"/>
        <v>50.915811923810068</v>
      </c>
      <c r="H606">
        <f t="shared" si="64"/>
        <v>5.6623477808903438E-4</v>
      </c>
      <c r="I606">
        <f t="shared" si="65"/>
        <v>0.36470802699999999</v>
      </c>
      <c r="J606">
        <f t="shared" si="66"/>
        <v>2.0651036873563456E-4</v>
      </c>
    </row>
    <row r="607" spans="1:10">
      <c r="A607" s="17" t="s">
        <v>105</v>
      </c>
      <c r="B607" s="19">
        <v>6.1860048564754537</v>
      </c>
      <c r="C607" s="19">
        <v>25.823882956237249</v>
      </c>
      <c r="D607" s="19">
        <v>9.9720973046571615</v>
      </c>
      <c r="E607" s="19">
        <v>41.214266892782099</v>
      </c>
      <c r="F607" s="19">
        <v>6.3987441398168254</v>
      </c>
      <c r="G607" s="20">
        <f t="shared" si="63"/>
        <v>17.918999229993759</v>
      </c>
      <c r="H607">
        <f t="shared" si="64"/>
        <v>1.9927720229142196E-4</v>
      </c>
      <c r="I607">
        <f t="shared" si="65"/>
        <v>0.31737988700000003</v>
      </c>
      <c r="J607">
        <f t="shared" si="66"/>
        <v>6.3246575944927652E-5</v>
      </c>
    </row>
    <row r="608" spans="1:10">
      <c r="A608" s="24" t="s">
        <v>109</v>
      </c>
      <c r="B608" s="19">
        <v>2.8621813515035681</v>
      </c>
      <c r="C608" s="19">
        <v>104.85783079383167</v>
      </c>
      <c r="D608" s="19">
        <v>113.52849239148154</v>
      </c>
      <c r="E608" s="19">
        <v>18.692809574321938</v>
      </c>
      <c r="F608" s="19">
        <v>43.404814415090804</v>
      </c>
      <c r="G608" s="20">
        <f t="shared" si="63"/>
        <v>56.6692257052459</v>
      </c>
      <c r="H608">
        <f t="shared" si="64"/>
        <v>6.3021849655866473E-4</v>
      </c>
      <c r="I608">
        <f t="shared" si="65"/>
        <v>0.50274215499999997</v>
      </c>
      <c r="J608">
        <f t="shared" si="66"/>
        <v>3.1683740508076319E-4</v>
      </c>
    </row>
    <row r="609" spans="1:10">
      <c r="A609" s="24" t="s">
        <v>120</v>
      </c>
      <c r="B609" s="19">
        <v>4.3394362426021846</v>
      </c>
      <c r="C609" s="19">
        <v>8.1790946017975603</v>
      </c>
      <c r="D609" s="19">
        <v>167.51205760803899</v>
      </c>
      <c r="E609" s="19">
        <v>38.962121160936086</v>
      </c>
      <c r="F609" s="19">
        <v>15.996860349542064</v>
      </c>
      <c r="G609" s="20">
        <f t="shared" si="63"/>
        <v>46.997913992583378</v>
      </c>
      <c r="H609">
        <f t="shared" si="64"/>
        <v>5.2266383260390101E-4</v>
      </c>
      <c r="I609">
        <f t="shared" si="65"/>
        <v>0.530444735</v>
      </c>
      <c r="J609">
        <f t="shared" si="66"/>
        <v>2.7724427817966063E-4</v>
      </c>
    </row>
    <row r="610" spans="1:10">
      <c r="A610" s="24" t="s">
        <v>133</v>
      </c>
      <c r="B610" s="19">
        <v>54.843087832036112</v>
      </c>
      <c r="C610" s="19">
        <v>57.345562151928974</v>
      </c>
      <c r="D610" s="19">
        <v>67.407542357442154</v>
      </c>
      <c r="E610" s="19">
        <v>35.246080703390156</v>
      </c>
      <c r="F610" s="19">
        <v>93.421664441325646</v>
      </c>
      <c r="G610" s="20">
        <f t="shared" si="63"/>
        <v>61.652787497224608</v>
      </c>
      <c r="H610">
        <f t="shared" si="64"/>
        <v>6.8564069054423188E-4</v>
      </c>
      <c r="I610">
        <f t="shared" si="65"/>
        <v>0.50267819899999999</v>
      </c>
      <c r="J610">
        <f t="shared" si="66"/>
        <v>3.4465662748389079E-4</v>
      </c>
    </row>
    <row r="611" spans="1:10">
      <c r="A611" s="24" t="s">
        <v>141</v>
      </c>
      <c r="B611" s="19">
        <v>3451.6983814826094</v>
      </c>
      <c r="C611" s="19">
        <v>225.15485139779801</v>
      </c>
      <c r="D611" s="19">
        <v>121.58287867601231</v>
      </c>
      <c r="E611" s="19">
        <v>245.37127748462348</v>
      </c>
      <c r="F611" s="19">
        <v>129.14798588863624</v>
      </c>
      <c r="G611" s="20">
        <f t="shared" si="63"/>
        <v>834.59107498593585</v>
      </c>
      <c r="H611">
        <f t="shared" si="64"/>
        <v>9.2814878970585001E-3</v>
      </c>
      <c r="I611">
        <f t="shared" si="65"/>
        <v>0.36556084300000002</v>
      </c>
      <c r="J611">
        <f t="shared" si="66"/>
        <v>3.3929485399430029E-3</v>
      </c>
    </row>
    <row r="612" spans="1:10">
      <c r="A612" s="17" t="s">
        <v>96</v>
      </c>
      <c r="B612" s="19">
        <v>1293.3366571568381</v>
      </c>
      <c r="C612" s="19">
        <v>1104.2696711820167</v>
      </c>
      <c r="D612" s="19">
        <v>1743.7746306009146</v>
      </c>
      <c r="E612" s="19">
        <v>5998.0271203389029</v>
      </c>
      <c r="F612" s="19">
        <v>1703.5589814905663</v>
      </c>
      <c r="G612" s="20">
        <f t="shared" si="63"/>
        <v>2368.593412153848</v>
      </c>
      <c r="H612">
        <f t="shared" si="64"/>
        <v>2.6341128903551843E-2</v>
      </c>
      <c r="I612">
        <f t="shared" si="65"/>
        <v>0.30302319799999999</v>
      </c>
      <c r="J612">
        <f t="shared" si="66"/>
        <v>7.9819731192845127E-3</v>
      </c>
    </row>
    <row r="613" spans="1:10">
      <c r="A613" s="17" t="s">
        <v>150</v>
      </c>
      <c r="B613" s="19">
        <v>58.166911337007996</v>
      </c>
      <c r="C613" s="19">
        <v>758.63399930156038</v>
      </c>
      <c r="D613" s="19">
        <v>432.63560614051067</v>
      </c>
      <c r="E613" s="19">
        <v>513.26401228770715</v>
      </c>
      <c r="F613" s="19">
        <v>3526.6678326600436</v>
      </c>
      <c r="G613" s="20">
        <f t="shared" si="63"/>
        <v>1057.873672345366</v>
      </c>
      <c r="H613">
        <f t="shared" si="64"/>
        <v>1.1764613810009655E-2</v>
      </c>
      <c r="I613">
        <f t="shared" si="65"/>
        <v>0.30302319799999999</v>
      </c>
      <c r="J613">
        <f t="shared" si="66"/>
        <v>3.5649508999440901E-3</v>
      </c>
    </row>
    <row r="614" spans="1:10">
      <c r="A614" s="17" t="s">
        <v>151</v>
      </c>
      <c r="B614" s="19">
        <v>774.91251881191761</v>
      </c>
      <c r="C614" s="19">
        <v>585.86211333100516</v>
      </c>
      <c r="D614" s="19">
        <v>265.12354853247166</v>
      </c>
      <c r="E614" s="19">
        <v>111.0307845800086</v>
      </c>
      <c r="F614" s="19">
        <v>481.3988507855525</v>
      </c>
      <c r="G614" s="20">
        <f t="shared" si="63"/>
        <v>443.66556320819109</v>
      </c>
      <c r="H614">
        <f t="shared" si="64"/>
        <v>4.9340050219538493E-3</v>
      </c>
      <c r="I614">
        <f t="shared" si="65"/>
        <v>0.34739118899999999</v>
      </c>
      <c r="J614">
        <f t="shared" si="66"/>
        <v>1.7140298711085188E-3</v>
      </c>
    </row>
    <row r="615" spans="1:10">
      <c r="A615" s="17" t="s">
        <v>157</v>
      </c>
      <c r="B615" s="19">
        <v>102.85387179274113</v>
      </c>
      <c r="C615" s="19">
        <v>112.20982594151486</v>
      </c>
      <c r="D615" s="19">
        <v>66.544572398385299</v>
      </c>
      <c r="E615" s="19">
        <v>345.47915526517892</v>
      </c>
      <c r="F615" s="19">
        <v>293.06248160361065</v>
      </c>
      <c r="G615" s="20">
        <f t="shared" si="63"/>
        <v>184.02998140028618</v>
      </c>
      <c r="H615">
        <f t="shared" si="64"/>
        <v>2.0465975449011852E-3</v>
      </c>
      <c r="I615">
        <f t="shared" si="65"/>
        <v>0.30302319799999999</v>
      </c>
      <c r="J615">
        <f t="shared" si="66"/>
        <v>6.2016653307490574E-4</v>
      </c>
    </row>
    <row r="616" spans="1:10">
      <c r="A616" s="17" t="s">
        <v>161</v>
      </c>
      <c r="B616" s="19">
        <v>593.2101672067879</v>
      </c>
      <c r="C616" s="19">
        <v>291.78230742367708</v>
      </c>
      <c r="D616" s="19">
        <v>692.48544936763483</v>
      </c>
      <c r="E616" s="19">
        <v>261.81194132709902</v>
      </c>
      <c r="F616" s="19">
        <v>503.15458086092974</v>
      </c>
      <c r="G616" s="20">
        <f t="shared" si="63"/>
        <v>468.48888923722569</v>
      </c>
      <c r="H616">
        <f t="shared" si="64"/>
        <v>5.210065247145095E-3</v>
      </c>
      <c r="I616">
        <f t="shared" si="65"/>
        <v>0.33501194099999998</v>
      </c>
      <c r="J616">
        <f t="shared" si="66"/>
        <v>1.7454340711827228E-3</v>
      </c>
    </row>
    <row r="617" spans="1:10">
      <c r="A617" s="17" t="s">
        <v>163</v>
      </c>
      <c r="B617" s="19">
        <v>87.804337589673978</v>
      </c>
      <c r="C617" s="19">
        <v>80.320546988438991</v>
      </c>
      <c r="D617" s="19">
        <v>133.95211475582744</v>
      </c>
      <c r="E617" s="19">
        <v>176.5682253767277</v>
      </c>
      <c r="F617" s="19">
        <v>1992.4622794032957</v>
      </c>
      <c r="G617" s="20">
        <f t="shared" si="63"/>
        <v>494.22150082279279</v>
      </c>
      <c r="H617">
        <f t="shared" si="64"/>
        <v>5.4962376376120952E-3</v>
      </c>
      <c r="I617">
        <f t="shared" si="65"/>
        <v>0.309853932</v>
      </c>
      <c r="J617">
        <f t="shared" si="66"/>
        <v>1.7030308432204988E-3</v>
      </c>
    </row>
    <row r="618" spans="1:10">
      <c r="A618" s="17" t="s">
        <v>166</v>
      </c>
      <c r="B618" s="19">
        <v>10.063798945609321</v>
      </c>
      <c r="C618" s="19">
        <v>72.325252265333503</v>
      </c>
      <c r="D618" s="19">
        <v>260.5210420841683</v>
      </c>
      <c r="E618" s="19">
        <v>68.127408388341991</v>
      </c>
      <c r="F618" s="19">
        <v>1157.2128776858729</v>
      </c>
      <c r="G618" s="20">
        <f t="shared" si="63"/>
        <v>313.65007587386515</v>
      </c>
      <c r="H618">
        <f t="shared" si="64"/>
        <v>3.4881027012945436E-3</v>
      </c>
      <c r="I618">
        <f t="shared" si="65"/>
        <v>0.38176551399999997</v>
      </c>
      <c r="J618">
        <f t="shared" si="66"/>
        <v>1.3316373206444998E-3</v>
      </c>
    </row>
    <row r="619" spans="1:10">
      <c r="A619" s="17" t="s">
        <v>168</v>
      </c>
      <c r="B619" s="19">
        <v>15119.980795686401</v>
      </c>
      <c r="C619" s="19">
        <v>1345.415112026026</v>
      </c>
      <c r="D619" s="19">
        <v>2290.0346146839133</v>
      </c>
      <c r="E619" s="19">
        <v>2435.9208235646511</v>
      </c>
      <c r="F619" s="19">
        <v>328.25557437260301</v>
      </c>
      <c r="G619" s="20">
        <f t="shared" si="63"/>
        <v>4303.9213840667198</v>
      </c>
      <c r="H619">
        <f t="shared" si="64"/>
        <v>4.7863912559548631E-2</v>
      </c>
      <c r="I619">
        <f t="shared" si="65"/>
        <v>0.35233554700000003</v>
      </c>
      <c r="J619">
        <f t="shared" si="66"/>
        <v>1.6864157813228739E-2</v>
      </c>
    </row>
    <row r="620" spans="1:10">
      <c r="A620" s="17" t="s">
        <v>170</v>
      </c>
      <c r="B620" s="19">
        <v>4.5240931039895109</v>
      </c>
      <c r="C620" s="19">
        <v>64.329957542228016</v>
      </c>
      <c r="D620" s="19">
        <v>329.4627532577116</v>
      </c>
      <c r="E620" s="19">
        <v>244.13259733210819</v>
      </c>
      <c r="F620" s="19">
        <v>393.73605607006198</v>
      </c>
      <c r="G620" s="20">
        <f t="shared" si="63"/>
        <v>207.23709146121982</v>
      </c>
      <c r="H620">
        <f t="shared" si="64"/>
        <v>2.3046838312419417E-3</v>
      </c>
      <c r="I620">
        <f t="shared" si="65"/>
        <v>0.30810618099999998</v>
      </c>
      <c r="J620">
        <f t="shared" si="66"/>
        <v>7.1008733365640305E-4</v>
      </c>
    </row>
    <row r="621" spans="1:10">
      <c r="A621" s="17" t="s">
        <v>172</v>
      </c>
      <c r="B621" s="19">
        <v>145.69426363460099</v>
      </c>
      <c r="C621" s="19">
        <v>6.8924954509530014</v>
      </c>
      <c r="D621" s="19">
        <v>18.793567997238497</v>
      </c>
      <c r="E621" s="19">
        <v>84.230250371041009</v>
      </c>
      <c r="F621" s="19">
        <v>68.786499503030868</v>
      </c>
      <c r="G621" s="20">
        <f t="shared" si="63"/>
        <v>64.879415391372874</v>
      </c>
      <c r="H621">
        <f t="shared" si="64"/>
        <v>7.2152402148969292E-4</v>
      </c>
      <c r="I621">
        <f t="shared" si="65"/>
        <v>0.38138826799999997</v>
      </c>
      <c r="J621">
        <f t="shared" si="66"/>
        <v>2.7518079687634874E-4</v>
      </c>
    </row>
    <row r="622" spans="1:10" ht="16" thickBot="1">
      <c r="A622" s="30" t="s">
        <v>46</v>
      </c>
      <c r="B622" s="28">
        <v>59.921151520187614</v>
      </c>
      <c r="C622" s="28">
        <v>8.9142941165658822</v>
      </c>
      <c r="D622" s="28">
        <v>3.2601087342148398</v>
      </c>
      <c r="E622" s="28">
        <v>20.60713344639105</v>
      </c>
      <c r="F622" s="28">
        <v>20.156044040422998</v>
      </c>
      <c r="G622" s="20">
        <f t="shared" si="63"/>
        <v>22.571746371556475</v>
      </c>
      <c r="H622">
        <f t="shared" si="64"/>
        <v>2.5102040633085603E-4</v>
      </c>
      <c r="I622">
        <f t="shared" si="65"/>
        <v>0.49513526800000002</v>
      </c>
      <c r="J622">
        <f t="shared" si="66"/>
        <v>1.242890561620973E-4</v>
      </c>
    </row>
    <row r="623" spans="1:10">
      <c r="A623" s="17" t="s">
        <v>174</v>
      </c>
      <c r="B623" s="19">
        <v>1114.3118300418248</v>
      </c>
      <c r="C623" s="19">
        <v>806.05436800411701</v>
      </c>
      <c r="D623" s="19">
        <v>1763.7188252102292</v>
      </c>
      <c r="E623" s="19">
        <v>792.75529760979771</v>
      </c>
      <c r="F623" s="19">
        <v>800.37624615542131</v>
      </c>
      <c r="G623" s="20">
        <f t="shared" si="63"/>
        <v>1055.4433134042781</v>
      </c>
      <c r="H623">
        <f t="shared" si="64"/>
        <v>1.1737585786617965E-2</v>
      </c>
      <c r="I623">
        <f t="shared" si="65"/>
        <v>0.427243396</v>
      </c>
      <c r="J623">
        <f t="shared" si="66"/>
        <v>5.0148060123159904E-3</v>
      </c>
    </row>
    <row r="624" spans="1:10">
      <c r="A624" s="17" t="s">
        <v>178</v>
      </c>
      <c r="B624" s="19">
        <v>39.147254614113322</v>
      </c>
      <c r="C624" s="19">
        <v>302.53460032716373</v>
      </c>
      <c r="D624" s="19">
        <v>13.999290446922553</v>
      </c>
      <c r="E624" s="19">
        <v>36.709975429090065</v>
      </c>
      <c r="F624" s="19">
        <v>52.576347682161582</v>
      </c>
      <c r="G624" s="20">
        <f t="shared" si="63"/>
        <v>88.993493699890251</v>
      </c>
      <c r="H624">
        <f t="shared" si="64"/>
        <v>9.896967023118508E-4</v>
      </c>
      <c r="I624">
        <f t="shared" si="65"/>
        <v>0.430075243</v>
      </c>
      <c r="J624">
        <f t="shared" si="66"/>
        <v>4.2564404974306788E-4</v>
      </c>
    </row>
    <row r="625" spans="1:10">
      <c r="A625" s="17" t="s">
        <v>179</v>
      </c>
      <c r="B625" s="19">
        <v>11.079411683239618</v>
      </c>
      <c r="C625" s="19">
        <v>2.2055985443049604</v>
      </c>
      <c r="D625" s="19">
        <v>24.354929955604987</v>
      </c>
      <c r="E625" s="19">
        <v>27.250963355336797</v>
      </c>
      <c r="F625" s="19">
        <v>14.503820050251472</v>
      </c>
      <c r="G625" s="20">
        <f t="shared" si="63"/>
        <v>15.878944717747567</v>
      </c>
      <c r="H625">
        <f t="shared" si="64"/>
        <v>1.7658975471109445E-4</v>
      </c>
      <c r="I625">
        <f t="shared" si="65"/>
        <v>0.33193937699999998</v>
      </c>
      <c r="J625">
        <f t="shared" si="66"/>
        <v>5.8617093163383507E-5</v>
      </c>
    </row>
    <row r="626" spans="1:10">
      <c r="A626" s="17" t="s">
        <v>184</v>
      </c>
      <c r="B626" s="19">
        <v>0</v>
      </c>
      <c r="C626" s="19">
        <v>0</v>
      </c>
      <c r="D626" s="19">
        <v>0</v>
      </c>
      <c r="E626" s="19">
        <v>0</v>
      </c>
      <c r="F626" s="19">
        <v>0</v>
      </c>
      <c r="G626" s="20">
        <f t="shared" si="63"/>
        <v>0</v>
      </c>
      <c r="H626">
        <f t="shared" si="64"/>
        <v>0</v>
      </c>
      <c r="I626">
        <f t="shared" si="65"/>
        <v>0.35035347300000003</v>
      </c>
    </row>
    <row r="627" spans="1:10">
      <c r="A627" s="17" t="s">
        <v>189</v>
      </c>
      <c r="B627" s="19">
        <v>442.16085459195443</v>
      </c>
      <c r="C627" s="19">
        <v>113.58832503170547</v>
      </c>
      <c r="D627" s="19">
        <v>86.872309211724897</v>
      </c>
      <c r="E627" s="19">
        <v>338.38489620986394</v>
      </c>
      <c r="F627" s="19">
        <v>83.183673817618725</v>
      </c>
      <c r="G627" s="20">
        <f t="shared" si="63"/>
        <v>212.83801177257345</v>
      </c>
      <c r="H627">
        <f t="shared" si="64"/>
        <v>2.3669716697299029E-3</v>
      </c>
      <c r="I627">
        <f t="shared" si="65"/>
        <v>0.34145803200000002</v>
      </c>
      <c r="J627">
        <f t="shared" si="66"/>
        <v>8.0822148814572667E-4</v>
      </c>
    </row>
    <row r="628" spans="1:10">
      <c r="A628" s="17" t="s">
        <v>192</v>
      </c>
      <c r="B628" s="19">
        <v>437.82141834935226</v>
      </c>
      <c r="C628" s="19">
        <v>34.002977558034807</v>
      </c>
      <c r="D628" s="19">
        <v>35.477653872337974</v>
      </c>
      <c r="E628" s="19">
        <v>235.12401440472411</v>
      </c>
      <c r="F628" s="19">
        <v>14.5038200502515</v>
      </c>
      <c r="G628" s="20">
        <f t="shared" si="63"/>
        <v>151.38597684694014</v>
      </c>
      <c r="H628">
        <f t="shared" si="64"/>
        <v>1.6835635486671496E-3</v>
      </c>
      <c r="I628">
        <f t="shared" si="65"/>
        <v>0.27743080799999997</v>
      </c>
      <c r="J628">
        <f t="shared" si="66"/>
        <v>4.6707239562607461E-4</v>
      </c>
    </row>
    <row r="629" spans="1:10">
      <c r="A629" s="17" t="s">
        <v>193</v>
      </c>
      <c r="B629" s="19">
        <v>7355.7137449334759</v>
      </c>
      <c r="C629" s="19">
        <v>743.01100961273403</v>
      </c>
      <c r="D629" s="19">
        <v>1684.80501673203</v>
      </c>
      <c r="E629" s="19">
        <v>4226.9397168151954</v>
      </c>
      <c r="F629" s="19">
        <v>1459.1269553495599</v>
      </c>
      <c r="G629" s="20">
        <f t="shared" si="63"/>
        <v>3093.919288688599</v>
      </c>
      <c r="H629">
        <f t="shared" si="64"/>
        <v>3.4407478456348208E-2</v>
      </c>
      <c r="I629">
        <f t="shared" si="65"/>
        <v>0.29781603099999998</v>
      </c>
      <c r="J629">
        <f t="shared" si="66"/>
        <v>1.0247098670587628E-2</v>
      </c>
    </row>
    <row r="630" spans="1:10">
      <c r="A630" s="17" t="s">
        <v>31</v>
      </c>
      <c r="B630" s="19">
        <v>177.27058693183389</v>
      </c>
      <c r="C630" s="19">
        <v>465.84079254507685</v>
      </c>
      <c r="D630" s="19">
        <v>483.74260482687902</v>
      </c>
      <c r="E630" s="19">
        <v>1792.1449661164675</v>
      </c>
      <c r="F630" s="19">
        <v>3693.4617632379354</v>
      </c>
      <c r="G630" s="20">
        <f t="shared" si="63"/>
        <v>1322.4921427316385</v>
      </c>
      <c r="H630">
        <f t="shared" si="64"/>
        <v>1.4707435994238871E-2</v>
      </c>
      <c r="I630">
        <f t="shared" si="65"/>
        <v>0.26223906699999999</v>
      </c>
      <c r="J630">
        <f t="shared" si="66"/>
        <v>3.856864293091419E-3</v>
      </c>
    </row>
    <row r="631" spans="1:10">
      <c r="A631" s="17" t="s">
        <v>61</v>
      </c>
      <c r="B631" s="19">
        <v>0</v>
      </c>
      <c r="C631" s="19">
        <v>32.900178285882326</v>
      </c>
      <c r="D631" s="19">
        <v>41.0390158307045</v>
      </c>
      <c r="E631" s="19">
        <v>136.02960220349939</v>
      </c>
      <c r="F631" s="19">
        <v>48.2038725199534</v>
      </c>
      <c r="G631" s="20">
        <f t="shared" si="63"/>
        <v>51.634533768007927</v>
      </c>
      <c r="H631">
        <f t="shared" si="64"/>
        <v>5.7422768419384315E-4</v>
      </c>
      <c r="I631">
        <f t="shared" si="65"/>
        <v>0.37816792100000002</v>
      </c>
      <c r="J631">
        <f t="shared" si="66"/>
        <v>2.1715448951223023E-4</v>
      </c>
    </row>
    <row r="632" spans="1:10">
      <c r="A632" s="17" t="s">
        <v>69</v>
      </c>
      <c r="B632" s="19">
        <v>718.4075192273956</v>
      </c>
      <c r="C632" s="19">
        <v>141.06640689617143</v>
      </c>
      <c r="D632" s="19">
        <v>7976.4313315626478</v>
      </c>
      <c r="E632" s="19">
        <v>1348.9226860891715</v>
      </c>
      <c r="F632" s="19">
        <v>1748.3501904692841</v>
      </c>
      <c r="G632" s="20">
        <f t="shared" si="63"/>
        <v>2386.635626848934</v>
      </c>
      <c r="H632">
        <f t="shared" si="64"/>
        <v>2.654177638511207E-2</v>
      </c>
      <c r="I632">
        <f t="shared" si="65"/>
        <v>0.29559615700000003</v>
      </c>
      <c r="J632">
        <f t="shared" si="66"/>
        <v>7.8456470993924811E-3</v>
      </c>
    </row>
    <row r="633" spans="1:10">
      <c r="A633" s="17" t="s">
        <v>95</v>
      </c>
      <c r="B633" s="19">
        <v>403.84455585408409</v>
      </c>
      <c r="C633" s="19">
        <v>159.44639476537944</v>
      </c>
      <c r="D633" s="19">
        <v>195.60652405289048</v>
      </c>
      <c r="E633" s="19">
        <v>406.73751917139055</v>
      </c>
      <c r="F633" s="19">
        <v>181.2977506281434</v>
      </c>
      <c r="G633" s="20">
        <f t="shared" si="63"/>
        <v>269.3865488943776</v>
      </c>
      <c r="H633">
        <f t="shared" si="64"/>
        <v>2.9958479884722678E-3</v>
      </c>
      <c r="I633">
        <f t="shared" si="65"/>
        <v>0.28245747300000001</v>
      </c>
      <c r="J633">
        <f t="shared" si="66"/>
        <v>8.4619965231600997E-4</v>
      </c>
    </row>
    <row r="634" spans="1:10">
      <c r="A634" s="17" t="s">
        <v>102</v>
      </c>
      <c r="B634" s="19">
        <v>48.657082975560662</v>
      </c>
      <c r="C634" s="19">
        <v>202.82316613671031</v>
      </c>
      <c r="D634" s="19">
        <v>198.09954837905477</v>
      </c>
      <c r="E634" s="19">
        <v>389.62121160936101</v>
      </c>
      <c r="F634" s="19">
        <v>197.18796524202185</v>
      </c>
      <c r="G634" s="20">
        <f t="shared" si="63"/>
        <v>207.27779486854169</v>
      </c>
      <c r="H634">
        <f t="shared" si="64"/>
        <v>2.3051364938616965E-3</v>
      </c>
      <c r="I634">
        <f t="shared" si="65"/>
        <v>0.29815216</v>
      </c>
      <c r="J634">
        <f t="shared" si="66"/>
        <v>6.8728142473969153E-4</v>
      </c>
    </row>
    <row r="635" spans="1:10">
      <c r="A635" s="17" t="s">
        <v>121</v>
      </c>
      <c r="B635" s="19">
        <v>58.905538782557301</v>
      </c>
      <c r="C635" s="19">
        <v>17.369088536401563</v>
      </c>
      <c r="D635" s="19">
        <v>36.436509382401198</v>
      </c>
      <c r="E635" s="19">
        <v>45.493343783289525</v>
      </c>
      <c r="F635" s="19">
        <v>121.14955571386523</v>
      </c>
      <c r="G635" s="20">
        <f t="shared" si="63"/>
        <v>55.870807239702955</v>
      </c>
      <c r="H635">
        <f t="shared" si="64"/>
        <v>6.213392842751524E-4</v>
      </c>
      <c r="I635">
        <f t="shared" si="65"/>
        <v>0.31631986200000001</v>
      </c>
      <c r="J635">
        <f t="shared" si="66"/>
        <v>1.9654195665709499E-4</v>
      </c>
    </row>
    <row r="636" spans="1:10">
      <c r="A636" s="17" t="s">
        <v>201</v>
      </c>
      <c r="B636" s="19">
        <v>330.44345345262161</v>
      </c>
      <c r="C636" s="19">
        <v>319.26038928814302</v>
      </c>
      <c r="D636" s="19">
        <v>0.57531330603791309</v>
      </c>
      <c r="E636" s="19">
        <v>266.54144736397603</v>
      </c>
      <c r="F636" s="19">
        <v>36.899424539610365</v>
      </c>
      <c r="G636" s="20">
        <f t="shared" si="63"/>
        <v>190.74400559007779</v>
      </c>
      <c r="H636">
        <f t="shared" si="64"/>
        <v>2.1212642123576504E-3</v>
      </c>
      <c r="I636">
        <f t="shared" si="65"/>
        <v>0.36989438499999999</v>
      </c>
      <c r="J636">
        <f t="shared" si="66"/>
        <v>7.8464372125254252E-4</v>
      </c>
    </row>
    <row r="637" spans="1:10">
      <c r="A637" s="17" t="s">
        <v>203</v>
      </c>
      <c r="B637" s="19">
        <v>298.12850270983938</v>
      </c>
      <c r="C637" s="19">
        <v>161.00869373426201</v>
      </c>
      <c r="D637" s="19">
        <v>188.41510772741657</v>
      </c>
      <c r="E637" s="19">
        <v>327.34938212381843</v>
      </c>
      <c r="F637" s="19">
        <v>895.07765942471019</v>
      </c>
      <c r="G637" s="20">
        <f t="shared" si="63"/>
        <v>373.99586914400936</v>
      </c>
      <c r="H637">
        <f t="shared" si="64"/>
        <v>4.1592083081747472E-3</v>
      </c>
      <c r="I637">
        <f t="shared" si="65"/>
        <v>0.273960494</v>
      </c>
      <c r="J637">
        <f t="shared" si="66"/>
        <v>1.1394587627564579E-3</v>
      </c>
    </row>
    <row r="638" spans="1:10">
      <c r="A638" s="17" t="s">
        <v>204</v>
      </c>
      <c r="B638" s="19">
        <v>290.55757139295901</v>
      </c>
      <c r="C638" s="19">
        <v>366.22125829396947</v>
      </c>
      <c r="D638" s="19">
        <v>137.88342234708654</v>
      </c>
      <c r="E638" s="19">
        <v>427.68247447755851</v>
      </c>
      <c r="F638" s="19">
        <v>356.30340285213362</v>
      </c>
      <c r="G638" s="20">
        <f t="shared" si="63"/>
        <v>315.72962587274139</v>
      </c>
      <c r="H638">
        <f t="shared" si="64"/>
        <v>3.511229378207813E-3</v>
      </c>
      <c r="I638">
        <f t="shared" si="65"/>
        <v>0.284910779</v>
      </c>
      <c r="J638">
        <f t="shared" si="66"/>
        <v>1.0003870973928736E-3</v>
      </c>
    </row>
    <row r="639" spans="1:10">
      <c r="A639" s="17" t="s">
        <v>108</v>
      </c>
      <c r="B639" s="19">
        <v>114.67191092153006</v>
      </c>
      <c r="C639" s="19">
        <v>30.326979984193208</v>
      </c>
      <c r="D639" s="19">
        <v>393.80195798295199</v>
      </c>
      <c r="E639" s="19">
        <v>49.772420673796965</v>
      </c>
      <c r="F639" s="19">
        <v>197.081319506358</v>
      </c>
      <c r="G639" s="20">
        <f t="shared" si="63"/>
        <v>157.13091781376608</v>
      </c>
      <c r="H639">
        <f t="shared" si="64"/>
        <v>1.747453040959898E-3</v>
      </c>
      <c r="I639">
        <f t="shared" si="65"/>
        <v>0.342986709</v>
      </c>
      <c r="J639">
        <f t="shared" si="66"/>
        <v>5.9935316765087762E-4</v>
      </c>
    </row>
    <row r="640" spans="1:10">
      <c r="A640" s="17" t="s">
        <v>159</v>
      </c>
      <c r="B640" s="19">
        <v>24.559362564514501</v>
      </c>
      <c r="C640" s="19">
        <v>16.633889021633244</v>
      </c>
      <c r="D640" s="19">
        <v>79.585007335244654</v>
      </c>
      <c r="E640" s="19">
        <v>55.853214149781202</v>
      </c>
      <c r="F640" s="19">
        <v>14.5038200502515</v>
      </c>
      <c r="G640" s="20">
        <f t="shared" ref="G640:G645" si="67">AVERAGE(B640:F640)</f>
        <v>38.227058624285021</v>
      </c>
      <c r="H640">
        <f t="shared" ref="H640:H643" si="68">G640/G$645</f>
        <v>4.2512314425052555E-4</v>
      </c>
      <c r="I640">
        <f t="shared" ref="I640:I643" si="69">VLOOKUP(A640,R$1:S$252,2,FALSE)</f>
        <v>0.34895254799999997</v>
      </c>
      <c r="J640">
        <f>H640*I640</f>
        <v>1.4834780439999242E-4</v>
      </c>
    </row>
    <row r="641" spans="1:10">
      <c r="A641" s="17" t="s">
        <v>205</v>
      </c>
      <c r="B641" s="19">
        <v>367.37482573008703</v>
      </c>
      <c r="C641" s="19">
        <v>527.32185196757803</v>
      </c>
      <c r="D641" s="19">
        <v>3196.6324994486581</v>
      </c>
      <c r="E641" s="19">
        <v>331.74106630091802</v>
      </c>
      <c r="F641" s="19">
        <v>867.66970535916153</v>
      </c>
      <c r="G641" s="20">
        <f t="shared" si="67"/>
        <v>1058.1479897612805</v>
      </c>
      <c r="H641">
        <f t="shared" si="68"/>
        <v>1.176766449417352E-2</v>
      </c>
      <c r="I641">
        <f t="shared" si="69"/>
        <v>0.28954676299999998</v>
      </c>
      <c r="J641">
        <f>H641*I641</f>
        <v>3.4072891623579751E-3</v>
      </c>
    </row>
    <row r="642" spans="1:10">
      <c r="A642" s="17" t="s">
        <v>228</v>
      </c>
      <c r="B642" s="19">
        <v>420.64833024033089</v>
      </c>
      <c r="C642" s="19">
        <v>683.36794897715401</v>
      </c>
      <c r="D642" s="19">
        <v>1087.5339195136685</v>
      </c>
      <c r="E642" s="19">
        <v>2606.4082554653946</v>
      </c>
      <c r="F642" s="19">
        <v>1123.7261166874982</v>
      </c>
      <c r="G642" s="20">
        <f t="shared" si="67"/>
        <v>1184.3369141768094</v>
      </c>
      <c r="H642">
        <f t="shared" si="68"/>
        <v>1.3171011606081346E-2</v>
      </c>
      <c r="I642">
        <f t="shared" si="69"/>
        <v>0.28943591299999999</v>
      </c>
      <c r="J642">
        <f>H642*I642</f>
        <v>3.8121637693397507E-3</v>
      </c>
    </row>
    <row r="643" spans="1:10">
      <c r="A643" s="17" t="s">
        <v>232</v>
      </c>
      <c r="B643" s="19">
        <v>429.69651644830986</v>
      </c>
      <c r="C643" s="19">
        <v>319.62798904552722</v>
      </c>
      <c r="D643" s="19">
        <v>292.45093056927254</v>
      </c>
      <c r="E643" s="19">
        <v>525.53820652626791</v>
      </c>
      <c r="F643" s="19">
        <v>495.04950495049508</v>
      </c>
      <c r="G643" s="20">
        <f t="shared" si="67"/>
        <v>412.47262950797449</v>
      </c>
      <c r="H643">
        <f t="shared" si="68"/>
        <v>4.5871083856374503E-3</v>
      </c>
      <c r="I643">
        <f t="shared" si="69"/>
        <v>0.262116511</v>
      </c>
      <c r="J643">
        <f>H643*I643</f>
        <v>1.202356845622131E-3</v>
      </c>
    </row>
    <row r="644" spans="1:10" ht="16" thickBot="1">
      <c r="A644" s="31"/>
      <c r="B644" s="32"/>
      <c r="C644" s="32"/>
      <c r="D644" s="32"/>
      <c r="E644" s="32"/>
      <c r="F644" s="32"/>
      <c r="G644" s="20"/>
    </row>
    <row r="645" spans="1:10">
      <c r="A645" s="33"/>
      <c r="B645" s="34">
        <f>SUM(B575:B643)</f>
        <v>118279.36736559287</v>
      </c>
      <c r="C645" s="34">
        <f>SUM(C575:C643)</f>
        <v>47065.543036741605</v>
      </c>
      <c r="D645" s="34">
        <f>SUM(D575:D643)</f>
        <v>83249.848980257171</v>
      </c>
      <c r="E645" s="34">
        <f>SUM(E575:E643)</f>
        <v>85797.06815668632</v>
      </c>
      <c r="F645" s="34">
        <f>SUM(F575:F643)</f>
        <v>115208.00184283829</v>
      </c>
      <c r="G645" s="20">
        <f t="shared" si="67"/>
        <v>89919.965876423259</v>
      </c>
    </row>
    <row r="646" spans="1:10">
      <c r="A646" s="35" t="s">
        <v>338</v>
      </c>
      <c r="B646" s="36"/>
      <c r="C646" s="36"/>
      <c r="D646" s="36"/>
      <c r="E646" s="36"/>
      <c r="F646" s="36"/>
      <c r="G646" s="10"/>
    </row>
    <row r="647" spans="1:10">
      <c r="A647" s="37"/>
      <c r="B647" s="38"/>
      <c r="C647" s="38"/>
      <c r="D647" s="38"/>
      <c r="E647" s="38"/>
      <c r="F647" s="38"/>
      <c r="G64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selection activeCell="L11" sqref="L11"/>
    </sheetView>
  </sheetViews>
  <sheetFormatPr baseColWidth="10" defaultRowHeight="15" x14ac:dyDescent="0"/>
  <sheetData>
    <row r="1" spans="1:9">
      <c r="A1" t="s">
        <v>345</v>
      </c>
    </row>
    <row r="2" spans="1:9">
      <c r="A2" t="s">
        <v>593</v>
      </c>
    </row>
    <row r="5" spans="1:9">
      <c r="A5" t="s">
        <v>591</v>
      </c>
    </row>
    <row r="8" spans="1:9">
      <c r="A8" s="1120" t="s">
        <v>0</v>
      </c>
      <c r="C8" t="s">
        <v>592</v>
      </c>
      <c r="F8" s="1118"/>
      <c r="G8" s="1118"/>
      <c r="H8" s="1118"/>
      <c r="I8" s="1118"/>
    </row>
    <row r="9" spans="1:9">
      <c r="A9" s="1118" t="s">
        <v>96</v>
      </c>
      <c r="B9" s="1118"/>
      <c r="C9" t="s">
        <v>592</v>
      </c>
      <c r="D9" s="1118"/>
      <c r="E9" s="1118"/>
      <c r="F9" s="1118"/>
      <c r="G9" s="1118"/>
      <c r="H9" s="1118"/>
      <c r="I9" s="1118"/>
    </row>
    <row r="10" spans="1:9">
      <c r="A10" s="1118" t="s">
        <v>92</v>
      </c>
      <c r="B10" s="1118"/>
      <c r="C10" t="s">
        <v>592</v>
      </c>
      <c r="D10" s="1118"/>
      <c r="E10" s="1118"/>
      <c r="F10" s="1118"/>
      <c r="G10" s="1118"/>
      <c r="H10" s="1118"/>
      <c r="I10" s="1118"/>
    </row>
    <row r="11" spans="1:9">
      <c r="A11" s="1118" t="s">
        <v>41</v>
      </c>
      <c r="B11" s="1118"/>
      <c r="C11" t="s">
        <v>592</v>
      </c>
      <c r="D11" s="1118"/>
      <c r="E11" s="1118"/>
      <c r="F11" s="1118"/>
      <c r="G11" s="1118"/>
      <c r="H11" s="1118"/>
      <c r="I11" s="1118"/>
    </row>
    <row r="12" spans="1:9">
      <c r="A12" s="1118" t="s">
        <v>39</v>
      </c>
      <c r="B12" s="1118"/>
      <c r="C12" t="s">
        <v>592</v>
      </c>
      <c r="D12" s="1118"/>
      <c r="E12" s="1118"/>
      <c r="F12" s="1118"/>
      <c r="G12" s="1118"/>
      <c r="H12" s="1118"/>
      <c r="I12" s="1118"/>
    </row>
    <row r="13" spans="1:9">
      <c r="A13" s="1118" t="s">
        <v>74</v>
      </c>
      <c r="B13" s="1118"/>
      <c r="C13" t="s">
        <v>592</v>
      </c>
      <c r="D13" s="1118"/>
      <c r="E13" s="1118"/>
      <c r="F13" s="1118"/>
      <c r="G13" s="1118"/>
      <c r="H13" s="1118"/>
      <c r="I13" s="1118"/>
    </row>
    <row r="14" spans="1:9">
      <c r="A14" s="1118" t="s">
        <v>69</v>
      </c>
      <c r="B14" s="1118"/>
      <c r="C14" t="s">
        <v>592</v>
      </c>
      <c r="D14" s="1118"/>
      <c r="E14" s="1118"/>
      <c r="F14" s="1118"/>
      <c r="G14" s="1118"/>
      <c r="H14" s="1118"/>
      <c r="I14" s="1118"/>
    </row>
    <row r="15" spans="1:9">
      <c r="A15" s="1118" t="s">
        <v>228</v>
      </c>
      <c r="B15" s="1118"/>
      <c r="C15" t="s">
        <v>592</v>
      </c>
      <c r="D15" s="1118"/>
      <c r="E15" s="1118"/>
      <c r="F15" s="1118"/>
      <c r="G15" s="1118"/>
      <c r="H15" s="1118"/>
      <c r="I15" s="1118"/>
    </row>
    <row r="16" spans="1:9">
      <c r="A16" s="1118" t="s">
        <v>49</v>
      </c>
      <c r="B16" s="1118"/>
      <c r="C16" t="s">
        <v>592</v>
      </c>
      <c r="D16" s="1118"/>
      <c r="E16" s="1118"/>
      <c r="F16" s="1118"/>
      <c r="G16" s="1118"/>
      <c r="H16" s="1118"/>
      <c r="I16" s="1118"/>
    </row>
    <row r="17" spans="1:9">
      <c r="A17" s="1118" t="s">
        <v>174</v>
      </c>
      <c r="B17" s="1118"/>
      <c r="C17" t="s">
        <v>592</v>
      </c>
      <c r="D17" s="1118"/>
      <c r="E17" s="1118"/>
      <c r="F17" s="1118"/>
      <c r="G17" s="1118"/>
      <c r="H17" s="1118"/>
      <c r="I17" s="1118"/>
    </row>
    <row r="18" spans="1:9">
      <c r="A18" s="1118" t="s">
        <v>87</v>
      </c>
      <c r="B18" s="1118"/>
      <c r="C18" t="s">
        <v>592</v>
      </c>
      <c r="D18" s="1118"/>
      <c r="E18" s="1118"/>
      <c r="F18" s="1118"/>
      <c r="G18" s="1118"/>
      <c r="H18" s="1118"/>
      <c r="I18" s="1118"/>
    </row>
    <row r="19" spans="1:9">
      <c r="A19" s="1118" t="s">
        <v>37</v>
      </c>
      <c r="B19" s="1118"/>
      <c r="C19" t="s">
        <v>592</v>
      </c>
      <c r="D19" s="1118"/>
      <c r="E19" s="1118"/>
      <c r="F19" s="1118"/>
      <c r="G19" s="1118"/>
      <c r="H19" s="1118"/>
      <c r="I19" s="1118"/>
    </row>
    <row r="20" spans="1:9">
      <c r="A20" s="1118" t="s">
        <v>70</v>
      </c>
      <c r="B20" s="1118"/>
      <c r="C20" t="s">
        <v>592</v>
      </c>
      <c r="D20" s="1118"/>
      <c r="E20" s="1118"/>
      <c r="F20" s="1118"/>
      <c r="G20" s="1118"/>
      <c r="H20" s="1118"/>
      <c r="I20" s="1118"/>
    </row>
    <row r="21" spans="1:9">
      <c r="A21" s="1118" t="s">
        <v>359</v>
      </c>
      <c r="B21" s="1118"/>
      <c r="C21" t="s">
        <v>592</v>
      </c>
      <c r="D21" s="1118"/>
      <c r="E21" s="1118"/>
      <c r="F21" s="1118"/>
      <c r="G21" s="1118"/>
      <c r="H21" s="1118"/>
      <c r="I21" s="1118"/>
    </row>
    <row r="22" spans="1:9">
      <c r="A22" s="1118" t="s">
        <v>205</v>
      </c>
      <c r="B22" s="1118"/>
      <c r="C22" t="s">
        <v>592</v>
      </c>
      <c r="D22" s="1118"/>
      <c r="E22" s="1118"/>
      <c r="F22" s="1118"/>
      <c r="G22" s="1118"/>
      <c r="H22" s="1118"/>
      <c r="I22" s="1118"/>
    </row>
    <row r="23" spans="1:9">
      <c r="A23" s="1118" t="s">
        <v>161</v>
      </c>
      <c r="B23" s="1118"/>
      <c r="C23" t="s">
        <v>592</v>
      </c>
      <c r="D23" s="1118"/>
      <c r="E23" s="1118"/>
      <c r="F23" s="1118"/>
      <c r="G23" s="1118"/>
      <c r="H23" s="1118"/>
      <c r="I23" s="1118"/>
    </row>
    <row r="24" spans="1:9">
      <c r="A24" s="1118" t="s">
        <v>192</v>
      </c>
      <c r="B24" s="1118"/>
      <c r="C24" t="s">
        <v>592</v>
      </c>
      <c r="D24" s="1118"/>
      <c r="E24" s="1118"/>
      <c r="F24" s="1118"/>
      <c r="G24" s="1118"/>
      <c r="H24" s="1118"/>
      <c r="I24" s="1118"/>
    </row>
    <row r="25" spans="1:9">
      <c r="A25" s="1118" t="s">
        <v>58</v>
      </c>
      <c r="B25" s="1118"/>
      <c r="C25" t="s">
        <v>592</v>
      </c>
      <c r="D25" s="1118"/>
      <c r="E25" s="1118"/>
      <c r="F25" s="1118"/>
      <c r="G25" s="1118"/>
      <c r="H25" s="1118"/>
      <c r="I25" s="1118"/>
    </row>
    <row r="26" spans="1:9">
      <c r="A26" s="1118" t="s">
        <v>189</v>
      </c>
      <c r="B26" s="1118"/>
      <c r="C26" t="s">
        <v>592</v>
      </c>
      <c r="D26" s="1118"/>
      <c r="E26" s="1118"/>
      <c r="F26" s="1118"/>
      <c r="G26" s="1118"/>
      <c r="H26" s="1118"/>
      <c r="I26" s="1118"/>
    </row>
    <row r="27" spans="1:9">
      <c r="A27" s="1118" t="s">
        <v>85</v>
      </c>
      <c r="B27" s="1118"/>
      <c r="C27" t="s">
        <v>592</v>
      </c>
      <c r="D27" s="1118"/>
      <c r="E27" s="1118"/>
      <c r="F27" s="1118"/>
      <c r="G27" s="1118"/>
      <c r="H27" s="1118"/>
      <c r="I27" s="1118"/>
    </row>
    <row r="28" spans="1:9">
      <c r="A28" s="1118" t="s">
        <v>31</v>
      </c>
      <c r="B28" s="1118"/>
      <c r="C28" t="s">
        <v>592</v>
      </c>
      <c r="D28" s="1118"/>
      <c r="E28" s="1118"/>
      <c r="F28" s="1118"/>
      <c r="G28" s="1118"/>
      <c r="H28" s="1118"/>
      <c r="I28" s="1118"/>
    </row>
    <row r="29" spans="1:9">
      <c r="A29" s="1118" t="s">
        <v>72</v>
      </c>
      <c r="B29" s="1118"/>
      <c r="C29" t="s">
        <v>592</v>
      </c>
      <c r="D29" s="1118"/>
      <c r="E29" s="1118"/>
      <c r="F29" s="1118"/>
      <c r="G29" s="1118"/>
      <c r="H29" s="1118"/>
      <c r="I29" s="1118"/>
    </row>
    <row r="30" spans="1:9">
      <c r="A30" s="1118" t="s">
        <v>133</v>
      </c>
      <c r="B30" s="1118"/>
      <c r="C30" t="s">
        <v>592</v>
      </c>
      <c r="D30" s="1118"/>
      <c r="E30" s="1118"/>
      <c r="F30" s="1118"/>
      <c r="G30" s="1118"/>
      <c r="H30" s="1118"/>
      <c r="I30" s="1118"/>
    </row>
    <row r="31" spans="1:9">
      <c r="A31" s="1118" t="s">
        <v>60</v>
      </c>
      <c r="B31" s="1118"/>
      <c r="C31" t="s">
        <v>592</v>
      </c>
      <c r="D31" s="1118"/>
      <c r="E31" s="1118"/>
      <c r="F31" s="1118"/>
      <c r="G31" s="1118"/>
      <c r="H31" s="1118"/>
      <c r="I31" s="1118"/>
    </row>
    <row r="32" spans="1:9">
      <c r="A32" s="1118" t="s">
        <v>83</v>
      </c>
      <c r="B32" s="1118"/>
      <c r="C32" t="s">
        <v>592</v>
      </c>
      <c r="D32" s="1118"/>
      <c r="E32" s="1118"/>
      <c r="F32" s="1118"/>
      <c r="G32" s="1118"/>
      <c r="H32" s="1118"/>
      <c r="I32" s="1118"/>
    </row>
    <row r="33" spans="1:9">
      <c r="A33" s="1118" t="s">
        <v>23</v>
      </c>
      <c r="B33" s="1118"/>
      <c r="C33" t="s">
        <v>592</v>
      </c>
      <c r="D33" s="1118"/>
      <c r="E33" s="1118"/>
      <c r="F33" s="1118"/>
      <c r="G33" s="1118"/>
      <c r="H33" s="1118"/>
      <c r="I33" s="1118"/>
    </row>
    <row r="34" spans="1:9">
      <c r="A34" s="1118" t="s">
        <v>373</v>
      </c>
      <c r="B34" s="1118"/>
      <c r="C34" t="s">
        <v>592</v>
      </c>
      <c r="D34" s="1118"/>
      <c r="E34" s="1118"/>
      <c r="F34" s="1118"/>
      <c r="G34" s="1118"/>
      <c r="H34" s="1118"/>
      <c r="I34" s="1118"/>
    </row>
    <row r="35" spans="1:9">
      <c r="A35" s="1118" t="s">
        <v>21</v>
      </c>
      <c r="B35" s="1118"/>
      <c r="C35" t="s">
        <v>592</v>
      </c>
      <c r="D35" s="1118"/>
      <c r="E35" s="1118"/>
      <c r="F35" s="1118"/>
      <c r="G35" s="1118"/>
      <c r="H35" s="1118"/>
      <c r="I35" s="1118"/>
    </row>
    <row r="36" spans="1:9">
      <c r="A36" s="1118" t="s">
        <v>170</v>
      </c>
      <c r="B36" s="1118"/>
      <c r="C36" t="s">
        <v>592</v>
      </c>
      <c r="D36" s="1118"/>
      <c r="E36" s="1118"/>
      <c r="F36" s="1118"/>
      <c r="G36" s="1118"/>
      <c r="H36" s="1118"/>
      <c r="I36" s="1118"/>
    </row>
    <row r="37" spans="1:9">
      <c r="A37" s="1118" t="s">
        <v>102</v>
      </c>
      <c r="B37" s="1118"/>
      <c r="C37" t="s">
        <v>592</v>
      </c>
      <c r="D37" s="1118"/>
      <c r="E37" s="1118"/>
      <c r="F37" s="1118"/>
      <c r="G37" s="1118"/>
      <c r="H37" s="1118"/>
      <c r="I37" s="1118"/>
    </row>
    <row r="38" spans="1:9">
      <c r="A38" s="1118" t="s">
        <v>378</v>
      </c>
      <c r="B38" s="1118"/>
      <c r="C38" t="s">
        <v>592</v>
      </c>
      <c r="D38" s="1118"/>
      <c r="E38" s="1118"/>
      <c r="F38" s="1118"/>
      <c r="G38" s="1118"/>
      <c r="H38" s="1118"/>
      <c r="I38" s="1118"/>
    </row>
    <row r="39" spans="1:9">
      <c r="A39" s="1118" t="s">
        <v>141</v>
      </c>
      <c r="B39" s="1118"/>
      <c r="C39" t="s">
        <v>592</v>
      </c>
      <c r="D39" s="1118"/>
      <c r="E39" s="1118"/>
      <c r="F39" s="1118"/>
      <c r="G39" s="1118"/>
      <c r="H39" s="1118"/>
      <c r="I39" s="1118"/>
    </row>
    <row r="40" spans="1:9">
      <c r="A40" s="1118" t="s">
        <v>34</v>
      </c>
      <c r="B40" s="1118"/>
      <c r="C40" t="s">
        <v>592</v>
      </c>
      <c r="D40" s="1118"/>
      <c r="E40" s="1118"/>
      <c r="F40" s="1118"/>
      <c r="G40" s="1118"/>
      <c r="H40" s="1118"/>
      <c r="I40" s="1118"/>
    </row>
    <row r="41" spans="1:9">
      <c r="A41" s="1118" t="s">
        <v>163</v>
      </c>
      <c r="B41" s="1118"/>
      <c r="C41" t="s">
        <v>592</v>
      </c>
      <c r="D41" s="1118"/>
      <c r="E41" s="1118"/>
      <c r="F41" s="1118"/>
      <c r="G41" s="1118"/>
      <c r="H41" s="1118"/>
      <c r="I41" s="1118"/>
    </row>
    <row r="42" spans="1:9">
      <c r="A42" s="1118" t="s">
        <v>168</v>
      </c>
      <c r="B42" s="1118"/>
      <c r="C42" t="s">
        <v>592</v>
      </c>
      <c r="D42" s="1118"/>
      <c r="E42" s="1118"/>
      <c r="F42" s="1118"/>
      <c r="G42" s="1118"/>
      <c r="H42" s="1118"/>
      <c r="I42" s="1118"/>
    </row>
    <row r="43" spans="1:9">
      <c r="A43" s="1118" t="s">
        <v>90</v>
      </c>
      <c r="B43" s="1118"/>
      <c r="C43" t="s">
        <v>592</v>
      </c>
      <c r="D43" s="1118"/>
      <c r="E43" s="1118"/>
      <c r="F43" s="1118"/>
      <c r="G43" s="1118"/>
      <c r="H43" s="1118"/>
      <c r="I43" s="1118"/>
    </row>
    <row r="44" spans="1:9">
      <c r="A44" s="1118" t="s">
        <v>95</v>
      </c>
      <c r="B44" s="1118"/>
      <c r="C44" t="s">
        <v>592</v>
      </c>
      <c r="D44" s="1118"/>
      <c r="E44" s="1118"/>
      <c r="F44" s="1118"/>
      <c r="G44" s="1118"/>
      <c r="H44" s="1118"/>
      <c r="I44" s="1118"/>
    </row>
    <row r="45" spans="1:9">
      <c r="A45" s="1118" t="s">
        <v>386</v>
      </c>
      <c r="B45" s="1118"/>
      <c r="C45" t="s">
        <v>592</v>
      </c>
      <c r="D45" s="1118"/>
      <c r="E45" s="1118"/>
      <c r="F45" s="1118"/>
      <c r="G45" s="1118"/>
      <c r="H45" s="1118"/>
      <c r="I45" s="1118"/>
    </row>
    <row r="46" spans="1:9">
      <c r="A46" s="1118" t="s">
        <v>166</v>
      </c>
      <c r="B46" s="1118"/>
      <c r="C46" t="s">
        <v>592</v>
      </c>
      <c r="D46" s="1118"/>
      <c r="E46" s="1118"/>
      <c r="F46" s="1118"/>
      <c r="G46" s="1118"/>
      <c r="H46" s="1118"/>
      <c r="I46" s="1118"/>
    </row>
    <row r="47" spans="1:9">
      <c r="A47" s="1118" t="s">
        <v>389</v>
      </c>
      <c r="B47" s="1118"/>
      <c r="C47" t="s">
        <v>592</v>
      </c>
      <c r="D47" s="1118"/>
      <c r="E47" s="1118"/>
      <c r="F47" s="1118"/>
      <c r="G47" s="1118"/>
      <c r="H47" s="1118"/>
      <c r="I47" s="1118"/>
    </row>
    <row r="48" spans="1:9">
      <c r="A48" s="1118" t="s">
        <v>38</v>
      </c>
      <c r="B48" s="1118"/>
      <c r="C48" t="s">
        <v>592</v>
      </c>
      <c r="D48" s="1118"/>
      <c r="E48" s="1118"/>
      <c r="F48" s="1118"/>
      <c r="G48" s="1118"/>
      <c r="H48" s="1118"/>
      <c r="I48" s="1118"/>
    </row>
    <row r="49" spans="1:9">
      <c r="A49" s="1118" t="s">
        <v>43</v>
      </c>
      <c r="B49" s="1118"/>
      <c r="C49" t="s">
        <v>592</v>
      </c>
      <c r="D49" s="1118"/>
      <c r="E49" s="1118"/>
      <c r="F49" s="1118"/>
      <c r="G49" s="1118"/>
      <c r="H49" s="1118"/>
      <c r="I49" s="1118"/>
    </row>
    <row r="50" spans="1:9">
      <c r="A50" s="1118" t="s">
        <v>178</v>
      </c>
      <c r="B50" s="1118"/>
      <c r="C50" t="s">
        <v>592</v>
      </c>
      <c r="D50" s="1118"/>
      <c r="E50" s="1118"/>
      <c r="F50" s="1118"/>
      <c r="G50" s="1118"/>
      <c r="H50" s="1118"/>
      <c r="I50" s="1118"/>
    </row>
    <row r="51" spans="1:9">
      <c r="A51" s="1118" t="s">
        <v>191</v>
      </c>
      <c r="B51" s="1118"/>
      <c r="C51" t="s">
        <v>592</v>
      </c>
      <c r="D51" s="1118"/>
      <c r="E51" s="1118"/>
      <c r="F51" s="1118"/>
      <c r="G51" s="1118"/>
      <c r="H51" s="1118"/>
      <c r="I51" s="1118"/>
    </row>
    <row r="52" spans="1:9">
      <c r="A52" s="1118" t="s">
        <v>180</v>
      </c>
      <c r="B52" s="1118"/>
      <c r="C52" t="s">
        <v>592</v>
      </c>
      <c r="D52" s="1118"/>
      <c r="E52" s="1118"/>
      <c r="F52" s="1118"/>
      <c r="G52" s="1118"/>
      <c r="H52" s="1118"/>
      <c r="I52" s="1118"/>
    </row>
    <row r="53" spans="1:9">
      <c r="A53" s="1118" t="s">
        <v>62</v>
      </c>
      <c r="B53" s="1118"/>
      <c r="C53" t="s">
        <v>592</v>
      </c>
      <c r="D53" s="1118"/>
      <c r="E53" s="1118"/>
      <c r="F53" s="1118"/>
      <c r="G53" s="1118"/>
      <c r="H53" s="1118"/>
      <c r="I53" s="1118"/>
    </row>
    <row r="54" spans="1:9">
      <c r="A54" s="1118" t="s">
        <v>47</v>
      </c>
      <c r="B54" s="1118"/>
      <c r="C54" t="s">
        <v>592</v>
      </c>
      <c r="D54" s="1118"/>
      <c r="E54" s="1118"/>
      <c r="F54" s="1118"/>
      <c r="G54" s="1118"/>
      <c r="H54" s="1118"/>
      <c r="I54" s="1118"/>
    </row>
    <row r="55" spans="1:9">
      <c r="A55" s="1119" t="s">
        <v>6</v>
      </c>
      <c r="B55" s="1119"/>
      <c r="C55" t="s">
        <v>592</v>
      </c>
      <c r="D55" s="1119"/>
      <c r="E55" s="1119"/>
      <c r="F55" s="1119"/>
      <c r="G55" s="1119"/>
      <c r="H55" s="1119"/>
      <c r="I55" s="1119"/>
    </row>
    <row r="56" spans="1:9">
      <c r="A56" s="1118" t="s">
        <v>187</v>
      </c>
      <c r="B56" s="1118"/>
      <c r="C56" s="1118" t="s">
        <v>400</v>
      </c>
      <c r="D56" s="1118"/>
      <c r="E56" s="1118"/>
    </row>
    <row r="57" spans="1:9">
      <c r="A57" s="1118" t="s">
        <v>201</v>
      </c>
      <c r="B57" s="1118"/>
      <c r="C57" t="s">
        <v>592</v>
      </c>
      <c r="D57" s="1118"/>
      <c r="E57" s="1118"/>
      <c r="F57" s="1118"/>
      <c r="G57" s="1118"/>
      <c r="H57" s="1118"/>
      <c r="I57" s="1118"/>
    </row>
    <row r="58" spans="1:9">
      <c r="A58" s="1118" t="s">
        <v>32</v>
      </c>
      <c r="B58" s="1118"/>
      <c r="C58" t="s">
        <v>592</v>
      </c>
      <c r="D58" s="1118"/>
      <c r="E58" s="1118"/>
      <c r="F58" s="1118"/>
      <c r="G58" s="1118"/>
      <c r="H58" s="1118"/>
      <c r="I58" s="1118"/>
    </row>
    <row r="59" spans="1:9">
      <c r="A59" s="1118" t="s">
        <v>64</v>
      </c>
      <c r="B59" s="1118"/>
      <c r="C59" t="s">
        <v>592</v>
      </c>
      <c r="D59" s="1118"/>
      <c r="E59" s="1118"/>
      <c r="F59" s="1118"/>
      <c r="G59" s="1118"/>
      <c r="H59" s="1118"/>
      <c r="I59" s="1118"/>
    </row>
    <row r="60" spans="1:9">
      <c r="A60" s="1118" t="s">
        <v>94</v>
      </c>
      <c r="B60" s="1118"/>
      <c r="C60" t="s">
        <v>592</v>
      </c>
      <c r="D60" s="1118"/>
      <c r="E60" s="1118"/>
      <c r="F60" s="1118"/>
      <c r="G60" s="1118"/>
      <c r="H60" s="1118"/>
      <c r="I60" s="1118"/>
    </row>
    <row r="61" spans="1:9">
      <c r="A61" s="1118" t="s">
        <v>232</v>
      </c>
      <c r="B61" s="1118"/>
      <c r="C61" t="s">
        <v>592</v>
      </c>
      <c r="D61" s="1118"/>
      <c r="E61" s="1118"/>
      <c r="F61" s="1118"/>
      <c r="G61" s="1118"/>
      <c r="H61" s="1118"/>
      <c r="I61" s="1118"/>
    </row>
    <row r="62" spans="1:9">
      <c r="A62" s="1118" t="s">
        <v>406</v>
      </c>
      <c r="B62" s="1118"/>
      <c r="C62" t="s">
        <v>592</v>
      </c>
      <c r="D62" s="1118"/>
      <c r="E62" s="1118"/>
      <c r="F62" s="1118"/>
      <c r="G62" s="1118"/>
      <c r="H62" s="1118"/>
      <c r="I62" s="1118"/>
    </row>
    <row r="63" spans="1:9">
      <c r="A63" s="1118" t="s">
        <v>46</v>
      </c>
      <c r="B63" s="1118"/>
      <c r="C63" t="s">
        <v>592</v>
      </c>
      <c r="D63" s="1118"/>
      <c r="E63" s="1118"/>
      <c r="F63" s="1118"/>
      <c r="G63" s="1118"/>
      <c r="H63" s="1118"/>
      <c r="I63" s="1118"/>
    </row>
    <row r="64" spans="1:9">
      <c r="A64" s="1118" t="s">
        <v>22</v>
      </c>
      <c r="B64" s="1118"/>
      <c r="C64" t="s">
        <v>592</v>
      </c>
      <c r="D64" s="1118"/>
      <c r="E64" s="1118"/>
      <c r="F64" s="1118"/>
      <c r="G64" s="1118"/>
      <c r="H64" s="1118"/>
      <c r="I64" s="1118"/>
    </row>
    <row r="65" spans="1:9">
      <c r="A65" s="1118" t="s">
        <v>101</v>
      </c>
      <c r="B65" s="1118"/>
      <c r="C65" t="s">
        <v>592</v>
      </c>
      <c r="D65" s="1118"/>
      <c r="E65" s="1118"/>
      <c r="F65" s="1118"/>
      <c r="G65" s="1118"/>
      <c r="H65" s="1118"/>
      <c r="I65" s="1118"/>
    </row>
    <row r="66" spans="1:9">
      <c r="A66" s="1118" t="s">
        <v>121</v>
      </c>
      <c r="B66" s="1118"/>
      <c r="C66" t="s">
        <v>592</v>
      </c>
      <c r="D66" s="1118"/>
      <c r="E66" s="1118"/>
      <c r="F66" s="1118"/>
      <c r="G66" s="1118"/>
      <c r="H66" s="1118"/>
      <c r="I66" s="1118"/>
    </row>
    <row r="67" spans="1:9">
      <c r="A67" s="1118" t="s">
        <v>186</v>
      </c>
      <c r="B67" s="1118"/>
      <c r="C67" s="1118" t="s">
        <v>400</v>
      </c>
      <c r="D67" s="1118"/>
      <c r="E67" s="1118"/>
    </row>
    <row r="68" spans="1:9">
      <c r="A68" s="1118" t="s">
        <v>99</v>
      </c>
      <c r="B68" s="1118"/>
      <c r="C68" s="1118" t="s">
        <v>400</v>
      </c>
      <c r="D68" s="1118"/>
      <c r="E68" s="1118"/>
    </row>
    <row r="69" spans="1:9">
      <c r="A69" s="1118" t="s">
        <v>40</v>
      </c>
      <c r="B69" s="1118"/>
      <c r="C69" t="s">
        <v>592</v>
      </c>
      <c r="D69" s="1118"/>
      <c r="E69" s="1118"/>
      <c r="F69" s="1118"/>
      <c r="G69" s="1118"/>
      <c r="H69" s="1118"/>
      <c r="I69" s="1118"/>
    </row>
    <row r="70" spans="1:9">
      <c r="A70" s="1118" t="s">
        <v>50</v>
      </c>
      <c r="B70" s="1118"/>
      <c r="C70" t="s">
        <v>592</v>
      </c>
      <c r="D70" s="1118"/>
      <c r="E70" s="1118"/>
      <c r="F70" s="1118"/>
      <c r="G70" s="1118"/>
      <c r="H70" s="1118"/>
      <c r="I70" s="1118"/>
    </row>
    <row r="71" spans="1:9">
      <c r="A71" s="1118" t="s">
        <v>179</v>
      </c>
      <c r="B71" s="1118"/>
      <c r="C71" t="s">
        <v>592</v>
      </c>
      <c r="D71" s="1118"/>
      <c r="E71" s="1118"/>
      <c r="F71" s="1118"/>
      <c r="G71" s="1118"/>
      <c r="H71" s="1118"/>
      <c r="I71" s="1118"/>
    </row>
    <row r="72" spans="1:9">
      <c r="A72" s="1118" t="s">
        <v>103</v>
      </c>
      <c r="B72" s="1118"/>
      <c r="C72" t="s">
        <v>592</v>
      </c>
      <c r="D72" s="1118"/>
      <c r="E72" s="1118"/>
      <c r="F72" s="1118"/>
      <c r="G72" s="1118"/>
      <c r="H72" s="1118"/>
      <c r="I72" s="1118"/>
    </row>
    <row r="73" spans="1:9">
      <c r="A73" s="1118" t="s">
        <v>119</v>
      </c>
      <c r="B73" s="1118"/>
      <c r="C73" t="s">
        <v>592</v>
      </c>
      <c r="D73" s="1118"/>
      <c r="E73" s="1118"/>
      <c r="F73" s="1118"/>
      <c r="G73" s="1118"/>
      <c r="H73" s="1118"/>
      <c r="I73" s="1118"/>
    </row>
    <row r="74" spans="1:9">
      <c r="A74" s="1118" t="s">
        <v>54</v>
      </c>
      <c r="B74" s="1118"/>
      <c r="C74" t="s">
        <v>592</v>
      </c>
      <c r="D74" s="1118"/>
      <c r="E74" s="1118"/>
      <c r="F74" s="1118"/>
      <c r="G74" s="1118"/>
      <c r="H74" s="1118"/>
      <c r="I74" s="1118"/>
    </row>
    <row r="75" spans="1:9">
      <c r="A75" s="1118" t="s">
        <v>27</v>
      </c>
      <c r="B75" s="1118"/>
      <c r="C75" t="s">
        <v>592</v>
      </c>
      <c r="D75" s="1118"/>
      <c r="E75" s="1118"/>
      <c r="F75" s="1118"/>
      <c r="G75" s="1118"/>
      <c r="H75" s="1118"/>
      <c r="I75" s="1118"/>
    </row>
    <row r="76" spans="1:9">
      <c r="A76" s="1118" t="s">
        <v>233</v>
      </c>
      <c r="B76" s="1118"/>
      <c r="C76" s="1118" t="s">
        <v>400</v>
      </c>
      <c r="D76" s="1118"/>
      <c r="E76" s="1118"/>
      <c r="F76" s="1118"/>
      <c r="H76" s="1118"/>
      <c r="I76" s="1118"/>
    </row>
    <row r="77" spans="1:9">
      <c r="A77" s="1118" t="s">
        <v>203</v>
      </c>
      <c r="B77" s="1118"/>
      <c r="C77" t="s">
        <v>592</v>
      </c>
      <c r="D77" s="1118"/>
      <c r="E77" s="1118"/>
      <c r="F77" s="1118"/>
      <c r="G77" s="1118"/>
      <c r="H77" s="1118"/>
      <c r="I77" s="1118"/>
    </row>
    <row r="78" spans="1:9">
      <c r="A78" s="1118" t="s">
        <v>159</v>
      </c>
      <c r="B78" s="1118"/>
      <c r="C78" t="s">
        <v>592</v>
      </c>
      <c r="D78" s="1118"/>
      <c r="E78" s="1118"/>
      <c r="F78" s="1118"/>
      <c r="G78" s="1118"/>
      <c r="H78" s="1118"/>
      <c r="I78" s="1118"/>
    </row>
    <row r="79" spans="1:9">
      <c r="A79" s="1118" t="s">
        <v>25</v>
      </c>
      <c r="B79" s="1118"/>
      <c r="C79" t="s">
        <v>592</v>
      </c>
      <c r="D79" s="1118"/>
      <c r="E79" s="1118"/>
      <c r="F79" s="1118"/>
      <c r="G79" s="1118"/>
      <c r="H79" s="1118"/>
      <c r="I79" s="1118"/>
    </row>
    <row r="80" spans="1:9">
      <c r="A80" s="1118" t="s">
        <v>425</v>
      </c>
      <c r="B80" s="1118"/>
      <c r="C80" t="s">
        <v>592</v>
      </c>
      <c r="D80" s="1118"/>
      <c r="E80" s="1118"/>
      <c r="F80" s="1118"/>
      <c r="G80" s="1118"/>
      <c r="H80" s="1118"/>
      <c r="I80" s="1118"/>
    </row>
    <row r="81" spans="1:9">
      <c r="A81" s="1118" t="s">
        <v>108</v>
      </c>
      <c r="B81" s="1118"/>
      <c r="C81" t="s">
        <v>592</v>
      </c>
      <c r="D81" s="1118"/>
      <c r="E81" s="1118"/>
      <c r="F81" s="1118"/>
      <c r="G81" s="1118"/>
      <c r="H81" s="1118"/>
      <c r="I81" s="1118"/>
    </row>
    <row r="82" spans="1:9">
      <c r="A82" s="1118" t="s">
        <v>118</v>
      </c>
      <c r="B82" s="1118"/>
      <c r="C82" t="s">
        <v>592</v>
      </c>
      <c r="D82" s="1118"/>
      <c r="E82" s="1118"/>
      <c r="F82" s="1118"/>
      <c r="G82" s="1118"/>
      <c r="H82" s="1118"/>
      <c r="I82" s="1118"/>
    </row>
    <row r="83" spans="1:9">
      <c r="A83" s="1118" t="s">
        <v>105</v>
      </c>
      <c r="B83" s="1118"/>
      <c r="C83" t="s">
        <v>592</v>
      </c>
      <c r="D83" s="1118"/>
      <c r="E83" s="1118"/>
      <c r="F83" s="1118"/>
      <c r="G83" s="1118"/>
      <c r="H83" s="1118"/>
      <c r="I83" s="1118"/>
    </row>
    <row r="84" spans="1:9">
      <c r="A84" s="1118" t="s">
        <v>114</v>
      </c>
      <c r="B84" s="1118"/>
      <c r="C84" t="s">
        <v>592</v>
      </c>
      <c r="D84" s="1118"/>
      <c r="E84" s="1118"/>
      <c r="F84" s="1118"/>
      <c r="G84" s="1118"/>
      <c r="H84" s="1118"/>
      <c r="I84" s="1118"/>
    </row>
    <row r="85" spans="1:9">
      <c r="A85" s="1118" t="s">
        <v>184</v>
      </c>
      <c r="B85" s="1118"/>
      <c r="C85" t="s">
        <v>592</v>
      </c>
      <c r="D85" s="1118"/>
      <c r="E85" s="1118"/>
      <c r="F85" s="1118"/>
      <c r="G85" s="1118"/>
      <c r="H85" s="1118"/>
      <c r="I85" s="1118"/>
    </row>
    <row r="86" spans="1:9">
      <c r="A86" s="1118" t="s">
        <v>120</v>
      </c>
      <c r="B86" s="1118"/>
      <c r="C86" t="s">
        <v>592</v>
      </c>
      <c r="D86" s="1118"/>
      <c r="E86" s="1118"/>
      <c r="F86" s="1118"/>
      <c r="G86" s="1118"/>
      <c r="H86" s="1118"/>
      <c r="I86" s="1118"/>
    </row>
    <row r="87" spans="1:9">
      <c r="A87" s="1118" t="s">
        <v>207</v>
      </c>
      <c r="B87" s="1118"/>
      <c r="C87" t="s">
        <v>592</v>
      </c>
      <c r="D87" s="1118"/>
      <c r="E87" s="1118"/>
      <c r="F87" s="1118"/>
      <c r="G87" s="1118"/>
      <c r="H87" s="1118"/>
      <c r="I87" s="1118"/>
    </row>
    <row r="88" spans="1:9">
      <c r="A88" s="1118" t="s">
        <v>223</v>
      </c>
      <c r="B88" s="1118"/>
      <c r="C88" t="s">
        <v>592</v>
      </c>
      <c r="D88" s="1118"/>
      <c r="E88" s="1118"/>
      <c r="F88" s="1118"/>
      <c r="G88" s="1118"/>
      <c r="H88" s="1118"/>
      <c r="I88" s="1118"/>
    </row>
    <row r="89" spans="1:9">
      <c r="A89" s="1118" t="s">
        <v>256</v>
      </c>
      <c r="B89" s="1118"/>
      <c r="C89" s="1118" t="s">
        <v>400</v>
      </c>
      <c r="D89" s="1118"/>
      <c r="E89" s="1118"/>
      <c r="F89" s="1118"/>
      <c r="H89" s="1118"/>
      <c r="I89" s="1118"/>
    </row>
    <row r="90" spans="1:9">
      <c r="A90" s="1118" t="s">
        <v>436</v>
      </c>
      <c r="B90" s="1118"/>
      <c r="C90" t="s">
        <v>592</v>
      </c>
      <c r="D90" s="1118"/>
      <c r="E90" s="1118"/>
      <c r="F90" s="1118"/>
      <c r="G90" s="1118"/>
      <c r="H90" s="1118"/>
      <c r="I90" s="1118"/>
    </row>
    <row r="91" spans="1:9">
      <c r="A91" s="1118" t="s">
        <v>182</v>
      </c>
      <c r="B91" s="1118"/>
      <c r="C91" t="s">
        <v>592</v>
      </c>
      <c r="D91" s="1118"/>
      <c r="E91" s="1118"/>
      <c r="F91" s="1118"/>
      <c r="G91" s="1118"/>
      <c r="H91" s="1118"/>
      <c r="I91" s="1118"/>
    </row>
    <row r="92" spans="1:9">
      <c r="A92" s="1118" t="s">
        <v>439</v>
      </c>
      <c r="B92" s="1118"/>
      <c r="C92" t="s">
        <v>592</v>
      </c>
      <c r="D92" s="1118"/>
      <c r="E92" s="1118"/>
      <c r="F92" s="1118"/>
      <c r="G92" s="1118"/>
      <c r="H92" s="1118"/>
      <c r="I92" s="1118"/>
    </row>
    <row r="93" spans="1:9">
      <c r="A93" s="1118" t="s">
        <v>44</v>
      </c>
      <c r="B93" s="1118"/>
      <c r="C93" s="1118" t="s">
        <v>400</v>
      </c>
      <c r="D93" s="1118"/>
      <c r="E93" s="1118"/>
      <c r="F93" s="1118"/>
      <c r="H93" s="1118"/>
      <c r="I93" s="1118"/>
    </row>
    <row r="94" spans="1:9">
      <c r="A94" s="1118" t="s">
        <v>442</v>
      </c>
      <c r="B94" s="1118"/>
      <c r="C94" t="s">
        <v>592</v>
      </c>
      <c r="D94" s="1118"/>
      <c r="E94" s="1118"/>
      <c r="F94" s="1118"/>
      <c r="G94" s="1118"/>
      <c r="H94" s="1118"/>
      <c r="I94" s="1118"/>
    </row>
    <row r="95" spans="1:9">
      <c r="A95" s="1118" t="s">
        <v>444</v>
      </c>
      <c r="B95" s="1118"/>
      <c r="C95" t="s">
        <v>592</v>
      </c>
      <c r="D95" s="1118"/>
      <c r="E95" s="1118"/>
      <c r="F95" s="1118"/>
      <c r="G95" s="1118"/>
      <c r="H95" s="1118"/>
      <c r="I95" s="1118"/>
    </row>
    <row r="96" spans="1:9">
      <c r="A96" s="1118" t="s">
        <v>265</v>
      </c>
      <c r="B96" s="1118"/>
      <c r="C96" t="s">
        <v>592</v>
      </c>
      <c r="D96" s="1118"/>
      <c r="E96" s="1118"/>
      <c r="F96" s="1118"/>
      <c r="G96" s="1118"/>
      <c r="H96" s="1118"/>
      <c r="I96" s="1118"/>
    </row>
    <row r="97" spans="1:9">
      <c r="A97" s="1118" t="s">
        <v>200</v>
      </c>
      <c r="B97" s="1118"/>
      <c r="C97" t="s">
        <v>592</v>
      </c>
      <c r="D97" s="1118"/>
      <c r="E97" s="1118"/>
      <c r="F97" s="1118"/>
      <c r="G97" s="1118"/>
      <c r="H97" s="1118"/>
      <c r="I97" s="1118"/>
    </row>
    <row r="98" spans="1:9">
      <c r="A98" s="1118" t="s">
        <v>86</v>
      </c>
      <c r="B98" s="1118"/>
      <c r="C98" t="s">
        <v>592</v>
      </c>
      <c r="D98" s="1118"/>
      <c r="E98" s="1118"/>
      <c r="F98" s="1118"/>
      <c r="G98" s="1118"/>
      <c r="H98" s="1118"/>
      <c r="I98" s="1118"/>
    </row>
    <row r="99" spans="1:9">
      <c r="A99" s="1118" t="s">
        <v>216</v>
      </c>
      <c r="B99" s="1118"/>
      <c r="C99" t="s">
        <v>592</v>
      </c>
      <c r="D99" s="1118"/>
      <c r="E99" s="1118"/>
      <c r="F99" s="1118"/>
      <c r="G99" s="1118"/>
      <c r="H99" s="1118"/>
      <c r="I99" s="1118"/>
    </row>
    <row r="100" spans="1:9">
      <c r="A100" s="1118" t="s">
        <v>36</v>
      </c>
      <c r="B100" s="1118"/>
      <c r="C100" t="s">
        <v>592</v>
      </c>
      <c r="D100" s="1118"/>
      <c r="E100" s="1118"/>
      <c r="F100" s="1118"/>
      <c r="G100" s="1118"/>
      <c r="H100" s="1118"/>
      <c r="I100" s="1118"/>
    </row>
    <row r="101" spans="1:9">
      <c r="A101" s="1118" t="s">
        <v>124</v>
      </c>
      <c r="B101" s="1118"/>
      <c r="C101" t="s">
        <v>592</v>
      </c>
      <c r="D101" s="1118"/>
      <c r="E101" s="1118"/>
      <c r="F101" s="1118"/>
      <c r="G101" s="1118"/>
      <c r="H101" s="1118"/>
      <c r="I101" s="1118"/>
    </row>
    <row r="102" spans="1:9">
      <c r="A102" s="1118" t="s">
        <v>148</v>
      </c>
      <c r="B102" s="1118"/>
      <c r="C102" t="s">
        <v>592</v>
      </c>
      <c r="D102" s="1118"/>
      <c r="E102" s="1118"/>
      <c r="F102" s="1118"/>
      <c r="G102" s="1118"/>
      <c r="H102" s="1118"/>
      <c r="I102" s="1118"/>
    </row>
    <row r="103" spans="1:9">
      <c r="A103" s="1118" t="s">
        <v>144</v>
      </c>
      <c r="B103" s="1118"/>
      <c r="C103" t="s">
        <v>592</v>
      </c>
      <c r="D103" s="1118"/>
      <c r="E103" s="1118"/>
      <c r="F103" s="1118"/>
      <c r="G103" s="1118"/>
      <c r="H103" s="1118"/>
      <c r="I103" s="1118"/>
    </row>
    <row r="104" spans="1:9">
      <c r="A104" s="1118" t="s">
        <v>1</v>
      </c>
      <c r="B104" s="1118"/>
      <c r="C104" s="1118" t="s">
        <v>400</v>
      </c>
      <c r="D104" s="1118"/>
      <c r="E104" s="1118"/>
      <c r="F104" s="1118"/>
      <c r="H104" s="1118"/>
      <c r="I104" s="1118"/>
    </row>
    <row r="105" spans="1:9">
      <c r="A105" s="1118" t="s">
        <v>116</v>
      </c>
      <c r="B105" s="1118"/>
      <c r="C105" s="1118" t="s">
        <v>400</v>
      </c>
      <c r="D105" s="1118"/>
      <c r="E105" s="1118"/>
      <c r="F105" s="1118"/>
      <c r="H105" s="1118"/>
      <c r="I105" s="1118"/>
    </row>
    <row r="106" spans="1:9">
      <c r="A106" s="1118" t="s">
        <v>177</v>
      </c>
      <c r="B106" s="1118"/>
      <c r="C106" t="s">
        <v>592</v>
      </c>
      <c r="D106" s="1118"/>
      <c r="E106" s="1118"/>
      <c r="F106" s="1118"/>
      <c r="G106" s="1118"/>
      <c r="H106" s="1118"/>
      <c r="I106" s="1118"/>
    </row>
    <row r="107" spans="1:9">
      <c r="A107" s="1118" t="s">
        <v>173</v>
      </c>
      <c r="B107" s="1118"/>
      <c r="C107" t="s">
        <v>592</v>
      </c>
      <c r="D107" s="1118"/>
      <c r="E107" s="1118"/>
      <c r="F107" s="1118"/>
      <c r="G107" s="1118"/>
      <c r="H107" s="1118"/>
      <c r="I107" s="1118"/>
    </row>
    <row r="108" spans="1:9">
      <c r="A108" s="1118" t="s">
        <v>63</v>
      </c>
      <c r="B108" s="1118"/>
      <c r="C108" t="s">
        <v>592</v>
      </c>
      <c r="D108" s="1118"/>
      <c r="E108" s="1118"/>
      <c r="F108" s="1118"/>
      <c r="G108" s="1118"/>
      <c r="H108" s="1118"/>
      <c r="I108" s="1118"/>
    </row>
    <row r="109" spans="1:9">
      <c r="A109" s="1118" t="s">
        <v>147</v>
      </c>
      <c r="B109" s="1118"/>
      <c r="C109" t="s">
        <v>592</v>
      </c>
      <c r="D109" s="1118"/>
      <c r="E109" s="1118"/>
      <c r="F109" s="1118"/>
      <c r="G109" s="1118"/>
      <c r="H109" s="1118"/>
      <c r="I109" s="1118"/>
    </row>
    <row r="110" spans="1:9">
      <c r="A110" s="1118" t="s">
        <v>75</v>
      </c>
      <c r="B110" s="1118"/>
      <c r="C110" s="1118" t="s">
        <v>400</v>
      </c>
      <c r="D110" s="1118"/>
      <c r="E110" s="1118"/>
      <c r="F110" s="1118"/>
      <c r="H110" s="1118"/>
      <c r="I110" s="1118"/>
    </row>
    <row r="111" spans="1:9">
      <c r="A111" s="1118" t="s">
        <v>112</v>
      </c>
      <c r="B111" s="1118"/>
      <c r="C111" s="1118" t="s">
        <v>400</v>
      </c>
      <c r="D111" s="1118"/>
      <c r="E111" s="1118"/>
      <c r="F111" s="1118"/>
      <c r="H111" s="1118"/>
      <c r="I111" s="1118"/>
    </row>
    <row r="112" spans="1:9">
      <c r="A112" s="1118" t="s">
        <v>129</v>
      </c>
      <c r="B112" s="1118"/>
      <c r="C112" s="668" t="s">
        <v>400</v>
      </c>
      <c r="D112" s="1118"/>
      <c r="E112" s="1118"/>
      <c r="F112" s="1118"/>
      <c r="H112" s="1118"/>
      <c r="I112" s="1118"/>
    </row>
    <row r="113" spans="1:9">
      <c r="A113" s="1118" t="s">
        <v>219</v>
      </c>
      <c r="B113" s="1118"/>
      <c r="C113" t="s">
        <v>592</v>
      </c>
      <c r="D113" s="1118"/>
      <c r="E113" s="1118"/>
      <c r="F113" s="1118"/>
      <c r="G113" s="1118"/>
      <c r="H113" s="1118"/>
      <c r="I113" s="1118"/>
    </row>
    <row r="114" spans="1:9">
      <c r="A114" s="1118" t="s">
        <v>84</v>
      </c>
      <c r="B114" s="1118"/>
      <c r="C114" t="s">
        <v>592</v>
      </c>
      <c r="D114" s="1118"/>
      <c r="E114" s="1118"/>
      <c r="F114" s="1118"/>
      <c r="G114" s="1118"/>
      <c r="H114" s="1118"/>
      <c r="I114" s="1118"/>
    </row>
    <row r="115" spans="1:9">
      <c r="A115" s="1118" t="s">
        <v>136</v>
      </c>
      <c r="B115" s="1118"/>
      <c r="C115" t="s">
        <v>592</v>
      </c>
      <c r="D115" s="1118"/>
      <c r="E115" s="1118"/>
      <c r="F115" s="1118"/>
      <c r="G115" s="1118"/>
      <c r="H115" s="1118"/>
      <c r="I115" s="1118"/>
    </row>
    <row r="116" spans="1:9">
      <c r="A116" s="1118" t="s">
        <v>65</v>
      </c>
      <c r="B116" s="1118"/>
      <c r="C116" t="s">
        <v>592</v>
      </c>
      <c r="D116" s="1118"/>
      <c r="E116" s="1118"/>
      <c r="F116" s="1118"/>
      <c r="G116" s="1118"/>
      <c r="H116" s="1118"/>
      <c r="I116" s="1118"/>
    </row>
    <row r="117" spans="1:9">
      <c r="A117" s="1118" t="s">
        <v>77</v>
      </c>
      <c r="B117" s="1118"/>
      <c r="C117" t="s">
        <v>592</v>
      </c>
      <c r="D117" s="1118"/>
      <c r="E117" s="1118"/>
      <c r="F117" s="1118"/>
      <c r="G117" s="1118"/>
      <c r="H117" s="1118"/>
      <c r="I117" s="1118"/>
    </row>
    <row r="118" spans="1:9">
      <c r="A118" s="1118" t="s">
        <v>185</v>
      </c>
      <c r="B118" s="1118"/>
      <c r="C118" t="s">
        <v>592</v>
      </c>
      <c r="D118" s="1118"/>
      <c r="E118" s="1118"/>
      <c r="F118" s="1118"/>
      <c r="G118" s="1118"/>
      <c r="H118" s="1118"/>
      <c r="I118" s="1118"/>
    </row>
    <row r="119" spans="1:9">
      <c r="A119" s="1118" t="s">
        <v>469</v>
      </c>
      <c r="B119" s="1118"/>
      <c r="C119" s="1118" t="s">
        <v>400</v>
      </c>
      <c r="D119" s="1118"/>
      <c r="E119" s="1118"/>
      <c r="F119" s="1118"/>
      <c r="H119" s="1118"/>
      <c r="I119" s="1118"/>
    </row>
    <row r="120" spans="1:9">
      <c r="A120" s="1118" t="s">
        <v>471</v>
      </c>
      <c r="B120" s="1118"/>
      <c r="C120" s="1118" t="s">
        <v>472</v>
      </c>
      <c r="D120" s="1118"/>
      <c r="E120" s="1118"/>
      <c r="F120" s="1118"/>
      <c r="H120" s="1118"/>
      <c r="I120" s="1118"/>
    </row>
    <row r="121" spans="1:9">
      <c r="A121" s="1118" t="s">
        <v>93</v>
      </c>
      <c r="B121" s="1118"/>
      <c r="C121" s="1118" t="s">
        <v>400</v>
      </c>
      <c r="D121" s="1118"/>
      <c r="E121" s="1118"/>
      <c r="F121" s="1118"/>
      <c r="H121" s="1118"/>
      <c r="I121" s="1118"/>
    </row>
    <row r="122" spans="1:9">
      <c r="A122" s="1118" t="s">
        <v>5</v>
      </c>
      <c r="B122" s="1118"/>
      <c r="C122" t="s">
        <v>592</v>
      </c>
      <c r="D122" s="1118"/>
      <c r="E122" s="1118"/>
      <c r="F122" s="1118"/>
      <c r="G122" s="1118"/>
      <c r="H122" s="1118"/>
      <c r="I122" s="1118"/>
    </row>
    <row r="123" spans="1:9">
      <c r="A123" s="1118" t="s">
        <v>149</v>
      </c>
      <c r="B123" s="1118"/>
      <c r="C123" s="1118" t="s">
        <v>400</v>
      </c>
      <c r="D123" s="1118"/>
      <c r="E123" s="1118"/>
      <c r="F123" s="1118"/>
      <c r="H123" s="1118"/>
      <c r="I123" s="1118"/>
    </row>
    <row r="124" spans="1:9">
      <c r="A124" s="1118" t="s">
        <v>217</v>
      </c>
      <c r="B124" s="1118"/>
      <c r="C124" t="s">
        <v>592</v>
      </c>
      <c r="D124" s="1118"/>
      <c r="E124" s="1118"/>
      <c r="F124" s="1118"/>
      <c r="G124" s="1118"/>
      <c r="H124" s="1118"/>
      <c r="I124" s="1118"/>
    </row>
    <row r="125" spans="1:9">
      <c r="A125" s="1118" t="s">
        <v>128</v>
      </c>
      <c r="B125" s="1118"/>
      <c r="C125" t="s">
        <v>592</v>
      </c>
      <c r="D125" s="1118"/>
      <c r="E125" s="1118"/>
      <c r="F125" s="1118"/>
      <c r="G125" s="1118"/>
      <c r="H125" s="1118"/>
      <c r="I125" s="1118"/>
    </row>
    <row r="126" spans="1:9">
      <c r="A126" s="1118" t="s">
        <v>78</v>
      </c>
      <c r="B126" s="1118"/>
      <c r="C126" t="s">
        <v>592</v>
      </c>
      <c r="D126" s="1118"/>
      <c r="E126" s="1118"/>
      <c r="F126" s="1118"/>
      <c r="G126" s="1118"/>
      <c r="H126" s="1118"/>
      <c r="I126" s="1118"/>
    </row>
    <row r="127" spans="1:9">
      <c r="A127" s="1118" t="s">
        <v>155</v>
      </c>
      <c r="B127" s="1118"/>
      <c r="C127" t="s">
        <v>592</v>
      </c>
      <c r="D127" s="1118"/>
      <c r="E127" s="1118"/>
      <c r="F127" s="1118"/>
      <c r="G127" s="1118"/>
      <c r="H127" s="1118"/>
      <c r="I127" s="1118"/>
    </row>
    <row r="128" spans="1:9">
      <c r="A128" s="1118" t="s">
        <v>206</v>
      </c>
      <c r="B128" s="1118"/>
      <c r="C128" t="s">
        <v>592</v>
      </c>
      <c r="D128" s="1118"/>
      <c r="E128" s="1118"/>
      <c r="F128" s="1118"/>
      <c r="G128" s="1118"/>
      <c r="H128" s="1118"/>
      <c r="I128" s="1118"/>
    </row>
    <row r="129" spans="1:9">
      <c r="A129" s="1118" t="s">
        <v>481</v>
      </c>
      <c r="B129" s="1118"/>
      <c r="C129" t="s">
        <v>592</v>
      </c>
      <c r="D129" s="1118"/>
      <c r="E129" s="1118"/>
      <c r="F129" s="1118"/>
      <c r="G129" s="1118"/>
      <c r="H129" s="1118"/>
      <c r="I129" s="1118"/>
    </row>
    <row r="130" spans="1:9">
      <c r="A130" s="1118" t="s">
        <v>126</v>
      </c>
      <c r="B130" s="1118"/>
      <c r="C130" t="s">
        <v>592</v>
      </c>
      <c r="D130" s="1118"/>
      <c r="E130" s="1118"/>
      <c r="F130" s="1118"/>
      <c r="G130" s="1118"/>
      <c r="H130" s="1118"/>
      <c r="I130" s="1118"/>
    </row>
    <row r="131" spans="1:9">
      <c r="A131" s="1118" t="s">
        <v>123</v>
      </c>
      <c r="B131" s="1118"/>
      <c r="C131" t="s">
        <v>592</v>
      </c>
      <c r="D131" s="1118"/>
      <c r="E131" s="1118"/>
      <c r="F131" s="1118"/>
      <c r="G131" s="1118"/>
      <c r="H131" s="1118"/>
      <c r="I131" s="1118"/>
    </row>
    <row r="132" spans="1:9">
      <c r="A132" s="1118" t="s">
        <v>33</v>
      </c>
      <c r="B132" s="1118"/>
      <c r="C132" t="s">
        <v>592</v>
      </c>
      <c r="D132" s="1118"/>
      <c r="E132" s="1118"/>
      <c r="F132" s="1118"/>
      <c r="G132" s="1118"/>
      <c r="H132" s="1118"/>
      <c r="I132" s="1118"/>
    </row>
    <row r="133" spans="1:9">
      <c r="A133" s="1118" t="s">
        <v>486</v>
      </c>
      <c r="B133" s="1118"/>
      <c r="C133" s="1118" t="s">
        <v>488</v>
      </c>
      <c r="D133" s="1118"/>
      <c r="E133" s="1118"/>
      <c r="F133" s="1118"/>
      <c r="H133" s="1118"/>
      <c r="I133" s="1118"/>
    </row>
    <row r="134" spans="1:9">
      <c r="A134" s="1118" t="s">
        <v>230</v>
      </c>
      <c r="B134" s="1118"/>
      <c r="C134" t="s">
        <v>592</v>
      </c>
      <c r="D134" s="1118"/>
      <c r="E134" s="1118"/>
      <c r="F134" s="1118"/>
      <c r="G134" s="1118"/>
      <c r="H134" s="1118"/>
      <c r="I134" s="1118"/>
    </row>
    <row r="135" spans="1:9">
      <c r="A135" s="1118" t="s">
        <v>167</v>
      </c>
      <c r="B135" s="1118"/>
      <c r="C135" t="s">
        <v>592</v>
      </c>
      <c r="D135" s="1118"/>
      <c r="E135" s="1118"/>
      <c r="F135" s="1118"/>
      <c r="G135" s="1118"/>
      <c r="H135" s="1118"/>
      <c r="I135" s="1118"/>
    </row>
    <row r="136" spans="1:9">
      <c r="A136" s="1118" t="s">
        <v>55</v>
      </c>
      <c r="B136" s="1118"/>
      <c r="C136" t="s">
        <v>592</v>
      </c>
      <c r="D136" s="1118"/>
      <c r="E136" s="1118"/>
      <c r="F136" s="1118"/>
      <c r="G136" s="1118"/>
      <c r="H136" s="1118"/>
      <c r="I136" s="1118"/>
    </row>
    <row r="137" spans="1:9">
      <c r="A137" s="1118" t="s">
        <v>492</v>
      </c>
      <c r="B137" s="1118"/>
      <c r="C137" t="s">
        <v>592</v>
      </c>
      <c r="D137" s="1118"/>
      <c r="E137" s="1118"/>
      <c r="F137" s="1118"/>
      <c r="G137" s="1118"/>
      <c r="H137" s="1118"/>
      <c r="I137" s="1118"/>
    </row>
    <row r="138" spans="1:9">
      <c r="A138" s="1118" t="s">
        <v>135</v>
      </c>
      <c r="B138" s="1118"/>
      <c r="C138" t="s">
        <v>592</v>
      </c>
      <c r="D138" s="1118"/>
      <c r="E138" s="1118"/>
      <c r="F138" s="1118"/>
      <c r="G138" s="1118"/>
      <c r="H138" s="1118"/>
      <c r="I138" s="1118"/>
    </row>
    <row r="139" spans="1:9">
      <c r="A139" s="1118" t="s">
        <v>131</v>
      </c>
      <c r="B139" s="1118"/>
      <c r="C139" t="s">
        <v>592</v>
      </c>
      <c r="D139" s="1118"/>
      <c r="E139" s="1118"/>
      <c r="F139" s="1118"/>
      <c r="G139" s="1118"/>
      <c r="H139" s="1118"/>
      <c r="I139" s="1118"/>
    </row>
    <row r="140" spans="1:9">
      <c r="A140" s="1118" t="s">
        <v>496</v>
      </c>
      <c r="B140" s="1118"/>
      <c r="C140" t="s">
        <v>592</v>
      </c>
      <c r="D140" s="1118"/>
      <c r="E140" s="1118"/>
      <c r="F140" s="1118"/>
      <c r="G140" s="1118"/>
      <c r="H140" s="1118"/>
      <c r="I140" s="1118"/>
    </row>
    <row r="141" spans="1:9">
      <c r="A141" s="1118" t="s">
        <v>498</v>
      </c>
      <c r="B141" s="1118"/>
      <c r="C141" s="1118" t="s">
        <v>472</v>
      </c>
      <c r="D141" s="1118"/>
      <c r="E141" s="1118"/>
      <c r="F141" s="1118"/>
      <c r="H141" s="1118"/>
      <c r="I141" s="1118"/>
    </row>
    <row r="142" spans="1:9">
      <c r="A142" s="1118" t="s">
        <v>162</v>
      </c>
      <c r="B142" s="1118"/>
      <c r="C142" s="667" t="s">
        <v>592</v>
      </c>
      <c r="D142" s="1118"/>
      <c r="E142" s="1118"/>
      <c r="F142" s="1118"/>
      <c r="G142" s="1118"/>
      <c r="H142" s="1118"/>
      <c r="I142" s="1118"/>
    </row>
    <row r="143" spans="1:9">
      <c r="A143" s="1118" t="s">
        <v>202</v>
      </c>
      <c r="B143" s="1118"/>
      <c r="C143" s="667" t="s">
        <v>592</v>
      </c>
      <c r="D143" s="1118"/>
      <c r="E143" s="1118"/>
      <c r="F143" s="1118"/>
      <c r="G143" s="1118"/>
      <c r="H143" s="1118"/>
      <c r="I143" s="1118"/>
    </row>
    <row r="144" spans="1:9">
      <c r="A144" s="1118" t="s">
        <v>139</v>
      </c>
      <c r="B144" s="1118"/>
      <c r="C144" s="667" t="s">
        <v>592</v>
      </c>
      <c r="D144" s="1118"/>
      <c r="E144" s="1118"/>
      <c r="F144" s="1118"/>
      <c r="G144" s="1118"/>
      <c r="H144" s="1118"/>
      <c r="I144" s="1118"/>
    </row>
    <row r="145" spans="1:9">
      <c r="A145" s="1118" t="s">
        <v>212</v>
      </c>
      <c r="B145" s="1118"/>
      <c r="C145" s="667" t="s">
        <v>592</v>
      </c>
      <c r="D145" s="1118"/>
      <c r="E145" s="1118"/>
      <c r="F145" s="1118"/>
      <c r="G145" s="1118"/>
      <c r="H145" s="1118"/>
      <c r="I145" s="1118"/>
    </row>
    <row r="146" spans="1:9">
      <c r="A146" s="1118" t="s">
        <v>253</v>
      </c>
      <c r="B146" s="1118"/>
      <c r="C146" s="667" t="s">
        <v>592</v>
      </c>
      <c r="D146" s="1118"/>
      <c r="E146" s="1118"/>
      <c r="F146" s="1118"/>
      <c r="G146" s="1118"/>
      <c r="H146" s="1118"/>
      <c r="I146" s="1118"/>
    </row>
    <row r="147" spans="1:9">
      <c r="A147" s="1118" t="s">
        <v>127</v>
      </c>
      <c r="B147" s="1118"/>
      <c r="C147" s="1118" t="s">
        <v>400</v>
      </c>
      <c r="D147" s="1118"/>
      <c r="E147" s="1118"/>
      <c r="F147" s="1118"/>
      <c r="H147" s="1118"/>
      <c r="I147" s="1118"/>
    </row>
    <row r="148" spans="1:9">
      <c r="A148" s="1118" t="s">
        <v>134</v>
      </c>
      <c r="B148" s="1118"/>
      <c r="C148" s="667" t="s">
        <v>592</v>
      </c>
      <c r="D148" s="1118"/>
      <c r="E148" s="1118"/>
      <c r="F148" s="1118"/>
      <c r="G148" s="1118"/>
      <c r="H148" s="1118"/>
      <c r="I148" s="1118"/>
    </row>
    <row r="149" spans="1:9">
      <c r="A149" s="1118" t="s">
        <v>143</v>
      </c>
      <c r="B149" s="1118"/>
      <c r="C149" s="667" t="s">
        <v>592</v>
      </c>
      <c r="D149" s="1118"/>
      <c r="E149" s="1118"/>
      <c r="F149" s="1118"/>
      <c r="G149" s="1118"/>
      <c r="H149" s="1118"/>
      <c r="I149" s="1118"/>
    </row>
    <row r="150" spans="1:9">
      <c r="A150" s="1118" t="s">
        <v>125</v>
      </c>
      <c r="B150" s="1118"/>
      <c r="C150" s="667" t="s">
        <v>592</v>
      </c>
      <c r="D150" s="1118"/>
      <c r="E150" s="1118"/>
      <c r="F150" s="1118"/>
      <c r="G150" s="1118"/>
      <c r="H150" s="1118"/>
      <c r="I150" s="1118"/>
    </row>
    <row r="151" spans="1:9">
      <c r="A151" s="1118" t="s">
        <v>113</v>
      </c>
      <c r="B151" s="1118"/>
      <c r="C151" s="1118" t="s">
        <v>400</v>
      </c>
      <c r="D151" s="1118"/>
      <c r="E151" s="1118"/>
      <c r="F151" s="1118"/>
      <c r="H151" s="1118"/>
      <c r="I151" s="1118"/>
    </row>
    <row r="152" spans="1:9">
      <c r="A152" s="1118" t="s">
        <v>165</v>
      </c>
      <c r="B152" s="1118"/>
      <c r="C152" s="1118" t="s">
        <v>510</v>
      </c>
      <c r="D152" s="1118"/>
      <c r="E152" s="1118"/>
      <c r="F152" s="1118"/>
      <c r="H152" s="1118"/>
      <c r="I152" s="1118"/>
    </row>
    <row r="153" spans="1:9">
      <c r="A153" s="1118" t="s">
        <v>82</v>
      </c>
      <c r="B153" s="1118"/>
      <c r="C153" s="667" t="s">
        <v>592</v>
      </c>
      <c r="D153" s="1118"/>
      <c r="E153" s="1118"/>
      <c r="F153" s="1118"/>
      <c r="G153" s="1118"/>
      <c r="H153" s="1118"/>
      <c r="I153" s="1118"/>
    </row>
    <row r="154" spans="1:9">
      <c r="A154" s="1118" t="s">
        <v>176</v>
      </c>
      <c r="B154" s="1118"/>
      <c r="C154" s="667" t="s">
        <v>592</v>
      </c>
      <c r="D154" s="1118"/>
      <c r="E154" s="1118"/>
      <c r="F154" s="1118"/>
      <c r="G154" s="1118"/>
      <c r="H154" s="1118"/>
      <c r="I154" s="1118"/>
    </row>
    <row r="155" spans="1:9">
      <c r="A155" s="1118" t="s">
        <v>199</v>
      </c>
      <c r="B155" s="1118"/>
      <c r="C155" s="667" t="s">
        <v>592</v>
      </c>
      <c r="D155" s="1118"/>
      <c r="E155" s="1118"/>
      <c r="F155" s="1118"/>
      <c r="G155" s="1118"/>
      <c r="H155" s="1118"/>
      <c r="I155" s="1118"/>
    </row>
    <row r="156" spans="1:9">
      <c r="A156" s="1118" t="s">
        <v>122</v>
      </c>
      <c r="B156" s="1118"/>
      <c r="C156" s="667" t="s">
        <v>592</v>
      </c>
      <c r="D156" s="1118"/>
      <c r="E156" s="1118"/>
      <c r="F156" s="1118"/>
      <c r="G156" s="1118"/>
      <c r="H156" s="1118"/>
      <c r="I156" s="11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opLeftCell="C221" workbookViewId="0">
      <selection activeCell="J146" sqref="J14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986" t="s">
        <v>230</v>
      </c>
      <c r="B1" s="987"/>
      <c r="C1" s="987"/>
      <c r="D1" s="987"/>
      <c r="E1" s="987"/>
      <c r="F1" s="987"/>
      <c r="Q1" s="190" t="s">
        <v>278</v>
      </c>
      <c r="R1" s="4" t="s">
        <v>1</v>
      </c>
      <c r="S1" s="5">
        <v>0.58265870500000005</v>
      </c>
    </row>
    <row r="2" spans="1:19">
      <c r="A2" s="988" t="s">
        <v>2</v>
      </c>
      <c r="B2" s="988"/>
      <c r="C2" s="988"/>
      <c r="D2" s="988"/>
      <c r="E2" s="988"/>
      <c r="F2" s="988"/>
      <c r="R2" s="4" t="s">
        <v>3</v>
      </c>
      <c r="S2" s="5">
        <v>0.189396599</v>
      </c>
    </row>
    <row r="3" spans="1:19">
      <c r="A3" s="989" t="s">
        <v>4</v>
      </c>
      <c r="B3" s="990"/>
      <c r="C3" s="990"/>
      <c r="D3" s="990"/>
      <c r="E3" s="990"/>
      <c r="F3" s="990"/>
      <c r="R3" s="4" t="s">
        <v>5</v>
      </c>
      <c r="S3" s="5">
        <v>0.33270861600000001</v>
      </c>
    </row>
    <row r="4" spans="1:19" ht="16" thickBot="1">
      <c r="A4" s="991"/>
      <c r="B4" s="992"/>
      <c r="C4" s="992"/>
      <c r="D4" s="992"/>
      <c r="E4" s="992"/>
      <c r="F4" s="992"/>
      <c r="R4" s="4" t="s">
        <v>6</v>
      </c>
      <c r="S4" s="5">
        <v>0.33249730300000002</v>
      </c>
    </row>
    <row r="5" spans="1:19">
      <c r="A5" s="993" t="s">
        <v>268</v>
      </c>
      <c r="B5" s="994" t="s">
        <v>8</v>
      </c>
      <c r="C5" s="994" t="s">
        <v>9</v>
      </c>
      <c r="D5" s="994" t="s">
        <v>10</v>
      </c>
      <c r="E5" s="994" t="s">
        <v>11</v>
      </c>
      <c r="F5" s="994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995"/>
      <c r="B6" s="996"/>
      <c r="C6" s="996"/>
      <c r="D6" s="996"/>
      <c r="E6" s="996"/>
      <c r="F6" s="996"/>
      <c r="G6" s="18"/>
      <c r="R6" s="4" t="s">
        <v>20</v>
      </c>
      <c r="S6" s="4">
        <v>0.21351756199999999</v>
      </c>
    </row>
    <row r="7" spans="1:19">
      <c r="A7" s="997" t="s">
        <v>51</v>
      </c>
      <c r="B7" s="998">
        <v>0</v>
      </c>
      <c r="C7" s="998">
        <v>0</v>
      </c>
      <c r="D7" s="998">
        <v>1.5080823789999529</v>
      </c>
      <c r="E7" s="998">
        <v>0</v>
      </c>
      <c r="F7" s="998">
        <v>0</v>
      </c>
      <c r="G7" s="20">
        <f>AVERAGE(B7:F7)</f>
        <v>0.30161647579999057</v>
      </c>
      <c r="H7">
        <f>G7/G$9</f>
        <v>1</v>
      </c>
      <c r="I7">
        <f>VLOOKUP(A7,R$1:S$248,2,FALSE)</f>
        <v>0.26294708900000002</v>
      </c>
      <c r="J7">
        <f>H7*I7</f>
        <v>0.26294708900000002</v>
      </c>
      <c r="K7">
        <f>SUM(J7:J7)</f>
        <v>0.26294708900000002</v>
      </c>
      <c r="L7">
        <f>COUNTA(J7:J7)</f>
        <v>1</v>
      </c>
      <c r="R7" s="4" t="s">
        <v>22</v>
      </c>
      <c r="S7" s="5">
        <v>0.51563940399999997</v>
      </c>
    </row>
    <row r="8" spans="1:19" ht="16" thickBot="1">
      <c r="A8" s="999"/>
      <c r="B8" s="1000"/>
      <c r="C8" s="1000"/>
      <c r="D8" s="1000"/>
      <c r="E8" s="1000"/>
      <c r="F8" s="1000"/>
      <c r="R8" s="4" t="s">
        <v>24</v>
      </c>
      <c r="S8" s="4">
        <v>0.39864959599999999</v>
      </c>
    </row>
    <row r="9" spans="1:19">
      <c r="A9" s="58"/>
      <c r="B9" s="1001">
        <f>SUM(B7)</f>
        <v>0</v>
      </c>
      <c r="C9" s="1001">
        <f t="shared" ref="C9:F9" si="0">SUM(C7)</f>
        <v>0</v>
      </c>
      <c r="D9" s="1001">
        <f t="shared" si="0"/>
        <v>1.5080823789999529</v>
      </c>
      <c r="E9" s="1001">
        <f t="shared" si="0"/>
        <v>0</v>
      </c>
      <c r="F9" s="1001">
        <f t="shared" si="0"/>
        <v>0</v>
      </c>
      <c r="G9" s="20">
        <f>AVERAGE(B9:F9)</f>
        <v>0.30161647579999057</v>
      </c>
      <c r="R9" s="4" t="s">
        <v>26</v>
      </c>
      <c r="S9" s="5">
        <v>0.61926907399999997</v>
      </c>
    </row>
    <row r="10" spans="1:19">
      <c r="A10" s="1002" t="s">
        <v>335</v>
      </c>
      <c r="B10" s="1003"/>
      <c r="C10" s="1003"/>
      <c r="D10" s="1003"/>
      <c r="E10" s="1003"/>
      <c r="F10" s="1003"/>
      <c r="R10" s="4" t="s">
        <v>28</v>
      </c>
      <c r="S10" s="5">
        <v>0.41010332799999999</v>
      </c>
    </row>
    <row r="11" spans="1:19">
      <c r="A11" s="212"/>
      <c r="B11" s="1004"/>
      <c r="C11" s="1004"/>
      <c r="D11" s="1004"/>
      <c r="E11" s="1004"/>
      <c r="F11" s="1004"/>
      <c r="R11" s="4" t="s">
        <v>31</v>
      </c>
      <c r="S11" s="5">
        <v>0.26223906699999999</v>
      </c>
    </row>
    <row r="12" spans="1:19">
      <c r="A12" s="1005" t="s">
        <v>271</v>
      </c>
      <c r="B12" s="1004"/>
      <c r="C12" s="1004"/>
      <c r="D12" s="1004"/>
      <c r="E12" s="1004"/>
      <c r="F12" s="1004"/>
      <c r="R12" s="4" t="s">
        <v>33</v>
      </c>
      <c r="S12" s="5">
        <v>0.29721400999999997</v>
      </c>
    </row>
    <row r="13" spans="1:19">
      <c r="R13" s="4" t="s">
        <v>35</v>
      </c>
      <c r="S13" s="4">
        <v>0.39864959599999999</v>
      </c>
    </row>
    <row r="14" spans="1:19">
      <c r="A14" s="88" t="s">
        <v>275</v>
      </c>
      <c r="B14" s="89"/>
      <c r="C14" s="89"/>
      <c r="D14" s="89"/>
      <c r="E14" s="89"/>
      <c r="F14" s="89"/>
      <c r="G14" s="130"/>
      <c r="H14" s="130"/>
      <c r="I14" s="130"/>
      <c r="J14" s="130"/>
      <c r="K14" s="130"/>
      <c r="L14" s="130"/>
      <c r="R14" s="4" t="s">
        <v>37</v>
      </c>
      <c r="S14" s="5">
        <v>0.23886655300000001</v>
      </c>
    </row>
    <row r="15" spans="1:19">
      <c r="A15" s="90" t="s">
        <v>2</v>
      </c>
      <c r="B15" s="90"/>
      <c r="C15" s="90"/>
      <c r="D15" s="90"/>
      <c r="E15" s="90"/>
      <c r="F15" s="90"/>
      <c r="G15" s="130"/>
      <c r="H15" s="130"/>
      <c r="I15" s="130"/>
      <c r="J15" s="130"/>
      <c r="K15" s="130"/>
      <c r="L15" s="130"/>
      <c r="R15" s="4" t="s">
        <v>21</v>
      </c>
      <c r="S15" s="5">
        <v>0.19499014100000001</v>
      </c>
    </row>
    <row r="16" spans="1:19">
      <c r="A16" s="91" t="s">
        <v>4</v>
      </c>
      <c r="B16" s="92"/>
      <c r="C16" s="92"/>
      <c r="D16" s="92"/>
      <c r="E16" s="92"/>
      <c r="F16" s="92"/>
      <c r="G16" s="130"/>
      <c r="H16" s="130"/>
      <c r="I16" s="130"/>
      <c r="J16" s="130"/>
      <c r="K16" s="130"/>
      <c r="L16" s="130"/>
      <c r="R16" s="4" t="s">
        <v>40</v>
      </c>
      <c r="S16" s="5">
        <v>0.292860758</v>
      </c>
    </row>
    <row r="17" spans="1:19" ht="16" thickBot="1">
      <c r="A17" s="93"/>
      <c r="B17" s="94"/>
      <c r="C17" s="94"/>
      <c r="D17" s="94"/>
      <c r="E17" s="94"/>
      <c r="F17" s="94"/>
      <c r="G17" s="130"/>
      <c r="H17" s="130"/>
      <c r="I17" s="130"/>
      <c r="J17" s="130"/>
      <c r="K17" s="130"/>
      <c r="L17" s="130"/>
      <c r="R17" s="4" t="s">
        <v>42</v>
      </c>
      <c r="S17" s="5">
        <v>0.34843180000000001</v>
      </c>
    </row>
    <row r="18" spans="1:19">
      <c r="A18" s="95" t="s">
        <v>268</v>
      </c>
      <c r="B18" s="96" t="s">
        <v>8</v>
      </c>
      <c r="C18" s="96" t="s">
        <v>9</v>
      </c>
      <c r="D18" s="96" t="s">
        <v>10</v>
      </c>
      <c r="E18" s="96" t="s">
        <v>11</v>
      </c>
      <c r="F18" s="96" t="s">
        <v>12</v>
      </c>
      <c r="G18" s="16" t="s">
        <v>13</v>
      </c>
      <c r="H18" s="16" t="s">
        <v>14</v>
      </c>
      <c r="I18" s="16" t="s">
        <v>15</v>
      </c>
      <c r="J18" s="16" t="s">
        <v>279</v>
      </c>
      <c r="K18" s="16" t="s">
        <v>17</v>
      </c>
      <c r="L18" s="16" t="s">
        <v>18</v>
      </c>
      <c r="R18" s="4" t="s">
        <v>44</v>
      </c>
      <c r="S18" s="5">
        <v>0.338698428</v>
      </c>
    </row>
    <row r="19" spans="1:19">
      <c r="A19" s="97"/>
      <c r="B19" s="98"/>
      <c r="C19" s="98"/>
      <c r="D19" s="98"/>
      <c r="E19" s="98"/>
      <c r="F19" s="98"/>
      <c r="G19" s="18"/>
      <c r="R19" s="4" t="s">
        <v>46</v>
      </c>
      <c r="S19" s="5">
        <v>0.49513526800000002</v>
      </c>
    </row>
    <row r="20" spans="1:19">
      <c r="A20" s="39" t="s">
        <v>37</v>
      </c>
      <c r="B20" s="100">
        <v>0</v>
      </c>
      <c r="C20" s="132" t="s">
        <v>30</v>
      </c>
      <c r="D20" s="132" t="s">
        <v>30</v>
      </c>
      <c r="E20" s="132" t="s">
        <v>30</v>
      </c>
      <c r="F20" s="132" t="s">
        <v>30</v>
      </c>
      <c r="G20" s="20">
        <f>AVERAGE(B20)</f>
        <v>0</v>
      </c>
      <c r="H20">
        <f>G20/G$31</f>
        <v>0</v>
      </c>
      <c r="I20">
        <f>VLOOKUP(A20,R$1:S$252,2,FALSE)</f>
        <v>0.23886655300000001</v>
      </c>
      <c r="K20">
        <f>SUM(J20:J29)</f>
        <v>0.44188010864661487</v>
      </c>
      <c r="L20">
        <f>COUNTA(J20:J29)</f>
        <v>8</v>
      </c>
      <c r="R20" s="4" t="s">
        <v>48</v>
      </c>
      <c r="S20" s="5">
        <v>0.35195426499999999</v>
      </c>
    </row>
    <row r="21" spans="1:19">
      <c r="A21" s="39" t="s">
        <v>23</v>
      </c>
      <c r="B21" s="100">
        <v>0</v>
      </c>
      <c r="C21" s="100">
        <v>0</v>
      </c>
      <c r="D21" s="100">
        <v>1.3244243720572899</v>
      </c>
      <c r="E21" s="100">
        <v>0</v>
      </c>
      <c r="F21" s="100">
        <v>1.2848615047783998</v>
      </c>
      <c r="G21" s="1006">
        <f>AVERAGE(B21:F21)</f>
        <v>0.52185717536713794</v>
      </c>
      <c r="H21">
        <f t="shared" ref="H21:H29" si="1">G21/G$31</f>
        <v>1.9086469360529362E-2</v>
      </c>
      <c r="I21">
        <f t="shared" ref="I21:I29" si="2">VLOOKUP(A21,R$1:S$252,2,FALSE)</f>
        <v>0.205225833</v>
      </c>
      <c r="J21">
        <f t="shared" ref="J21:J29" si="3">H21*I21</f>
        <v>3.9170365735436159E-3</v>
      </c>
      <c r="K21" s="130"/>
      <c r="L21" s="130"/>
      <c r="R21" s="4" t="s">
        <v>50</v>
      </c>
      <c r="S21" s="5">
        <v>0.230041615</v>
      </c>
    </row>
    <row r="22" spans="1:19">
      <c r="A22" s="39" t="s">
        <v>29</v>
      </c>
      <c r="B22" s="132" t="s">
        <v>30</v>
      </c>
      <c r="C22" s="100">
        <v>20.643390294828176</v>
      </c>
      <c r="D22" s="100">
        <v>0</v>
      </c>
      <c r="E22" s="100">
        <v>0</v>
      </c>
      <c r="F22" s="100">
        <v>0</v>
      </c>
      <c r="G22" s="1006">
        <f>AVERAGE(C22:F22)</f>
        <v>5.1608475737070441</v>
      </c>
      <c r="H22">
        <f t="shared" si="1"/>
        <v>0.18875348225426475</v>
      </c>
      <c r="I22">
        <f t="shared" si="2"/>
        <v>0.226918286</v>
      </c>
      <c r="J22">
        <f t="shared" si="3"/>
        <v>4.283161666966917E-2</v>
      </c>
      <c r="K22" s="130"/>
      <c r="L22" s="130"/>
      <c r="R22" s="4" t="s">
        <v>23</v>
      </c>
      <c r="S22" s="5">
        <v>0.205225833</v>
      </c>
    </row>
    <row r="23" spans="1:19">
      <c r="A23" s="39" t="s">
        <v>41</v>
      </c>
      <c r="B23" s="100">
        <v>0</v>
      </c>
      <c r="C23" s="100">
        <v>0</v>
      </c>
      <c r="D23" s="100">
        <v>0</v>
      </c>
      <c r="E23" s="100">
        <v>0</v>
      </c>
      <c r="F23" s="100">
        <v>0</v>
      </c>
      <c r="G23" s="1006">
        <f t="shared" ref="G23:G31" si="4">AVERAGE(B23:F23)</f>
        <v>0</v>
      </c>
      <c r="H23">
        <f t="shared" si="1"/>
        <v>0</v>
      </c>
      <c r="I23">
        <f t="shared" si="2"/>
        <v>0.15008984</v>
      </c>
      <c r="K23" s="130"/>
      <c r="L23" s="130"/>
      <c r="R23" s="4" t="s">
        <v>53</v>
      </c>
      <c r="S23" s="5">
        <v>0.29304951499999998</v>
      </c>
    </row>
    <row r="24" spans="1:19">
      <c r="A24" s="39" t="s">
        <v>120</v>
      </c>
      <c r="B24" s="100">
        <v>12.467484781417646</v>
      </c>
      <c r="C24" s="100">
        <v>0</v>
      </c>
      <c r="D24" s="100">
        <v>0</v>
      </c>
      <c r="E24" s="100">
        <v>0</v>
      </c>
      <c r="F24" s="100">
        <v>0</v>
      </c>
      <c r="G24" s="1006">
        <f t="shared" si="4"/>
        <v>2.4934969562835292</v>
      </c>
      <c r="H24">
        <f t="shared" si="1"/>
        <v>9.1197468393908257E-2</v>
      </c>
      <c r="I24">
        <f t="shared" si="2"/>
        <v>0.530444735</v>
      </c>
      <c r="J24">
        <f t="shared" si="3"/>
        <v>4.8375216954877544E-2</v>
      </c>
      <c r="K24" s="130"/>
      <c r="L24" s="130"/>
      <c r="R24" s="4" t="s">
        <v>55</v>
      </c>
      <c r="S24" s="5">
        <v>0.51724363100000004</v>
      </c>
    </row>
    <row r="25" spans="1:19">
      <c r="A25" s="39" t="s">
        <v>54</v>
      </c>
      <c r="B25" s="100">
        <v>4.3944776064745303</v>
      </c>
      <c r="C25" s="100">
        <v>0</v>
      </c>
      <c r="D25" s="100">
        <v>1.3244243720572899</v>
      </c>
      <c r="E25" s="100">
        <v>2.7802684349173914</v>
      </c>
      <c r="F25" s="100">
        <v>0</v>
      </c>
      <c r="G25" s="1006">
        <f t="shared" si="4"/>
        <v>1.6998340826898422</v>
      </c>
      <c r="H25">
        <f t="shared" si="1"/>
        <v>6.2169943556717906E-2</v>
      </c>
      <c r="I25">
        <f t="shared" si="2"/>
        <v>0.12913191900000001</v>
      </c>
      <c r="J25">
        <f t="shared" si="3"/>
        <v>8.028124115600669E-3</v>
      </c>
      <c r="K25" s="130"/>
      <c r="L25" s="130"/>
      <c r="R25" s="4" t="s">
        <v>57</v>
      </c>
      <c r="S25" s="4">
        <v>0.39864959599999999</v>
      </c>
    </row>
    <row r="26" spans="1:19">
      <c r="A26" s="39" t="s">
        <v>125</v>
      </c>
      <c r="B26" s="100">
        <v>4.5</v>
      </c>
      <c r="C26" s="100">
        <v>0</v>
      </c>
      <c r="D26" s="100">
        <v>10</v>
      </c>
      <c r="E26" s="100">
        <v>0</v>
      </c>
      <c r="F26" s="100">
        <v>0</v>
      </c>
      <c r="G26" s="1006">
        <f t="shared" si="4"/>
        <v>2.9</v>
      </c>
      <c r="H26">
        <f t="shared" si="1"/>
        <v>0.10606496136916135</v>
      </c>
      <c r="I26">
        <f t="shared" si="2"/>
        <v>0.491810578</v>
      </c>
      <c r="J26">
        <f t="shared" si="3"/>
        <v>5.2163869956514917E-2</v>
      </c>
      <c r="K26" s="130"/>
      <c r="L26" s="130"/>
      <c r="R26" s="4" t="s">
        <v>59</v>
      </c>
      <c r="S26" s="5">
        <v>0.42244188599999999</v>
      </c>
    </row>
    <row r="27" spans="1:19">
      <c r="A27" s="39" t="s">
        <v>129</v>
      </c>
      <c r="B27" s="100">
        <v>4.8310000000000004</v>
      </c>
      <c r="C27" s="100">
        <v>1.0960000000000001</v>
      </c>
      <c r="D27" s="100">
        <v>5.1509999999999998</v>
      </c>
      <c r="E27" s="100">
        <v>8.375</v>
      </c>
      <c r="F27" s="100">
        <v>0</v>
      </c>
      <c r="G27" s="1006">
        <f t="shared" si="4"/>
        <v>3.8906000000000001</v>
      </c>
      <c r="H27">
        <f t="shared" si="1"/>
        <v>0.14229528920788248</v>
      </c>
      <c r="I27">
        <f t="shared" si="2"/>
        <v>0.51318692300000002</v>
      </c>
      <c r="J27">
        <f t="shared" si="3"/>
        <v>7.3024081625988321E-2</v>
      </c>
      <c r="K27" s="130"/>
      <c r="L27" s="130"/>
      <c r="R27" s="17" t="s">
        <v>61</v>
      </c>
      <c r="S27" s="5">
        <v>0.37816792100000002</v>
      </c>
    </row>
    <row r="28" spans="1:19">
      <c r="A28" s="39" t="s">
        <v>135</v>
      </c>
      <c r="B28" s="100">
        <v>0</v>
      </c>
      <c r="C28" s="100">
        <v>0</v>
      </c>
      <c r="D28" s="100">
        <v>0</v>
      </c>
      <c r="E28" s="100">
        <v>3.7</v>
      </c>
      <c r="F28" s="100">
        <v>0</v>
      </c>
      <c r="G28" s="1006">
        <f t="shared" si="4"/>
        <v>0.74</v>
      </c>
      <c r="H28">
        <f t="shared" si="1"/>
        <v>2.7064852211441174E-2</v>
      </c>
      <c r="I28">
        <f t="shared" si="2"/>
        <v>0.52074587400000005</v>
      </c>
      <c r="J28">
        <f t="shared" si="3"/>
        <v>1.4093910119527769E-2</v>
      </c>
      <c r="K28" s="130"/>
      <c r="L28" s="130"/>
      <c r="R28" s="793" t="s">
        <v>265</v>
      </c>
      <c r="S28" s="5">
        <v>0.37816792100000002</v>
      </c>
    </row>
    <row r="29" spans="1:19">
      <c r="A29" s="39" t="s">
        <v>148</v>
      </c>
      <c r="B29" s="100">
        <v>0</v>
      </c>
      <c r="C29" s="100">
        <v>9.1</v>
      </c>
      <c r="D29" s="100">
        <v>36.200000000000003</v>
      </c>
      <c r="E29" s="100">
        <v>1.6</v>
      </c>
      <c r="F29" s="100">
        <v>7.9363404966724334</v>
      </c>
      <c r="G29" s="1006">
        <f t="shared" si="4"/>
        <v>10.967268099334488</v>
      </c>
      <c r="H29">
        <f t="shared" si="1"/>
        <v>0.40111823009694764</v>
      </c>
      <c r="I29">
        <f t="shared" si="2"/>
        <v>0.49722559999999999</v>
      </c>
      <c r="J29">
        <f t="shared" si="3"/>
        <v>0.19944625263089286</v>
      </c>
      <c r="K29" s="130"/>
      <c r="L29" s="130"/>
      <c r="R29" s="17" t="s">
        <v>63</v>
      </c>
      <c r="S29" s="5">
        <v>0.27222679999999999</v>
      </c>
    </row>
    <row r="30" spans="1:19" ht="16" thickBot="1">
      <c r="A30" s="101"/>
      <c r="B30" s="102"/>
      <c r="C30" s="102"/>
      <c r="D30" s="102"/>
      <c r="E30" s="102"/>
      <c r="F30" s="102"/>
      <c r="G30" s="1006"/>
      <c r="H30" s="130"/>
      <c r="I30" s="130"/>
      <c r="J30" s="130"/>
      <c r="K30" s="130"/>
      <c r="L30" s="130"/>
      <c r="R30" s="4" t="s">
        <v>65</v>
      </c>
      <c r="S30" s="5">
        <v>0.42144716700000001</v>
      </c>
    </row>
    <row r="31" spans="1:19">
      <c r="A31" s="58"/>
      <c r="B31" s="133">
        <f>SUM(B20:B29)</f>
        <v>26.192962387892177</v>
      </c>
      <c r="C31" s="133">
        <f>SUM(C20:C29)</f>
        <v>30.839390294828178</v>
      </c>
      <c r="D31" s="133">
        <f>SUM(D20:D29)</f>
        <v>53.999848744114587</v>
      </c>
      <c r="E31" s="133">
        <f>SUM(E20:E29)</f>
        <v>16.455268434917393</v>
      </c>
      <c r="F31" s="133">
        <f>SUM(F20:F29)</f>
        <v>9.221202001450834</v>
      </c>
      <c r="G31" s="1006">
        <f t="shared" si="4"/>
        <v>27.341734372640634</v>
      </c>
      <c r="H31" s="130"/>
      <c r="I31" s="130"/>
      <c r="J31" s="130"/>
      <c r="K31" s="130"/>
      <c r="L31" s="130"/>
      <c r="R31" s="4" t="s">
        <v>67</v>
      </c>
      <c r="S31" s="4">
        <v>0.61926907399999997</v>
      </c>
    </row>
    <row r="32" spans="1:19">
      <c r="A32" s="920" t="s">
        <v>335</v>
      </c>
      <c r="B32" s="135"/>
      <c r="C32" s="135"/>
      <c r="D32" s="135"/>
      <c r="E32" s="135"/>
      <c r="F32" s="135"/>
      <c r="G32" s="130"/>
      <c r="H32" s="130"/>
      <c r="I32" s="130"/>
      <c r="J32" s="130"/>
      <c r="K32" s="130"/>
      <c r="L32" s="130"/>
      <c r="R32" s="4" t="s">
        <v>69</v>
      </c>
      <c r="S32" s="5">
        <v>0.29559615700000003</v>
      </c>
    </row>
    <row r="33" spans="1:19">
      <c r="A33" s="212"/>
      <c r="B33" s="136"/>
      <c r="C33" s="136"/>
      <c r="D33" s="136"/>
      <c r="E33" s="136"/>
      <c r="F33" s="136"/>
      <c r="G33" s="130"/>
      <c r="H33" s="130"/>
      <c r="I33" s="130"/>
      <c r="J33" s="130"/>
      <c r="K33" s="130"/>
      <c r="L33" s="130"/>
      <c r="R33" s="4" t="s">
        <v>71</v>
      </c>
      <c r="S33" s="4">
        <v>0.39787066100000001</v>
      </c>
    </row>
    <row r="34" spans="1:19">
      <c r="A34" s="137" t="s">
        <v>271</v>
      </c>
      <c r="B34" s="136"/>
      <c r="C34" s="136"/>
      <c r="D34" s="136"/>
      <c r="E34" s="136"/>
      <c r="F34" s="136"/>
      <c r="G34" s="130"/>
      <c r="H34" s="130"/>
      <c r="I34" s="130"/>
      <c r="J34" s="130"/>
      <c r="K34" s="130"/>
      <c r="L34" s="130"/>
      <c r="R34" s="22" t="s">
        <v>73</v>
      </c>
      <c r="S34" s="4">
        <v>0.39864959599999999</v>
      </c>
    </row>
    <row r="35" spans="1:19">
      <c r="A35" s="137"/>
      <c r="B35" s="136"/>
      <c r="C35" s="136"/>
      <c r="D35" s="136"/>
      <c r="E35" s="136"/>
      <c r="F35" s="136"/>
      <c r="G35" s="130"/>
      <c r="H35" s="130"/>
      <c r="I35" s="130"/>
      <c r="J35" s="130"/>
      <c r="K35" s="130"/>
      <c r="L35" s="130"/>
      <c r="R35" s="4" t="s">
        <v>75</v>
      </c>
      <c r="S35" s="5">
        <v>0.30243793699999999</v>
      </c>
    </row>
    <row r="36" spans="1:19">
      <c r="A36" s="62" t="s">
        <v>170</v>
      </c>
      <c r="B36" s="63"/>
      <c r="C36" s="63"/>
      <c r="D36" s="63"/>
      <c r="E36" s="63"/>
      <c r="F36" s="63"/>
      <c r="G36" s="64"/>
      <c r="R36" s="4" t="s">
        <v>25</v>
      </c>
      <c r="S36" s="5">
        <v>0.22307782900000001</v>
      </c>
    </row>
    <row r="37" spans="1:19">
      <c r="A37" s="65" t="s">
        <v>2</v>
      </c>
      <c r="B37" s="65"/>
      <c r="C37" s="65"/>
      <c r="D37" s="65"/>
      <c r="E37" s="65"/>
      <c r="F37" s="65"/>
      <c r="G37" s="66"/>
      <c r="R37" s="4" t="s">
        <v>78</v>
      </c>
      <c r="S37" s="5">
        <v>0.53326135799999996</v>
      </c>
    </row>
    <row r="38" spans="1:19">
      <c r="A38" s="67" t="s">
        <v>4</v>
      </c>
      <c r="B38" s="68"/>
      <c r="C38" s="68"/>
      <c r="D38" s="68"/>
      <c r="E38" s="68"/>
      <c r="F38" s="68"/>
      <c r="G38" s="69"/>
      <c r="R38" s="23" t="s">
        <v>80</v>
      </c>
      <c r="S38" s="5">
        <v>0.45051817900000002</v>
      </c>
    </row>
    <row r="39" spans="1:19" ht="16" thickBot="1">
      <c r="A39" s="70"/>
      <c r="B39" s="71"/>
      <c r="C39" s="71"/>
      <c r="D39" s="71"/>
      <c r="E39" s="71"/>
      <c r="F39" s="71"/>
      <c r="G39" s="18"/>
      <c r="R39" s="4" t="s">
        <v>82</v>
      </c>
      <c r="S39" s="5">
        <v>0.58993438499999995</v>
      </c>
    </row>
    <row r="40" spans="1:19">
      <c r="A40" s="74" t="s">
        <v>7</v>
      </c>
      <c r="B40" s="75" t="s">
        <v>8</v>
      </c>
      <c r="C40" s="75" t="s">
        <v>9</v>
      </c>
      <c r="D40" s="75" t="s">
        <v>10</v>
      </c>
      <c r="E40" s="75" t="s">
        <v>11</v>
      </c>
      <c r="F40" s="75" t="s">
        <v>12</v>
      </c>
      <c r="G40" s="16" t="s">
        <v>13</v>
      </c>
      <c r="H40" s="16" t="s">
        <v>14</v>
      </c>
      <c r="I40" s="16" t="s">
        <v>15</v>
      </c>
      <c r="J40" s="16" t="s">
        <v>279</v>
      </c>
      <c r="K40" s="16" t="s">
        <v>17</v>
      </c>
      <c r="L40" s="16" t="s">
        <v>18</v>
      </c>
      <c r="R40" s="4" t="s">
        <v>84</v>
      </c>
      <c r="S40" s="5">
        <v>0.49951571</v>
      </c>
    </row>
    <row r="41" spans="1:19">
      <c r="A41" s="18"/>
      <c r="B41" s="76"/>
      <c r="C41" s="76"/>
      <c r="D41" s="76"/>
      <c r="E41" s="76"/>
      <c r="F41" s="76"/>
      <c r="G41" s="18"/>
      <c r="R41" s="4" t="s">
        <v>86</v>
      </c>
      <c r="S41" s="5">
        <v>0.47433267899999998</v>
      </c>
    </row>
    <row r="42" spans="1:19">
      <c r="A42" s="165" t="s">
        <v>21</v>
      </c>
      <c r="B42" s="78">
        <v>0</v>
      </c>
      <c r="C42" s="78">
        <v>3.6283242625226801</v>
      </c>
      <c r="D42" s="78">
        <v>3.75595300088052</v>
      </c>
      <c r="E42" s="78">
        <v>0</v>
      </c>
      <c r="F42" s="78">
        <v>0</v>
      </c>
      <c r="G42" s="20">
        <f>AVERAGE(B42:F42)</f>
        <v>1.4768554526806401</v>
      </c>
      <c r="H42">
        <f>G42/G$80</f>
        <v>2.1272016363033119E-4</v>
      </c>
      <c r="I42">
        <f>VLOOKUP(A42,R$1:S$248,2,FALSE)</f>
        <v>0.19499014100000001</v>
      </c>
      <c r="J42">
        <f>H42*I42</f>
        <v>4.147833469982135E-5</v>
      </c>
      <c r="K42">
        <f>SUM(J42:J78)</f>
        <v>0.32901387026178208</v>
      </c>
      <c r="L42">
        <f>COUNTA(J42:J78)</f>
        <v>33</v>
      </c>
      <c r="R42" s="4" t="s">
        <v>87</v>
      </c>
      <c r="S42" s="5">
        <v>0.23357465599999999</v>
      </c>
    </row>
    <row r="43" spans="1:19">
      <c r="A43" s="165" t="s">
        <v>23</v>
      </c>
      <c r="B43" s="78">
        <v>0</v>
      </c>
      <c r="C43" s="78">
        <v>13.233758582270211</v>
      </c>
      <c r="D43" s="78">
        <v>61.453905073897687</v>
      </c>
      <c r="E43" s="78">
        <v>35.981922949523998</v>
      </c>
      <c r="F43" s="78">
        <v>8.6403865766284564</v>
      </c>
      <c r="G43" s="20">
        <f t="shared" ref="G43:G80" si="5">AVERAGE(B43:F43)</f>
        <v>23.861994636464072</v>
      </c>
      <c r="H43">
        <f t="shared" ref="H43:H78" si="6">G43/G$80</f>
        <v>3.4369832161985844E-3</v>
      </c>
      <c r="I43">
        <f t="shared" ref="I43:I78" si="7">VLOOKUP(A43,R$1:S$248,2,FALSE)</f>
        <v>0.205225833</v>
      </c>
      <c r="J43">
        <f t="shared" ref="J43:J78" si="8">H43*I43</f>
        <v>7.0535774355137356E-4</v>
      </c>
      <c r="R43" s="4" t="s">
        <v>88</v>
      </c>
      <c r="S43" s="5">
        <v>0.34930835100000002</v>
      </c>
    </row>
    <row r="44" spans="1:19">
      <c r="A44" s="165" t="s">
        <v>34</v>
      </c>
      <c r="B44" s="78">
        <v>3.5133115002116302</v>
      </c>
      <c r="C44" s="78">
        <v>0</v>
      </c>
      <c r="D44" s="78">
        <v>1.8159611433548888</v>
      </c>
      <c r="E44" s="78">
        <v>0</v>
      </c>
      <c r="F44" s="78">
        <v>9.3336893681775628</v>
      </c>
      <c r="G44" s="20">
        <f t="shared" si="5"/>
        <v>2.9325924023488161</v>
      </c>
      <c r="H44">
        <f t="shared" si="6"/>
        <v>4.2239850525412482E-4</v>
      </c>
      <c r="I44">
        <f t="shared" si="7"/>
        <v>0.14496762399999999</v>
      </c>
      <c r="J44">
        <f t="shared" si="8"/>
        <v>6.1234107687841991E-5</v>
      </c>
      <c r="R44" s="4" t="s">
        <v>89</v>
      </c>
      <c r="S44" s="4">
        <v>0.39864959599999999</v>
      </c>
    </row>
    <row r="45" spans="1:19">
      <c r="A45" s="165" t="s">
        <v>38</v>
      </c>
      <c r="B45" s="78">
        <v>0</v>
      </c>
      <c r="C45" s="78">
        <v>0</v>
      </c>
      <c r="D45" s="78">
        <v>0</v>
      </c>
      <c r="E45" s="78">
        <v>0</v>
      </c>
      <c r="F45" s="78">
        <v>0</v>
      </c>
      <c r="G45" s="20">
        <f t="shared" si="5"/>
        <v>0</v>
      </c>
      <c r="H45">
        <f t="shared" si="6"/>
        <v>0</v>
      </c>
      <c r="I45">
        <f t="shared" si="7"/>
        <v>0.189396599</v>
      </c>
      <c r="R45" s="4" t="s">
        <v>91</v>
      </c>
      <c r="S45" s="5">
        <v>0.578744904</v>
      </c>
    </row>
    <row r="46" spans="1:19">
      <c r="A46" s="165" t="s">
        <v>39</v>
      </c>
      <c r="B46" s="78">
        <v>5.6581005184115662</v>
      </c>
      <c r="C46" s="78">
        <v>1.1800803831323754</v>
      </c>
      <c r="D46" s="78">
        <v>10.418895590124251</v>
      </c>
      <c r="E46" s="78">
        <v>14.0608755825356</v>
      </c>
      <c r="F46" s="78">
        <v>32.696867429567838</v>
      </c>
      <c r="G46" s="20">
        <f t="shared" si="5"/>
        <v>12.802963900754326</v>
      </c>
      <c r="H46">
        <f t="shared" si="6"/>
        <v>1.8440860755724959E-3</v>
      </c>
      <c r="I46">
        <f t="shared" si="7"/>
        <v>0.150847644</v>
      </c>
      <c r="J46">
        <f t="shared" si="8"/>
        <v>2.7817603983331697E-4</v>
      </c>
      <c r="R46" s="4" t="s">
        <v>93</v>
      </c>
      <c r="S46" s="5">
        <v>0.544175509</v>
      </c>
    </row>
    <row r="47" spans="1:19">
      <c r="A47" s="165" t="s">
        <v>41</v>
      </c>
      <c r="B47" s="78">
        <v>26.66652658247607</v>
      </c>
      <c r="C47" s="78">
        <v>0.55766527250348497</v>
      </c>
      <c r="D47" s="78">
        <v>4.5121300776059901</v>
      </c>
      <c r="E47" s="78">
        <v>0</v>
      </c>
      <c r="F47" s="78">
        <v>834.63521978181063</v>
      </c>
      <c r="G47" s="20">
        <f t="shared" si="5"/>
        <v>173.27430834287924</v>
      </c>
      <c r="H47">
        <f t="shared" si="6"/>
        <v>2.4957716177793215E-2</v>
      </c>
      <c r="I47">
        <f t="shared" si="7"/>
        <v>0.15008984</v>
      </c>
      <c r="J47">
        <f t="shared" si="8"/>
        <v>3.7458996278903955E-3</v>
      </c>
      <c r="R47" s="4" t="s">
        <v>95</v>
      </c>
      <c r="S47" s="5">
        <v>0.28245747300000001</v>
      </c>
    </row>
    <row r="48" spans="1:19">
      <c r="A48" s="165" t="s">
        <v>47</v>
      </c>
      <c r="B48" s="78">
        <v>0</v>
      </c>
      <c r="C48" s="78">
        <v>0</v>
      </c>
      <c r="D48" s="78">
        <v>64.281363517296441</v>
      </c>
      <c r="E48" s="78">
        <v>65.246608093350005</v>
      </c>
      <c r="F48" s="78">
        <v>0</v>
      </c>
      <c r="G48" s="20">
        <f t="shared" si="5"/>
        <v>25.905594322129286</v>
      </c>
      <c r="H48">
        <f t="shared" si="6"/>
        <v>3.7313348798908887E-3</v>
      </c>
      <c r="I48">
        <f t="shared" si="7"/>
        <v>0.193795309</v>
      </c>
      <c r="J48">
        <f t="shared" si="8"/>
        <v>7.2311519603093267E-4</v>
      </c>
      <c r="R48" s="4" t="s">
        <v>96</v>
      </c>
      <c r="S48" s="5">
        <v>0.30302319799999999</v>
      </c>
    </row>
    <row r="49" spans="1:19">
      <c r="A49" s="165" t="s">
        <v>49</v>
      </c>
      <c r="B49" s="78">
        <v>0</v>
      </c>
      <c r="C49" s="78">
        <v>0</v>
      </c>
      <c r="D49" s="78">
        <v>0</v>
      </c>
      <c r="E49" s="78">
        <v>0</v>
      </c>
      <c r="F49" s="78">
        <v>0</v>
      </c>
      <c r="G49" s="20">
        <f t="shared" si="5"/>
        <v>0</v>
      </c>
      <c r="H49">
        <f t="shared" si="6"/>
        <v>0</v>
      </c>
      <c r="I49">
        <f t="shared" si="7"/>
        <v>0.21171030399999999</v>
      </c>
      <c r="R49" s="4" t="s">
        <v>98</v>
      </c>
      <c r="S49" s="4">
        <v>0.39787066100000001</v>
      </c>
    </row>
    <row r="50" spans="1:19">
      <c r="A50" s="165" t="s">
        <v>52</v>
      </c>
      <c r="B50" s="78">
        <v>91.222424677231018</v>
      </c>
      <c r="C50" s="78">
        <v>44.86551283621791</v>
      </c>
      <c r="D50" s="78">
        <v>92.939717285715645</v>
      </c>
      <c r="E50" s="78">
        <v>4.7573601996608907</v>
      </c>
      <c r="F50" s="78">
        <v>83.432154450489165</v>
      </c>
      <c r="G50" s="20">
        <f t="shared" si="5"/>
        <v>63.443433889862924</v>
      </c>
      <c r="H50">
        <f t="shared" si="6"/>
        <v>9.138130352449661E-3</v>
      </c>
      <c r="I50">
        <f t="shared" si="7"/>
        <v>0.25720264300000001</v>
      </c>
      <c r="J50">
        <f t="shared" si="8"/>
        <v>2.3503512787285746E-3</v>
      </c>
      <c r="R50" s="4" t="s">
        <v>100</v>
      </c>
      <c r="S50" s="4">
        <v>0.39787066100000001</v>
      </c>
    </row>
    <row r="51" spans="1:19">
      <c r="A51" s="165" t="s">
        <v>54</v>
      </c>
      <c r="B51" s="78">
        <v>0</v>
      </c>
      <c r="C51" s="78">
        <v>0</v>
      </c>
      <c r="D51" s="78">
        <v>0</v>
      </c>
      <c r="E51" s="78">
        <v>0</v>
      </c>
      <c r="F51" s="78">
        <v>0</v>
      </c>
      <c r="G51" s="20">
        <f t="shared" si="5"/>
        <v>0</v>
      </c>
      <c r="H51">
        <f t="shared" si="6"/>
        <v>0</v>
      </c>
      <c r="I51">
        <f t="shared" si="7"/>
        <v>0.12913191900000001</v>
      </c>
      <c r="R51" s="4" t="s">
        <v>102</v>
      </c>
      <c r="S51" s="5">
        <v>0.29815216</v>
      </c>
    </row>
    <row r="52" spans="1:19">
      <c r="A52" s="165" t="s">
        <v>58</v>
      </c>
      <c r="B52" s="78">
        <v>12.697631276397116</v>
      </c>
      <c r="C52" s="78">
        <v>65.924376855724503</v>
      </c>
      <c r="D52" s="78">
        <v>24.517053434199024</v>
      </c>
      <c r="E52" s="78">
        <v>263.9049315059508</v>
      </c>
      <c r="F52" s="78">
        <v>277.63318330539749</v>
      </c>
      <c r="G52" s="20">
        <f t="shared" si="5"/>
        <v>128.93543527553379</v>
      </c>
      <c r="H52">
        <f t="shared" si="6"/>
        <v>1.8571327911459771E-2</v>
      </c>
      <c r="I52">
        <f t="shared" si="7"/>
        <v>0.19057085000000001</v>
      </c>
      <c r="J52">
        <f t="shared" si="8"/>
        <v>3.5391537457156136E-3</v>
      </c>
      <c r="R52" s="4" t="s">
        <v>104</v>
      </c>
      <c r="S52" s="5">
        <v>0.46037966699999999</v>
      </c>
    </row>
    <row r="53" spans="1:19">
      <c r="A53" s="165" t="s">
        <v>64</v>
      </c>
      <c r="B53" s="78">
        <v>0</v>
      </c>
      <c r="C53" s="78">
        <v>0</v>
      </c>
      <c r="D53" s="78">
        <v>0</v>
      </c>
      <c r="E53" s="78">
        <v>0</v>
      </c>
      <c r="F53" s="78">
        <v>0</v>
      </c>
      <c r="G53" s="20">
        <f t="shared" si="5"/>
        <v>0</v>
      </c>
      <c r="H53">
        <f t="shared" si="6"/>
        <v>0</v>
      </c>
      <c r="I53">
        <f t="shared" si="7"/>
        <v>0.25070976</v>
      </c>
      <c r="R53" s="4" t="s">
        <v>106</v>
      </c>
      <c r="S53" s="5">
        <v>0.48877002400000003</v>
      </c>
    </row>
    <row r="54" spans="1:19">
      <c r="A54" s="165" t="s">
        <v>74</v>
      </c>
      <c r="B54" s="78">
        <v>290.20901561838701</v>
      </c>
      <c r="C54" s="78">
        <v>59.015977460056348</v>
      </c>
      <c r="D54" s="78">
        <v>175.27938470666578</v>
      </c>
      <c r="E54" s="78">
        <v>0</v>
      </c>
      <c r="F54" s="78">
        <v>563.64809172830246</v>
      </c>
      <c r="G54" s="20">
        <f t="shared" si="5"/>
        <v>217.63049390268233</v>
      </c>
      <c r="H54">
        <f t="shared" si="6"/>
        <v>3.1346598064082326E-2</v>
      </c>
      <c r="I54">
        <f t="shared" si="7"/>
        <v>0.164744418</v>
      </c>
      <c r="J54">
        <f t="shared" si="8"/>
        <v>5.1641770543471698E-3</v>
      </c>
      <c r="R54" s="17" t="s">
        <v>107</v>
      </c>
      <c r="S54" s="4">
        <v>0.54393411999999997</v>
      </c>
    </row>
    <row r="55" spans="1:19">
      <c r="A55" s="165" t="s">
        <v>85</v>
      </c>
      <c r="B55" s="78">
        <v>14.308999708825004</v>
      </c>
      <c r="C55" s="78">
        <v>8.3002292494268755</v>
      </c>
      <c r="D55" s="78">
        <v>25.915160466708954</v>
      </c>
      <c r="E55" s="78">
        <v>38.935185640682498</v>
      </c>
      <c r="F55" s="78">
        <v>79.581508922855178</v>
      </c>
      <c r="G55" s="20">
        <f t="shared" si="5"/>
        <v>33.408216797699694</v>
      </c>
      <c r="H55">
        <f t="shared" si="6"/>
        <v>4.8119816539290063E-3</v>
      </c>
      <c r="I55">
        <f t="shared" si="7"/>
        <v>0.15576436299999999</v>
      </c>
      <c r="J55">
        <f t="shared" si="8"/>
        <v>7.4953525709193808E-4</v>
      </c>
      <c r="R55" s="22" t="s">
        <v>108</v>
      </c>
      <c r="S55" s="5">
        <v>0.342986709</v>
      </c>
    </row>
    <row r="56" spans="1:19">
      <c r="A56" s="165" t="s">
        <v>87</v>
      </c>
      <c r="B56" s="78">
        <v>3.3380061416911566</v>
      </c>
      <c r="C56" s="78">
        <v>9.0760606431817248</v>
      </c>
      <c r="D56" s="78">
        <v>336.41926799786654</v>
      </c>
      <c r="E56" s="78">
        <v>193.49921454035032</v>
      </c>
      <c r="F56" s="78">
        <v>120.92744932133539</v>
      </c>
      <c r="G56" s="20">
        <f t="shared" si="5"/>
        <v>132.65199972888504</v>
      </c>
      <c r="H56">
        <f t="shared" si="6"/>
        <v>1.9106646515067559E-2</v>
      </c>
      <c r="I56">
        <f t="shared" si="7"/>
        <v>0.23357465599999999</v>
      </c>
      <c r="J56">
        <f t="shared" si="8"/>
        <v>4.4628283870705035E-3</v>
      </c>
      <c r="R56" s="25" t="s">
        <v>109</v>
      </c>
      <c r="S56" s="5">
        <v>0.50274215499999997</v>
      </c>
    </row>
    <row r="57" spans="1:19">
      <c r="A57" s="165" t="s">
        <v>0</v>
      </c>
      <c r="B57" s="78">
        <v>897.146485037508</v>
      </c>
      <c r="C57" s="78">
        <v>184.341039147402</v>
      </c>
      <c r="D57" s="78">
        <v>38.9699454327978</v>
      </c>
      <c r="E57" s="78">
        <v>139.72753241045922</v>
      </c>
      <c r="F57" s="78">
        <v>1035.5057893195981</v>
      </c>
      <c r="G57" s="20">
        <f t="shared" si="5"/>
        <v>459.13815826955306</v>
      </c>
      <c r="H57">
        <f t="shared" si="6"/>
        <v>6.6132365207949878E-2</v>
      </c>
      <c r="I57">
        <f t="shared" si="7"/>
        <v>0.199021375</v>
      </c>
      <c r="J57">
        <f t="shared" si="8"/>
        <v>1.3161754255688345E-2</v>
      </c>
      <c r="R57" s="4" t="s">
        <v>27</v>
      </c>
      <c r="S57" s="5">
        <v>0.20740839999999999</v>
      </c>
    </row>
    <row r="58" spans="1:19">
      <c r="A58" s="165" t="s">
        <v>37</v>
      </c>
      <c r="B58" s="78">
        <v>37.071079718911072</v>
      </c>
      <c r="C58" s="78">
        <v>33.424041439896399</v>
      </c>
      <c r="D58" s="78">
        <v>191.43998712352899</v>
      </c>
      <c r="E58" s="78">
        <v>472.77783790342943</v>
      </c>
      <c r="F58" s="78">
        <v>514.90424056802567</v>
      </c>
      <c r="G58" s="20">
        <f t="shared" si="5"/>
        <v>249.92343735075832</v>
      </c>
      <c r="H58">
        <f t="shared" si="6"/>
        <v>3.5997940348062238E-2</v>
      </c>
      <c r="I58">
        <f t="shared" si="7"/>
        <v>0.23886655300000001</v>
      </c>
      <c r="J58">
        <f t="shared" si="8"/>
        <v>8.5987039260412481E-3</v>
      </c>
      <c r="R58" s="4" t="s">
        <v>110</v>
      </c>
      <c r="S58" s="5">
        <v>0.38689927499999999</v>
      </c>
    </row>
    <row r="59" spans="1:19">
      <c r="A59" s="165" t="s">
        <v>92</v>
      </c>
      <c r="B59" s="78">
        <v>237.02785374009781</v>
      </c>
      <c r="C59" s="78">
        <v>493.60872431152256</v>
      </c>
      <c r="D59" s="78">
        <v>282.79381550668001</v>
      </c>
      <c r="E59" s="78">
        <v>153.880892177215</v>
      </c>
      <c r="F59" s="78">
        <v>878.36863118543511</v>
      </c>
      <c r="G59" s="20">
        <f t="shared" si="5"/>
        <v>409.13598338419013</v>
      </c>
      <c r="H59">
        <f t="shared" si="6"/>
        <v>5.8930258323230331E-2</v>
      </c>
      <c r="I59">
        <f t="shared" si="7"/>
        <v>0.28963038000000002</v>
      </c>
      <c r="J59">
        <f t="shared" si="8"/>
        <v>1.7067993111655366E-2</v>
      </c>
      <c r="R59" s="4" t="s">
        <v>29</v>
      </c>
      <c r="S59" s="5">
        <v>0.226918286</v>
      </c>
    </row>
    <row r="60" spans="1:19">
      <c r="A60" s="165" t="s">
        <v>97</v>
      </c>
      <c r="B60" s="78">
        <v>14.041238784509501</v>
      </c>
      <c r="C60" s="78">
        <v>30.628423428941399</v>
      </c>
      <c r="D60" s="78">
        <v>11.090176325597982</v>
      </c>
      <c r="E60" s="78">
        <v>5.91702004151949</v>
      </c>
      <c r="F60" s="78">
        <v>119.689799279995</v>
      </c>
      <c r="G60" s="20">
        <f t="shared" si="5"/>
        <v>36.273331572112674</v>
      </c>
      <c r="H60">
        <f t="shared" si="6"/>
        <v>5.2246609601715802E-3</v>
      </c>
      <c r="I60">
        <f t="shared" si="7"/>
        <v>0.28376774599999999</v>
      </c>
      <c r="J60">
        <f t="shared" si="8"/>
        <v>1.4825902642820849E-3</v>
      </c>
      <c r="R60" s="4" t="s">
        <v>32</v>
      </c>
      <c r="S60" s="5">
        <v>0.167790564</v>
      </c>
    </row>
    <row r="61" spans="1:19">
      <c r="A61" s="216" t="s">
        <v>128</v>
      </c>
      <c r="B61" s="78">
        <v>787.37171039794919</v>
      </c>
      <c r="C61" s="78">
        <v>9.6748508128729664</v>
      </c>
      <c r="D61" s="78">
        <v>60.603363662472347</v>
      </c>
      <c r="E61" s="78">
        <v>496.41476205000049</v>
      </c>
      <c r="F61" s="78">
        <v>695.2372832825555</v>
      </c>
      <c r="G61" s="20">
        <f t="shared" si="5"/>
        <v>409.86039404117008</v>
      </c>
      <c r="H61">
        <f t="shared" si="6"/>
        <v>5.9034599444230784E-2</v>
      </c>
      <c r="I61">
        <f t="shared" si="7"/>
        <v>0.33922593699999998</v>
      </c>
      <c r="J61">
        <f t="shared" si="8"/>
        <v>2.0026067311888867E-2</v>
      </c>
      <c r="R61" s="25" t="s">
        <v>111</v>
      </c>
      <c r="S61" s="5">
        <v>0.57165877300000001</v>
      </c>
    </row>
    <row r="62" spans="1:19">
      <c r="A62" s="23" t="s">
        <v>96</v>
      </c>
      <c r="B62" s="78">
        <v>142.39267799947768</v>
      </c>
      <c r="C62" s="78">
        <v>660.22522443693879</v>
      </c>
      <c r="D62" s="78">
        <v>42.91304910417</v>
      </c>
      <c r="E62" s="78">
        <v>52.367693503478002</v>
      </c>
      <c r="F62" s="78">
        <v>581.24768765020212</v>
      </c>
      <c r="G62" s="20">
        <f t="shared" si="5"/>
        <v>295.82926653885335</v>
      </c>
      <c r="H62">
        <f t="shared" si="6"/>
        <v>4.2610026506360928E-2</v>
      </c>
      <c r="I62">
        <f t="shared" si="7"/>
        <v>0.30302319799999999</v>
      </c>
      <c r="J62">
        <f t="shared" si="8"/>
        <v>1.2911826498822256E-2</v>
      </c>
      <c r="R62" s="4" t="s">
        <v>34</v>
      </c>
      <c r="S62" s="5">
        <v>0.14496762399999999</v>
      </c>
    </row>
    <row r="63" spans="1:19">
      <c r="A63" s="23" t="s">
        <v>150</v>
      </c>
      <c r="B63" s="78">
        <v>248.00094857009063</v>
      </c>
      <c r="C63" s="78">
        <v>254.55232195252844</v>
      </c>
      <c r="D63" s="78">
        <v>492.7383646250517</v>
      </c>
      <c r="E63" s="78">
        <v>74.236595532554801</v>
      </c>
      <c r="F63" s="78">
        <v>1810.500561398316</v>
      </c>
      <c r="G63" s="20">
        <f t="shared" si="5"/>
        <v>576.00575841570821</v>
      </c>
      <c r="H63">
        <f t="shared" si="6"/>
        <v>8.2965491957795762E-2</v>
      </c>
      <c r="I63">
        <f t="shared" si="7"/>
        <v>0.30302319799999999</v>
      </c>
      <c r="J63">
        <f t="shared" si="8"/>
        <v>2.5140468696694552E-2</v>
      </c>
      <c r="R63" s="4" t="s">
        <v>115</v>
      </c>
      <c r="S63" s="5">
        <v>0.45267124600000003</v>
      </c>
    </row>
    <row r="64" spans="1:19">
      <c r="A64" s="23" t="s">
        <v>151</v>
      </c>
      <c r="B64" s="78">
        <v>18.555952127228466</v>
      </c>
      <c r="C64" s="78">
        <v>0</v>
      </c>
      <c r="D64" s="78">
        <v>0</v>
      </c>
      <c r="E64" s="78">
        <v>76.301091772515207</v>
      </c>
      <c r="F64" s="78">
        <v>69.825403515093399</v>
      </c>
      <c r="G64" s="20">
        <f t="shared" si="5"/>
        <v>32.936489482967417</v>
      </c>
      <c r="H64">
        <f t="shared" si="6"/>
        <v>4.74403599858636E-3</v>
      </c>
      <c r="I64">
        <f t="shared" si="7"/>
        <v>0.34739118899999999</v>
      </c>
      <c r="J64">
        <f t="shared" si="8"/>
        <v>1.6480363062077179E-3</v>
      </c>
      <c r="R64" s="4" t="s">
        <v>117</v>
      </c>
      <c r="S64" s="5">
        <v>0.40126814</v>
      </c>
    </row>
    <row r="65" spans="1:19">
      <c r="A65" s="23" t="s">
        <v>157</v>
      </c>
      <c r="B65" s="78">
        <v>22.005625380853896</v>
      </c>
      <c r="C65" s="78">
        <v>7.44623138442154</v>
      </c>
      <c r="D65" s="78">
        <v>0</v>
      </c>
      <c r="E65" s="78">
        <v>32.784331473810902</v>
      </c>
      <c r="F65" s="78">
        <v>33.076816662430709</v>
      </c>
      <c r="G65" s="20">
        <f t="shared" si="5"/>
        <v>19.062600980303408</v>
      </c>
      <c r="H65">
        <f t="shared" si="6"/>
        <v>2.7456983636344528E-3</v>
      </c>
      <c r="I65">
        <f t="shared" si="7"/>
        <v>0.30302319799999999</v>
      </c>
      <c r="J65">
        <f t="shared" si="8"/>
        <v>8.320102988918788E-4</v>
      </c>
      <c r="R65" s="4" t="s">
        <v>119</v>
      </c>
      <c r="S65" s="5">
        <v>0.39864959599999999</v>
      </c>
    </row>
    <row r="66" spans="1:19">
      <c r="A66" s="23" t="s">
        <v>84</v>
      </c>
      <c r="B66" s="78">
        <v>38.915988509093971</v>
      </c>
      <c r="C66" s="78">
        <v>50.949372626568397</v>
      </c>
      <c r="D66" s="78">
        <v>5.5160529828913356</v>
      </c>
      <c r="E66" s="78">
        <v>44.4750538671179</v>
      </c>
      <c r="F66" s="78">
        <v>113.45071759251812</v>
      </c>
      <c r="G66" s="20">
        <f t="shared" si="5"/>
        <v>50.661437115637945</v>
      </c>
      <c r="H66">
        <f t="shared" si="6"/>
        <v>7.2970642952398862E-3</v>
      </c>
      <c r="I66">
        <f t="shared" si="7"/>
        <v>0.49951571</v>
      </c>
      <c r="J66">
        <f t="shared" si="8"/>
        <v>3.6449982523524015E-3</v>
      </c>
      <c r="R66" s="4" t="s">
        <v>121</v>
      </c>
      <c r="S66" s="5">
        <v>0.31631986200000001</v>
      </c>
    </row>
    <row r="67" spans="1:19">
      <c r="A67" s="23" t="s">
        <v>161</v>
      </c>
      <c r="B67" s="78">
        <v>122.22325617696235</v>
      </c>
      <c r="C67" s="78">
        <v>64.480922131028009</v>
      </c>
      <c r="D67" s="78">
        <v>55.013144730903846</v>
      </c>
      <c r="E67" s="78">
        <v>442.01208853556869</v>
      </c>
      <c r="F67" s="78">
        <v>564.23201032072097</v>
      </c>
      <c r="G67" s="20">
        <f t="shared" si="5"/>
        <v>249.59228437903676</v>
      </c>
      <c r="H67">
        <f t="shared" si="6"/>
        <v>3.5950242440861223E-2</v>
      </c>
      <c r="I67">
        <f t="shared" si="7"/>
        <v>0.33501194099999998</v>
      </c>
      <c r="J67">
        <f t="shared" si="8"/>
        <v>1.2043760499533495E-2</v>
      </c>
      <c r="R67" s="4" t="s">
        <v>97</v>
      </c>
      <c r="S67" s="5">
        <v>0.28376774599999999</v>
      </c>
    </row>
    <row r="68" spans="1:19">
      <c r="A68" s="23" t="s">
        <v>198</v>
      </c>
      <c r="B68" s="78">
        <v>192.11366030984621</v>
      </c>
      <c r="C68" s="78">
        <v>180.0334249164377</v>
      </c>
      <c r="D68" s="78">
        <v>96.058158727754162</v>
      </c>
      <c r="E68" s="78">
        <v>196.470514927013</v>
      </c>
      <c r="F68" s="78">
        <v>262.38663453773916</v>
      </c>
      <c r="G68" s="20">
        <f t="shared" si="5"/>
        <v>185.41247868375805</v>
      </c>
      <c r="H68">
        <f t="shared" si="6"/>
        <v>2.6706048132960476E-2</v>
      </c>
      <c r="I68">
        <f t="shared" si="7"/>
        <v>0.48138170000000002</v>
      </c>
      <c r="J68">
        <f t="shared" si="8"/>
        <v>1.285580285052634E-2</v>
      </c>
      <c r="R68" s="22" t="s">
        <v>124</v>
      </c>
      <c r="S68" s="5">
        <v>0.38353377399999999</v>
      </c>
    </row>
    <row r="69" spans="1:19">
      <c r="A69" s="23" t="s">
        <v>163</v>
      </c>
      <c r="B69" s="78">
        <v>293.43055176160874</v>
      </c>
      <c r="C69" s="78">
        <v>322.33081917295209</v>
      </c>
      <c r="D69" s="78">
        <v>262.92901845311923</v>
      </c>
      <c r="E69" s="78">
        <v>54.940852756651807</v>
      </c>
      <c r="F69" s="78">
        <v>338.11556762356395</v>
      </c>
      <c r="G69" s="20">
        <f t="shared" si="5"/>
        <v>254.34936195357915</v>
      </c>
      <c r="H69">
        <f t="shared" si="6"/>
        <v>3.6635432259690195E-2</v>
      </c>
      <c r="I69">
        <f t="shared" si="7"/>
        <v>0.309853932</v>
      </c>
      <c r="J69">
        <f t="shared" si="8"/>
        <v>1.1351632736184652E-2</v>
      </c>
      <c r="R69" s="25" t="s">
        <v>112</v>
      </c>
      <c r="S69" s="5">
        <v>0.42592862599999998</v>
      </c>
    </row>
    <row r="70" spans="1:19">
      <c r="A70" s="23" t="s">
        <v>80</v>
      </c>
      <c r="B70" s="78">
        <v>1573.422326818418</v>
      </c>
      <c r="C70" s="78">
        <v>1324.379480717965</v>
      </c>
      <c r="D70" s="78">
        <v>171.52185370687724</v>
      </c>
      <c r="E70" s="78">
        <v>338.10676347989784</v>
      </c>
      <c r="F70" s="78">
        <v>323.97540785828954</v>
      </c>
      <c r="G70" s="20">
        <f t="shared" si="5"/>
        <v>746.28116651628955</v>
      </c>
      <c r="H70">
        <f t="shared" si="6"/>
        <v>0.10749125892275657</v>
      </c>
      <c r="I70">
        <f t="shared" si="7"/>
        <v>0.45051817900000002</v>
      </c>
      <c r="J70">
        <f t="shared" si="8"/>
        <v>4.8426766228297793E-2</v>
      </c>
      <c r="R70" s="4" t="s">
        <v>113</v>
      </c>
      <c r="S70" s="5">
        <v>0.49646305299999999</v>
      </c>
    </row>
    <row r="71" spans="1:19">
      <c r="A71" s="23" t="s">
        <v>166</v>
      </c>
      <c r="B71" s="78">
        <v>3.9671842777509285</v>
      </c>
      <c r="C71" s="78">
        <v>3.218241954395114</v>
      </c>
      <c r="D71" s="78">
        <v>41.654437175129473</v>
      </c>
      <c r="E71" s="78">
        <v>60.461043497082798</v>
      </c>
      <c r="F71" s="78">
        <v>41.417040127915165</v>
      </c>
      <c r="G71" s="20">
        <f t="shared" si="5"/>
        <v>30.143589406454698</v>
      </c>
      <c r="H71">
        <f t="shared" si="6"/>
        <v>4.3417581993605873E-3</v>
      </c>
      <c r="I71">
        <f t="shared" si="7"/>
        <v>0.38176551399999997</v>
      </c>
      <c r="J71">
        <f t="shared" si="8"/>
        <v>1.6575335506426089E-3</v>
      </c>
      <c r="R71" s="4" t="s">
        <v>36</v>
      </c>
      <c r="S71" s="5">
        <v>0.252987409</v>
      </c>
    </row>
    <row r="72" spans="1:19">
      <c r="A72" s="23" t="s">
        <v>168</v>
      </c>
      <c r="B72" s="78">
        <v>490.35250185361406</v>
      </c>
      <c r="C72" s="78">
        <v>511.91484521288697</v>
      </c>
      <c r="D72" s="78">
        <v>2009.2467580012435</v>
      </c>
      <c r="E72" s="78">
        <v>389.65423377509285</v>
      </c>
      <c r="F72" s="78">
        <v>467.44597546576756</v>
      </c>
      <c r="G72" s="20">
        <f t="shared" si="5"/>
        <v>773.72286286172107</v>
      </c>
      <c r="H72">
        <f t="shared" si="6"/>
        <v>0.11144384759776779</v>
      </c>
      <c r="I72">
        <f t="shared" si="7"/>
        <v>0.35233554700000003</v>
      </c>
      <c r="J72">
        <f t="shared" si="8"/>
        <v>3.9265629003144155E-2</v>
      </c>
      <c r="R72" s="4" t="s">
        <v>114</v>
      </c>
      <c r="S72" s="5">
        <v>0.547400573</v>
      </c>
    </row>
    <row r="73" spans="1:19">
      <c r="A73" s="23" t="s">
        <v>172</v>
      </c>
      <c r="B73" s="78">
        <v>182.82938045765505</v>
      </c>
      <c r="C73" s="78">
        <v>63.794340514148708</v>
      </c>
      <c r="D73" s="78">
        <v>134.14442477205804</v>
      </c>
      <c r="E73" s="78">
        <v>265.27874798715715</v>
      </c>
      <c r="F73" s="78">
        <v>258.58746392734315</v>
      </c>
      <c r="G73" s="20">
        <f t="shared" si="5"/>
        <v>180.92687153167242</v>
      </c>
      <c r="H73">
        <f t="shared" si="6"/>
        <v>2.6059959793278277E-2</v>
      </c>
      <c r="I73">
        <f t="shared" si="7"/>
        <v>0.38138826799999997</v>
      </c>
      <c r="J73">
        <f t="shared" si="8"/>
        <v>9.9389629297080388E-3</v>
      </c>
      <c r="R73" s="4" t="s">
        <v>130</v>
      </c>
      <c r="S73" s="5">
        <v>0.26223906699999999</v>
      </c>
    </row>
    <row r="74" spans="1:19">
      <c r="A74" s="23" t="s">
        <v>46</v>
      </c>
      <c r="B74" s="78">
        <v>5.579453251404094</v>
      </c>
      <c r="C74" s="78">
        <v>14.205589486026284</v>
      </c>
      <c r="D74" s="78">
        <v>23.48725134682207</v>
      </c>
      <c r="E74" s="78">
        <v>24.684422318204625</v>
      </c>
      <c r="F74" s="78">
        <v>30.216741573395186</v>
      </c>
      <c r="G74" s="20">
        <f t="shared" si="5"/>
        <v>19.634691595170452</v>
      </c>
      <c r="H74">
        <f t="shared" si="6"/>
        <v>2.8280999344753944E-3</v>
      </c>
      <c r="I74">
        <f t="shared" si="7"/>
        <v>0.49513526800000002</v>
      </c>
      <c r="J74">
        <f t="shared" si="8"/>
        <v>1.4002920189872569E-3</v>
      </c>
      <c r="R74" s="17" t="s">
        <v>132</v>
      </c>
      <c r="S74" s="5">
        <v>0.235824899</v>
      </c>
    </row>
    <row r="75" spans="1:19">
      <c r="A75" s="165" t="s">
        <v>174</v>
      </c>
      <c r="B75" s="78">
        <v>2.7013234954207479</v>
      </c>
      <c r="C75" s="78">
        <v>23.920981864212003</v>
      </c>
      <c r="D75" s="78">
        <v>52.954487355494749</v>
      </c>
      <c r="E75" s="78">
        <v>20.842721133947926</v>
      </c>
      <c r="F75" s="78">
        <v>165.65432662765298</v>
      </c>
      <c r="G75" s="20">
        <f t="shared" si="5"/>
        <v>53.214768095345676</v>
      </c>
      <c r="H75">
        <f t="shared" si="6"/>
        <v>7.6648355505918976E-3</v>
      </c>
      <c r="I75">
        <f t="shared" si="7"/>
        <v>0.427243396</v>
      </c>
      <c r="J75">
        <f t="shared" si="8"/>
        <v>3.2747503704164123E-3</v>
      </c>
      <c r="R75" s="4" t="s">
        <v>134</v>
      </c>
      <c r="S75" s="5">
        <v>0.42167111499999999</v>
      </c>
    </row>
    <row r="76" spans="1:19">
      <c r="A76" s="165" t="s">
        <v>193</v>
      </c>
      <c r="B76" s="78">
        <v>2.7094283664482401</v>
      </c>
      <c r="C76" s="78">
        <v>4.2425727269015159</v>
      </c>
      <c r="D76" s="78">
        <v>99.350180049675402</v>
      </c>
      <c r="E76" s="78">
        <v>2.1271362370743501</v>
      </c>
      <c r="F76" s="78">
        <v>19.207543649121224</v>
      </c>
      <c r="G76" s="20">
        <f t="shared" si="5"/>
        <v>25.527372205844145</v>
      </c>
      <c r="H76">
        <f t="shared" si="6"/>
        <v>3.6768573273865115E-3</v>
      </c>
      <c r="I76">
        <f t="shared" si="7"/>
        <v>0.29781603099999998</v>
      </c>
      <c r="J76">
        <f t="shared" si="8"/>
        <v>1.0950270557955183E-3</v>
      </c>
      <c r="R76" s="4" t="s">
        <v>38</v>
      </c>
      <c r="S76" s="5">
        <v>0.189396599</v>
      </c>
    </row>
    <row r="77" spans="1:19">
      <c r="A77" s="165" t="s">
        <v>73</v>
      </c>
      <c r="B77" s="78">
        <v>123.25977912725547</v>
      </c>
      <c r="C77" s="78">
        <v>184.3092475602144</v>
      </c>
      <c r="D77" s="78">
        <v>264.46157099259301</v>
      </c>
      <c r="E77" s="78">
        <v>6.2069350019841458</v>
      </c>
      <c r="F77" s="78">
        <v>1.38210152783989</v>
      </c>
      <c r="G77" s="20">
        <f t="shared" si="5"/>
        <v>115.92392684197736</v>
      </c>
      <c r="H77">
        <f t="shared" si="6"/>
        <v>1.6697203942157488E-2</v>
      </c>
      <c r="I77">
        <f t="shared" si="7"/>
        <v>0.39864959599999999</v>
      </c>
      <c r="J77">
        <f t="shared" si="8"/>
        <v>6.6563336058706899E-3</v>
      </c>
      <c r="R77" s="4" t="s">
        <v>39</v>
      </c>
      <c r="S77" s="5">
        <v>0.150847644</v>
      </c>
    </row>
    <row r="78" spans="1:19">
      <c r="A78" s="165" t="s">
        <v>89</v>
      </c>
      <c r="B78" s="78">
        <v>295.82178889512596</v>
      </c>
      <c r="C78" s="78">
        <v>969.64486755449786</v>
      </c>
      <c r="D78" s="78">
        <v>223.45916296625921</v>
      </c>
      <c r="E78" s="78">
        <v>1680.8013328217185</v>
      </c>
      <c r="F78" s="78">
        <v>1594.4468215847196</v>
      </c>
      <c r="G78" s="20">
        <f t="shared" si="5"/>
        <v>952.83479476446405</v>
      </c>
      <c r="H78">
        <f t="shared" si="6"/>
        <v>0.13724239097812341</v>
      </c>
      <c r="I78">
        <f t="shared" si="7"/>
        <v>0.39864959599999999</v>
      </c>
      <c r="J78">
        <f t="shared" si="8"/>
        <v>5.471162371750294E-2</v>
      </c>
      <c r="R78" s="4" t="s">
        <v>138</v>
      </c>
      <c r="S78" s="4">
        <v>0.300602272</v>
      </c>
    </row>
    <row r="79" spans="1:19" ht="16" thickBot="1">
      <c r="A79" s="79"/>
      <c r="B79" s="80"/>
      <c r="C79" s="80"/>
      <c r="D79" s="80"/>
      <c r="E79" s="80"/>
      <c r="F79" s="80"/>
      <c r="G79" s="20"/>
      <c r="R79" s="4" t="s">
        <v>140</v>
      </c>
      <c r="S79" s="4">
        <v>0.54393411999999997</v>
      </c>
    </row>
    <row r="80" spans="1:19">
      <c r="A80" s="58"/>
      <c r="B80" s="82">
        <f>SUM(B42:B78)</f>
        <v>6178.5542110808601</v>
      </c>
      <c r="C80" s="82">
        <f>SUM(C42:C78)</f>
        <v>5597.107548897794</v>
      </c>
      <c r="D80" s="82">
        <f>SUM(D42:D78)</f>
        <v>5361.653995335435</v>
      </c>
      <c r="E80" s="82">
        <f>SUM(E42:E78)</f>
        <v>5646.855701715549</v>
      </c>
      <c r="F80" s="82">
        <f>SUM(F42:F78)</f>
        <v>11929.403116162801</v>
      </c>
      <c r="G80" s="20">
        <f t="shared" si="5"/>
        <v>6942.7149146384882</v>
      </c>
      <c r="R80" s="4" t="s">
        <v>142</v>
      </c>
      <c r="S80" s="29">
        <v>0.61926907399999997</v>
      </c>
    </row>
    <row r="81" spans="1:19">
      <c r="A81" s="84" t="s">
        <v>339</v>
      </c>
      <c r="B81" s="166"/>
      <c r="C81" s="166"/>
      <c r="D81" s="166"/>
      <c r="E81" s="166"/>
      <c r="F81" s="166"/>
      <c r="G81" s="69"/>
      <c r="R81" s="4" t="s">
        <v>116</v>
      </c>
      <c r="S81" s="5">
        <v>0.35482106800000002</v>
      </c>
    </row>
    <row r="82" spans="1:19">
      <c r="A82" s="86"/>
      <c r="B82" s="81"/>
      <c r="C82" s="81"/>
      <c r="D82" s="81"/>
      <c r="E82" s="81"/>
      <c r="F82" s="81"/>
      <c r="G82" s="18"/>
      <c r="R82" s="4" t="s">
        <v>145</v>
      </c>
      <c r="S82" s="5">
        <v>0.496256117</v>
      </c>
    </row>
    <row r="83" spans="1:19">
      <c r="A83" s="1007" t="s">
        <v>253</v>
      </c>
      <c r="B83" s="1008"/>
      <c r="C83" s="1008"/>
      <c r="D83" s="1008"/>
      <c r="E83" s="1008"/>
      <c r="F83" s="1008"/>
      <c r="R83" s="4" t="s">
        <v>147</v>
      </c>
      <c r="S83" s="5">
        <v>0.304407025</v>
      </c>
    </row>
    <row r="84" spans="1:19">
      <c r="A84" s="1009" t="s">
        <v>2</v>
      </c>
      <c r="B84" s="1009"/>
      <c r="C84" s="1009"/>
      <c r="D84" s="1009"/>
      <c r="E84" s="1009"/>
      <c r="F84" s="1009"/>
      <c r="R84" s="4" t="s">
        <v>41</v>
      </c>
      <c r="S84" s="5">
        <v>0.15008984</v>
      </c>
    </row>
    <row r="85" spans="1:19">
      <c r="A85" s="1010" t="s">
        <v>4</v>
      </c>
      <c r="B85" s="1011"/>
      <c r="C85" s="1011"/>
      <c r="D85" s="1011"/>
      <c r="E85" s="1011"/>
      <c r="F85" s="1011"/>
      <c r="R85" s="4" t="s">
        <v>118</v>
      </c>
      <c r="S85" s="5">
        <v>0.47299710099999998</v>
      </c>
    </row>
    <row r="86" spans="1:19" ht="16" thickBot="1">
      <c r="A86" s="1012"/>
      <c r="B86" s="1013"/>
      <c r="C86" s="1013"/>
      <c r="D86" s="1013"/>
      <c r="E86" s="1013"/>
      <c r="F86" s="1013"/>
      <c r="R86" s="4" t="s">
        <v>76</v>
      </c>
      <c r="S86" s="5">
        <v>0.21351756199999999</v>
      </c>
    </row>
    <row r="87" spans="1:19">
      <c r="A87" s="1014" t="s">
        <v>268</v>
      </c>
      <c r="B87" s="1015" t="s">
        <v>8</v>
      </c>
      <c r="C87" s="1015" t="s">
        <v>9</v>
      </c>
      <c r="D87" s="1015" t="s">
        <v>10</v>
      </c>
      <c r="E87" s="1015" t="s">
        <v>11</v>
      </c>
      <c r="F87" s="1015" t="s">
        <v>12</v>
      </c>
      <c r="G87" s="16" t="s">
        <v>13</v>
      </c>
      <c r="H87" s="16" t="s">
        <v>14</v>
      </c>
      <c r="I87" s="16" t="s">
        <v>15</v>
      </c>
      <c r="J87" s="16" t="s">
        <v>279</v>
      </c>
      <c r="K87" s="16" t="s">
        <v>17</v>
      </c>
      <c r="L87" s="16" t="s">
        <v>18</v>
      </c>
      <c r="R87" s="4" t="s">
        <v>43</v>
      </c>
      <c r="S87" s="5">
        <v>0.24644919700000001</v>
      </c>
    </row>
    <row r="88" spans="1:19">
      <c r="A88" s="1016"/>
      <c r="B88" s="1017"/>
      <c r="C88" s="1017"/>
      <c r="D88" s="1017"/>
      <c r="E88" s="1017"/>
      <c r="F88" s="1017"/>
      <c r="G88" s="18"/>
      <c r="R88" s="4" t="s">
        <v>152</v>
      </c>
      <c r="S88" s="5">
        <v>0.235824899</v>
      </c>
    </row>
    <row r="89" spans="1:19">
      <c r="A89" s="1018" t="s">
        <v>23</v>
      </c>
      <c r="B89" s="1019">
        <v>0</v>
      </c>
      <c r="C89" s="1019">
        <v>0</v>
      </c>
      <c r="D89" s="1019">
        <v>0</v>
      </c>
      <c r="E89" s="1019">
        <v>1.3901342174586957</v>
      </c>
      <c r="F89" s="1019">
        <v>0</v>
      </c>
      <c r="G89" s="20">
        <f>AVERAGE(B89:F89)</f>
        <v>0.27802684349173912</v>
      </c>
      <c r="H89">
        <f>G89/G$98</f>
        <v>1.3285254347645542E-2</v>
      </c>
      <c r="I89">
        <f>VLOOKUP(A89,R$1:S$252,2,FALSE)</f>
        <v>0.205225833</v>
      </c>
      <c r="J89">
        <f>H89*I89</f>
        <v>2.7264773901124278E-3</v>
      </c>
      <c r="K89">
        <f>SUM(J89:J96)</f>
        <v>0.421024064461829</v>
      </c>
      <c r="L89">
        <f>COUNTA(J89:J96)</f>
        <v>7</v>
      </c>
      <c r="R89" s="4" t="s">
        <v>154</v>
      </c>
      <c r="S89" s="5">
        <v>0.35523275199999998</v>
      </c>
    </row>
    <row r="90" spans="1:19">
      <c r="A90" s="1018" t="s">
        <v>55</v>
      </c>
      <c r="B90" s="1019">
        <v>0</v>
      </c>
      <c r="C90" s="1019">
        <v>0</v>
      </c>
      <c r="D90" s="1019">
        <v>0</v>
      </c>
      <c r="E90" s="1019">
        <v>0</v>
      </c>
      <c r="F90" s="1019">
        <v>5.7341586634986914</v>
      </c>
      <c r="G90" s="20">
        <f t="shared" ref="G90:G98" si="9">AVERAGE(B90:F90)</f>
        <v>1.1468317326997384</v>
      </c>
      <c r="H90">
        <f t="shared" ref="H90:H96" si="10">G90/G$98</f>
        <v>5.4800288603498705E-2</v>
      </c>
      <c r="I90">
        <f t="shared" ref="I90:I96" si="11">VLOOKUP(A90,R$1:S$252,2,FALSE)</f>
        <v>0.51724363100000004</v>
      </c>
      <c r="J90">
        <f t="shared" ref="J90:J96" si="12">H90*I90</f>
        <v>2.8345100257121593E-2</v>
      </c>
      <c r="R90" s="4" t="s">
        <v>156</v>
      </c>
      <c r="S90" s="4">
        <v>0.39864959599999999</v>
      </c>
    </row>
    <row r="91" spans="1:19">
      <c r="A91" s="1018" t="s">
        <v>39</v>
      </c>
      <c r="B91" s="1019">
        <v>0</v>
      </c>
      <c r="C91" s="1019">
        <v>0</v>
      </c>
      <c r="D91" s="1020" t="s">
        <v>30</v>
      </c>
      <c r="E91" s="1020" t="s">
        <v>30</v>
      </c>
      <c r="F91" s="1020" t="s">
        <v>30</v>
      </c>
      <c r="G91" s="20">
        <f>AVERAGE(B91:C91)</f>
        <v>0</v>
      </c>
      <c r="H91">
        <f t="shared" si="10"/>
        <v>0</v>
      </c>
      <c r="I91">
        <f t="shared" si="11"/>
        <v>0.150847644</v>
      </c>
      <c r="R91" s="4" t="s">
        <v>158</v>
      </c>
      <c r="S91" s="4">
        <v>0.54393411999999997</v>
      </c>
    </row>
    <row r="92" spans="1:19">
      <c r="A92" s="1018" t="s">
        <v>49</v>
      </c>
      <c r="B92" s="1019">
        <v>0</v>
      </c>
      <c r="C92" s="1019">
        <v>2.7644917016627235</v>
      </c>
      <c r="D92" s="1019">
        <v>1.9204153394830801</v>
      </c>
      <c r="E92" s="1019">
        <v>0</v>
      </c>
      <c r="F92" s="1019">
        <v>0</v>
      </c>
      <c r="G92" s="20">
        <f t="shared" si="9"/>
        <v>0.93698140822916076</v>
      </c>
      <c r="H92">
        <f t="shared" si="10"/>
        <v>4.4772785861266533E-2</v>
      </c>
      <c r="I92">
        <f t="shared" si="11"/>
        <v>0.21171030399999999</v>
      </c>
      <c r="J92">
        <f t="shared" si="12"/>
        <v>9.4788601056156382E-3</v>
      </c>
      <c r="R92" s="4" t="s">
        <v>159</v>
      </c>
      <c r="S92" s="5">
        <v>0.34895254799999997</v>
      </c>
    </row>
    <row r="93" spans="1:19">
      <c r="A93" s="1018" t="s">
        <v>54</v>
      </c>
      <c r="B93" s="1019">
        <v>0</v>
      </c>
      <c r="C93" s="1019">
        <v>0</v>
      </c>
      <c r="D93" s="1019">
        <v>0</v>
      </c>
      <c r="E93" s="1019">
        <v>18.071744826962998</v>
      </c>
      <c r="F93" s="1019">
        <v>0</v>
      </c>
      <c r="G93" s="20">
        <f t="shared" si="9"/>
        <v>3.6143489653925998</v>
      </c>
      <c r="H93">
        <f t="shared" si="10"/>
        <v>0.17270830651939162</v>
      </c>
      <c r="I93">
        <f t="shared" si="11"/>
        <v>0.12913191900000001</v>
      </c>
      <c r="J93">
        <f t="shared" si="12"/>
        <v>2.2302155048089252E-2</v>
      </c>
      <c r="R93" s="4" t="s">
        <v>160</v>
      </c>
      <c r="S93" s="5">
        <v>0.150847644</v>
      </c>
    </row>
    <row r="94" spans="1:19">
      <c r="A94" s="1018" t="s">
        <v>125</v>
      </c>
      <c r="B94" s="1019">
        <v>0</v>
      </c>
      <c r="C94" s="1019">
        <v>0</v>
      </c>
      <c r="D94" s="1019">
        <v>0.5</v>
      </c>
      <c r="E94" s="1019">
        <v>0</v>
      </c>
      <c r="F94" s="1019">
        <v>0</v>
      </c>
      <c r="G94" s="20">
        <f t="shared" si="9"/>
        <v>0.1</v>
      </c>
      <c r="H94">
        <f t="shared" si="10"/>
        <v>4.7784070706252801E-3</v>
      </c>
      <c r="I94">
        <f t="shared" si="11"/>
        <v>0.491810578</v>
      </c>
      <c r="J94">
        <f t="shared" si="12"/>
        <v>2.3500711433235059E-3</v>
      </c>
      <c r="R94" s="4" t="s">
        <v>162</v>
      </c>
      <c r="S94" s="5">
        <v>0.54537309199999995</v>
      </c>
    </row>
    <row r="95" spans="1:19">
      <c r="A95" s="1018" t="s">
        <v>133</v>
      </c>
      <c r="B95" s="1019">
        <v>0</v>
      </c>
      <c r="C95" s="1019">
        <v>0</v>
      </c>
      <c r="D95" s="1019">
        <v>0</v>
      </c>
      <c r="E95" s="1019">
        <v>50.695</v>
      </c>
      <c r="F95" s="1019">
        <v>6.1619999999999999</v>
      </c>
      <c r="G95" s="20">
        <f t="shared" si="9"/>
        <v>11.3714</v>
      </c>
      <c r="H95">
        <f t="shared" si="10"/>
        <v>0.54337178162908306</v>
      </c>
      <c r="I95">
        <f t="shared" si="11"/>
        <v>0.50267819899999999</v>
      </c>
      <c r="J95">
        <f t="shared" si="12"/>
        <v>0.27314114857672878</v>
      </c>
      <c r="R95" s="4" t="s">
        <v>164</v>
      </c>
      <c r="S95" s="5">
        <v>0.53538932900000002</v>
      </c>
    </row>
    <row r="96" spans="1:19">
      <c r="A96" s="1018" t="s">
        <v>148</v>
      </c>
      <c r="B96" s="1019">
        <v>0</v>
      </c>
      <c r="C96" s="1019">
        <v>0.7</v>
      </c>
      <c r="D96" s="1019">
        <v>1.2</v>
      </c>
      <c r="E96" s="1019">
        <v>0</v>
      </c>
      <c r="F96" s="1019">
        <v>15.499435995176787</v>
      </c>
      <c r="G96" s="20">
        <f t="shared" si="9"/>
        <v>3.4798871990353577</v>
      </c>
      <c r="H96">
        <f t="shared" si="10"/>
        <v>0.16628317596848952</v>
      </c>
      <c r="I96">
        <f t="shared" si="11"/>
        <v>0.49722559999999999</v>
      </c>
      <c r="J96">
        <f t="shared" si="12"/>
        <v>8.2680251940837779E-2</v>
      </c>
      <c r="R96" s="4" t="s">
        <v>165</v>
      </c>
      <c r="S96" s="5">
        <v>0.40111301500000002</v>
      </c>
    </row>
    <row r="97" spans="1:19" ht="16" thickBot="1">
      <c r="A97" s="1021"/>
      <c r="B97" s="1022"/>
      <c r="C97" s="1022"/>
      <c r="D97" s="1022"/>
      <c r="E97" s="1022"/>
      <c r="F97" s="1022"/>
      <c r="G97" s="20"/>
      <c r="R97" s="4" t="s">
        <v>167</v>
      </c>
      <c r="S97" s="5">
        <v>0.53611852299999996</v>
      </c>
    </row>
    <row r="98" spans="1:19">
      <c r="A98" s="58"/>
      <c r="B98" s="1023">
        <f>SUM(B89:B96)</f>
        <v>0</v>
      </c>
      <c r="C98" s="1023">
        <f t="shared" ref="C98:F98" si="13">SUM(C89:C96)</f>
        <v>3.4644917016627232</v>
      </c>
      <c r="D98" s="1023">
        <f t="shared" si="13"/>
        <v>3.6204153394830803</v>
      </c>
      <c r="E98" s="1023">
        <f t="shared" si="13"/>
        <v>70.156879044421686</v>
      </c>
      <c r="F98" s="1023">
        <f t="shared" si="13"/>
        <v>27.395594658675478</v>
      </c>
      <c r="G98" s="20">
        <f t="shared" si="9"/>
        <v>20.927476148848591</v>
      </c>
      <c r="R98" s="4" t="s">
        <v>169</v>
      </c>
      <c r="S98" s="4">
        <v>0.61926907399999997</v>
      </c>
    </row>
    <row r="99" spans="1:19">
      <c r="A99" s="1024" t="s">
        <v>335</v>
      </c>
      <c r="B99" s="1025"/>
      <c r="C99" s="1025"/>
      <c r="D99" s="1025"/>
      <c r="E99" s="1025"/>
      <c r="F99" s="1025"/>
      <c r="R99" s="4" t="s">
        <v>171</v>
      </c>
      <c r="S99" s="5">
        <v>0.21171030399999999</v>
      </c>
    </row>
    <row r="100" spans="1:19" ht="16">
      <c r="A100" s="1026"/>
      <c r="B100" s="1025"/>
      <c r="C100" s="1025"/>
      <c r="D100" s="1025"/>
      <c r="E100" s="1025"/>
      <c r="F100" s="1025"/>
      <c r="R100" s="4" t="s">
        <v>173</v>
      </c>
      <c r="S100" s="5">
        <v>0.40242429099999999</v>
      </c>
    </row>
    <row r="101" spans="1:19">
      <c r="A101" s="1027" t="s">
        <v>271</v>
      </c>
      <c r="B101" s="1025"/>
      <c r="C101" s="1025"/>
      <c r="D101" s="1025"/>
      <c r="E101" s="1025"/>
      <c r="F101" s="1025"/>
      <c r="R101" s="17" t="s">
        <v>150</v>
      </c>
      <c r="S101" s="5">
        <v>0.30302319799999999</v>
      </c>
    </row>
    <row r="102" spans="1:19">
      <c r="R102" s="4" t="s">
        <v>45</v>
      </c>
      <c r="S102" s="5">
        <v>0.21118531600000001</v>
      </c>
    </row>
    <row r="103" spans="1:19">
      <c r="A103" s="1028" t="s">
        <v>216</v>
      </c>
      <c r="B103" s="1029"/>
      <c r="C103" s="1029"/>
      <c r="D103" s="1029"/>
      <c r="E103" s="1029"/>
      <c r="F103" s="1029"/>
      <c r="G103" s="1030"/>
      <c r="H103" s="1031"/>
      <c r="I103" s="1031"/>
      <c r="J103" s="1031"/>
      <c r="K103" s="1031"/>
      <c r="L103" s="1031"/>
      <c r="R103" s="4" t="s">
        <v>77</v>
      </c>
      <c r="S103" s="5">
        <v>0.235824899</v>
      </c>
    </row>
    <row r="104" spans="1:19">
      <c r="A104" s="1032" t="s">
        <v>2</v>
      </c>
      <c r="B104" s="1032"/>
      <c r="C104" s="1032"/>
      <c r="D104" s="1032"/>
      <c r="E104" s="1032"/>
      <c r="F104" s="1032"/>
      <c r="G104" s="1033"/>
      <c r="H104" s="1031"/>
      <c r="I104" s="1031"/>
      <c r="J104" s="1031"/>
      <c r="K104" s="1031"/>
      <c r="L104" s="1031"/>
      <c r="R104" s="4" t="s">
        <v>174</v>
      </c>
      <c r="S104" s="5">
        <v>0.427243396</v>
      </c>
    </row>
    <row r="105" spans="1:19">
      <c r="A105" s="1034" t="s">
        <v>4</v>
      </c>
      <c r="B105" s="1035"/>
      <c r="C105" s="1035"/>
      <c r="D105" s="1035"/>
      <c r="E105" s="1035"/>
      <c r="F105" s="1035"/>
      <c r="G105" s="1036"/>
      <c r="H105" s="1031"/>
      <c r="I105" s="1031"/>
      <c r="J105" s="1031"/>
      <c r="K105" s="1031"/>
      <c r="L105" s="1031"/>
      <c r="R105" s="4" t="s">
        <v>161</v>
      </c>
      <c r="S105" s="5">
        <v>0.33501194099999998</v>
      </c>
    </row>
    <row r="106" spans="1:19" ht="16" thickBot="1">
      <c r="A106" s="1037"/>
      <c r="B106" s="1038"/>
      <c r="C106" s="1038"/>
      <c r="D106" s="1038"/>
      <c r="E106" s="1038"/>
      <c r="F106" s="1038"/>
      <c r="G106" s="1033"/>
      <c r="H106" s="1031"/>
      <c r="I106" s="1031"/>
      <c r="J106" s="1031"/>
      <c r="K106" s="1031"/>
      <c r="L106" s="1031"/>
      <c r="R106" s="22" t="s">
        <v>175</v>
      </c>
      <c r="S106" s="5">
        <v>0.28742747600000002</v>
      </c>
    </row>
    <row r="107" spans="1:19">
      <c r="A107" s="1039" t="s">
        <v>268</v>
      </c>
      <c r="B107" s="1040" t="s">
        <v>8</v>
      </c>
      <c r="C107" s="1040" t="s">
        <v>9</v>
      </c>
      <c r="D107" s="1040" t="s">
        <v>10</v>
      </c>
      <c r="E107" s="1040" t="s">
        <v>11</v>
      </c>
      <c r="F107" s="1040" t="s">
        <v>12</v>
      </c>
      <c r="G107" s="16" t="s">
        <v>13</v>
      </c>
      <c r="H107" s="16" t="s">
        <v>14</v>
      </c>
      <c r="I107" s="16" t="s">
        <v>15</v>
      </c>
      <c r="J107" s="16" t="s">
        <v>279</v>
      </c>
      <c r="K107" s="16" t="s">
        <v>17</v>
      </c>
      <c r="L107" s="16" t="s">
        <v>18</v>
      </c>
      <c r="R107" s="4" t="s">
        <v>180</v>
      </c>
      <c r="S107" s="5">
        <v>0.45023135800000003</v>
      </c>
    </row>
    <row r="108" spans="1:19">
      <c r="A108" s="1033"/>
      <c r="B108" s="1041"/>
      <c r="C108" s="1041"/>
      <c r="D108" s="1041"/>
      <c r="E108" s="1041"/>
      <c r="F108" s="1041"/>
      <c r="G108" s="18"/>
      <c r="R108" s="4" t="s">
        <v>47</v>
      </c>
      <c r="S108" s="5">
        <v>0.193795309</v>
      </c>
    </row>
    <row r="109" spans="1:19">
      <c r="A109" s="1042" t="s">
        <v>23</v>
      </c>
      <c r="B109" s="1043">
        <v>0</v>
      </c>
      <c r="C109" s="1043">
        <v>54.17848058534986</v>
      </c>
      <c r="D109" s="1043">
        <v>46.354853022005301</v>
      </c>
      <c r="E109" s="1043">
        <v>23.632281696797801</v>
      </c>
      <c r="F109" s="1043">
        <v>1.2848615047784</v>
      </c>
      <c r="G109" s="20">
        <f>AVERAGE(B109:F109)</f>
        <v>25.090095361786275</v>
      </c>
      <c r="H109">
        <f>G109/G$120</f>
        <v>0.14980133882926788</v>
      </c>
      <c r="I109">
        <f>VLOOKUP(A109,R$1:S$248,2,FALSE)</f>
        <v>0.205225833</v>
      </c>
      <c r="J109">
        <f>H109*I109</f>
        <v>3.0743104545751746E-2</v>
      </c>
      <c r="K109">
        <f>SUM(J109:J118)</f>
        <v>0.19114802234356151</v>
      </c>
      <c r="L109">
        <f>COUNTA(J109:J118)</f>
        <v>9</v>
      </c>
      <c r="R109" s="4" t="s">
        <v>181</v>
      </c>
      <c r="S109" s="5">
        <v>0.164744418</v>
      </c>
    </row>
    <row r="110" spans="1:19">
      <c r="A110" s="1042" t="s">
        <v>25</v>
      </c>
      <c r="B110" s="1043">
        <v>0</v>
      </c>
      <c r="C110" s="1043">
        <v>0.69459590494038281</v>
      </c>
      <c r="D110" s="1043">
        <v>0</v>
      </c>
      <c r="E110" s="1043">
        <v>0.62722855891736395</v>
      </c>
      <c r="F110" s="1043">
        <v>0</v>
      </c>
      <c r="G110" s="20">
        <f t="shared" ref="G110:G120" si="14">AVERAGE(B110:F110)</f>
        <v>0.26436489277154934</v>
      </c>
      <c r="H110">
        <f t="shared" ref="H110:H118" si="15">G110/G$120</f>
        <v>1.5784003331031772E-3</v>
      </c>
      <c r="I110">
        <f t="shared" ref="I110:I118" si="16">VLOOKUP(A110,R$1:S$248,2,FALSE)</f>
        <v>0.22307782900000001</v>
      </c>
      <c r="J110">
        <f t="shared" ref="J110:J118" si="17">H110*I110</f>
        <v>3.5210611960153363E-4</v>
      </c>
      <c r="K110" s="1031"/>
      <c r="L110" s="1031"/>
      <c r="R110" s="4" t="s">
        <v>90</v>
      </c>
      <c r="S110" s="5">
        <v>0.25567135899999999</v>
      </c>
    </row>
    <row r="111" spans="1:19">
      <c r="A111" s="1042" t="s">
        <v>27</v>
      </c>
      <c r="B111" s="1043">
        <v>0</v>
      </c>
      <c r="C111" s="1043">
        <v>0</v>
      </c>
      <c r="D111" s="1043">
        <v>0</v>
      </c>
      <c r="E111" s="1043">
        <v>0</v>
      </c>
      <c r="F111" s="1043">
        <v>0</v>
      </c>
      <c r="G111" s="20">
        <f t="shared" si="14"/>
        <v>0</v>
      </c>
      <c r="H111">
        <f t="shared" si="15"/>
        <v>0</v>
      </c>
      <c r="I111">
        <f t="shared" si="16"/>
        <v>0.20740839999999999</v>
      </c>
      <c r="K111" s="1031"/>
      <c r="L111" s="1031"/>
      <c r="R111" s="4" t="s">
        <v>49</v>
      </c>
      <c r="S111" s="5">
        <v>0.21171030399999999</v>
      </c>
    </row>
    <row r="112" spans="1:19">
      <c r="A112" s="1042" t="s">
        <v>39</v>
      </c>
      <c r="B112" s="1043">
        <v>7.3241293441242172</v>
      </c>
      <c r="C112" s="1043">
        <v>45.843329726065264</v>
      </c>
      <c r="D112" s="1043">
        <v>27.8129118132032</v>
      </c>
      <c r="E112" s="1043">
        <v>22.242147479339099</v>
      </c>
      <c r="F112" s="1043">
        <v>12.848609350553904</v>
      </c>
      <c r="G112" s="20">
        <f t="shared" si="14"/>
        <v>23.214225542657136</v>
      </c>
      <c r="H112">
        <f t="shared" si="15"/>
        <v>0.13860138895570329</v>
      </c>
      <c r="I112">
        <f t="shared" si="16"/>
        <v>0.150847644</v>
      </c>
      <c r="J112">
        <f t="shared" si="17"/>
        <v>2.0907692979095463E-2</v>
      </c>
      <c r="K112" s="1031"/>
      <c r="L112" s="1031"/>
      <c r="R112" s="4" t="s">
        <v>185</v>
      </c>
      <c r="S112" s="5">
        <v>0.36166089299999998</v>
      </c>
    </row>
    <row r="113" spans="1:19">
      <c r="A113" s="1042" t="s">
        <v>41</v>
      </c>
      <c r="B113" s="1043">
        <v>152.341890357784</v>
      </c>
      <c r="C113" s="1043">
        <v>48.621713345826798</v>
      </c>
      <c r="D113" s="1043">
        <v>0</v>
      </c>
      <c r="E113" s="1043">
        <v>0</v>
      </c>
      <c r="F113" s="1043">
        <v>0</v>
      </c>
      <c r="G113" s="20">
        <f t="shared" si="14"/>
        <v>40.192720740722159</v>
      </c>
      <c r="H113">
        <f t="shared" si="15"/>
        <v>0.23997212012678484</v>
      </c>
      <c r="I113">
        <f t="shared" si="16"/>
        <v>0.15008984</v>
      </c>
      <c r="J113">
        <f t="shared" si="17"/>
        <v>3.6017377114289914E-2</v>
      </c>
      <c r="K113" s="1031"/>
      <c r="L113" s="1031"/>
      <c r="R113" s="4" t="s">
        <v>92</v>
      </c>
      <c r="S113" s="5">
        <v>0.28963038000000002</v>
      </c>
    </row>
    <row r="114" spans="1:19">
      <c r="A114" s="1042" t="s">
        <v>49</v>
      </c>
      <c r="B114" s="1043">
        <v>0.62987512359468267</v>
      </c>
      <c r="C114" s="1043">
        <v>0</v>
      </c>
      <c r="D114" s="1043">
        <v>0</v>
      </c>
      <c r="E114" s="1043">
        <v>0</v>
      </c>
      <c r="F114" s="1043">
        <v>0</v>
      </c>
      <c r="G114" s="20">
        <f t="shared" si="14"/>
        <v>0.12597502471893654</v>
      </c>
      <c r="H114">
        <f t="shared" si="15"/>
        <v>7.5213852677056083E-4</v>
      </c>
      <c r="I114">
        <f t="shared" si="16"/>
        <v>0.21171030399999999</v>
      </c>
      <c r="J114">
        <f t="shared" si="17"/>
        <v>1.5923547615270757E-4</v>
      </c>
      <c r="K114" s="1031"/>
      <c r="L114" s="1031"/>
      <c r="R114" s="4" t="s">
        <v>188</v>
      </c>
      <c r="S114" s="5">
        <v>0.150847644</v>
      </c>
    </row>
    <row r="115" spans="1:19">
      <c r="A115" s="1042" t="s">
        <v>54</v>
      </c>
      <c r="B115" s="1043">
        <v>0</v>
      </c>
      <c r="C115" s="1043">
        <v>0</v>
      </c>
      <c r="D115" s="1043">
        <v>2.64884874411459</v>
      </c>
      <c r="E115" s="1043">
        <v>44.484294958678298</v>
      </c>
      <c r="F115" s="1043">
        <v>5.1394460191136</v>
      </c>
      <c r="G115" s="20">
        <f t="shared" si="14"/>
        <v>10.454517944381298</v>
      </c>
      <c r="H115">
        <f t="shared" si="15"/>
        <v>6.2419084594958922E-2</v>
      </c>
      <c r="I115">
        <f t="shared" si="16"/>
        <v>0.12913191900000001</v>
      </c>
      <c r="J115">
        <f t="shared" si="17"/>
        <v>8.0602961759703839E-3</v>
      </c>
      <c r="K115" s="1031"/>
      <c r="L115" s="1031"/>
      <c r="R115" s="4" t="s">
        <v>182</v>
      </c>
      <c r="S115" s="5">
        <v>0.304453064</v>
      </c>
    </row>
    <row r="116" spans="1:19">
      <c r="A116" s="1042" t="s">
        <v>94</v>
      </c>
      <c r="B116" s="1043">
        <v>0.70287405199862196</v>
      </c>
      <c r="C116" s="1043">
        <v>0.62493750624937505</v>
      </c>
      <c r="D116" s="1043">
        <v>0</v>
      </c>
      <c r="E116" s="1043">
        <v>0</v>
      </c>
      <c r="F116" s="1044" t="s">
        <v>30</v>
      </c>
      <c r="G116" s="20">
        <f>AVERAGE(B116,C116,D116,E116)</f>
        <v>0.33195288956199925</v>
      </c>
      <c r="H116">
        <f t="shared" si="15"/>
        <v>1.9819369582934621E-3</v>
      </c>
      <c r="I116">
        <f t="shared" si="16"/>
        <v>0.25937051</v>
      </c>
      <c r="J116">
        <f t="shared" si="17"/>
        <v>5.1405599966042402E-4</v>
      </c>
      <c r="K116" s="1031"/>
      <c r="L116" s="1031"/>
      <c r="R116" s="4" t="s">
        <v>191</v>
      </c>
      <c r="S116" s="5">
        <v>0.28386346000000001</v>
      </c>
    </row>
    <row r="117" spans="1:19">
      <c r="A117" s="1042" t="s">
        <v>186</v>
      </c>
      <c r="B117" s="1043">
        <v>91.54746423927179</v>
      </c>
      <c r="C117" s="1043">
        <v>2.8608582574772399</v>
      </c>
      <c r="D117" s="1043">
        <v>0</v>
      </c>
      <c r="E117" s="1043">
        <v>0</v>
      </c>
      <c r="F117" s="1043">
        <v>0</v>
      </c>
      <c r="G117" s="20">
        <f t="shared" si="14"/>
        <v>18.881664499349807</v>
      </c>
      <c r="H117">
        <f t="shared" si="15"/>
        <v>0.11273367360873537</v>
      </c>
      <c r="I117">
        <f t="shared" si="16"/>
        <v>0.320837551</v>
      </c>
      <c r="J117">
        <f t="shared" si="17"/>
        <v>3.6169195755859987E-2</v>
      </c>
      <c r="K117" s="1031"/>
      <c r="L117" s="1031"/>
      <c r="R117" s="4" t="s">
        <v>120</v>
      </c>
      <c r="S117" s="5">
        <v>0.530444735</v>
      </c>
    </row>
    <row r="118" spans="1:19">
      <c r="A118" s="1042" t="s">
        <v>0</v>
      </c>
      <c r="B118" s="1043">
        <v>19</v>
      </c>
      <c r="C118" s="1043">
        <v>55</v>
      </c>
      <c r="D118" s="1043">
        <v>107</v>
      </c>
      <c r="E118" s="1043">
        <v>64</v>
      </c>
      <c r="F118" s="1043">
        <v>0</v>
      </c>
      <c r="G118" s="20">
        <f t="shared" si="14"/>
        <v>49</v>
      </c>
      <c r="H118">
        <f t="shared" si="15"/>
        <v>0.29255630545804112</v>
      </c>
      <c r="I118">
        <f t="shared" si="16"/>
        <v>0.199021375</v>
      </c>
      <c r="J118">
        <f t="shared" si="17"/>
        <v>5.8224958177179348E-2</v>
      </c>
      <c r="K118" s="1031"/>
      <c r="L118" s="1031"/>
      <c r="R118" s="4" t="s">
        <v>194</v>
      </c>
      <c r="S118" s="4">
        <v>0.54393411999999997</v>
      </c>
    </row>
    <row r="119" spans="1:19" ht="16" thickBot="1">
      <c r="A119" s="1045"/>
      <c r="B119" s="1046"/>
      <c r="C119" s="1046"/>
      <c r="D119" s="1046"/>
      <c r="E119" s="1046"/>
      <c r="F119" s="1046"/>
      <c r="G119" s="20"/>
      <c r="H119" s="1031"/>
      <c r="I119" s="1031"/>
      <c r="J119" s="1031"/>
      <c r="K119" s="1031"/>
      <c r="L119" s="1031"/>
      <c r="R119" s="4" t="s">
        <v>196</v>
      </c>
      <c r="S119" s="5">
        <v>0.41895681699999998</v>
      </c>
    </row>
    <row r="120" spans="1:19">
      <c r="A120" s="58"/>
      <c r="B120" s="1047">
        <f>SUM(B109:B118)</f>
        <v>271.54623311677335</v>
      </c>
      <c r="C120" s="1047">
        <f>SUM(C109:C118)</f>
        <v>207.82391532590893</v>
      </c>
      <c r="D120" s="1047">
        <f>SUM(D109:D118)</f>
        <v>183.81661357932308</v>
      </c>
      <c r="E120" s="1047">
        <f>SUM(E109:E118)</f>
        <v>154.98595269373257</v>
      </c>
      <c r="F120" s="1047">
        <f>SUM(F109:F118)</f>
        <v>19.272916874445905</v>
      </c>
      <c r="G120" s="20">
        <f t="shared" si="14"/>
        <v>167.48912631803677</v>
      </c>
      <c r="H120" s="1031"/>
      <c r="I120" s="1031"/>
      <c r="J120" s="1031"/>
      <c r="K120" s="1031"/>
      <c r="L120" s="1031"/>
      <c r="R120" s="17" t="s">
        <v>151</v>
      </c>
      <c r="S120" s="5">
        <v>0.34739118899999999</v>
      </c>
    </row>
    <row r="121" spans="1:19">
      <c r="A121" s="1048" t="s">
        <v>335</v>
      </c>
      <c r="B121" s="1049"/>
      <c r="C121" s="1049"/>
      <c r="D121" s="1049"/>
      <c r="E121" s="1049"/>
      <c r="F121" s="1049"/>
      <c r="G121" s="1036"/>
      <c r="H121" s="1031"/>
      <c r="I121" s="1031"/>
      <c r="J121" s="1031"/>
      <c r="K121" s="1031"/>
      <c r="L121" s="1031"/>
      <c r="R121" s="4" t="s">
        <v>183</v>
      </c>
      <c r="S121" s="5">
        <v>0.32123402699999998</v>
      </c>
    </row>
    <row r="122" spans="1:19">
      <c r="A122" s="212"/>
      <c r="B122" s="1050"/>
      <c r="C122" s="1050"/>
      <c r="D122" s="1050"/>
      <c r="E122" s="1050"/>
      <c r="F122" s="1050"/>
      <c r="G122" s="1033"/>
      <c r="H122" s="1031"/>
      <c r="I122" s="1031"/>
      <c r="J122" s="1031"/>
      <c r="K122" s="1031"/>
      <c r="L122" s="1031"/>
      <c r="R122" s="4" t="s">
        <v>197</v>
      </c>
      <c r="S122" s="5">
        <v>0.35481905499999999</v>
      </c>
    </row>
    <row r="123" spans="1:19">
      <c r="A123" s="1051" t="s">
        <v>271</v>
      </c>
      <c r="B123" s="1050"/>
      <c r="C123" s="1050"/>
      <c r="D123" s="1050"/>
      <c r="E123" s="1050"/>
      <c r="F123" s="1050"/>
      <c r="G123" s="1033"/>
      <c r="H123" s="1031"/>
      <c r="I123" s="1031"/>
      <c r="J123" s="1031"/>
      <c r="K123" s="1031"/>
      <c r="L123" s="1031"/>
      <c r="R123" s="17" t="s">
        <v>198</v>
      </c>
      <c r="S123" s="5">
        <v>0.48138170000000002</v>
      </c>
    </row>
    <row r="124" spans="1:19">
      <c r="A124" s="1052"/>
      <c r="B124" s="1052"/>
      <c r="C124" s="1052"/>
      <c r="D124" s="1052"/>
      <c r="E124" s="1052"/>
      <c r="F124" s="1052"/>
      <c r="G124" s="1052"/>
      <c r="H124" s="1052"/>
      <c r="I124" s="1052"/>
      <c r="J124" s="1052"/>
      <c r="R124" s="77" t="s">
        <v>332</v>
      </c>
      <c r="S124" s="5">
        <v>0.48138170000000002</v>
      </c>
    </row>
    <row r="125" spans="1:19">
      <c r="A125" s="62" t="s">
        <v>105</v>
      </c>
      <c r="B125" s="63"/>
      <c r="C125" s="63"/>
      <c r="D125" s="63"/>
      <c r="E125" s="63"/>
      <c r="F125" s="63"/>
      <c r="G125" s="64"/>
      <c r="R125" s="4" t="s">
        <v>51</v>
      </c>
      <c r="S125" s="5">
        <v>0.26294708900000002</v>
      </c>
    </row>
    <row r="126" spans="1:19">
      <c r="A126" s="65" t="s">
        <v>2</v>
      </c>
      <c r="B126" s="65"/>
      <c r="C126" s="65"/>
      <c r="D126" s="65"/>
      <c r="E126" s="65"/>
      <c r="F126" s="65"/>
      <c r="G126" s="66"/>
      <c r="R126" s="4" t="s">
        <v>184</v>
      </c>
      <c r="S126" s="5">
        <v>0.35035347300000003</v>
      </c>
    </row>
    <row r="127" spans="1:19">
      <c r="A127" s="67" t="s">
        <v>4</v>
      </c>
      <c r="B127" s="68"/>
      <c r="C127" s="68"/>
      <c r="D127" s="68"/>
      <c r="E127" s="68"/>
      <c r="F127" s="68"/>
      <c r="G127" s="69"/>
      <c r="R127" s="4" t="s">
        <v>199</v>
      </c>
      <c r="S127" s="5">
        <v>0.47867728199999998</v>
      </c>
    </row>
    <row r="128" spans="1:19" ht="16" thickBot="1">
      <c r="A128" s="70"/>
      <c r="B128" s="71"/>
      <c r="C128" s="71"/>
      <c r="D128" s="71"/>
      <c r="E128" s="71"/>
      <c r="F128" s="71"/>
      <c r="G128" s="18"/>
      <c r="R128" s="4" t="s">
        <v>122</v>
      </c>
      <c r="S128" s="5">
        <v>0.57400911600000004</v>
      </c>
    </row>
    <row r="129" spans="1:19">
      <c r="A129" s="74" t="s">
        <v>7</v>
      </c>
      <c r="B129" s="75" t="s">
        <v>8</v>
      </c>
      <c r="C129" s="75" t="s">
        <v>9</v>
      </c>
      <c r="D129" s="75" t="s">
        <v>10</v>
      </c>
      <c r="E129" s="75" t="s">
        <v>11</v>
      </c>
      <c r="F129" s="75" t="s">
        <v>12</v>
      </c>
      <c r="G129" s="16" t="s">
        <v>13</v>
      </c>
      <c r="H129" s="16" t="s">
        <v>14</v>
      </c>
      <c r="I129" s="16" t="s">
        <v>15</v>
      </c>
      <c r="J129" s="16" t="s">
        <v>279</v>
      </c>
      <c r="K129" s="16" t="s">
        <v>17</v>
      </c>
      <c r="L129" s="16" t="s">
        <v>18</v>
      </c>
      <c r="R129" s="22" t="s">
        <v>99</v>
      </c>
      <c r="S129" s="5">
        <v>0.36547341700000002</v>
      </c>
    </row>
    <row r="130" spans="1:19">
      <c r="A130" s="18"/>
      <c r="B130" s="76"/>
      <c r="C130" s="76"/>
      <c r="D130" s="76"/>
      <c r="E130" s="76"/>
      <c r="F130" s="76"/>
      <c r="G130" s="18"/>
      <c r="R130" s="4" t="s">
        <v>79</v>
      </c>
      <c r="S130" s="4">
        <v>0.17537725199999998</v>
      </c>
    </row>
    <row r="131" spans="1:19">
      <c r="A131" s="165" t="s">
        <v>39</v>
      </c>
      <c r="B131" s="78">
        <v>6.492768678883893</v>
      </c>
      <c r="C131" s="78">
        <v>21.032830470942844</v>
      </c>
      <c r="D131" s="78">
        <v>41.288249266452425</v>
      </c>
      <c r="E131" s="78">
        <v>1.2075750472374944</v>
      </c>
      <c r="F131" s="78">
        <v>1.536599888596508</v>
      </c>
      <c r="G131" s="20">
        <f>AVERAGE(B131:F131)</f>
        <v>14.311604670422636</v>
      </c>
      <c r="H131">
        <f>G131/G$139</f>
        <v>0.54687287645363192</v>
      </c>
      <c r="I131">
        <f>VLOOKUP(A131,R$1:S$248,2,FALSE)</f>
        <v>0.150847644</v>
      </c>
      <c r="J131">
        <f>H131*I131</f>
        <v>8.2494484980533453E-2</v>
      </c>
      <c r="K131">
        <f>SUM(J131:J137)</f>
        <v>0.24213107557047442</v>
      </c>
      <c r="L131">
        <f>COUNTA(J131:J137)</f>
        <v>7</v>
      </c>
      <c r="R131" s="4" t="s">
        <v>52</v>
      </c>
      <c r="S131" s="5">
        <v>0.25720264300000001</v>
      </c>
    </row>
    <row r="132" spans="1:19">
      <c r="A132" s="165" t="s">
        <v>49</v>
      </c>
      <c r="B132" s="78">
        <v>0.81159608486048662</v>
      </c>
      <c r="C132" s="78">
        <v>0</v>
      </c>
      <c r="D132" s="78">
        <v>0.7684784127427694</v>
      </c>
      <c r="E132" s="78">
        <v>0</v>
      </c>
      <c r="F132" s="78">
        <v>0.76829994429825399</v>
      </c>
      <c r="G132" s="20">
        <f t="shared" ref="G132:G139" si="18">AVERAGE(B132:F132)</f>
        <v>0.46967488838030202</v>
      </c>
      <c r="H132">
        <f t="shared" ref="H132:H137" si="19">G132/G$139</f>
        <v>1.7947145908620822E-2</v>
      </c>
      <c r="I132">
        <f t="shared" ref="I132:I137" si="20">VLOOKUP(A132,R$1:S$248,2,FALSE)</f>
        <v>0.21171030399999999</v>
      </c>
      <c r="J132">
        <f t="shared" ref="J132:J137" si="21">H132*I132</f>
        <v>3.7995957162464703E-3</v>
      </c>
      <c r="R132" s="4" t="s">
        <v>54</v>
      </c>
      <c r="S132" s="5">
        <v>0.12913191900000001</v>
      </c>
    </row>
    <row r="133" spans="1:19">
      <c r="A133" s="165" t="s">
        <v>74</v>
      </c>
      <c r="B133" s="78">
        <v>0.81159608486048662</v>
      </c>
      <c r="C133" s="78">
        <v>0</v>
      </c>
      <c r="D133" s="78">
        <v>0</v>
      </c>
      <c r="E133" s="78">
        <v>0.49723678415661532</v>
      </c>
      <c r="F133" s="78">
        <v>0</v>
      </c>
      <c r="G133" s="20">
        <f t="shared" si="18"/>
        <v>0.26176657380342039</v>
      </c>
      <c r="H133">
        <f t="shared" si="19"/>
        <v>1.0002584788492554E-2</v>
      </c>
      <c r="I133">
        <f t="shared" si="20"/>
        <v>0.164744418</v>
      </c>
      <c r="J133">
        <f t="shared" si="21"/>
        <v>1.647870009475859E-3</v>
      </c>
      <c r="R133" s="23" t="s">
        <v>153</v>
      </c>
      <c r="S133" s="4">
        <v>0.30302319799999999</v>
      </c>
    </row>
    <row r="134" spans="1:19">
      <c r="A134" s="165" t="s">
        <v>87</v>
      </c>
      <c r="B134" s="78">
        <v>0.81159608486048662</v>
      </c>
      <c r="C134" s="78">
        <v>0</v>
      </c>
      <c r="D134" s="78">
        <v>0</v>
      </c>
      <c r="E134" s="78">
        <v>0</v>
      </c>
      <c r="F134" s="78">
        <v>0</v>
      </c>
      <c r="G134" s="20">
        <f t="shared" si="18"/>
        <v>0.16231921697209734</v>
      </c>
      <c r="H134">
        <f t="shared" si="19"/>
        <v>6.2025174069184697E-3</v>
      </c>
      <c r="I134">
        <f t="shared" si="20"/>
        <v>0.23357465599999999</v>
      </c>
      <c r="J134">
        <f t="shared" si="21"/>
        <v>1.4487508696549936E-3</v>
      </c>
      <c r="R134" s="4" t="s">
        <v>123</v>
      </c>
      <c r="S134" s="5">
        <v>0.53886033200000005</v>
      </c>
    </row>
    <row r="135" spans="1:19">
      <c r="A135" s="165" t="s">
        <v>99</v>
      </c>
      <c r="B135" s="78">
        <v>4.0579804243024329</v>
      </c>
      <c r="C135" s="78">
        <v>9.6277040888118659</v>
      </c>
      <c r="D135" s="78">
        <v>10.968282800055889</v>
      </c>
      <c r="E135" s="78">
        <v>0</v>
      </c>
      <c r="F135" s="78">
        <v>2.7530748004020769</v>
      </c>
      <c r="G135" s="20">
        <f t="shared" si="18"/>
        <v>5.4814084227144537</v>
      </c>
      <c r="H135">
        <f t="shared" si="19"/>
        <v>0.20945475089471541</v>
      </c>
      <c r="I135">
        <f t="shared" si="20"/>
        <v>0.36547341700000002</v>
      </c>
      <c r="J135">
        <f t="shared" si="21"/>
        <v>7.6550143516375457E-2</v>
      </c>
      <c r="R135" s="4" t="s">
        <v>125</v>
      </c>
      <c r="S135" s="5">
        <v>0.491810578</v>
      </c>
    </row>
    <row r="136" spans="1:19">
      <c r="A136" s="165" t="s">
        <v>101</v>
      </c>
      <c r="B136" s="78">
        <v>1.6231921697209732</v>
      </c>
      <c r="C136" s="78">
        <v>9.4795855643686071</v>
      </c>
      <c r="D136" s="78">
        <v>7.1957524102277493</v>
      </c>
      <c r="E136" s="78">
        <v>5.6827061046470329</v>
      </c>
      <c r="F136" s="78">
        <v>2.1768498421783864</v>
      </c>
      <c r="G136" s="20">
        <f t="shared" si="18"/>
        <v>5.2316172182285499</v>
      </c>
      <c r="H136">
        <f t="shared" si="19"/>
        <v>0.19990976711016895</v>
      </c>
      <c r="I136">
        <f t="shared" si="20"/>
        <v>0.36470802699999999</v>
      </c>
      <c r="J136">
        <f t="shared" si="21"/>
        <v>7.2908696740779211E-2</v>
      </c>
      <c r="R136" s="4" t="s">
        <v>163</v>
      </c>
      <c r="S136" s="5">
        <v>0.309853932</v>
      </c>
    </row>
    <row r="137" spans="1:19">
      <c r="A137" s="165" t="s">
        <v>189</v>
      </c>
      <c r="B137" s="78">
        <v>0</v>
      </c>
      <c r="C137" s="78">
        <v>0</v>
      </c>
      <c r="D137" s="78">
        <v>1.2575101299427134</v>
      </c>
      <c r="E137" s="78">
        <v>0</v>
      </c>
      <c r="F137" s="78">
        <v>0</v>
      </c>
      <c r="G137" s="20">
        <f t="shared" si="18"/>
        <v>0.25150202598854265</v>
      </c>
      <c r="H137">
        <f t="shared" si="19"/>
        <v>9.6103574374521022E-3</v>
      </c>
      <c r="I137">
        <f t="shared" si="20"/>
        <v>0.34145803200000002</v>
      </c>
      <c r="J137">
        <f t="shared" si="21"/>
        <v>3.2815337374089582E-3</v>
      </c>
      <c r="R137" s="4" t="s">
        <v>176</v>
      </c>
      <c r="S137" s="5">
        <v>0.39787066100000001</v>
      </c>
    </row>
    <row r="138" spans="1:19" ht="16" thickBot="1">
      <c r="A138" s="79"/>
      <c r="B138" s="80"/>
      <c r="C138" s="80"/>
      <c r="D138" s="80"/>
      <c r="E138" s="80"/>
      <c r="F138" s="80"/>
      <c r="G138" s="20"/>
      <c r="R138" s="4" t="s">
        <v>126</v>
      </c>
      <c r="S138" s="5">
        <v>0.54441631300000004</v>
      </c>
    </row>
    <row r="139" spans="1:19">
      <c r="A139" s="58"/>
      <c r="B139" s="82">
        <f>SUM(B131:B137)</f>
        <v>14.608729527488759</v>
      </c>
      <c r="C139" s="82">
        <f>SUM(C131:C137)</f>
        <v>40.140120124123314</v>
      </c>
      <c r="D139" s="82">
        <f>SUM(D131:D137)</f>
        <v>61.478273019421543</v>
      </c>
      <c r="E139" s="82">
        <f>SUM(E131:E137)</f>
        <v>7.3875179360411423</v>
      </c>
      <c r="F139" s="82">
        <f>SUM(F131:F137)</f>
        <v>7.2348244754752251</v>
      </c>
      <c r="G139" s="20">
        <f t="shared" si="18"/>
        <v>26.169893016509995</v>
      </c>
      <c r="R139" s="4" t="s">
        <v>56</v>
      </c>
      <c r="S139" s="5">
        <v>0.255508018</v>
      </c>
    </row>
    <row r="140" spans="1:19">
      <c r="A140" s="84" t="s">
        <v>340</v>
      </c>
      <c r="B140" s="166"/>
      <c r="C140" s="166"/>
      <c r="D140" s="166"/>
      <c r="E140" s="166"/>
      <c r="F140" s="166"/>
      <c r="G140" s="69"/>
      <c r="R140" s="4" t="s">
        <v>208</v>
      </c>
      <c r="S140" s="4">
        <v>0.54393411999999997</v>
      </c>
    </row>
    <row r="141" spans="1:19">
      <c r="A141" s="86"/>
      <c r="B141" s="81"/>
      <c r="C141" s="81"/>
      <c r="D141" s="81"/>
      <c r="E141" s="81"/>
      <c r="F141" s="81"/>
      <c r="G141" s="18"/>
      <c r="R141" s="4" t="s">
        <v>209</v>
      </c>
      <c r="S141" s="4">
        <v>0.39864959599999999</v>
      </c>
    </row>
    <row r="142" spans="1:19">
      <c r="A142" s="62" t="s">
        <v>192</v>
      </c>
      <c r="B142" s="63"/>
      <c r="C142" s="63"/>
      <c r="D142" s="63"/>
      <c r="E142" s="63"/>
      <c r="F142" s="63"/>
      <c r="G142" s="64"/>
      <c r="R142" s="4" t="s">
        <v>127</v>
      </c>
      <c r="S142" s="5">
        <v>0.46528443800000002</v>
      </c>
    </row>
    <row r="143" spans="1:19">
      <c r="A143" s="65" t="s">
        <v>2</v>
      </c>
      <c r="B143" s="65"/>
      <c r="C143" s="65"/>
      <c r="D143" s="65"/>
      <c r="E143" s="65"/>
      <c r="F143" s="65"/>
      <c r="G143" s="66"/>
      <c r="R143" s="4" t="s">
        <v>128</v>
      </c>
      <c r="S143" s="5">
        <v>0.33922593699999998</v>
      </c>
    </row>
    <row r="144" spans="1:19">
      <c r="A144" s="67" t="s">
        <v>4</v>
      </c>
      <c r="B144" s="68"/>
      <c r="C144" s="68"/>
      <c r="D144" s="68"/>
      <c r="E144" s="68"/>
      <c r="F144" s="68"/>
      <c r="G144" s="69"/>
      <c r="R144" s="4" t="s">
        <v>210</v>
      </c>
      <c r="S144" s="4">
        <v>0.46037966699999999</v>
      </c>
    </row>
    <row r="145" spans="1:19" ht="16" thickBot="1">
      <c r="A145" s="70"/>
      <c r="B145" s="71"/>
      <c r="C145" s="71"/>
      <c r="D145" s="71"/>
      <c r="E145" s="71"/>
      <c r="F145" s="71"/>
      <c r="G145" s="18"/>
      <c r="R145" s="4" t="s">
        <v>205</v>
      </c>
      <c r="S145" s="5">
        <v>0.28954676299999998</v>
      </c>
    </row>
    <row r="146" spans="1:19">
      <c r="A146" s="74" t="s">
        <v>7</v>
      </c>
      <c r="B146" s="75" t="s">
        <v>8</v>
      </c>
      <c r="C146" s="75" t="s">
        <v>9</v>
      </c>
      <c r="D146" s="75" t="s">
        <v>10</v>
      </c>
      <c r="E146" s="75" t="s">
        <v>11</v>
      </c>
      <c r="F146" s="75" t="s">
        <v>12</v>
      </c>
      <c r="G146" s="16" t="s">
        <v>13</v>
      </c>
      <c r="H146" s="16" t="s">
        <v>14</v>
      </c>
      <c r="I146" s="16" t="s">
        <v>15</v>
      </c>
      <c r="J146" s="16" t="s">
        <v>279</v>
      </c>
      <c r="K146" s="16" t="s">
        <v>17</v>
      </c>
      <c r="L146" s="16" t="s">
        <v>18</v>
      </c>
      <c r="R146" s="4" t="s">
        <v>211</v>
      </c>
      <c r="S146" s="5">
        <v>0.48259844499999999</v>
      </c>
    </row>
    <row r="147" spans="1:19">
      <c r="A147" s="18"/>
      <c r="B147" s="76"/>
      <c r="C147" s="76"/>
      <c r="D147" s="76"/>
      <c r="E147" s="76"/>
      <c r="F147" s="76"/>
      <c r="G147" s="18"/>
      <c r="R147" s="4" t="s">
        <v>81</v>
      </c>
      <c r="S147" s="5">
        <v>0.18817235299999999</v>
      </c>
    </row>
    <row r="148" spans="1:19">
      <c r="A148" s="165" t="s">
        <v>21</v>
      </c>
      <c r="B148" s="78">
        <v>4</v>
      </c>
      <c r="C148" s="78">
        <v>22</v>
      </c>
      <c r="D148" s="78">
        <v>19</v>
      </c>
      <c r="E148" s="78">
        <v>139</v>
      </c>
      <c r="F148" s="78">
        <v>53</v>
      </c>
      <c r="G148" s="20">
        <f>AVERAGE(B148:F148)</f>
        <v>47.4</v>
      </c>
      <c r="H148">
        <f>G148/G$233</f>
        <v>1.7820888788630723E-2</v>
      </c>
      <c r="I148">
        <f>VLOOKUP(A148,R$1:S$248,2,FALSE)</f>
        <v>0.19499014100000001</v>
      </c>
      <c r="J148">
        <f>H148*I148</f>
        <v>3.4748976176404238E-3</v>
      </c>
      <c r="K148">
        <f>SUM(J148:J231)</f>
        <v>0.2214920865206407</v>
      </c>
      <c r="L148">
        <f>COUNTA(J148:J231)</f>
        <v>81</v>
      </c>
      <c r="R148" s="4" t="s">
        <v>155</v>
      </c>
      <c r="S148" s="5">
        <v>0.39930692499999998</v>
      </c>
    </row>
    <row r="149" spans="1:19">
      <c r="A149" s="165" t="s">
        <v>23</v>
      </c>
      <c r="B149" s="78">
        <v>207</v>
      </c>
      <c r="C149" s="78">
        <v>21</v>
      </c>
      <c r="D149" s="78">
        <v>0</v>
      </c>
      <c r="E149" s="78">
        <v>1</v>
      </c>
      <c r="F149" s="78">
        <v>10</v>
      </c>
      <c r="G149" s="20">
        <f t="shared" ref="G149:G212" si="22">AVERAGE(B149:F149)</f>
        <v>47.8</v>
      </c>
      <c r="H149">
        <f t="shared" ref="H149:H212" si="23">G149/G$233</f>
        <v>1.7971276035792162E-2</v>
      </c>
      <c r="I149">
        <f t="shared" ref="I149:I212" si="24">VLOOKUP(A149,R$1:S$248,2,FALSE)</f>
        <v>0.205225833</v>
      </c>
      <c r="J149">
        <f t="shared" ref="J149:J212" si="25">H149*I149</f>
        <v>3.6881700945183842E-3</v>
      </c>
      <c r="R149" s="4" t="s">
        <v>212</v>
      </c>
      <c r="S149" s="4">
        <v>0.2866231185</v>
      </c>
    </row>
    <row r="150" spans="1:19">
      <c r="A150" s="165" t="s">
        <v>25</v>
      </c>
      <c r="B150" s="78">
        <v>8</v>
      </c>
      <c r="C150" s="78">
        <v>13</v>
      </c>
      <c r="D150" s="78">
        <v>1</v>
      </c>
      <c r="E150" s="78">
        <v>18</v>
      </c>
      <c r="F150" s="78">
        <v>7</v>
      </c>
      <c r="G150" s="20">
        <f t="shared" si="22"/>
        <v>9.4</v>
      </c>
      <c r="H150">
        <f t="shared" si="23"/>
        <v>3.5341003082938567E-3</v>
      </c>
      <c r="I150">
        <f t="shared" si="24"/>
        <v>0.22307782900000001</v>
      </c>
      <c r="J150">
        <f t="shared" si="25"/>
        <v>7.8837942424242425E-4</v>
      </c>
      <c r="R150" s="4" t="s">
        <v>214</v>
      </c>
      <c r="S150" s="4">
        <v>0.39864959599999999</v>
      </c>
    </row>
    <row r="151" spans="1:19">
      <c r="A151" s="165" t="s">
        <v>27</v>
      </c>
      <c r="B151" s="78">
        <v>0</v>
      </c>
      <c r="C151" s="78">
        <v>15</v>
      </c>
      <c r="D151" s="78">
        <v>3</v>
      </c>
      <c r="E151" s="78">
        <v>47</v>
      </c>
      <c r="F151" s="78">
        <v>103</v>
      </c>
      <c r="G151" s="20">
        <f t="shared" si="22"/>
        <v>33.6</v>
      </c>
      <c r="H151">
        <f t="shared" si="23"/>
        <v>1.263252876156102E-2</v>
      </c>
      <c r="I151">
        <f t="shared" si="24"/>
        <v>0.20740839999999999</v>
      </c>
      <c r="J151">
        <f t="shared" si="25"/>
        <v>2.6200925783893526E-3</v>
      </c>
      <c r="R151" s="4" t="s">
        <v>101</v>
      </c>
      <c r="S151" s="5">
        <v>0.36470802699999999</v>
      </c>
    </row>
    <row r="152" spans="1:19">
      <c r="A152" s="165" t="s">
        <v>32</v>
      </c>
      <c r="B152" s="78">
        <v>1</v>
      </c>
      <c r="C152" s="78">
        <v>1</v>
      </c>
      <c r="D152" s="78">
        <v>6</v>
      </c>
      <c r="E152" s="78">
        <v>2</v>
      </c>
      <c r="F152" s="78">
        <v>2</v>
      </c>
      <c r="G152" s="20">
        <f t="shared" si="22"/>
        <v>2.4</v>
      </c>
      <c r="H152">
        <f t="shared" si="23"/>
        <v>9.0232348296864415E-4</v>
      </c>
      <c r="I152">
        <f t="shared" si="24"/>
        <v>0.167790564</v>
      </c>
      <c r="J152">
        <f t="shared" si="25"/>
        <v>1.514013661177532E-4</v>
      </c>
      <c r="R152" s="4" t="s">
        <v>129</v>
      </c>
      <c r="S152" s="5">
        <v>0.51318692300000002</v>
      </c>
    </row>
    <row r="153" spans="1:19">
      <c r="A153" s="165" t="s">
        <v>34</v>
      </c>
      <c r="B153" s="78">
        <v>9</v>
      </c>
      <c r="C153" s="78">
        <v>5</v>
      </c>
      <c r="D153" s="78">
        <v>0</v>
      </c>
      <c r="E153" s="78">
        <v>0</v>
      </c>
      <c r="F153" s="78">
        <v>1</v>
      </c>
      <c r="G153" s="20">
        <f t="shared" si="22"/>
        <v>3</v>
      </c>
      <c r="H153">
        <f t="shared" si="23"/>
        <v>1.1279043537108053E-3</v>
      </c>
      <c r="I153">
        <f t="shared" si="24"/>
        <v>0.14496762399999999</v>
      </c>
      <c r="J153">
        <f t="shared" si="25"/>
        <v>1.6350961425671103E-4</v>
      </c>
      <c r="R153" s="4" t="s">
        <v>217</v>
      </c>
      <c r="S153" s="5">
        <v>0.42702807500000001</v>
      </c>
    </row>
    <row r="154" spans="1:19">
      <c r="A154" s="165" t="s">
        <v>36</v>
      </c>
      <c r="B154" s="78">
        <v>2</v>
      </c>
      <c r="C154" s="78">
        <v>0</v>
      </c>
      <c r="D154" s="78">
        <v>0</v>
      </c>
      <c r="E154" s="78">
        <v>0</v>
      </c>
      <c r="F154" s="78">
        <v>0</v>
      </c>
      <c r="G154" s="20">
        <f t="shared" si="22"/>
        <v>0.4</v>
      </c>
      <c r="H154">
        <f t="shared" si="23"/>
        <v>1.5038724716144071E-4</v>
      </c>
      <c r="I154">
        <f t="shared" si="24"/>
        <v>0.252987409</v>
      </c>
      <c r="J154">
        <f t="shared" si="25"/>
        <v>3.8046080006015493E-5</v>
      </c>
      <c r="R154" s="4" t="s">
        <v>218</v>
      </c>
      <c r="S154" s="4">
        <v>0.54393411999999997</v>
      </c>
    </row>
    <row r="155" spans="1:19">
      <c r="A155" s="165" t="s">
        <v>38</v>
      </c>
      <c r="B155" s="78">
        <v>0</v>
      </c>
      <c r="C155" s="78">
        <v>0</v>
      </c>
      <c r="D155" s="78">
        <v>0</v>
      </c>
      <c r="E155" s="78">
        <v>0</v>
      </c>
      <c r="F155" s="78">
        <v>11</v>
      </c>
      <c r="G155" s="20">
        <f t="shared" si="22"/>
        <v>2.2000000000000002</v>
      </c>
      <c r="H155">
        <f t="shared" si="23"/>
        <v>8.271298593879239E-4</v>
      </c>
      <c r="I155">
        <f t="shared" si="24"/>
        <v>0.189396599</v>
      </c>
      <c r="J155">
        <f t="shared" si="25"/>
        <v>1.5665558229942101E-4</v>
      </c>
      <c r="R155" s="4" t="s">
        <v>177</v>
      </c>
      <c r="S155" s="5">
        <v>0.47759416300000002</v>
      </c>
    </row>
    <row r="156" spans="1:19">
      <c r="A156" s="165" t="s">
        <v>39</v>
      </c>
      <c r="B156" s="78">
        <v>1</v>
      </c>
      <c r="C156" s="78">
        <v>16</v>
      </c>
      <c r="D156" s="78">
        <v>8</v>
      </c>
      <c r="E156" s="78">
        <v>28</v>
      </c>
      <c r="F156" s="78">
        <v>4</v>
      </c>
      <c r="G156" s="20">
        <f t="shared" si="22"/>
        <v>11.4</v>
      </c>
      <c r="H156">
        <f t="shared" si="23"/>
        <v>4.2860365441010602E-3</v>
      </c>
      <c r="I156">
        <f t="shared" si="24"/>
        <v>0.150847644</v>
      </c>
      <c r="J156">
        <f t="shared" si="25"/>
        <v>6.4653851477554705E-4</v>
      </c>
      <c r="R156" s="4" t="s">
        <v>58</v>
      </c>
      <c r="S156" s="5">
        <v>0.19057085000000001</v>
      </c>
    </row>
    <row r="157" spans="1:19">
      <c r="A157" s="165" t="s">
        <v>41</v>
      </c>
      <c r="B157" s="78">
        <v>143</v>
      </c>
      <c r="C157" s="78">
        <v>82</v>
      </c>
      <c r="D157" s="78">
        <v>68</v>
      </c>
      <c r="E157" s="78">
        <v>90</v>
      </c>
      <c r="F157" s="78">
        <v>61</v>
      </c>
      <c r="G157" s="20">
        <f t="shared" si="22"/>
        <v>88.8</v>
      </c>
      <c r="H157">
        <f t="shared" si="23"/>
        <v>3.3385968869839834E-2</v>
      </c>
      <c r="I157">
        <f t="shared" si="24"/>
        <v>0.15008984</v>
      </c>
      <c r="J157">
        <f t="shared" si="25"/>
        <v>5.0108947259192415E-3</v>
      </c>
      <c r="R157" s="218" t="s">
        <v>266</v>
      </c>
      <c r="S157" s="4">
        <v>0.39864959599999999</v>
      </c>
    </row>
    <row r="158" spans="1:19">
      <c r="A158" s="165" t="s">
        <v>43</v>
      </c>
      <c r="B158" s="78">
        <v>39</v>
      </c>
      <c r="C158" s="78">
        <v>0</v>
      </c>
      <c r="D158" s="78">
        <v>2</v>
      </c>
      <c r="E158" s="78">
        <v>0</v>
      </c>
      <c r="F158" s="78">
        <v>21</v>
      </c>
      <c r="G158" s="20">
        <f t="shared" si="22"/>
        <v>12.4</v>
      </c>
      <c r="H158">
        <f t="shared" si="23"/>
        <v>4.662004662004662E-3</v>
      </c>
      <c r="I158">
        <f t="shared" si="24"/>
        <v>0.24644919700000001</v>
      </c>
      <c r="J158">
        <f t="shared" si="25"/>
        <v>1.1489473053613055E-3</v>
      </c>
      <c r="R158" s="22" t="s">
        <v>213</v>
      </c>
      <c r="S158" s="4">
        <v>0.39864959599999999</v>
      </c>
    </row>
    <row r="159" spans="1:19">
      <c r="A159" s="165" t="s">
        <v>45</v>
      </c>
      <c r="B159" s="78">
        <v>5</v>
      </c>
      <c r="C159" s="78">
        <v>0</v>
      </c>
      <c r="D159" s="78">
        <v>0</v>
      </c>
      <c r="E159" s="78">
        <v>0</v>
      </c>
      <c r="F159" s="78">
        <v>0</v>
      </c>
      <c r="G159" s="20">
        <f t="shared" si="22"/>
        <v>1</v>
      </c>
      <c r="H159">
        <f t="shared" si="23"/>
        <v>3.7596811790360177E-4</v>
      </c>
      <c r="I159">
        <f t="shared" si="24"/>
        <v>0.21118531600000001</v>
      </c>
      <c r="J159">
        <f t="shared" si="25"/>
        <v>7.9398945785397402E-5</v>
      </c>
      <c r="R159" s="4" t="s">
        <v>94</v>
      </c>
      <c r="S159" s="5">
        <v>0.25937051</v>
      </c>
    </row>
    <row r="160" spans="1:19">
      <c r="A160" s="165" t="s">
        <v>47</v>
      </c>
      <c r="B160" s="78">
        <v>4</v>
      </c>
      <c r="C160" s="78">
        <v>225</v>
      </c>
      <c r="D160" s="78">
        <v>0</v>
      </c>
      <c r="E160" s="78">
        <v>501</v>
      </c>
      <c r="F160" s="78">
        <v>0</v>
      </c>
      <c r="G160" s="20">
        <f t="shared" si="22"/>
        <v>146</v>
      </c>
      <c r="H160">
        <f t="shared" si="23"/>
        <v>5.4891345213925857E-2</v>
      </c>
      <c r="I160">
        <f t="shared" si="24"/>
        <v>0.193795309</v>
      </c>
      <c r="J160">
        <f t="shared" si="25"/>
        <v>1.0637685207158432E-2</v>
      </c>
      <c r="R160" s="17" t="s">
        <v>222</v>
      </c>
      <c r="S160" s="4">
        <v>0.54393411999999997</v>
      </c>
    </row>
    <row r="161" spans="1:19">
      <c r="A161" s="165" t="s">
        <v>49</v>
      </c>
      <c r="B161" s="78">
        <v>7</v>
      </c>
      <c r="C161" s="78">
        <v>7</v>
      </c>
      <c r="D161" s="78">
        <v>14</v>
      </c>
      <c r="E161" s="78">
        <v>45</v>
      </c>
      <c r="F161" s="78">
        <v>23</v>
      </c>
      <c r="G161" s="20">
        <f t="shared" si="22"/>
        <v>19.2</v>
      </c>
      <c r="H161">
        <f t="shared" si="23"/>
        <v>7.2185878637491532E-3</v>
      </c>
      <c r="I161">
        <f t="shared" si="24"/>
        <v>0.21171030399999999</v>
      </c>
      <c r="J161">
        <f t="shared" si="25"/>
        <v>1.5282494310850437E-3</v>
      </c>
      <c r="R161" s="4" t="s">
        <v>206</v>
      </c>
      <c r="S161" s="5">
        <v>0.37561155200000002</v>
      </c>
    </row>
    <row r="162" spans="1:19">
      <c r="A162" s="165" t="s">
        <v>51</v>
      </c>
      <c r="B162" s="78">
        <v>0</v>
      </c>
      <c r="C162" s="78">
        <v>3</v>
      </c>
      <c r="D162" s="78">
        <v>5</v>
      </c>
      <c r="E162" s="78">
        <v>4</v>
      </c>
      <c r="F162" s="78">
        <v>0</v>
      </c>
      <c r="G162" s="20">
        <f t="shared" si="22"/>
        <v>2.4</v>
      </c>
      <c r="H162">
        <f t="shared" si="23"/>
        <v>9.0232348296864415E-4</v>
      </c>
      <c r="I162">
        <f t="shared" si="24"/>
        <v>0.26294708900000002</v>
      </c>
      <c r="J162">
        <f t="shared" si="25"/>
        <v>2.3726333318294609E-4</v>
      </c>
      <c r="R162" s="4" t="s">
        <v>131</v>
      </c>
      <c r="S162" s="5">
        <v>0.52911444100000005</v>
      </c>
    </row>
    <row r="163" spans="1:19">
      <c r="A163" s="165" t="s">
        <v>52</v>
      </c>
      <c r="B163" s="78">
        <v>0</v>
      </c>
      <c r="C163" s="78">
        <v>0</v>
      </c>
      <c r="D163" s="78">
        <v>0</v>
      </c>
      <c r="E163" s="78">
        <v>2</v>
      </c>
      <c r="F163" s="78">
        <v>0</v>
      </c>
      <c r="G163" s="20">
        <f t="shared" si="22"/>
        <v>0.4</v>
      </c>
      <c r="H163">
        <f t="shared" si="23"/>
        <v>1.5038724716144071E-4</v>
      </c>
      <c r="I163">
        <f t="shared" si="24"/>
        <v>0.25720264300000001</v>
      </c>
      <c r="J163">
        <f t="shared" si="25"/>
        <v>3.8679997443416802E-5</v>
      </c>
      <c r="R163" s="4" t="s">
        <v>133</v>
      </c>
      <c r="S163" s="5">
        <v>0.50267819899999999</v>
      </c>
    </row>
    <row r="164" spans="1:19">
      <c r="A164" s="165" t="s">
        <v>54</v>
      </c>
      <c r="B164" s="78">
        <v>1</v>
      </c>
      <c r="C164" s="78">
        <v>451</v>
      </c>
      <c r="D164" s="78">
        <v>46</v>
      </c>
      <c r="E164" s="78">
        <v>103</v>
      </c>
      <c r="F164" s="78">
        <v>21</v>
      </c>
      <c r="G164" s="20">
        <f t="shared" si="22"/>
        <v>124.4</v>
      </c>
      <c r="H164">
        <f t="shared" si="23"/>
        <v>4.6770433867208062E-2</v>
      </c>
      <c r="I164">
        <f t="shared" si="24"/>
        <v>0.12913191900000001</v>
      </c>
      <c r="J164">
        <f t="shared" si="25"/>
        <v>6.0395558777351687E-3</v>
      </c>
      <c r="R164" s="4" t="s">
        <v>224</v>
      </c>
      <c r="S164" s="4">
        <v>0.54393411999999997</v>
      </c>
    </row>
    <row r="165" spans="1:19">
      <c r="A165" s="165" t="s">
        <v>56</v>
      </c>
      <c r="B165" s="78">
        <v>0</v>
      </c>
      <c r="C165" s="78">
        <v>1</v>
      </c>
      <c r="D165" s="78">
        <v>0</v>
      </c>
      <c r="E165" s="78">
        <v>8</v>
      </c>
      <c r="F165" s="78">
        <v>0</v>
      </c>
      <c r="G165" s="20">
        <f t="shared" si="22"/>
        <v>1.8</v>
      </c>
      <c r="H165">
        <f t="shared" si="23"/>
        <v>6.7674261222648319E-4</v>
      </c>
      <c r="I165">
        <f t="shared" si="24"/>
        <v>0.255508018</v>
      </c>
      <c r="J165">
        <f t="shared" si="25"/>
        <v>1.729131635461313E-4</v>
      </c>
      <c r="R165" s="4" t="s">
        <v>225</v>
      </c>
      <c r="S165" s="4">
        <v>0.54393411999999997</v>
      </c>
    </row>
    <row r="166" spans="1:19">
      <c r="A166" s="165" t="s">
        <v>58</v>
      </c>
      <c r="B166" s="78">
        <v>369</v>
      </c>
      <c r="C166" s="78">
        <v>279</v>
      </c>
      <c r="D166" s="78">
        <v>699</v>
      </c>
      <c r="E166" s="78">
        <v>526</v>
      </c>
      <c r="F166" s="78">
        <v>2765</v>
      </c>
      <c r="G166" s="20">
        <f t="shared" si="22"/>
        <v>927.6</v>
      </c>
      <c r="H166">
        <f t="shared" si="23"/>
        <v>0.34874802616738099</v>
      </c>
      <c r="I166">
        <f t="shared" si="24"/>
        <v>0.19057085000000001</v>
      </c>
      <c r="J166">
        <f t="shared" si="25"/>
        <v>6.6461207782540041E-2</v>
      </c>
      <c r="R166" s="4" t="s">
        <v>226</v>
      </c>
      <c r="S166" s="4">
        <v>0.54393411999999997</v>
      </c>
    </row>
    <row r="167" spans="1:19">
      <c r="A167" s="165" t="s">
        <v>60</v>
      </c>
      <c r="B167" s="78">
        <v>0</v>
      </c>
      <c r="C167" s="78">
        <v>0</v>
      </c>
      <c r="D167" s="78">
        <v>1</v>
      </c>
      <c r="E167" s="78">
        <v>46</v>
      </c>
      <c r="F167" s="78">
        <v>7</v>
      </c>
      <c r="G167" s="20">
        <f t="shared" si="22"/>
        <v>10.8</v>
      </c>
      <c r="H167">
        <f t="shared" si="23"/>
        <v>4.0604556733588992E-3</v>
      </c>
      <c r="I167">
        <f t="shared" si="24"/>
        <v>0.14993991800000001</v>
      </c>
      <c r="J167">
        <f t="shared" si="25"/>
        <v>6.0882439070606819E-4</v>
      </c>
      <c r="R167" s="4" t="s">
        <v>83</v>
      </c>
      <c r="S167" s="5">
        <v>0.16181582799999999</v>
      </c>
    </row>
    <row r="168" spans="1:19">
      <c r="A168" s="165" t="s">
        <v>62</v>
      </c>
      <c r="B168" s="78">
        <v>0</v>
      </c>
      <c r="C168" s="78">
        <v>0</v>
      </c>
      <c r="D168" s="78">
        <v>0</v>
      </c>
      <c r="E168" s="78">
        <v>13</v>
      </c>
      <c r="F168" s="78">
        <v>0</v>
      </c>
      <c r="G168" s="20">
        <f t="shared" si="22"/>
        <v>2.6</v>
      </c>
      <c r="H168">
        <f t="shared" si="23"/>
        <v>9.7751710654936461E-4</v>
      </c>
      <c r="I168">
        <f t="shared" si="24"/>
        <v>0.25460756899999998</v>
      </c>
      <c r="J168">
        <f t="shared" si="25"/>
        <v>2.4888325415444769E-4</v>
      </c>
      <c r="R168" s="4" t="s">
        <v>186</v>
      </c>
      <c r="S168" s="5">
        <v>0.320837551</v>
      </c>
    </row>
    <row r="169" spans="1:19">
      <c r="A169" s="165" t="s">
        <v>64</v>
      </c>
      <c r="B169" s="78">
        <v>24</v>
      </c>
      <c r="C169" s="78">
        <v>20</v>
      </c>
      <c r="D169" s="78">
        <v>20</v>
      </c>
      <c r="E169" s="78">
        <v>27</v>
      </c>
      <c r="F169" s="78">
        <v>32</v>
      </c>
      <c r="G169" s="20">
        <f t="shared" si="22"/>
        <v>24.6</v>
      </c>
      <c r="H169">
        <f t="shared" si="23"/>
        <v>9.2488157004286028E-3</v>
      </c>
      <c r="I169">
        <f t="shared" si="24"/>
        <v>0.25070976</v>
      </c>
      <c r="J169">
        <f t="shared" si="25"/>
        <v>2.3187683645386871E-3</v>
      </c>
      <c r="R169" s="4" t="s">
        <v>178</v>
      </c>
      <c r="S169" s="5">
        <v>0.430075243</v>
      </c>
    </row>
    <row r="170" spans="1:19">
      <c r="A170" s="165" t="s">
        <v>66</v>
      </c>
      <c r="B170" s="78">
        <v>0</v>
      </c>
      <c r="C170" s="78">
        <v>0</v>
      </c>
      <c r="D170" s="78">
        <v>1</v>
      </c>
      <c r="E170" s="78">
        <v>0</v>
      </c>
      <c r="F170" s="78">
        <v>0</v>
      </c>
      <c r="G170" s="20">
        <f t="shared" si="22"/>
        <v>0.2</v>
      </c>
      <c r="H170">
        <f t="shared" si="23"/>
        <v>7.5193623580720355E-5</v>
      </c>
      <c r="I170">
        <f t="shared" si="24"/>
        <v>0.187754477</v>
      </c>
      <c r="J170">
        <f t="shared" si="25"/>
        <v>1.4117939469133017E-5</v>
      </c>
      <c r="R170" s="4" t="s">
        <v>229</v>
      </c>
      <c r="S170" s="4">
        <v>0.54393411999999997</v>
      </c>
    </row>
    <row r="171" spans="1:19">
      <c r="A171" s="165" t="s">
        <v>68</v>
      </c>
      <c r="B171" s="78">
        <v>1</v>
      </c>
      <c r="C171" s="78">
        <v>0</v>
      </c>
      <c r="D171" s="78">
        <v>0</v>
      </c>
      <c r="E171" s="78">
        <v>4</v>
      </c>
      <c r="F171" s="78">
        <v>0</v>
      </c>
      <c r="G171" s="20">
        <f t="shared" si="22"/>
        <v>1</v>
      </c>
      <c r="H171">
        <f t="shared" si="23"/>
        <v>3.7596811790360177E-4</v>
      </c>
      <c r="I171">
        <f t="shared" si="24"/>
        <v>0.17079533599999999</v>
      </c>
      <c r="J171">
        <f t="shared" si="25"/>
        <v>6.4213601022633277E-5</v>
      </c>
      <c r="R171" s="4" t="s">
        <v>231</v>
      </c>
      <c r="S171" s="5">
        <v>0.349158994</v>
      </c>
    </row>
    <row r="172" spans="1:19">
      <c r="A172" s="165" t="s">
        <v>70</v>
      </c>
      <c r="B172" s="78">
        <v>3</v>
      </c>
      <c r="C172" s="78">
        <v>15</v>
      </c>
      <c r="D172" s="78">
        <v>11</v>
      </c>
      <c r="E172" s="78">
        <v>6</v>
      </c>
      <c r="F172" s="78">
        <v>15</v>
      </c>
      <c r="G172" s="20">
        <f t="shared" si="22"/>
        <v>10</v>
      </c>
      <c r="H172">
        <f t="shared" si="23"/>
        <v>3.7596811790360173E-3</v>
      </c>
      <c r="I172">
        <f t="shared" si="24"/>
        <v>0.21351756199999999</v>
      </c>
      <c r="J172">
        <f t="shared" si="25"/>
        <v>8.0275795924505586E-4</v>
      </c>
      <c r="R172" s="4" t="s">
        <v>207</v>
      </c>
      <c r="S172" s="5">
        <v>0.33910511100000001</v>
      </c>
    </row>
    <row r="173" spans="1:19">
      <c r="A173" s="165" t="s">
        <v>72</v>
      </c>
      <c r="B173" s="78">
        <v>13</v>
      </c>
      <c r="C173" s="78">
        <v>0</v>
      </c>
      <c r="D173" s="78">
        <v>2</v>
      </c>
      <c r="E173" s="78">
        <v>2</v>
      </c>
      <c r="F173" s="78">
        <v>0</v>
      </c>
      <c r="G173" s="20">
        <f t="shared" si="22"/>
        <v>3.4</v>
      </c>
      <c r="H173">
        <f t="shared" si="23"/>
        <v>1.2782916008722458E-3</v>
      </c>
      <c r="I173">
        <f t="shared" si="24"/>
        <v>0.20526576499999999</v>
      </c>
      <c r="J173">
        <f t="shared" si="25"/>
        <v>2.6238950334611617E-4</v>
      </c>
      <c r="R173" s="17" t="s">
        <v>219</v>
      </c>
      <c r="S173" s="5">
        <v>0.50184070000000003</v>
      </c>
    </row>
    <row r="174" spans="1:19">
      <c r="A174" s="165" t="s">
        <v>74</v>
      </c>
      <c r="B174" s="78">
        <v>57</v>
      </c>
      <c r="C174" s="78">
        <v>72</v>
      </c>
      <c r="D174" s="78">
        <v>25</v>
      </c>
      <c r="E174" s="78">
        <v>20</v>
      </c>
      <c r="F174" s="78">
        <v>84</v>
      </c>
      <c r="G174" s="20">
        <f t="shared" si="22"/>
        <v>51.6</v>
      </c>
      <c r="H174">
        <f t="shared" si="23"/>
        <v>1.939995488382585E-2</v>
      </c>
      <c r="I174">
        <f t="shared" si="24"/>
        <v>0.164744418</v>
      </c>
      <c r="J174">
        <f t="shared" si="25"/>
        <v>3.1960342765621473E-3</v>
      </c>
      <c r="R174" s="4" t="s">
        <v>200</v>
      </c>
      <c r="S174" s="5">
        <v>0.34476546800000002</v>
      </c>
    </row>
    <row r="175" spans="1:19">
      <c r="A175" s="165" t="s">
        <v>160</v>
      </c>
      <c r="B175" s="78">
        <v>0</v>
      </c>
      <c r="C175" s="78">
        <v>2</v>
      </c>
      <c r="D175" s="78">
        <v>0</v>
      </c>
      <c r="E175" s="78">
        <v>1</v>
      </c>
      <c r="F175" s="78">
        <v>0</v>
      </c>
      <c r="G175" s="20">
        <f t="shared" si="22"/>
        <v>0.6</v>
      </c>
      <c r="H175">
        <f t="shared" si="23"/>
        <v>2.2558087074216104E-4</v>
      </c>
      <c r="I175">
        <f t="shared" si="24"/>
        <v>0.150847644</v>
      </c>
      <c r="J175">
        <f t="shared" si="25"/>
        <v>3.4028342882923525E-5</v>
      </c>
      <c r="R175" s="4" t="s">
        <v>201</v>
      </c>
      <c r="S175" s="5">
        <v>0.36989438499999999</v>
      </c>
    </row>
    <row r="176" spans="1:19">
      <c r="A176" s="165" t="s">
        <v>77</v>
      </c>
      <c r="B176" s="78">
        <v>0</v>
      </c>
      <c r="C176" s="78">
        <v>0</v>
      </c>
      <c r="D176" s="78">
        <v>0</v>
      </c>
      <c r="E176" s="78">
        <v>1</v>
      </c>
      <c r="F176" s="78">
        <v>2</v>
      </c>
      <c r="G176" s="20">
        <f t="shared" si="22"/>
        <v>0.6</v>
      </c>
      <c r="H176">
        <f t="shared" si="23"/>
        <v>2.2558087074216104E-4</v>
      </c>
      <c r="I176">
        <f t="shared" si="24"/>
        <v>0.235824899</v>
      </c>
      <c r="J176">
        <f t="shared" si="25"/>
        <v>5.319758605910218E-5</v>
      </c>
      <c r="R176" s="4" t="s">
        <v>166</v>
      </c>
      <c r="S176" s="5">
        <v>0.38176551399999997</v>
      </c>
    </row>
    <row r="177" spans="1:19">
      <c r="A177" s="165" t="s">
        <v>79</v>
      </c>
      <c r="B177" s="78">
        <v>0</v>
      </c>
      <c r="C177" s="78">
        <v>0</v>
      </c>
      <c r="D177" s="78">
        <v>3</v>
      </c>
      <c r="E177" s="78">
        <v>0</v>
      </c>
      <c r="F177" s="78">
        <v>2</v>
      </c>
      <c r="G177" s="20">
        <f t="shared" si="22"/>
        <v>1</v>
      </c>
      <c r="H177">
        <f t="shared" si="23"/>
        <v>3.7596811790360177E-4</v>
      </c>
      <c r="I177">
        <f t="shared" si="24"/>
        <v>0.17537725199999998</v>
      </c>
      <c r="J177">
        <f t="shared" si="25"/>
        <v>6.5936255357545669E-5</v>
      </c>
      <c r="R177" s="4" t="s">
        <v>235</v>
      </c>
      <c r="S177" s="4">
        <v>0.54393411999999997</v>
      </c>
    </row>
    <row r="178" spans="1:19">
      <c r="A178" s="165" t="s">
        <v>83</v>
      </c>
      <c r="B178" s="78">
        <v>0</v>
      </c>
      <c r="C178" s="78">
        <v>0</v>
      </c>
      <c r="D178" s="78">
        <v>2</v>
      </c>
      <c r="E178" s="78">
        <v>1</v>
      </c>
      <c r="F178" s="78">
        <v>0</v>
      </c>
      <c r="G178" s="20">
        <f t="shared" si="22"/>
        <v>0.6</v>
      </c>
      <c r="H178">
        <f t="shared" si="23"/>
        <v>2.2558087074216104E-4</v>
      </c>
      <c r="I178">
        <f t="shared" si="24"/>
        <v>0.16181582799999999</v>
      </c>
      <c r="J178">
        <f t="shared" si="25"/>
        <v>3.650255538010376E-5</v>
      </c>
      <c r="R178" s="4" t="s">
        <v>60</v>
      </c>
      <c r="S178" s="5">
        <v>0.14993991800000001</v>
      </c>
    </row>
    <row r="179" spans="1:19">
      <c r="A179" s="165" t="s">
        <v>85</v>
      </c>
      <c r="B179" s="78">
        <v>332</v>
      </c>
      <c r="C179" s="78">
        <v>32</v>
      </c>
      <c r="D179" s="78">
        <v>37</v>
      </c>
      <c r="E179" s="78">
        <v>28</v>
      </c>
      <c r="F179" s="78">
        <v>67</v>
      </c>
      <c r="G179" s="20">
        <f t="shared" si="22"/>
        <v>99.2</v>
      </c>
      <c r="H179">
        <f t="shared" si="23"/>
        <v>3.7296037296037296E-2</v>
      </c>
      <c r="I179">
        <f t="shared" si="24"/>
        <v>0.15576436299999999</v>
      </c>
      <c r="J179">
        <f t="shared" si="25"/>
        <v>5.8093934918414915E-3</v>
      </c>
      <c r="R179" s="4" t="s">
        <v>62</v>
      </c>
      <c r="S179" s="5">
        <v>0.25460756899999998</v>
      </c>
    </row>
    <row r="180" spans="1:19">
      <c r="A180" s="165" t="s">
        <v>87</v>
      </c>
      <c r="B180" s="78">
        <v>0</v>
      </c>
      <c r="C180" s="78">
        <v>0</v>
      </c>
      <c r="D180" s="78">
        <v>4</v>
      </c>
      <c r="E180" s="78">
        <v>2</v>
      </c>
      <c r="F180" s="78">
        <v>11</v>
      </c>
      <c r="G180" s="20">
        <f t="shared" si="22"/>
        <v>3.4</v>
      </c>
      <c r="H180">
        <f t="shared" si="23"/>
        <v>1.2782916008722458E-3</v>
      </c>
      <c r="I180">
        <f t="shared" si="24"/>
        <v>0.23357465599999999</v>
      </c>
      <c r="J180">
        <f t="shared" si="25"/>
        <v>2.9857652094142411E-4</v>
      </c>
      <c r="R180" s="17" t="s">
        <v>236</v>
      </c>
      <c r="S180" s="4">
        <v>0.39864959599999999</v>
      </c>
    </row>
    <row r="181" spans="1:19">
      <c r="A181" s="165" t="s">
        <v>0</v>
      </c>
      <c r="B181" s="78">
        <v>532</v>
      </c>
      <c r="C181" s="78">
        <v>55</v>
      </c>
      <c r="D181" s="78">
        <v>53</v>
      </c>
      <c r="E181" s="78">
        <v>41</v>
      </c>
      <c r="F181" s="78">
        <v>139</v>
      </c>
      <c r="G181" s="20">
        <f t="shared" si="22"/>
        <v>164</v>
      </c>
      <c r="H181">
        <f t="shared" si="23"/>
        <v>6.1658771336190688E-2</v>
      </c>
      <c r="I181">
        <f t="shared" si="24"/>
        <v>0.199021375</v>
      </c>
      <c r="J181">
        <f t="shared" si="25"/>
        <v>1.2271413452139258E-2</v>
      </c>
      <c r="R181" s="4" t="s">
        <v>187</v>
      </c>
      <c r="S181" s="5">
        <v>0.29396187099999999</v>
      </c>
    </row>
    <row r="182" spans="1:19">
      <c r="A182" s="165" t="s">
        <v>37</v>
      </c>
      <c r="B182" s="78">
        <v>0</v>
      </c>
      <c r="C182" s="78">
        <v>0</v>
      </c>
      <c r="D182" s="78">
        <v>0</v>
      </c>
      <c r="E182" s="78">
        <v>2</v>
      </c>
      <c r="F182" s="78">
        <v>6</v>
      </c>
      <c r="G182" s="20">
        <f t="shared" si="22"/>
        <v>1.6</v>
      </c>
      <c r="H182">
        <f t="shared" si="23"/>
        <v>6.0154898864576284E-4</v>
      </c>
      <c r="I182">
        <f t="shared" si="24"/>
        <v>0.23886655300000001</v>
      </c>
      <c r="J182">
        <f t="shared" si="25"/>
        <v>1.4368993337844952E-4</v>
      </c>
      <c r="R182" s="22" t="s">
        <v>227</v>
      </c>
      <c r="S182" s="5">
        <v>0.32266445799999999</v>
      </c>
    </row>
    <row r="183" spans="1:19">
      <c r="A183" s="165" t="s">
        <v>57</v>
      </c>
      <c r="B183" s="78">
        <v>0</v>
      </c>
      <c r="C183" s="78">
        <v>15</v>
      </c>
      <c r="D183" s="78">
        <v>0</v>
      </c>
      <c r="E183" s="78">
        <v>11</v>
      </c>
      <c r="F183" s="78">
        <v>0</v>
      </c>
      <c r="G183" s="20">
        <f t="shared" si="22"/>
        <v>5.2</v>
      </c>
      <c r="H183">
        <f t="shared" si="23"/>
        <v>1.9550342130987292E-3</v>
      </c>
      <c r="I183">
        <f t="shared" si="24"/>
        <v>0.39864959599999999</v>
      </c>
      <c r="J183">
        <f t="shared" si="25"/>
        <v>7.793735992179863E-4</v>
      </c>
      <c r="R183" s="4" t="s">
        <v>237</v>
      </c>
      <c r="S183" s="4">
        <v>0.33922593699999998</v>
      </c>
    </row>
    <row r="184" spans="1:19">
      <c r="A184" s="165" t="s">
        <v>90</v>
      </c>
      <c r="B184" s="78">
        <v>1</v>
      </c>
      <c r="C184" s="78">
        <v>0</v>
      </c>
      <c r="D184" s="78">
        <v>1</v>
      </c>
      <c r="E184" s="78">
        <v>4</v>
      </c>
      <c r="F184" s="78">
        <v>0</v>
      </c>
      <c r="G184" s="20">
        <f t="shared" si="22"/>
        <v>1.2</v>
      </c>
      <c r="H184">
        <f t="shared" si="23"/>
        <v>4.5116174148432207E-4</v>
      </c>
      <c r="I184">
        <f t="shared" si="24"/>
        <v>0.25567135899999999</v>
      </c>
      <c r="J184">
        <f t="shared" si="25"/>
        <v>1.1534913557410329E-4</v>
      </c>
      <c r="R184" s="4" t="s">
        <v>64</v>
      </c>
      <c r="S184" s="5">
        <v>0.25070976</v>
      </c>
    </row>
    <row r="185" spans="1:19">
      <c r="A185" s="165" t="s">
        <v>92</v>
      </c>
      <c r="B185" s="78">
        <v>0</v>
      </c>
      <c r="C185" s="78">
        <v>0</v>
      </c>
      <c r="D185" s="78">
        <v>0</v>
      </c>
      <c r="E185" s="78">
        <v>0</v>
      </c>
      <c r="F185" s="78">
        <v>0</v>
      </c>
      <c r="G185" s="20">
        <f t="shared" si="22"/>
        <v>0</v>
      </c>
      <c r="H185">
        <f t="shared" si="23"/>
        <v>0</v>
      </c>
      <c r="I185">
        <f t="shared" si="24"/>
        <v>0.28963038000000002</v>
      </c>
      <c r="R185" s="17" t="s">
        <v>228</v>
      </c>
      <c r="S185" s="5">
        <v>0.28943591299999999</v>
      </c>
    </row>
    <row r="186" spans="1:19">
      <c r="A186" s="165" t="s">
        <v>6</v>
      </c>
      <c r="B186" s="78">
        <v>0</v>
      </c>
      <c r="C186" s="78">
        <v>2</v>
      </c>
      <c r="D186" s="78">
        <v>0</v>
      </c>
      <c r="E186" s="78">
        <v>5</v>
      </c>
      <c r="F186" s="78">
        <v>0</v>
      </c>
      <c r="G186" s="20">
        <f t="shared" si="22"/>
        <v>1.4</v>
      </c>
      <c r="H186">
        <f t="shared" si="23"/>
        <v>5.2635536506504238E-4</v>
      </c>
      <c r="I186">
        <f t="shared" si="24"/>
        <v>0.33249730300000002</v>
      </c>
      <c r="J186">
        <f t="shared" si="25"/>
        <v>1.7501173930370702E-4</v>
      </c>
      <c r="R186" s="4" t="s">
        <v>135</v>
      </c>
      <c r="S186" s="5">
        <v>0.52074587400000005</v>
      </c>
    </row>
    <row r="187" spans="1:19">
      <c r="A187" s="165" t="s">
        <v>97</v>
      </c>
      <c r="B187" s="78">
        <v>17</v>
      </c>
      <c r="C187" s="78">
        <v>20</v>
      </c>
      <c r="D187" s="78">
        <v>18</v>
      </c>
      <c r="E187" s="78">
        <v>22</v>
      </c>
      <c r="F187" s="78">
        <v>20</v>
      </c>
      <c r="G187" s="20">
        <f t="shared" si="22"/>
        <v>19.399999999999999</v>
      </c>
      <c r="H187">
        <f t="shared" si="23"/>
        <v>7.2937814873298736E-3</v>
      </c>
      <c r="I187">
        <f t="shared" si="24"/>
        <v>0.28376774599999999</v>
      </c>
      <c r="J187">
        <f t="shared" si="25"/>
        <v>2.0697399324761255E-3</v>
      </c>
      <c r="R187" s="4" t="s">
        <v>238</v>
      </c>
      <c r="S187" s="4">
        <v>0.39864959599999999</v>
      </c>
    </row>
    <row r="188" spans="1:19">
      <c r="A188" s="165" t="s">
        <v>99</v>
      </c>
      <c r="B188" s="78">
        <v>3</v>
      </c>
      <c r="C188" s="78">
        <v>9</v>
      </c>
      <c r="D188" s="78">
        <v>10</v>
      </c>
      <c r="E188" s="78">
        <v>1</v>
      </c>
      <c r="F188" s="78">
        <v>2</v>
      </c>
      <c r="G188" s="20">
        <f t="shared" si="22"/>
        <v>5</v>
      </c>
      <c r="H188">
        <f t="shared" si="23"/>
        <v>1.8798405895180087E-3</v>
      </c>
      <c r="I188">
        <f t="shared" si="24"/>
        <v>0.36547341700000002</v>
      </c>
      <c r="J188">
        <f t="shared" si="25"/>
        <v>6.8703176366644101E-4</v>
      </c>
      <c r="R188" s="4" t="s">
        <v>239</v>
      </c>
      <c r="S188" s="4">
        <v>0.50207523200000004</v>
      </c>
    </row>
    <row r="189" spans="1:19">
      <c r="A189" s="165" t="s">
        <v>101</v>
      </c>
      <c r="B189" s="78">
        <v>4</v>
      </c>
      <c r="C189" s="78">
        <v>2</v>
      </c>
      <c r="D189" s="78">
        <v>7</v>
      </c>
      <c r="E189" s="78">
        <v>1</v>
      </c>
      <c r="F189" s="78">
        <v>18</v>
      </c>
      <c r="G189" s="20">
        <f t="shared" si="22"/>
        <v>6.4</v>
      </c>
      <c r="H189">
        <f t="shared" si="23"/>
        <v>2.4061959545830514E-3</v>
      </c>
      <c r="I189">
        <f t="shared" si="24"/>
        <v>0.36470802699999999</v>
      </c>
      <c r="J189">
        <f t="shared" si="25"/>
        <v>8.7755897917136624E-4</v>
      </c>
      <c r="R189" s="4" t="s">
        <v>215</v>
      </c>
      <c r="S189" s="5">
        <v>0.397369798</v>
      </c>
    </row>
    <row r="190" spans="1:19">
      <c r="A190" s="165" t="s">
        <v>103</v>
      </c>
      <c r="B190" s="78">
        <v>4</v>
      </c>
      <c r="C190" s="78">
        <v>2</v>
      </c>
      <c r="D190" s="78">
        <v>0</v>
      </c>
      <c r="E190" s="78">
        <v>0</v>
      </c>
      <c r="F190" s="78">
        <v>0</v>
      </c>
      <c r="G190" s="20">
        <f t="shared" si="22"/>
        <v>1.2</v>
      </c>
      <c r="H190">
        <f t="shared" si="23"/>
        <v>4.5116174148432207E-4</v>
      </c>
      <c r="I190">
        <f t="shared" si="24"/>
        <v>0.526867847</v>
      </c>
      <c r="J190">
        <f t="shared" si="25"/>
        <v>2.3770261538461534E-4</v>
      </c>
      <c r="R190" s="4" t="s">
        <v>240</v>
      </c>
      <c r="S190" s="5">
        <v>0.30378436800000003</v>
      </c>
    </row>
    <row r="191" spans="1:19">
      <c r="A191" s="165" t="s">
        <v>105</v>
      </c>
      <c r="B191" s="78">
        <v>161</v>
      </c>
      <c r="C191" s="78">
        <v>1</v>
      </c>
      <c r="D191" s="78">
        <v>0</v>
      </c>
      <c r="E191" s="78">
        <v>3</v>
      </c>
      <c r="F191" s="78">
        <v>3</v>
      </c>
      <c r="G191" s="20">
        <f t="shared" si="22"/>
        <v>33.6</v>
      </c>
      <c r="H191">
        <f t="shared" si="23"/>
        <v>1.263252876156102E-2</v>
      </c>
      <c r="I191">
        <f t="shared" si="24"/>
        <v>0.31737988700000003</v>
      </c>
      <c r="J191">
        <f t="shared" si="25"/>
        <v>4.0093105508684865E-3</v>
      </c>
      <c r="R191" s="4" t="s">
        <v>241</v>
      </c>
      <c r="S191" s="4">
        <v>0.39864959599999999</v>
      </c>
    </row>
    <row r="192" spans="1:19">
      <c r="A192" s="216" t="s">
        <v>114</v>
      </c>
      <c r="B192" s="78">
        <v>6</v>
      </c>
      <c r="C192" s="78">
        <v>0</v>
      </c>
      <c r="D192" s="78">
        <v>0</v>
      </c>
      <c r="E192" s="78">
        <v>0</v>
      </c>
      <c r="F192" s="78">
        <v>1</v>
      </c>
      <c r="G192" s="20">
        <f t="shared" si="22"/>
        <v>1.4</v>
      </c>
      <c r="H192">
        <f t="shared" si="23"/>
        <v>5.2635536506504238E-4</v>
      </c>
      <c r="I192">
        <f t="shared" si="24"/>
        <v>0.547400573</v>
      </c>
      <c r="J192">
        <f t="shared" si="25"/>
        <v>2.881272284382284E-4</v>
      </c>
      <c r="R192" s="4" t="s">
        <v>242</v>
      </c>
      <c r="S192" s="4">
        <v>0.23357465599999999</v>
      </c>
    </row>
    <row r="193" spans="1:19">
      <c r="A193" s="216" t="s">
        <v>128</v>
      </c>
      <c r="B193" s="78">
        <v>16</v>
      </c>
      <c r="C193" s="78">
        <v>0</v>
      </c>
      <c r="D193" s="78">
        <v>0</v>
      </c>
      <c r="E193" s="78">
        <v>0</v>
      </c>
      <c r="F193" s="78">
        <v>0</v>
      </c>
      <c r="G193" s="20">
        <f t="shared" si="22"/>
        <v>3.2</v>
      </c>
      <c r="H193">
        <f t="shared" si="23"/>
        <v>1.2030979772915257E-3</v>
      </c>
      <c r="I193">
        <f t="shared" si="24"/>
        <v>0.33922593699999998</v>
      </c>
      <c r="J193">
        <f t="shared" si="25"/>
        <v>4.0812203864952251E-4</v>
      </c>
      <c r="R193" s="4" t="s">
        <v>243</v>
      </c>
      <c r="S193" s="5">
        <v>0.36169664699999998</v>
      </c>
    </row>
    <row r="194" spans="1:19">
      <c r="A194" s="217" t="s">
        <v>136</v>
      </c>
      <c r="B194" s="78">
        <v>0</v>
      </c>
      <c r="C194" s="78">
        <v>0</v>
      </c>
      <c r="D194" s="78">
        <v>6</v>
      </c>
      <c r="E194" s="78">
        <v>1</v>
      </c>
      <c r="F194" s="78">
        <v>6</v>
      </c>
      <c r="G194" s="20">
        <f t="shared" si="22"/>
        <v>2.6</v>
      </c>
      <c r="H194">
        <f t="shared" si="23"/>
        <v>9.7751710654936461E-4</v>
      </c>
      <c r="I194">
        <f t="shared" si="24"/>
        <v>0.472086175</v>
      </c>
      <c r="J194">
        <f t="shared" si="25"/>
        <v>4.61472311827957E-4</v>
      </c>
      <c r="R194" s="4" t="s">
        <v>244</v>
      </c>
      <c r="S194" s="5">
        <v>0.41545077699999999</v>
      </c>
    </row>
    <row r="195" spans="1:19">
      <c r="A195" s="217" t="s">
        <v>137</v>
      </c>
      <c r="B195" s="78">
        <v>0</v>
      </c>
      <c r="C195" s="78">
        <v>0</v>
      </c>
      <c r="D195" s="78">
        <v>0</v>
      </c>
      <c r="E195" s="78">
        <v>2</v>
      </c>
      <c r="F195" s="78">
        <v>0</v>
      </c>
      <c r="G195" s="20">
        <f t="shared" si="22"/>
        <v>0.4</v>
      </c>
      <c r="H195">
        <f t="shared" si="23"/>
        <v>1.5038724716144071E-4</v>
      </c>
      <c r="I195">
        <f t="shared" si="24"/>
        <v>0.37213973700000003</v>
      </c>
      <c r="J195">
        <f t="shared" si="25"/>
        <v>5.5965070606812549E-5</v>
      </c>
      <c r="R195" s="4" t="s">
        <v>245</v>
      </c>
      <c r="S195" s="5">
        <v>0.21171030399999999</v>
      </c>
    </row>
    <row r="196" spans="1:19">
      <c r="A196" s="217" t="s">
        <v>141</v>
      </c>
      <c r="B196" s="78">
        <v>0</v>
      </c>
      <c r="C196" s="78">
        <v>0</v>
      </c>
      <c r="D196" s="78">
        <v>0</v>
      </c>
      <c r="E196" s="78">
        <v>3</v>
      </c>
      <c r="F196" s="78">
        <v>0</v>
      </c>
      <c r="G196" s="20">
        <f t="shared" si="22"/>
        <v>0.6</v>
      </c>
      <c r="H196">
        <f t="shared" si="23"/>
        <v>2.2558087074216104E-4</v>
      </c>
      <c r="I196">
        <f t="shared" si="24"/>
        <v>0.36556084300000002</v>
      </c>
      <c r="J196">
        <f t="shared" si="25"/>
        <v>8.2463533273178437E-5</v>
      </c>
      <c r="R196" s="4" t="s">
        <v>246</v>
      </c>
      <c r="S196" s="5">
        <v>0.50207523200000004</v>
      </c>
    </row>
    <row r="197" spans="1:19">
      <c r="A197" s="23" t="s">
        <v>96</v>
      </c>
      <c r="B197" s="78">
        <v>1</v>
      </c>
      <c r="C197" s="78">
        <v>5</v>
      </c>
      <c r="D197" s="78">
        <v>19</v>
      </c>
      <c r="E197" s="78">
        <v>9</v>
      </c>
      <c r="F197" s="78">
        <v>18</v>
      </c>
      <c r="G197" s="20">
        <f t="shared" si="22"/>
        <v>10.4</v>
      </c>
      <c r="H197">
        <f t="shared" si="23"/>
        <v>3.9100684261974585E-3</v>
      </c>
      <c r="I197">
        <f t="shared" si="24"/>
        <v>0.30302319799999999</v>
      </c>
      <c r="J197">
        <f t="shared" si="25"/>
        <v>1.1848414389051807E-3</v>
      </c>
      <c r="R197" s="4" t="s">
        <v>189</v>
      </c>
      <c r="S197" s="5">
        <v>0.34145803200000002</v>
      </c>
    </row>
    <row r="198" spans="1:19">
      <c r="A198" s="23" t="s">
        <v>150</v>
      </c>
      <c r="B198" s="78">
        <v>0</v>
      </c>
      <c r="C198" s="78">
        <v>0</v>
      </c>
      <c r="D198" s="78">
        <v>3</v>
      </c>
      <c r="E198" s="78">
        <v>0</v>
      </c>
      <c r="F198" s="78">
        <v>1</v>
      </c>
      <c r="G198" s="20">
        <f t="shared" si="22"/>
        <v>0.8</v>
      </c>
      <c r="H198">
        <f t="shared" si="23"/>
        <v>3.0077449432288142E-4</v>
      </c>
      <c r="I198">
        <f t="shared" si="24"/>
        <v>0.30302319799999999</v>
      </c>
      <c r="J198">
        <f t="shared" si="25"/>
        <v>9.1141649146552376E-5</v>
      </c>
      <c r="R198" s="4" t="s">
        <v>136</v>
      </c>
      <c r="S198" s="5">
        <v>0.472086175</v>
      </c>
    </row>
    <row r="199" spans="1:19">
      <c r="A199" s="23" t="s">
        <v>151</v>
      </c>
      <c r="B199" s="78">
        <v>0</v>
      </c>
      <c r="C199" s="78">
        <v>0</v>
      </c>
      <c r="D199" s="78">
        <v>0</v>
      </c>
      <c r="E199" s="78">
        <v>0</v>
      </c>
      <c r="F199" s="78">
        <v>2</v>
      </c>
      <c r="G199" s="20">
        <f t="shared" si="22"/>
        <v>0.4</v>
      </c>
      <c r="H199">
        <f t="shared" si="23"/>
        <v>1.5038724716144071E-4</v>
      </c>
      <c r="I199">
        <f t="shared" si="24"/>
        <v>0.34739118899999999</v>
      </c>
      <c r="J199">
        <f t="shared" si="25"/>
        <v>5.2243204601849759E-5</v>
      </c>
      <c r="R199" s="4" t="s">
        <v>223</v>
      </c>
      <c r="S199" s="5">
        <v>0.33414865799999999</v>
      </c>
    </row>
    <row r="200" spans="1:19">
      <c r="A200" s="23" t="s">
        <v>161</v>
      </c>
      <c r="B200" s="78">
        <v>0</v>
      </c>
      <c r="C200" s="78">
        <v>0</v>
      </c>
      <c r="D200" s="78">
        <v>1</v>
      </c>
      <c r="E200" s="78">
        <v>0</v>
      </c>
      <c r="F200" s="78">
        <v>0</v>
      </c>
      <c r="G200" s="20">
        <f t="shared" si="22"/>
        <v>0.2</v>
      </c>
      <c r="H200">
        <f t="shared" si="23"/>
        <v>7.5193623580720355E-5</v>
      </c>
      <c r="I200">
        <f t="shared" si="24"/>
        <v>0.33501194099999998</v>
      </c>
      <c r="J200">
        <f t="shared" si="25"/>
        <v>2.5190761786600493E-5</v>
      </c>
      <c r="R200" s="4" t="s">
        <v>247</v>
      </c>
      <c r="S200" s="5">
        <v>0.33414865799999999</v>
      </c>
    </row>
    <row r="201" spans="1:19">
      <c r="A201" s="23" t="s">
        <v>163</v>
      </c>
      <c r="B201" s="78">
        <v>0</v>
      </c>
      <c r="C201" s="78">
        <v>0</v>
      </c>
      <c r="D201" s="78">
        <v>0</v>
      </c>
      <c r="E201" s="78">
        <v>0</v>
      </c>
      <c r="F201" s="78">
        <v>9</v>
      </c>
      <c r="G201" s="20">
        <f t="shared" si="22"/>
        <v>1.8</v>
      </c>
      <c r="H201">
        <f t="shared" si="23"/>
        <v>6.7674261222648319E-4</v>
      </c>
      <c r="I201">
        <f t="shared" si="24"/>
        <v>0.309853932</v>
      </c>
      <c r="J201">
        <f t="shared" si="25"/>
        <v>2.0969135935032708E-4</v>
      </c>
      <c r="R201" s="4" t="s">
        <v>137</v>
      </c>
      <c r="S201" s="5">
        <v>0.37213973700000003</v>
      </c>
    </row>
    <row r="202" spans="1:19">
      <c r="A202" s="23" t="s">
        <v>168</v>
      </c>
      <c r="B202" s="78">
        <v>0</v>
      </c>
      <c r="C202" s="78">
        <v>0</v>
      </c>
      <c r="D202" s="78">
        <v>0</v>
      </c>
      <c r="E202" s="78">
        <v>8</v>
      </c>
      <c r="F202" s="78">
        <v>9</v>
      </c>
      <c r="G202" s="20">
        <f t="shared" si="22"/>
        <v>3.4</v>
      </c>
      <c r="H202">
        <f t="shared" si="23"/>
        <v>1.2782916008722458E-3</v>
      </c>
      <c r="I202">
        <f t="shared" si="24"/>
        <v>0.35233554700000003</v>
      </c>
      <c r="J202">
        <f t="shared" si="25"/>
        <v>4.5038757041882845E-4</v>
      </c>
      <c r="R202" s="4" t="s">
        <v>139</v>
      </c>
      <c r="S202" s="5">
        <v>0.58945392100000005</v>
      </c>
    </row>
    <row r="203" spans="1:19">
      <c r="A203" s="23" t="s">
        <v>170</v>
      </c>
      <c r="B203" s="78">
        <v>0</v>
      </c>
      <c r="C203" s="78">
        <v>0</v>
      </c>
      <c r="D203" s="78">
        <v>1</v>
      </c>
      <c r="E203" s="78">
        <v>0</v>
      </c>
      <c r="F203" s="78">
        <v>0</v>
      </c>
      <c r="G203" s="20">
        <f t="shared" si="22"/>
        <v>0.2</v>
      </c>
      <c r="H203">
        <f t="shared" si="23"/>
        <v>7.5193623580720355E-5</v>
      </c>
      <c r="I203">
        <f t="shared" si="24"/>
        <v>0.30810618099999998</v>
      </c>
      <c r="J203">
        <f t="shared" si="25"/>
        <v>2.3167620197007293E-5</v>
      </c>
      <c r="R203" s="4" t="s">
        <v>168</v>
      </c>
      <c r="S203" s="5">
        <v>0.35233554700000003</v>
      </c>
    </row>
    <row r="204" spans="1:19">
      <c r="A204" s="165" t="s">
        <v>174</v>
      </c>
      <c r="B204" s="78">
        <v>14</v>
      </c>
      <c r="C204" s="78">
        <v>25</v>
      </c>
      <c r="D204" s="78">
        <v>24</v>
      </c>
      <c r="E204" s="78">
        <v>14</v>
      </c>
      <c r="F204" s="78">
        <v>25</v>
      </c>
      <c r="G204" s="20">
        <f t="shared" si="22"/>
        <v>20.399999999999999</v>
      </c>
      <c r="H204">
        <f t="shared" si="23"/>
        <v>7.6697496052334753E-3</v>
      </c>
      <c r="I204">
        <f t="shared" si="24"/>
        <v>0.427243396</v>
      </c>
      <c r="J204">
        <f t="shared" si="25"/>
        <v>3.2768498678096094E-3</v>
      </c>
      <c r="R204" s="4" t="s">
        <v>66</v>
      </c>
      <c r="S204" s="5">
        <v>0.187754477</v>
      </c>
    </row>
    <row r="205" spans="1:19">
      <c r="A205" s="165" t="s">
        <v>175</v>
      </c>
      <c r="B205" s="78">
        <v>128</v>
      </c>
      <c r="C205" s="78">
        <v>3</v>
      </c>
      <c r="D205" s="78">
        <v>13</v>
      </c>
      <c r="E205" s="78">
        <v>4</v>
      </c>
      <c r="F205" s="78">
        <v>2</v>
      </c>
      <c r="G205" s="20">
        <f t="shared" si="22"/>
        <v>30</v>
      </c>
      <c r="H205">
        <f t="shared" si="23"/>
        <v>1.1279043537108053E-2</v>
      </c>
      <c r="I205">
        <f t="shared" si="24"/>
        <v>0.28742747600000002</v>
      </c>
      <c r="J205">
        <f t="shared" si="25"/>
        <v>3.2419070155650801E-3</v>
      </c>
      <c r="R205" s="4" t="s">
        <v>68</v>
      </c>
      <c r="S205" s="5">
        <v>0.17079533599999999</v>
      </c>
    </row>
    <row r="206" spans="1:19">
      <c r="A206" s="165" t="s">
        <v>178</v>
      </c>
      <c r="B206" s="78">
        <v>1</v>
      </c>
      <c r="C206" s="78">
        <v>18</v>
      </c>
      <c r="D206" s="78">
        <v>2</v>
      </c>
      <c r="E206" s="78">
        <v>31</v>
      </c>
      <c r="F206" s="78">
        <v>19</v>
      </c>
      <c r="G206" s="20">
        <f t="shared" si="22"/>
        <v>14.2</v>
      </c>
      <c r="H206">
        <f t="shared" si="23"/>
        <v>5.3387472742311443E-3</v>
      </c>
      <c r="I206">
        <f t="shared" si="24"/>
        <v>0.430075243</v>
      </c>
      <c r="J206">
        <f t="shared" si="25"/>
        <v>2.2960630312805468E-3</v>
      </c>
      <c r="R206" s="17" t="s">
        <v>220</v>
      </c>
      <c r="S206" s="5">
        <v>0.54393411999999997</v>
      </c>
    </row>
    <row r="207" spans="1:19">
      <c r="A207" s="165" t="s">
        <v>44</v>
      </c>
      <c r="B207" s="78">
        <v>0</v>
      </c>
      <c r="C207" s="78">
        <v>0</v>
      </c>
      <c r="D207" s="78">
        <v>116</v>
      </c>
      <c r="E207" s="78">
        <v>35</v>
      </c>
      <c r="F207" s="78">
        <v>7</v>
      </c>
      <c r="G207" s="20">
        <f t="shared" si="22"/>
        <v>31.6</v>
      </c>
      <c r="H207">
        <f t="shared" si="23"/>
        <v>1.1880592525753816E-2</v>
      </c>
      <c r="I207">
        <f t="shared" si="24"/>
        <v>0.338698428</v>
      </c>
      <c r="J207">
        <f t="shared" si="25"/>
        <v>4.0239380121813674E-3</v>
      </c>
      <c r="R207" s="4" t="s">
        <v>248</v>
      </c>
      <c r="S207" s="5">
        <v>0.61926907399999997</v>
      </c>
    </row>
    <row r="208" spans="1:19">
      <c r="A208" s="165" t="s">
        <v>180</v>
      </c>
      <c r="B208" s="78">
        <v>0</v>
      </c>
      <c r="C208" s="78">
        <v>35</v>
      </c>
      <c r="D208" s="78">
        <v>11</v>
      </c>
      <c r="E208" s="78">
        <v>28</v>
      </c>
      <c r="F208" s="78">
        <v>20</v>
      </c>
      <c r="G208" s="20">
        <f t="shared" si="22"/>
        <v>18.8</v>
      </c>
      <c r="H208">
        <f t="shared" si="23"/>
        <v>7.0682006165877134E-3</v>
      </c>
      <c r="I208">
        <f t="shared" si="24"/>
        <v>0.45023135800000003</v>
      </c>
      <c r="J208">
        <f t="shared" si="25"/>
        <v>3.1823255622227238E-3</v>
      </c>
      <c r="R208" s="4" t="s">
        <v>141</v>
      </c>
      <c r="S208" s="5">
        <v>0.36556084300000002</v>
      </c>
    </row>
    <row r="209" spans="1:19">
      <c r="A209" s="165" t="s">
        <v>182</v>
      </c>
      <c r="B209" s="78">
        <v>0</v>
      </c>
      <c r="C209" s="78">
        <v>2</v>
      </c>
      <c r="D209" s="78">
        <v>0</v>
      </c>
      <c r="E209" s="78">
        <v>1</v>
      </c>
      <c r="F209" s="78">
        <v>1</v>
      </c>
      <c r="G209" s="20">
        <f t="shared" si="22"/>
        <v>0.8</v>
      </c>
      <c r="H209">
        <f t="shared" si="23"/>
        <v>3.0077449432288142E-4</v>
      </c>
      <c r="I209">
        <f t="shared" si="24"/>
        <v>0.304453064</v>
      </c>
      <c r="J209">
        <f t="shared" si="25"/>
        <v>9.1571716369651853E-5</v>
      </c>
      <c r="R209" s="4" t="s">
        <v>249</v>
      </c>
      <c r="S209" s="5">
        <v>0.61926907399999997</v>
      </c>
    </row>
    <row r="210" spans="1:19">
      <c r="A210" s="165" t="s">
        <v>183</v>
      </c>
      <c r="B210" s="78">
        <v>0</v>
      </c>
      <c r="C210" s="78">
        <v>0</v>
      </c>
      <c r="D210" s="78">
        <v>0</v>
      </c>
      <c r="E210" s="78">
        <v>2</v>
      </c>
      <c r="F210" s="78">
        <v>1</v>
      </c>
      <c r="G210" s="20">
        <f t="shared" si="22"/>
        <v>0.6</v>
      </c>
      <c r="H210">
        <f t="shared" si="23"/>
        <v>2.2558087074216104E-4</v>
      </c>
      <c r="I210">
        <f t="shared" si="24"/>
        <v>0.32123402699999998</v>
      </c>
      <c r="J210">
        <f t="shared" si="25"/>
        <v>7.2464251522670858E-5</v>
      </c>
      <c r="R210" s="4" t="s">
        <v>70</v>
      </c>
      <c r="S210" s="5">
        <v>0.21351756199999999</v>
      </c>
    </row>
    <row r="211" spans="1:19">
      <c r="A211" s="165" t="s">
        <v>184</v>
      </c>
      <c r="B211" s="78">
        <v>0</v>
      </c>
      <c r="C211" s="78">
        <v>0</v>
      </c>
      <c r="D211" s="78">
        <v>15</v>
      </c>
      <c r="E211" s="78">
        <v>1</v>
      </c>
      <c r="F211" s="78">
        <v>0</v>
      </c>
      <c r="G211" s="20">
        <f t="shared" si="22"/>
        <v>3.2</v>
      </c>
      <c r="H211">
        <f t="shared" si="23"/>
        <v>1.2030979772915257E-3</v>
      </c>
      <c r="I211">
        <f t="shared" si="24"/>
        <v>0.35035347300000003</v>
      </c>
      <c r="J211">
        <f t="shared" si="25"/>
        <v>4.2150955470336119E-4</v>
      </c>
      <c r="R211" s="4" t="s">
        <v>179</v>
      </c>
      <c r="S211" s="5">
        <v>0.33193937699999998</v>
      </c>
    </row>
    <row r="212" spans="1:19">
      <c r="A212" s="165" t="s">
        <v>187</v>
      </c>
      <c r="B212" s="78">
        <v>0</v>
      </c>
      <c r="C212" s="78">
        <v>1</v>
      </c>
      <c r="D212" s="78">
        <v>0</v>
      </c>
      <c r="E212" s="78">
        <v>7</v>
      </c>
      <c r="F212" s="78">
        <v>3</v>
      </c>
      <c r="G212" s="20">
        <f t="shared" si="22"/>
        <v>2.2000000000000002</v>
      </c>
      <c r="H212">
        <f t="shared" si="23"/>
        <v>8.271298593879239E-4</v>
      </c>
      <c r="I212">
        <f t="shared" si="24"/>
        <v>0.29396187099999999</v>
      </c>
      <c r="J212">
        <f t="shared" si="25"/>
        <v>2.43144641025641E-4</v>
      </c>
      <c r="R212" s="4" t="s">
        <v>103</v>
      </c>
      <c r="S212" s="5">
        <v>0.526867847</v>
      </c>
    </row>
    <row r="213" spans="1:19">
      <c r="A213" s="165" t="s">
        <v>189</v>
      </c>
      <c r="B213" s="78">
        <v>3</v>
      </c>
      <c r="C213" s="78">
        <v>8</v>
      </c>
      <c r="D213" s="78">
        <v>2</v>
      </c>
      <c r="E213" s="78">
        <v>15</v>
      </c>
      <c r="F213" s="78">
        <v>6</v>
      </c>
      <c r="G213" s="20">
        <f t="shared" ref="G213:G233" si="26">AVERAGE(B213:F213)</f>
        <v>6.8</v>
      </c>
      <c r="H213">
        <f t="shared" ref="H213:H231" si="27">G213/G$233</f>
        <v>2.5565832017444916E-3</v>
      </c>
      <c r="I213">
        <f t="shared" ref="I213:I231" si="28">VLOOKUP(A213,R$1:S$248,2,FALSE)</f>
        <v>0.34145803200000002</v>
      </c>
      <c r="J213">
        <f t="shared" ref="J213:J231" si="29">H213*I213</f>
        <v>8.7296586871193319E-4</v>
      </c>
      <c r="R213" s="4" t="s">
        <v>202</v>
      </c>
      <c r="S213" s="5">
        <v>0.30560838699999998</v>
      </c>
    </row>
    <row r="214" spans="1:19">
      <c r="A214" s="165" t="s">
        <v>190</v>
      </c>
      <c r="B214" s="78">
        <v>0</v>
      </c>
      <c r="C214" s="78">
        <v>1</v>
      </c>
      <c r="D214" s="78">
        <v>10</v>
      </c>
      <c r="E214" s="78">
        <v>6</v>
      </c>
      <c r="F214" s="78">
        <v>0</v>
      </c>
      <c r="G214" s="20">
        <f t="shared" si="26"/>
        <v>3.4</v>
      </c>
      <c r="H214">
        <f t="shared" si="27"/>
        <v>1.2782916008722458E-3</v>
      </c>
      <c r="I214">
        <f t="shared" si="28"/>
        <v>0.349158994</v>
      </c>
      <c r="J214">
        <f t="shared" si="29"/>
        <v>4.4632700939920288E-4</v>
      </c>
      <c r="R214" s="4" t="s">
        <v>250</v>
      </c>
      <c r="S214" s="5">
        <v>0.16181582799999999</v>
      </c>
    </row>
    <row r="215" spans="1:19">
      <c r="A215" s="165" t="s">
        <v>193</v>
      </c>
      <c r="B215" s="78">
        <v>29</v>
      </c>
      <c r="C215" s="78">
        <v>18</v>
      </c>
      <c r="D215" s="78">
        <v>11</v>
      </c>
      <c r="E215" s="78">
        <v>4</v>
      </c>
      <c r="F215" s="78">
        <v>34</v>
      </c>
      <c r="G215" s="20">
        <f t="shared" si="26"/>
        <v>19.2</v>
      </c>
      <c r="H215">
        <f t="shared" si="27"/>
        <v>7.2185878637491532E-3</v>
      </c>
      <c r="I215">
        <f t="shared" si="28"/>
        <v>0.29781603099999998</v>
      </c>
      <c r="J215">
        <f t="shared" si="29"/>
        <v>2.1498111870065415E-3</v>
      </c>
      <c r="R215" s="4" t="s">
        <v>143</v>
      </c>
      <c r="S215" s="5">
        <v>0.41105823699999999</v>
      </c>
    </row>
    <row r="216" spans="1:19">
      <c r="A216" s="165" t="s">
        <v>69</v>
      </c>
      <c r="B216" s="78">
        <v>1</v>
      </c>
      <c r="C216" s="78">
        <v>3</v>
      </c>
      <c r="D216" s="78">
        <v>0</v>
      </c>
      <c r="E216" s="78">
        <v>0</v>
      </c>
      <c r="F216" s="78">
        <v>26</v>
      </c>
      <c r="G216" s="20">
        <f t="shared" si="26"/>
        <v>6</v>
      </c>
      <c r="H216">
        <f t="shared" si="27"/>
        <v>2.2558087074216106E-3</v>
      </c>
      <c r="I216">
        <f t="shared" si="28"/>
        <v>0.29559615700000003</v>
      </c>
      <c r="J216">
        <f t="shared" si="29"/>
        <v>6.6680838484096559E-4</v>
      </c>
      <c r="R216" s="4" t="s">
        <v>72</v>
      </c>
      <c r="S216" s="5">
        <v>0.20526576499999999</v>
      </c>
    </row>
    <row r="217" spans="1:19">
      <c r="A217" s="165" t="s">
        <v>42</v>
      </c>
      <c r="B217" s="78">
        <v>0</v>
      </c>
      <c r="C217" s="78">
        <v>0</v>
      </c>
      <c r="D217" s="78">
        <v>0</v>
      </c>
      <c r="E217" s="78">
        <v>0</v>
      </c>
      <c r="F217" s="78">
        <v>0</v>
      </c>
      <c r="G217" s="20">
        <f t="shared" si="26"/>
        <v>0</v>
      </c>
      <c r="H217">
        <f t="shared" si="27"/>
        <v>0</v>
      </c>
      <c r="I217">
        <f t="shared" si="28"/>
        <v>0.34843180000000001</v>
      </c>
      <c r="R217" s="4" t="s">
        <v>85</v>
      </c>
      <c r="S217" s="5">
        <v>0.15576436299999999</v>
      </c>
    </row>
    <row r="218" spans="1:19">
      <c r="A218" s="218" t="s">
        <v>266</v>
      </c>
      <c r="B218" s="78">
        <v>0</v>
      </c>
      <c r="C218" s="78">
        <v>0</v>
      </c>
      <c r="D218" s="78">
        <v>1</v>
      </c>
      <c r="E218" s="78">
        <v>0</v>
      </c>
      <c r="F218" s="78">
        <v>0</v>
      </c>
      <c r="G218" s="20">
        <f t="shared" si="26"/>
        <v>0.2</v>
      </c>
      <c r="H218">
        <f t="shared" si="27"/>
        <v>7.5193623580720355E-5</v>
      </c>
      <c r="I218">
        <f t="shared" si="28"/>
        <v>0.39864959599999999</v>
      </c>
      <c r="J218">
        <f t="shared" si="29"/>
        <v>2.9975907662230241E-5</v>
      </c>
      <c r="R218" s="22" t="s">
        <v>190</v>
      </c>
      <c r="S218" s="5">
        <v>0.349158994</v>
      </c>
    </row>
    <row r="219" spans="1:19">
      <c r="A219" s="218" t="s">
        <v>257</v>
      </c>
      <c r="B219" s="78">
        <v>0</v>
      </c>
      <c r="C219" s="78">
        <v>0</v>
      </c>
      <c r="D219" s="78">
        <v>0</v>
      </c>
      <c r="E219" s="78">
        <v>0</v>
      </c>
      <c r="F219" s="78">
        <v>0</v>
      </c>
      <c r="G219" s="20">
        <f t="shared" si="26"/>
        <v>0</v>
      </c>
      <c r="H219">
        <f t="shared" si="27"/>
        <v>0</v>
      </c>
      <c r="I219">
        <f t="shared" si="28"/>
        <v>0.39864959599999999</v>
      </c>
      <c r="R219" s="17" t="s">
        <v>157</v>
      </c>
      <c r="S219" s="5">
        <v>0.30302319799999999</v>
      </c>
    </row>
    <row r="220" spans="1:19">
      <c r="A220" s="165" t="s">
        <v>5</v>
      </c>
      <c r="B220" s="78">
        <v>3</v>
      </c>
      <c r="C220" s="78">
        <v>0</v>
      </c>
      <c r="D220" s="78">
        <v>3</v>
      </c>
      <c r="E220" s="78">
        <v>5</v>
      </c>
      <c r="F220" s="78">
        <v>5</v>
      </c>
      <c r="G220" s="20">
        <f t="shared" si="26"/>
        <v>3.2</v>
      </c>
      <c r="H220">
        <f t="shared" si="27"/>
        <v>1.2030979772915257E-3</v>
      </c>
      <c r="I220">
        <f t="shared" si="28"/>
        <v>0.33270861600000001</v>
      </c>
      <c r="J220">
        <f t="shared" si="29"/>
        <v>4.0028106293706295E-4</v>
      </c>
      <c r="R220" s="4" t="s">
        <v>230</v>
      </c>
      <c r="S220" s="5">
        <v>0.39837171399999999</v>
      </c>
    </row>
    <row r="221" spans="1:19">
      <c r="A221" s="165" t="s">
        <v>63</v>
      </c>
      <c r="B221" s="78">
        <v>10</v>
      </c>
      <c r="C221" s="78">
        <v>21</v>
      </c>
      <c r="D221" s="78">
        <v>61</v>
      </c>
      <c r="E221" s="78">
        <v>22</v>
      </c>
      <c r="F221" s="78">
        <v>7</v>
      </c>
      <c r="G221" s="20">
        <f t="shared" si="26"/>
        <v>24.2</v>
      </c>
      <c r="H221">
        <f t="shared" si="27"/>
        <v>9.0984284532671621E-3</v>
      </c>
      <c r="I221">
        <f t="shared" si="28"/>
        <v>0.27222679999999999</v>
      </c>
      <c r="J221">
        <f t="shared" si="29"/>
        <v>2.476836062861869E-3</v>
      </c>
      <c r="R221" s="4" t="s">
        <v>170</v>
      </c>
      <c r="S221" s="5">
        <v>0.30810618099999998</v>
      </c>
    </row>
    <row r="222" spans="1:19">
      <c r="A222" s="165" t="s">
        <v>212</v>
      </c>
      <c r="B222" s="78">
        <v>6</v>
      </c>
      <c r="C222" s="78">
        <v>0</v>
      </c>
      <c r="D222" s="78">
        <v>4</v>
      </c>
      <c r="E222" s="78">
        <v>0</v>
      </c>
      <c r="F222" s="78">
        <v>0</v>
      </c>
      <c r="G222" s="20">
        <f t="shared" si="26"/>
        <v>2</v>
      </c>
      <c r="H222">
        <f t="shared" si="27"/>
        <v>7.5193623580720355E-4</v>
      </c>
      <c r="I222">
        <f t="shared" si="28"/>
        <v>0.2866231185</v>
      </c>
      <c r="J222">
        <f t="shared" si="29"/>
        <v>2.1552230882021205E-4</v>
      </c>
      <c r="R222" s="17" t="s">
        <v>251</v>
      </c>
      <c r="S222" s="5">
        <v>0.30281271399999998</v>
      </c>
    </row>
    <row r="223" spans="1:19">
      <c r="A223" s="165" t="s">
        <v>223</v>
      </c>
      <c r="B223" s="78">
        <v>22</v>
      </c>
      <c r="C223" s="78">
        <v>3</v>
      </c>
      <c r="D223" s="78">
        <v>3</v>
      </c>
      <c r="E223" s="78">
        <v>0</v>
      </c>
      <c r="F223" s="78">
        <v>7</v>
      </c>
      <c r="G223" s="20">
        <f t="shared" si="26"/>
        <v>7</v>
      </c>
      <c r="H223">
        <f t="shared" si="27"/>
        <v>2.6317768253252124E-3</v>
      </c>
      <c r="I223">
        <f t="shared" si="28"/>
        <v>0.33414865799999999</v>
      </c>
      <c r="J223">
        <f t="shared" si="29"/>
        <v>8.7940469433792014E-4</v>
      </c>
      <c r="R223" s="4" t="s">
        <v>252</v>
      </c>
      <c r="S223" s="5">
        <v>0.53492192699999996</v>
      </c>
    </row>
    <row r="224" spans="1:19">
      <c r="A224" s="165" t="s">
        <v>251</v>
      </c>
      <c r="B224" s="78">
        <v>1</v>
      </c>
      <c r="C224" s="78">
        <v>0</v>
      </c>
      <c r="D224" s="78">
        <v>8</v>
      </c>
      <c r="E224" s="78">
        <v>71</v>
      </c>
      <c r="F224" s="78">
        <v>12</v>
      </c>
      <c r="G224" s="20">
        <f t="shared" si="26"/>
        <v>18.399999999999999</v>
      </c>
      <c r="H224">
        <f t="shared" si="27"/>
        <v>6.9178133694262718E-3</v>
      </c>
      <c r="I224">
        <f t="shared" si="28"/>
        <v>0.30281271399999998</v>
      </c>
      <c r="J224">
        <f t="shared" si="29"/>
        <v>2.0948018413414538E-3</v>
      </c>
      <c r="R224" s="4" t="s">
        <v>253</v>
      </c>
      <c r="S224" s="5">
        <v>0.57529444600000001</v>
      </c>
    </row>
    <row r="225" spans="1:19">
      <c r="A225" s="165" t="s">
        <v>40</v>
      </c>
      <c r="B225" s="78">
        <v>273</v>
      </c>
      <c r="C225" s="78">
        <v>239</v>
      </c>
      <c r="D225" s="78">
        <v>216</v>
      </c>
      <c r="E225" s="78">
        <v>297</v>
      </c>
      <c r="F225" s="78">
        <v>373</v>
      </c>
      <c r="G225" s="20">
        <f t="shared" si="26"/>
        <v>279.60000000000002</v>
      </c>
      <c r="H225">
        <f t="shared" si="27"/>
        <v>0.10512068576584706</v>
      </c>
      <c r="I225">
        <f t="shared" si="28"/>
        <v>0.292860758</v>
      </c>
      <c r="J225">
        <f t="shared" si="29"/>
        <v>3.0785723714865779E-2</v>
      </c>
      <c r="R225" s="4" t="s">
        <v>254</v>
      </c>
      <c r="S225" s="4">
        <v>0.54393411999999997</v>
      </c>
    </row>
    <row r="226" spans="1:19">
      <c r="A226" s="165" t="s">
        <v>50</v>
      </c>
      <c r="B226" s="78">
        <v>0</v>
      </c>
      <c r="C226" s="78">
        <v>100</v>
      </c>
      <c r="D226" s="78">
        <v>100</v>
      </c>
      <c r="E226" s="78">
        <v>0</v>
      </c>
      <c r="F226" s="78">
        <v>0</v>
      </c>
      <c r="G226" s="20">
        <f t="shared" si="26"/>
        <v>40</v>
      </c>
      <c r="H226">
        <f t="shared" si="27"/>
        <v>1.5038724716144069E-2</v>
      </c>
      <c r="I226">
        <f t="shared" si="28"/>
        <v>0.230041615</v>
      </c>
      <c r="J226">
        <f t="shared" si="29"/>
        <v>3.4595325212421982E-3</v>
      </c>
      <c r="R226" s="4" t="s">
        <v>255</v>
      </c>
      <c r="S226" s="5">
        <v>0.416826951</v>
      </c>
    </row>
    <row r="227" spans="1:19">
      <c r="A227" s="165" t="s">
        <v>191</v>
      </c>
      <c r="B227" s="78">
        <v>29</v>
      </c>
      <c r="C227" s="78">
        <v>33</v>
      </c>
      <c r="D227" s="78">
        <v>13</v>
      </c>
      <c r="E227" s="78">
        <v>78</v>
      </c>
      <c r="F227" s="78">
        <v>56</v>
      </c>
      <c r="G227" s="20">
        <f t="shared" si="26"/>
        <v>41.8</v>
      </c>
      <c r="H227">
        <f t="shared" si="27"/>
        <v>1.5715467328370553E-2</v>
      </c>
      <c r="I227">
        <f t="shared" si="28"/>
        <v>0.28386346000000001</v>
      </c>
      <c r="J227">
        <f t="shared" si="29"/>
        <v>4.4610469313482214E-3</v>
      </c>
      <c r="R227" s="4" t="s">
        <v>216</v>
      </c>
      <c r="S227" s="5">
        <v>0.302344053</v>
      </c>
    </row>
    <row r="228" spans="1:19">
      <c r="A228" s="165" t="s">
        <v>228</v>
      </c>
      <c r="B228" s="78">
        <v>77</v>
      </c>
      <c r="C228" s="78">
        <v>101</v>
      </c>
      <c r="D228" s="78">
        <v>74</v>
      </c>
      <c r="E228" s="78">
        <v>88</v>
      </c>
      <c r="F228" s="78">
        <v>162</v>
      </c>
      <c r="G228" s="20">
        <f t="shared" si="26"/>
        <v>100.4</v>
      </c>
      <c r="H228">
        <f t="shared" si="27"/>
        <v>3.774719903752162E-2</v>
      </c>
      <c r="I228">
        <f t="shared" si="28"/>
        <v>0.28943591299999999</v>
      </c>
      <c r="J228">
        <f t="shared" si="29"/>
        <v>1.0925395016617791E-2</v>
      </c>
      <c r="R228" s="4" t="s">
        <v>105</v>
      </c>
      <c r="S228" s="5">
        <v>0.31737988700000003</v>
      </c>
    </row>
    <row r="229" spans="1:19">
      <c r="A229" s="165" t="s">
        <v>232</v>
      </c>
      <c r="B229" s="78">
        <v>15</v>
      </c>
      <c r="C229" s="78">
        <v>9</v>
      </c>
      <c r="D229" s="78">
        <v>24</v>
      </c>
      <c r="E229" s="78">
        <v>25</v>
      </c>
      <c r="F229" s="78">
        <v>13</v>
      </c>
      <c r="G229" s="20">
        <f t="shared" si="26"/>
        <v>17.2</v>
      </c>
      <c r="H229">
        <f t="shared" si="27"/>
        <v>6.4666516279419496E-3</v>
      </c>
      <c r="I229">
        <f t="shared" si="28"/>
        <v>0.262116511</v>
      </c>
      <c r="J229">
        <f t="shared" si="29"/>
        <v>1.6950161625686139E-3</v>
      </c>
      <c r="R229" s="4" t="s">
        <v>192</v>
      </c>
      <c r="S229" s="5">
        <v>0.27743080799999997</v>
      </c>
    </row>
    <row r="230" spans="1:19">
      <c r="A230" s="165" t="s">
        <v>233</v>
      </c>
      <c r="B230" s="78">
        <v>5</v>
      </c>
      <c r="C230" s="78">
        <v>2</v>
      </c>
      <c r="D230" s="78">
        <v>5</v>
      </c>
      <c r="E230" s="78">
        <v>0</v>
      </c>
      <c r="F230" s="78">
        <v>1</v>
      </c>
      <c r="G230" s="20">
        <f t="shared" si="26"/>
        <v>2.6</v>
      </c>
      <c r="H230">
        <f t="shared" si="27"/>
        <v>9.7751710654936461E-4</v>
      </c>
      <c r="I230">
        <f t="shared" si="28"/>
        <v>0.30434835599999999</v>
      </c>
      <c r="J230">
        <f t="shared" si="29"/>
        <v>2.9750572434017594E-4</v>
      </c>
      <c r="R230" s="4" t="s">
        <v>256</v>
      </c>
      <c r="S230" s="5">
        <v>0.29321646899999998</v>
      </c>
    </row>
    <row r="231" spans="1:19">
      <c r="A231" s="165" t="s">
        <v>147</v>
      </c>
      <c r="B231" s="78">
        <v>6</v>
      </c>
      <c r="C231" s="78">
        <v>3</v>
      </c>
      <c r="D231" s="78">
        <v>6</v>
      </c>
      <c r="E231" s="78">
        <v>25</v>
      </c>
      <c r="F231" s="78">
        <v>12</v>
      </c>
      <c r="G231" s="20">
        <f t="shared" si="26"/>
        <v>10.4</v>
      </c>
      <c r="H231">
        <f t="shared" si="27"/>
        <v>3.9100684261974585E-3</v>
      </c>
      <c r="I231">
        <f t="shared" si="28"/>
        <v>0.304407025</v>
      </c>
      <c r="J231">
        <f t="shared" si="29"/>
        <v>1.1902522971652004E-3</v>
      </c>
      <c r="R231" s="4" t="s">
        <v>257</v>
      </c>
      <c r="S231" s="4">
        <v>0.39864959599999999</v>
      </c>
    </row>
    <row r="232" spans="1:19" ht="16" thickBot="1">
      <c r="A232" s="79"/>
      <c r="B232" s="80"/>
      <c r="C232" s="80"/>
      <c r="D232" s="80"/>
      <c r="E232" s="80"/>
      <c r="F232" s="80"/>
      <c r="G232" s="20"/>
      <c r="R232" s="4" t="s">
        <v>258</v>
      </c>
      <c r="S232" s="4">
        <v>0.54393411999999997</v>
      </c>
    </row>
    <row r="233" spans="1:19">
      <c r="A233" s="58"/>
      <c r="B233" s="82">
        <f>SUM(B148:B231)</f>
        <v>2598</v>
      </c>
      <c r="C233" s="82">
        <f>SUM(C148:C231)</f>
        <v>2018</v>
      </c>
      <c r="D233" s="82">
        <f>SUM(D148:D231)</f>
        <v>1818</v>
      </c>
      <c r="E233" s="82">
        <f>SUM(E148:E231)</f>
        <v>2537</v>
      </c>
      <c r="F233" s="82">
        <f>SUM(F148:F231)</f>
        <v>4328</v>
      </c>
      <c r="G233" s="20">
        <f t="shared" si="26"/>
        <v>2659.8</v>
      </c>
      <c r="R233" s="4" t="s">
        <v>144</v>
      </c>
      <c r="S233" s="5">
        <v>0.52159803599999999</v>
      </c>
    </row>
    <row r="234" spans="1:19">
      <c r="A234" s="84" t="s">
        <v>341</v>
      </c>
      <c r="B234" s="166"/>
      <c r="C234" s="166"/>
      <c r="D234" s="166"/>
      <c r="E234" s="166"/>
      <c r="F234" s="166"/>
      <c r="G234" s="69"/>
      <c r="R234" s="4" t="s">
        <v>232</v>
      </c>
      <c r="S234" s="5">
        <v>0.262116511</v>
      </c>
    </row>
    <row r="235" spans="1:19">
      <c r="A235" s="86"/>
      <c r="B235" s="81"/>
      <c r="C235" s="81"/>
      <c r="D235" s="81"/>
      <c r="E235" s="81"/>
      <c r="F235" s="81"/>
      <c r="G235" s="18"/>
      <c r="R235" s="4" t="s">
        <v>193</v>
      </c>
      <c r="S235" s="5">
        <v>0.29781603099999998</v>
      </c>
    </row>
    <row r="236" spans="1:19">
      <c r="R236" s="4" t="s">
        <v>74</v>
      </c>
      <c r="S236" s="5">
        <v>0.164744418</v>
      </c>
    </row>
    <row r="237" spans="1:19">
      <c r="R237" s="25" t="s">
        <v>146</v>
      </c>
      <c r="S237" s="5">
        <v>0.53553453900000003</v>
      </c>
    </row>
    <row r="238" spans="1:19">
      <c r="R238" s="39" t="s">
        <v>275</v>
      </c>
      <c r="S238" s="39">
        <v>0.53553453900000003</v>
      </c>
    </row>
    <row r="239" spans="1:19">
      <c r="R239" s="4" t="s">
        <v>0</v>
      </c>
      <c r="S239" s="5">
        <v>0.199021375</v>
      </c>
    </row>
    <row r="240" spans="1:19">
      <c r="R240" s="4" t="s">
        <v>259</v>
      </c>
      <c r="S240" s="4">
        <v>0.54393411999999997</v>
      </c>
    </row>
    <row r="241" spans="18:19">
      <c r="R241" s="17" t="s">
        <v>260</v>
      </c>
      <c r="S241" s="4">
        <v>0.39864959599999999</v>
      </c>
    </row>
    <row r="242" spans="18:19">
      <c r="R242" s="4" t="s">
        <v>203</v>
      </c>
      <c r="S242" s="5">
        <v>0.273960494</v>
      </c>
    </row>
    <row r="243" spans="18:19">
      <c r="R243" s="4" t="s">
        <v>233</v>
      </c>
      <c r="S243" s="5">
        <v>0.30434835599999999</v>
      </c>
    </row>
    <row r="244" spans="18:19">
      <c r="R244" s="4" t="s">
        <v>221</v>
      </c>
      <c r="S244" s="5">
        <v>0.44710646199999998</v>
      </c>
    </row>
    <row r="245" spans="18:19">
      <c r="R245" s="17" t="s">
        <v>204</v>
      </c>
      <c r="S245" s="5">
        <v>0.284910779</v>
      </c>
    </row>
    <row r="246" spans="18:19">
      <c r="R246" s="793" t="s">
        <v>267</v>
      </c>
      <c r="S246" s="5">
        <v>0.284910779</v>
      </c>
    </row>
    <row r="247" spans="18:19">
      <c r="R247" s="17" t="s">
        <v>172</v>
      </c>
      <c r="S247" s="5">
        <v>0.38138826799999997</v>
      </c>
    </row>
    <row r="248" spans="18:19">
      <c r="R248" s="4" t="s">
        <v>261</v>
      </c>
      <c r="S248" s="4">
        <v>0.54393411999999997</v>
      </c>
    </row>
    <row r="249" spans="18:19">
      <c r="R249" s="4" t="s">
        <v>262</v>
      </c>
      <c r="S249" s="4">
        <v>0.38749658933333336</v>
      </c>
    </row>
    <row r="250" spans="18:19">
      <c r="R250" s="4" t="s">
        <v>195</v>
      </c>
      <c r="S250" s="5">
        <v>0.52748621900000003</v>
      </c>
    </row>
    <row r="251" spans="18:19">
      <c r="R251" s="17" t="s">
        <v>263</v>
      </c>
      <c r="S251" s="4">
        <v>0.25747838160000003</v>
      </c>
    </row>
    <row r="252" spans="18:19">
      <c r="R252" s="4" t="s">
        <v>148</v>
      </c>
      <c r="S252" s="5">
        <v>0.49722559999999999</v>
      </c>
    </row>
    <row r="253" spans="18:19">
      <c r="R253" s="4" t="s">
        <v>149</v>
      </c>
      <c r="S253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7"/>
  <sheetViews>
    <sheetView topLeftCell="B1" workbookViewId="0">
      <selection activeCell="Q1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053" t="s">
        <v>144</v>
      </c>
      <c r="B1" s="1054"/>
      <c r="C1" s="1054"/>
      <c r="D1" s="1054"/>
      <c r="E1" s="1054"/>
      <c r="F1" s="1054"/>
      <c r="G1" s="1055"/>
      <c r="H1" s="1055"/>
      <c r="I1" s="1055"/>
      <c r="J1" s="1055"/>
      <c r="K1" s="1055"/>
      <c r="L1" s="1055"/>
      <c r="Q1" s="190" t="s">
        <v>278</v>
      </c>
      <c r="R1" s="4" t="s">
        <v>1</v>
      </c>
      <c r="S1" s="5">
        <v>0.58265870500000005</v>
      </c>
    </row>
    <row r="2" spans="1:19">
      <c r="A2" s="1056" t="s">
        <v>2</v>
      </c>
      <c r="B2" s="1056"/>
      <c r="C2" s="1056"/>
      <c r="D2" s="1056"/>
      <c r="E2" s="1056"/>
      <c r="F2" s="1056"/>
      <c r="G2" s="1055"/>
      <c r="H2" s="1055"/>
      <c r="I2" s="1055"/>
      <c r="J2" s="1055"/>
      <c r="K2" s="1055"/>
      <c r="L2" s="1055"/>
      <c r="R2" s="4" t="s">
        <v>3</v>
      </c>
      <c r="S2" s="5">
        <v>0.189396599</v>
      </c>
    </row>
    <row r="3" spans="1:19">
      <c r="A3" s="1057" t="s">
        <v>4</v>
      </c>
      <c r="B3" s="1058"/>
      <c r="C3" s="1058"/>
      <c r="D3" s="1058"/>
      <c r="E3" s="1058"/>
      <c r="F3" s="1058"/>
      <c r="G3" s="1055"/>
      <c r="H3" s="1055"/>
      <c r="I3" s="1055"/>
      <c r="J3" s="1055"/>
      <c r="K3" s="1055"/>
      <c r="L3" s="1055"/>
      <c r="R3" s="4" t="s">
        <v>5</v>
      </c>
      <c r="S3" s="5">
        <v>0.33270861600000001</v>
      </c>
    </row>
    <row r="4" spans="1:19" ht="16" thickBot="1">
      <c r="A4" s="1059"/>
      <c r="B4" s="1060"/>
      <c r="C4" s="1060"/>
      <c r="D4" s="1060"/>
      <c r="E4" s="1060"/>
      <c r="F4" s="1060"/>
      <c r="G4" s="1055"/>
      <c r="H4" s="1055"/>
      <c r="I4" s="1055"/>
      <c r="J4" s="1055"/>
      <c r="K4" s="1055"/>
      <c r="L4" s="1055"/>
      <c r="R4" s="4" t="s">
        <v>6</v>
      </c>
      <c r="S4" s="5">
        <v>0.33249730300000002</v>
      </c>
    </row>
    <row r="5" spans="1:19">
      <c r="A5" s="1061" t="s">
        <v>268</v>
      </c>
      <c r="B5" s="1062" t="s">
        <v>8</v>
      </c>
      <c r="C5" s="1062" t="s">
        <v>9</v>
      </c>
      <c r="D5" s="1062" t="s">
        <v>10</v>
      </c>
      <c r="E5" s="1062" t="s">
        <v>11</v>
      </c>
      <c r="F5" s="1062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063"/>
      <c r="B6" s="1064"/>
      <c r="C6" s="1064"/>
      <c r="D6" s="1064"/>
      <c r="E6" s="1064"/>
      <c r="F6" s="1064"/>
      <c r="G6" s="18"/>
      <c r="R6" s="4" t="s">
        <v>20</v>
      </c>
      <c r="S6" s="4">
        <v>0.21351756199999999</v>
      </c>
    </row>
    <row r="7" spans="1:19">
      <c r="A7" s="1065" t="s">
        <v>34</v>
      </c>
      <c r="B7" s="1066">
        <v>0</v>
      </c>
      <c r="C7" s="1066">
        <v>0</v>
      </c>
      <c r="D7" s="1066">
        <v>0</v>
      </c>
      <c r="E7" s="1066">
        <v>0</v>
      </c>
      <c r="F7" s="1066">
        <v>0</v>
      </c>
      <c r="G7" s="20">
        <f>AVERAGE(B7:F7)</f>
        <v>0</v>
      </c>
      <c r="H7">
        <f>G7/G$16</f>
        <v>0</v>
      </c>
      <c r="I7">
        <f>VLOOKUP(A7,R$1:S$248,2,FALSE)</f>
        <v>0.14496762399999999</v>
      </c>
      <c r="K7">
        <f>SUM(J7:J14)</f>
        <v>0.53478001527551011</v>
      </c>
      <c r="L7">
        <f>COUNTA(J7:J14)</f>
        <v>2</v>
      </c>
      <c r="R7" s="4" t="s">
        <v>22</v>
      </c>
      <c r="S7" s="5">
        <v>0.51563940399999997</v>
      </c>
    </row>
    <row r="8" spans="1:19">
      <c r="A8" s="1065" t="s">
        <v>39</v>
      </c>
      <c r="B8" s="1066">
        <v>0</v>
      </c>
      <c r="C8" s="1066">
        <v>0</v>
      </c>
      <c r="D8" s="1066">
        <v>0</v>
      </c>
      <c r="E8" s="1066">
        <v>0</v>
      </c>
      <c r="F8" s="1066">
        <v>0</v>
      </c>
      <c r="G8" s="20">
        <f t="shared" ref="G8:G16" si="0">AVERAGE(B8:F8)</f>
        <v>0</v>
      </c>
      <c r="H8">
        <f t="shared" ref="H8:H14" si="1">G8/G$16</f>
        <v>0</v>
      </c>
      <c r="I8">
        <f t="shared" ref="I8:I14" si="2">VLOOKUP(A8,R$1:S$248,2,FALSE)</f>
        <v>0.150847644</v>
      </c>
      <c r="K8" s="1055"/>
      <c r="L8" s="1055"/>
      <c r="R8" s="4" t="s">
        <v>24</v>
      </c>
      <c r="S8" s="4">
        <v>0.39864959599999999</v>
      </c>
    </row>
    <row r="9" spans="1:19">
      <c r="A9" s="1065" t="s">
        <v>41</v>
      </c>
      <c r="B9" s="1066">
        <v>0</v>
      </c>
      <c r="C9" s="1066">
        <v>0</v>
      </c>
      <c r="D9" s="1066">
        <v>0</v>
      </c>
      <c r="E9" s="1066">
        <v>0</v>
      </c>
      <c r="F9" s="1066">
        <v>0</v>
      </c>
      <c r="G9" s="20">
        <f t="shared" si="0"/>
        <v>0</v>
      </c>
      <c r="H9">
        <f t="shared" si="1"/>
        <v>0</v>
      </c>
      <c r="I9">
        <f t="shared" si="2"/>
        <v>0.15008984</v>
      </c>
      <c r="K9" s="1055"/>
      <c r="L9" s="1055"/>
      <c r="R9" s="4" t="s">
        <v>26</v>
      </c>
      <c r="S9" s="5">
        <v>0.61926907399999997</v>
      </c>
    </row>
    <row r="10" spans="1:19">
      <c r="A10" s="1065" t="s">
        <v>92</v>
      </c>
      <c r="B10" s="1066">
        <v>0</v>
      </c>
      <c r="C10" s="1066">
        <v>0</v>
      </c>
      <c r="D10" s="1066">
        <v>0</v>
      </c>
      <c r="E10" s="1066">
        <v>0</v>
      </c>
      <c r="F10" s="1066">
        <v>0</v>
      </c>
      <c r="G10" s="20">
        <f t="shared" si="0"/>
        <v>0</v>
      </c>
      <c r="H10">
        <f t="shared" si="1"/>
        <v>0</v>
      </c>
      <c r="I10">
        <f t="shared" si="2"/>
        <v>0.28963038000000002</v>
      </c>
      <c r="K10" s="1055"/>
      <c r="L10" s="1055"/>
      <c r="R10" s="4" t="s">
        <v>28</v>
      </c>
      <c r="S10" s="5">
        <v>0.41010332799999999</v>
      </c>
    </row>
    <row r="11" spans="1:19">
      <c r="A11" s="1065" t="s">
        <v>120</v>
      </c>
      <c r="B11" s="1066">
        <v>0</v>
      </c>
      <c r="C11" s="1066">
        <v>0</v>
      </c>
      <c r="D11" s="1066">
        <v>0</v>
      </c>
      <c r="E11" s="1066">
        <v>0</v>
      </c>
      <c r="F11" s="1066">
        <v>0</v>
      </c>
      <c r="G11" s="20">
        <f t="shared" si="0"/>
        <v>0</v>
      </c>
      <c r="H11">
        <f t="shared" si="1"/>
        <v>0</v>
      </c>
      <c r="I11">
        <f t="shared" si="2"/>
        <v>0.530444735</v>
      </c>
      <c r="K11" s="1055"/>
      <c r="L11" s="1055"/>
      <c r="R11" s="4" t="s">
        <v>31</v>
      </c>
      <c r="S11" s="5">
        <v>0.26223906699999999</v>
      </c>
    </row>
    <row r="12" spans="1:19">
      <c r="A12" s="1065" t="s">
        <v>62</v>
      </c>
      <c r="B12" s="1066">
        <v>0</v>
      </c>
      <c r="C12" s="1066">
        <v>0</v>
      </c>
      <c r="D12" s="1066">
        <v>0</v>
      </c>
      <c r="E12" s="1066">
        <v>0</v>
      </c>
      <c r="F12" s="1066">
        <v>0</v>
      </c>
      <c r="G12" s="20">
        <f t="shared" si="0"/>
        <v>0</v>
      </c>
      <c r="H12">
        <f t="shared" si="1"/>
        <v>0</v>
      </c>
      <c r="I12">
        <f t="shared" si="2"/>
        <v>0.25460756899999998</v>
      </c>
      <c r="K12" s="1055"/>
      <c r="L12" s="1055"/>
      <c r="R12" s="4" t="s">
        <v>33</v>
      </c>
      <c r="S12" s="5">
        <v>0.29721400999999997</v>
      </c>
    </row>
    <row r="13" spans="1:19">
      <c r="A13" s="1065" t="s">
        <v>135</v>
      </c>
      <c r="B13" s="1066">
        <v>0</v>
      </c>
      <c r="C13" s="1066">
        <v>0</v>
      </c>
      <c r="D13" s="1066">
        <v>0</v>
      </c>
      <c r="E13" s="1066">
        <v>2</v>
      </c>
      <c r="F13" s="1066">
        <v>0</v>
      </c>
      <c r="G13" s="20">
        <f t="shared" si="0"/>
        <v>0.4</v>
      </c>
      <c r="H13">
        <f t="shared" si="1"/>
        <v>5.1020408163265307E-2</v>
      </c>
      <c r="I13">
        <f t="shared" si="2"/>
        <v>0.52074587400000005</v>
      </c>
      <c r="J13">
        <f>H13*I13</f>
        <v>2.656866704081633E-2</v>
      </c>
      <c r="K13" s="1055"/>
      <c r="L13" s="1055"/>
      <c r="R13" s="4" t="s">
        <v>35</v>
      </c>
      <c r="S13" s="4">
        <v>0.39864959599999999</v>
      </c>
    </row>
    <row r="14" spans="1:19">
      <c r="A14" s="1065" t="s">
        <v>275</v>
      </c>
      <c r="B14" s="1066">
        <v>5.6</v>
      </c>
      <c r="C14" s="1066">
        <v>3.2</v>
      </c>
      <c r="D14" s="1066">
        <v>0.5</v>
      </c>
      <c r="E14" s="1066">
        <v>27.9</v>
      </c>
      <c r="F14" s="1066">
        <v>0</v>
      </c>
      <c r="G14" s="20">
        <f t="shared" si="0"/>
        <v>7.44</v>
      </c>
      <c r="H14">
        <f t="shared" si="1"/>
        <v>0.94897959183673464</v>
      </c>
      <c r="I14">
        <f t="shared" si="2"/>
        <v>0.53553453900000003</v>
      </c>
      <c r="J14">
        <f>H14*I14</f>
        <v>0.50821134823469383</v>
      </c>
      <c r="K14" s="1055"/>
      <c r="L14" s="1055"/>
      <c r="R14" s="4" t="s">
        <v>37</v>
      </c>
      <c r="S14" s="5">
        <v>0.23886655300000001</v>
      </c>
    </row>
    <row r="15" spans="1:19" ht="16" thickBot="1">
      <c r="A15" s="1067"/>
      <c r="B15" s="1068"/>
      <c r="C15" s="1068"/>
      <c r="D15" s="1068"/>
      <c r="E15" s="1068"/>
      <c r="F15" s="1068"/>
      <c r="G15" s="20"/>
      <c r="H15" s="1055"/>
      <c r="I15" s="1055"/>
      <c r="J15" s="1055"/>
      <c r="K15" s="1055"/>
      <c r="L15" s="1055"/>
      <c r="R15" s="4" t="s">
        <v>21</v>
      </c>
      <c r="S15" s="5">
        <v>0.19499014100000001</v>
      </c>
    </row>
    <row r="16" spans="1:19">
      <c r="A16" s="58"/>
      <c r="B16" s="1069">
        <f>SUM(B7:B14)</f>
        <v>5.6</v>
      </c>
      <c r="C16" s="1069">
        <f>SUM(C7:C14)</f>
        <v>3.2</v>
      </c>
      <c r="D16" s="1069">
        <f>SUM(D7:D14)</f>
        <v>0.5</v>
      </c>
      <c r="E16" s="1069">
        <f>SUM(E7:E14)</f>
        <v>29.9</v>
      </c>
      <c r="F16" s="1069">
        <f>SUM(F7:F14)</f>
        <v>0</v>
      </c>
      <c r="G16" s="20">
        <f t="shared" si="0"/>
        <v>7.8400000000000007</v>
      </c>
      <c r="H16" s="1055"/>
      <c r="I16" s="1055"/>
      <c r="J16" s="1055"/>
      <c r="K16" s="1055"/>
      <c r="L16" s="1055"/>
      <c r="R16" s="4" t="s">
        <v>40</v>
      </c>
      <c r="S16" s="5">
        <v>0.292860758</v>
      </c>
    </row>
    <row r="17" spans="1:19">
      <c r="A17" s="1070" t="s">
        <v>335</v>
      </c>
      <c r="B17" s="1071"/>
      <c r="C17" s="1071"/>
      <c r="D17" s="1071"/>
      <c r="E17" s="1071"/>
      <c r="F17" s="1071"/>
      <c r="G17" s="1055"/>
      <c r="H17" s="1055"/>
      <c r="I17" s="1055"/>
      <c r="J17" s="1055"/>
      <c r="K17" s="1055"/>
      <c r="L17" s="1055"/>
      <c r="R17" s="4" t="s">
        <v>42</v>
      </c>
      <c r="S17" s="5">
        <v>0.34843180000000001</v>
      </c>
    </row>
    <row r="18" spans="1:19">
      <c r="A18" s="212"/>
      <c r="B18" s="1072"/>
      <c r="C18" s="1072"/>
      <c r="D18" s="1072"/>
      <c r="E18" s="1072"/>
      <c r="F18" s="1072"/>
      <c r="G18" s="1055"/>
      <c r="H18" s="1055"/>
      <c r="I18" s="1055"/>
      <c r="J18" s="1055"/>
      <c r="K18" s="1055"/>
      <c r="L18" s="1055"/>
      <c r="R18" s="4" t="s">
        <v>44</v>
      </c>
      <c r="S18" s="5">
        <v>0.338698428</v>
      </c>
    </row>
    <row r="19" spans="1:19">
      <c r="A19" s="1073" t="s">
        <v>271</v>
      </c>
      <c r="B19" s="1072"/>
      <c r="C19" s="1072"/>
      <c r="D19" s="1072"/>
      <c r="E19" s="1072"/>
      <c r="F19" s="1072"/>
      <c r="G19" s="1055"/>
      <c r="H19" s="1055"/>
      <c r="I19" s="1055"/>
      <c r="J19" s="1055"/>
      <c r="K19" s="1055"/>
      <c r="L19" s="1055"/>
      <c r="R19" s="4" t="s">
        <v>46</v>
      </c>
      <c r="S19" s="5">
        <v>0.49513526800000002</v>
      </c>
    </row>
    <row r="20" spans="1:19">
      <c r="A20" s="1073"/>
      <c r="B20" s="1072"/>
      <c r="C20" s="1072"/>
      <c r="D20" s="1072"/>
      <c r="E20" s="1072"/>
      <c r="F20" s="1072"/>
      <c r="G20" s="1055"/>
      <c r="H20" s="1055"/>
      <c r="I20" s="1055"/>
      <c r="J20" s="1055"/>
      <c r="K20" s="1055"/>
      <c r="L20" s="1055"/>
      <c r="R20" s="4" t="s">
        <v>48</v>
      </c>
      <c r="S20" s="5">
        <v>0.35195426499999999</v>
      </c>
    </row>
    <row r="21" spans="1:19">
      <c r="A21" s="1" t="s">
        <v>232</v>
      </c>
      <c r="B21" s="2"/>
      <c r="C21" s="2"/>
      <c r="D21" s="2"/>
      <c r="E21" s="2"/>
      <c r="F21" s="2"/>
      <c r="G21" s="3"/>
      <c r="R21" s="4" t="s">
        <v>50</v>
      </c>
      <c r="S21" s="5">
        <v>0.230041615</v>
      </c>
    </row>
    <row r="22" spans="1:19">
      <c r="A22" s="6" t="s">
        <v>2</v>
      </c>
      <c r="B22" s="6"/>
      <c r="C22" s="6"/>
      <c r="D22" s="6"/>
      <c r="E22" s="6"/>
      <c r="F22" s="6"/>
      <c r="G22" s="7"/>
      <c r="R22" s="4" t="s">
        <v>23</v>
      </c>
      <c r="S22" s="5">
        <v>0.205225833</v>
      </c>
    </row>
    <row r="23" spans="1:19">
      <c r="A23" s="8" t="s">
        <v>4</v>
      </c>
      <c r="B23" s="9"/>
      <c r="C23" s="9"/>
      <c r="D23" s="9"/>
      <c r="E23" s="9"/>
      <c r="F23" s="9"/>
      <c r="G23" s="10"/>
      <c r="R23" s="4" t="s">
        <v>53</v>
      </c>
      <c r="S23" s="5">
        <v>0.29304951499999998</v>
      </c>
    </row>
    <row r="24" spans="1:19" ht="16" thickBot="1">
      <c r="A24" s="11"/>
      <c r="B24" s="12"/>
      <c r="C24" s="12"/>
      <c r="D24" s="12"/>
      <c r="E24" s="12"/>
      <c r="F24" s="12"/>
      <c r="G24" s="13"/>
      <c r="R24" s="4" t="s">
        <v>55</v>
      </c>
      <c r="S24" s="5">
        <v>0.51724363100000004</v>
      </c>
    </row>
    <row r="25" spans="1:19">
      <c r="A25" s="14" t="s">
        <v>7</v>
      </c>
      <c r="B25" s="15" t="s">
        <v>8</v>
      </c>
      <c r="C25" s="15" t="s">
        <v>9</v>
      </c>
      <c r="D25" s="15" t="s">
        <v>10</v>
      </c>
      <c r="E25" s="15" t="s">
        <v>11</v>
      </c>
      <c r="F25" s="15" t="s">
        <v>12</v>
      </c>
      <c r="G25" s="16" t="s">
        <v>13</v>
      </c>
      <c r="H25" s="16" t="s">
        <v>14</v>
      </c>
      <c r="I25" s="16" t="s">
        <v>15</v>
      </c>
      <c r="J25" s="16" t="s">
        <v>279</v>
      </c>
      <c r="K25" s="16" t="s">
        <v>17</v>
      </c>
      <c r="L25" s="16" t="s">
        <v>18</v>
      </c>
      <c r="R25" s="4" t="s">
        <v>57</v>
      </c>
      <c r="S25" s="4">
        <v>0.39864959599999999</v>
      </c>
    </row>
    <row r="26" spans="1:19">
      <c r="A26" s="13"/>
      <c r="B26" s="16"/>
      <c r="C26" s="16"/>
      <c r="D26" s="16"/>
      <c r="E26" s="16"/>
      <c r="F26" s="16"/>
      <c r="G26" s="18"/>
      <c r="R26" s="4" t="s">
        <v>59</v>
      </c>
      <c r="S26" s="5">
        <v>0.42244188599999999</v>
      </c>
    </row>
    <row r="27" spans="1:19">
      <c r="A27" s="17" t="s">
        <v>21</v>
      </c>
      <c r="B27" s="19">
        <v>0.55949999999999989</v>
      </c>
      <c r="C27" s="19">
        <v>2.3461000000000003</v>
      </c>
      <c r="D27" s="19">
        <v>0</v>
      </c>
      <c r="E27" s="19">
        <v>0</v>
      </c>
      <c r="F27" s="19">
        <v>0.79999999999999982</v>
      </c>
      <c r="G27" s="20">
        <f>AVERAGE(B27:F27)</f>
        <v>0.74112</v>
      </c>
      <c r="H27">
        <f>G27/G$49</f>
        <v>2.3267788028039898E-3</v>
      </c>
      <c r="I27">
        <f>VLOOKUP(A27,R$1:S$248,2,FALSE)</f>
        <v>0.19499014100000001</v>
      </c>
      <c r="J27">
        <f>H27*I27</f>
        <v>4.5369892683456119E-4</v>
      </c>
      <c r="K27">
        <f>SUM(J27:J47)</f>
        <v>0.24256966610018943</v>
      </c>
      <c r="L27">
        <f>COUNTA(J27:J47)</f>
        <v>15</v>
      </c>
      <c r="R27" s="17" t="s">
        <v>61</v>
      </c>
      <c r="S27" s="5">
        <v>0.37816792100000002</v>
      </c>
    </row>
    <row r="28" spans="1:19">
      <c r="A28" s="17" t="s">
        <v>25</v>
      </c>
      <c r="B28" s="21" t="s">
        <v>30</v>
      </c>
      <c r="C28" s="21" t="s">
        <v>30</v>
      </c>
      <c r="D28" s="21" t="s">
        <v>30</v>
      </c>
      <c r="E28" s="21" t="s">
        <v>30</v>
      </c>
      <c r="F28" s="21" t="s">
        <v>30</v>
      </c>
      <c r="G28" s="20" t="e">
        <f t="shared" ref="G28:G49" si="3">AVERAGE(B28:F28)</f>
        <v>#DIV/0!</v>
      </c>
      <c r="H28" t="e">
        <f t="shared" ref="H28:H47" si="4">G28/G$49</f>
        <v>#DIV/0!</v>
      </c>
      <c r="I28">
        <f t="shared" ref="I28:I47" si="5">VLOOKUP(A28,R$1:S$248,2,FALSE)</f>
        <v>0.22307782900000001</v>
      </c>
      <c r="R28" s="793" t="s">
        <v>265</v>
      </c>
      <c r="S28" s="5">
        <v>0.37816792100000002</v>
      </c>
    </row>
    <row r="29" spans="1:19">
      <c r="A29" s="17" t="s">
        <v>29</v>
      </c>
      <c r="B29" s="19">
        <v>0.53099999999994907</v>
      </c>
      <c r="C29" s="19">
        <v>47.5364</v>
      </c>
      <c r="D29" s="19">
        <v>564.02539999999954</v>
      </c>
      <c r="E29" s="19">
        <v>0</v>
      </c>
      <c r="F29" s="19">
        <v>531.6</v>
      </c>
      <c r="G29" s="20">
        <f t="shared" si="3"/>
        <v>228.73855999999986</v>
      </c>
      <c r="H29">
        <f t="shared" si="4"/>
        <v>0.71813475927232873</v>
      </c>
      <c r="I29">
        <f t="shared" si="5"/>
        <v>0.226918286</v>
      </c>
      <c r="J29">
        <f t="shared" ref="J29:J47" si="6">H29*I29</f>
        <v>0.16295790869109944</v>
      </c>
      <c r="R29" s="17" t="s">
        <v>63</v>
      </c>
      <c r="S29" s="5">
        <v>0.27222679999999999</v>
      </c>
    </row>
    <row r="30" spans="1:19">
      <c r="A30" s="17" t="s">
        <v>41</v>
      </c>
      <c r="B30" s="19">
        <v>0</v>
      </c>
      <c r="C30" s="19">
        <v>2.5752000000000006</v>
      </c>
      <c r="D30" s="19">
        <v>4.0059999999999993</v>
      </c>
      <c r="E30" s="19">
        <v>0</v>
      </c>
      <c r="F30" s="19">
        <v>0</v>
      </c>
      <c r="G30" s="20">
        <f t="shared" si="3"/>
        <v>1.3162400000000001</v>
      </c>
      <c r="H30">
        <f t="shared" si="4"/>
        <v>4.1323933120179235E-3</v>
      </c>
      <c r="I30">
        <f t="shared" si="5"/>
        <v>0.15008984</v>
      </c>
      <c r="J30">
        <f t="shared" si="6"/>
        <v>6.2023025101784024E-4</v>
      </c>
      <c r="R30" s="4" t="s">
        <v>65</v>
      </c>
      <c r="S30" s="5">
        <v>0.42144716700000001</v>
      </c>
    </row>
    <row r="31" spans="1:19">
      <c r="A31" s="17" t="s">
        <v>45</v>
      </c>
      <c r="B31" s="19">
        <v>0</v>
      </c>
      <c r="C31" s="19">
        <v>0</v>
      </c>
      <c r="D31" s="19">
        <v>0</v>
      </c>
      <c r="E31" s="19">
        <v>0</v>
      </c>
      <c r="F31" s="19">
        <v>4.1000000000000005</v>
      </c>
      <c r="G31" s="20">
        <f t="shared" si="3"/>
        <v>0.82000000000000006</v>
      </c>
      <c r="H31">
        <f t="shared" si="4"/>
        <v>2.5744260285773851E-3</v>
      </c>
      <c r="I31">
        <f t="shared" si="5"/>
        <v>0.21118531600000001</v>
      </c>
      <c r="J31">
        <f t="shared" si="6"/>
        <v>5.4368097436374014E-4</v>
      </c>
      <c r="R31" s="4" t="s">
        <v>67</v>
      </c>
      <c r="S31" s="4">
        <v>0.61926907399999997</v>
      </c>
    </row>
    <row r="32" spans="1:19">
      <c r="A32" s="17" t="s">
        <v>51</v>
      </c>
      <c r="B32" s="19">
        <v>0.91159999999999997</v>
      </c>
      <c r="C32" s="19">
        <v>0</v>
      </c>
      <c r="D32" s="19">
        <v>55.979399999999998</v>
      </c>
      <c r="E32" s="19">
        <v>7.4710999999999901</v>
      </c>
      <c r="F32" s="19">
        <v>15.099999999999994</v>
      </c>
      <c r="G32" s="20">
        <f t="shared" si="3"/>
        <v>15.892419999999996</v>
      </c>
      <c r="H32">
        <f t="shared" si="4"/>
        <v>4.9894950859858289E-2</v>
      </c>
      <c r="I32">
        <f t="shared" si="5"/>
        <v>0.26294708900000002</v>
      </c>
      <c r="J32">
        <f t="shared" si="6"/>
        <v>1.3119732084397786E-2</v>
      </c>
      <c r="R32" s="4" t="s">
        <v>69</v>
      </c>
      <c r="S32" s="5">
        <v>0.29559615700000003</v>
      </c>
    </row>
    <row r="33" spans="1:19">
      <c r="A33" s="17" t="s">
        <v>52</v>
      </c>
      <c r="B33" s="21" t="s">
        <v>30</v>
      </c>
      <c r="C33" s="21" t="s">
        <v>30</v>
      </c>
      <c r="D33" s="21" t="s">
        <v>30</v>
      </c>
      <c r="E33" s="21" t="s">
        <v>30</v>
      </c>
      <c r="F33" s="21" t="s">
        <v>30</v>
      </c>
      <c r="G33" s="20" t="e">
        <f t="shared" si="3"/>
        <v>#DIV/0!</v>
      </c>
      <c r="H33" t="e">
        <f t="shared" si="4"/>
        <v>#DIV/0!</v>
      </c>
      <c r="I33">
        <f t="shared" si="5"/>
        <v>0.25720264300000001</v>
      </c>
      <c r="R33" s="4" t="s">
        <v>71</v>
      </c>
      <c r="S33" s="4">
        <v>0.39787066100000001</v>
      </c>
    </row>
    <row r="34" spans="1:19">
      <c r="A34" s="17" t="s">
        <v>58</v>
      </c>
      <c r="B34" s="19">
        <v>0</v>
      </c>
      <c r="C34" s="19">
        <v>0</v>
      </c>
      <c r="D34" s="19">
        <v>0</v>
      </c>
      <c r="E34" s="19">
        <v>0</v>
      </c>
      <c r="F34" s="19">
        <v>13.5</v>
      </c>
      <c r="G34" s="20">
        <f t="shared" si="3"/>
        <v>2.7</v>
      </c>
      <c r="H34">
        <f t="shared" si="4"/>
        <v>8.4767686306816345E-3</v>
      </c>
      <c r="I34">
        <f t="shared" si="5"/>
        <v>0.19057085000000001</v>
      </c>
      <c r="J34">
        <f t="shared" si="6"/>
        <v>1.6154250032023353E-3</v>
      </c>
      <c r="R34" s="22" t="s">
        <v>73</v>
      </c>
      <c r="S34" s="4">
        <v>0.39864959599999999</v>
      </c>
    </row>
    <row r="35" spans="1:19">
      <c r="A35" s="17" t="s">
        <v>60</v>
      </c>
      <c r="B35" s="19">
        <v>16.771800000000002</v>
      </c>
      <c r="C35" s="19">
        <v>2.5519999999999996</v>
      </c>
      <c r="D35" s="19">
        <v>0</v>
      </c>
      <c r="E35" s="19">
        <v>0.85049999999999704</v>
      </c>
      <c r="F35" s="19">
        <v>6</v>
      </c>
      <c r="G35" s="20">
        <f t="shared" si="3"/>
        <v>5.2348599999999994</v>
      </c>
      <c r="H35">
        <f t="shared" si="4"/>
        <v>1.6435072975559278E-2</v>
      </c>
      <c r="I35">
        <f t="shared" si="5"/>
        <v>0.14993991800000001</v>
      </c>
      <c r="J35">
        <f t="shared" si="6"/>
        <v>2.4642734942793743E-3</v>
      </c>
      <c r="R35" s="4" t="s">
        <v>75</v>
      </c>
      <c r="S35" s="5">
        <v>0.30243793699999999</v>
      </c>
    </row>
    <row r="36" spans="1:19">
      <c r="A36" s="17" t="s">
        <v>74</v>
      </c>
      <c r="B36" s="21" t="s">
        <v>30</v>
      </c>
      <c r="C36" s="21" t="s">
        <v>30</v>
      </c>
      <c r="D36" s="21" t="s">
        <v>30</v>
      </c>
      <c r="E36" s="21" t="s">
        <v>30</v>
      </c>
      <c r="F36" s="21" t="s">
        <v>30</v>
      </c>
      <c r="G36" s="20" t="e">
        <f t="shared" si="3"/>
        <v>#DIV/0!</v>
      </c>
      <c r="H36" t="e">
        <f t="shared" si="4"/>
        <v>#DIV/0!</v>
      </c>
      <c r="I36">
        <f t="shared" si="5"/>
        <v>0.164744418</v>
      </c>
      <c r="R36" s="4" t="s">
        <v>25</v>
      </c>
      <c r="S36" s="5">
        <v>0.22307782900000001</v>
      </c>
    </row>
    <row r="37" spans="1:19">
      <c r="A37" s="17" t="s">
        <v>85</v>
      </c>
      <c r="B37" s="19">
        <v>0</v>
      </c>
      <c r="C37" s="19">
        <v>0</v>
      </c>
      <c r="D37" s="19">
        <v>4.1570999999999998</v>
      </c>
      <c r="E37" s="21" t="s">
        <v>30</v>
      </c>
      <c r="F37" s="21" t="s">
        <v>30</v>
      </c>
      <c r="G37" s="20">
        <f>AVERAGE(B37:D37)</f>
        <v>1.3856999999999999</v>
      </c>
      <c r="H37">
        <f t="shared" si="4"/>
        <v>4.3504660339020512E-3</v>
      </c>
      <c r="I37">
        <f t="shared" si="5"/>
        <v>0.15576436299999999</v>
      </c>
      <c r="J37">
        <f t="shared" si="6"/>
        <v>6.7764757052388939E-4</v>
      </c>
      <c r="R37" s="4" t="s">
        <v>78</v>
      </c>
      <c r="S37" s="5">
        <v>0.53326135799999996</v>
      </c>
    </row>
    <row r="38" spans="1:19">
      <c r="A38" s="17" t="s">
        <v>0</v>
      </c>
      <c r="B38" s="19">
        <v>0</v>
      </c>
      <c r="C38" s="19">
        <v>0</v>
      </c>
      <c r="D38" s="19">
        <v>0</v>
      </c>
      <c r="E38" s="21" t="s">
        <v>30</v>
      </c>
      <c r="F38" s="21" t="s">
        <v>30</v>
      </c>
      <c r="G38" s="20">
        <f>AVERAGE(B38:D38)</f>
        <v>0</v>
      </c>
      <c r="H38">
        <f t="shared" si="4"/>
        <v>0</v>
      </c>
      <c r="I38">
        <f t="shared" si="5"/>
        <v>0.199021375</v>
      </c>
      <c r="R38" s="23" t="s">
        <v>80</v>
      </c>
      <c r="S38" s="5">
        <v>0.45051817900000002</v>
      </c>
    </row>
    <row r="39" spans="1:19">
      <c r="A39" s="17" t="s">
        <v>172</v>
      </c>
      <c r="B39" s="19">
        <v>0</v>
      </c>
      <c r="C39" s="19">
        <v>0</v>
      </c>
      <c r="D39" s="19">
        <v>0</v>
      </c>
      <c r="E39" s="21" t="s">
        <v>30</v>
      </c>
      <c r="F39" s="21" t="s">
        <v>30</v>
      </c>
      <c r="G39" s="20">
        <f>AVERAGE(B39:D39)</f>
        <v>0</v>
      </c>
      <c r="H39">
        <f t="shared" si="4"/>
        <v>0</v>
      </c>
      <c r="I39">
        <f t="shared" si="5"/>
        <v>0.38138826799999997</v>
      </c>
      <c r="R39" s="4" t="s">
        <v>82</v>
      </c>
      <c r="S39" s="5">
        <v>0.58993438499999995</v>
      </c>
    </row>
    <row r="40" spans="1:19">
      <c r="A40" s="17" t="s">
        <v>73</v>
      </c>
      <c r="B40" s="19">
        <v>3.3499999999999996</v>
      </c>
      <c r="C40" s="19">
        <v>6.5</v>
      </c>
      <c r="D40" s="19">
        <v>5.0500000000000007</v>
      </c>
      <c r="E40" s="19">
        <v>0</v>
      </c>
      <c r="F40" s="19">
        <v>0</v>
      </c>
      <c r="G40" s="20">
        <f t="shared" si="3"/>
        <v>2.98</v>
      </c>
      <c r="H40">
        <f t="shared" si="4"/>
        <v>9.3558409331226926E-3</v>
      </c>
      <c r="I40">
        <f t="shared" si="5"/>
        <v>0.39864959599999999</v>
      </c>
      <c r="J40">
        <f t="shared" si="6"/>
        <v>3.7297022082296242E-3</v>
      </c>
      <c r="R40" s="4" t="s">
        <v>84</v>
      </c>
      <c r="S40" s="5">
        <v>0.49951571</v>
      </c>
    </row>
    <row r="41" spans="1:19">
      <c r="A41" s="17" t="s">
        <v>33</v>
      </c>
      <c r="B41" s="19">
        <v>0.74000000000000021</v>
      </c>
      <c r="C41" s="21" t="s">
        <v>30</v>
      </c>
      <c r="D41" s="21" t="s">
        <v>30</v>
      </c>
      <c r="E41" s="21" t="s">
        <v>30</v>
      </c>
      <c r="F41" s="21" t="s">
        <v>30</v>
      </c>
      <c r="G41" s="20">
        <f>AVERAGE(B41)</f>
        <v>0.74000000000000021</v>
      </c>
      <c r="H41">
        <f t="shared" si="4"/>
        <v>2.3232625135942262E-3</v>
      </c>
      <c r="I41">
        <f t="shared" si="5"/>
        <v>0.29721400999999997</v>
      </c>
      <c r="J41">
        <f t="shared" si="6"/>
        <v>6.9050616794801944E-4</v>
      </c>
      <c r="R41" s="4" t="s">
        <v>86</v>
      </c>
      <c r="S41" s="5">
        <v>0.47433267899999998</v>
      </c>
    </row>
    <row r="42" spans="1:19">
      <c r="A42" s="17" t="s">
        <v>50</v>
      </c>
      <c r="B42" s="19">
        <v>3.0303999999999993</v>
      </c>
      <c r="C42" s="19">
        <v>0</v>
      </c>
      <c r="D42" s="19">
        <v>0.64429999999999998</v>
      </c>
      <c r="E42" s="21" t="s">
        <v>30</v>
      </c>
      <c r="F42" s="21" t="s">
        <v>30</v>
      </c>
      <c r="G42" s="20">
        <f>AVERAGE(B42:D42)</f>
        <v>1.2248999999999997</v>
      </c>
      <c r="H42">
        <f t="shared" si="4"/>
        <v>3.8456273687859002E-3</v>
      </c>
      <c r="I42">
        <f t="shared" si="5"/>
        <v>0.230041615</v>
      </c>
      <c r="J42">
        <f t="shared" si="6"/>
        <v>8.8465433060370903E-4</v>
      </c>
      <c r="R42" s="4" t="s">
        <v>87</v>
      </c>
      <c r="S42" s="5">
        <v>0.23357465599999999</v>
      </c>
    </row>
    <row r="43" spans="1:19">
      <c r="A43" s="17" t="s">
        <v>191</v>
      </c>
      <c r="B43" s="19">
        <v>26.090900000000001</v>
      </c>
      <c r="C43" s="19">
        <v>0</v>
      </c>
      <c r="D43" s="19">
        <v>1.8914</v>
      </c>
      <c r="E43" s="19">
        <v>0.73199999999999898</v>
      </c>
      <c r="F43" s="19">
        <v>0.5</v>
      </c>
      <c r="G43" s="20">
        <f t="shared" si="3"/>
        <v>5.8428599999999999</v>
      </c>
      <c r="H43">
        <f t="shared" si="4"/>
        <v>1.8343915689431292E-2</v>
      </c>
      <c r="I43">
        <f t="shared" si="5"/>
        <v>0.28386346000000001</v>
      </c>
      <c r="J43">
        <f t="shared" si="6"/>
        <v>5.2071673775502519E-3</v>
      </c>
      <c r="R43" s="4" t="s">
        <v>88</v>
      </c>
      <c r="S43" s="5">
        <v>0.34930835100000002</v>
      </c>
    </row>
    <row r="44" spans="1:19">
      <c r="A44" s="17" t="s">
        <v>227</v>
      </c>
      <c r="B44" s="19">
        <v>0</v>
      </c>
      <c r="C44" s="19">
        <v>11.347799999999999</v>
      </c>
      <c r="D44" s="19">
        <v>0</v>
      </c>
      <c r="E44" s="21" t="s">
        <v>30</v>
      </c>
      <c r="F44" s="21" t="s">
        <v>30</v>
      </c>
      <c r="G44" s="20">
        <f>AVERAGE(B44:D44)</f>
        <v>3.7826</v>
      </c>
      <c r="H44">
        <f t="shared" si="4"/>
        <v>1.1875638897191241E-2</v>
      </c>
      <c r="I44">
        <f t="shared" si="5"/>
        <v>0.32266445799999999</v>
      </c>
      <c r="J44">
        <f t="shared" si="6"/>
        <v>3.831846588165929E-3</v>
      </c>
      <c r="R44" s="4" t="s">
        <v>89</v>
      </c>
      <c r="S44" s="4">
        <v>0.39864959599999999</v>
      </c>
    </row>
    <row r="45" spans="1:19">
      <c r="A45" s="17" t="s">
        <v>228</v>
      </c>
      <c r="B45" s="19">
        <v>48.647300000000001</v>
      </c>
      <c r="C45" s="19">
        <v>66.206100000000006</v>
      </c>
      <c r="D45" s="19">
        <v>28.127199999999988</v>
      </c>
      <c r="E45" s="19">
        <v>42.233699999999999</v>
      </c>
      <c r="F45" s="19">
        <v>56</v>
      </c>
      <c r="G45" s="20">
        <f t="shared" si="3"/>
        <v>48.242859999999993</v>
      </c>
      <c r="H45">
        <f t="shared" si="4"/>
        <v>0.15146057863050583</v>
      </c>
      <c r="I45">
        <f t="shared" si="5"/>
        <v>0.28943591299999999</v>
      </c>
      <c r="J45">
        <f t="shared" si="6"/>
        <v>4.3838130859428739E-2</v>
      </c>
      <c r="R45" s="4" t="s">
        <v>91</v>
      </c>
      <c r="S45" s="5">
        <v>0.578744904</v>
      </c>
    </row>
    <row r="46" spans="1:19">
      <c r="A46" s="17" t="s">
        <v>233</v>
      </c>
      <c r="B46" s="19">
        <v>0</v>
      </c>
      <c r="C46" s="19">
        <v>0</v>
      </c>
      <c r="D46" s="19">
        <v>0</v>
      </c>
      <c r="E46" s="21" t="s">
        <v>30</v>
      </c>
      <c r="F46" s="21" t="s">
        <v>30</v>
      </c>
      <c r="G46" s="20">
        <f>AVERAGE(B46:D46)</f>
        <v>0</v>
      </c>
      <c r="H46">
        <f t="shared" si="4"/>
        <v>0</v>
      </c>
      <c r="I46">
        <f t="shared" si="5"/>
        <v>0.30434835599999999</v>
      </c>
      <c r="R46" s="4" t="s">
        <v>93</v>
      </c>
      <c r="S46" s="5">
        <v>0.544175509</v>
      </c>
    </row>
    <row r="47" spans="1:19">
      <c r="A47" s="17" t="s">
        <v>147</v>
      </c>
      <c r="B47" s="19">
        <v>1.5992999999999999</v>
      </c>
      <c r="C47" s="19">
        <v>5.5183000000000035</v>
      </c>
      <c r="D47" s="19">
        <v>1.3585</v>
      </c>
      <c r="E47" s="19">
        <v>1.6477000000000039</v>
      </c>
      <c r="F47" s="19">
        <v>0</v>
      </c>
      <c r="G47" s="20">
        <f t="shared" si="3"/>
        <v>2.0247600000000014</v>
      </c>
      <c r="H47">
        <f t="shared" si="4"/>
        <v>6.35682298246628E-3</v>
      </c>
      <c r="I47">
        <f t="shared" si="5"/>
        <v>0.304407025</v>
      </c>
      <c r="J47">
        <f t="shared" si="6"/>
        <v>1.9350615725441875E-3</v>
      </c>
      <c r="R47" s="4" t="s">
        <v>95</v>
      </c>
      <c r="S47" s="5">
        <v>0.28245747300000001</v>
      </c>
    </row>
    <row r="48" spans="1:19" ht="16" thickBot="1">
      <c r="A48" s="31"/>
      <c r="B48" s="32"/>
      <c r="C48" s="32"/>
      <c r="D48" s="32"/>
      <c r="E48" s="32"/>
      <c r="F48" s="32"/>
      <c r="G48" s="20"/>
      <c r="R48" s="4" t="s">
        <v>96</v>
      </c>
      <c r="S48" s="5">
        <v>0.30302319799999999</v>
      </c>
    </row>
    <row r="49" spans="1:19">
      <c r="A49" s="33"/>
      <c r="B49" s="34">
        <f>SUM(B27:B47)</f>
        <v>102.23179999999995</v>
      </c>
      <c r="C49" s="34">
        <f>SUM(C27:C47)</f>
        <v>144.58190000000002</v>
      </c>
      <c r="D49" s="34">
        <f>SUM(D27:D47)</f>
        <v>665.23929999999962</v>
      </c>
      <c r="E49" s="34">
        <f>SUM(E27:E47)</f>
        <v>52.934999999999988</v>
      </c>
      <c r="F49" s="34">
        <f>SUM(F27:F47)</f>
        <v>627.6</v>
      </c>
      <c r="G49" s="20">
        <f t="shared" si="3"/>
        <v>318.51759999999996</v>
      </c>
      <c r="R49" s="4" t="s">
        <v>98</v>
      </c>
      <c r="S49" s="4">
        <v>0.39787066100000001</v>
      </c>
    </row>
    <row r="50" spans="1:19">
      <c r="A50" s="35" t="s">
        <v>342</v>
      </c>
      <c r="B50" s="36"/>
      <c r="C50" s="36"/>
      <c r="D50" s="36"/>
      <c r="E50" s="36"/>
      <c r="F50" s="36"/>
      <c r="G50" s="10"/>
      <c r="R50" s="4" t="s">
        <v>100</v>
      </c>
      <c r="S50" s="4">
        <v>0.39787066100000001</v>
      </c>
    </row>
    <row r="51" spans="1:19">
      <c r="A51" s="37"/>
      <c r="B51" s="38"/>
      <c r="C51" s="38"/>
      <c r="D51" s="38"/>
      <c r="E51" s="38"/>
      <c r="F51" s="38"/>
      <c r="G51" s="13"/>
      <c r="R51" s="4" t="s">
        <v>102</v>
      </c>
      <c r="S51" s="5">
        <v>0.29815216</v>
      </c>
    </row>
    <row r="52" spans="1:19">
      <c r="A52" s="1" t="s">
        <v>74</v>
      </c>
      <c r="B52" s="2"/>
      <c r="C52" s="2"/>
      <c r="D52" s="2"/>
      <c r="E52" s="2"/>
      <c r="F52" s="2"/>
      <c r="G52" s="3"/>
      <c r="R52" s="4" t="s">
        <v>104</v>
      </c>
      <c r="S52" s="5">
        <v>0.46037966699999999</v>
      </c>
    </row>
    <row r="53" spans="1:19">
      <c r="A53" s="6" t="s">
        <v>2</v>
      </c>
      <c r="B53" s="6"/>
      <c r="C53" s="6"/>
      <c r="D53" s="6"/>
      <c r="E53" s="6"/>
      <c r="F53" s="6"/>
      <c r="G53" s="7"/>
      <c r="R53" s="4" t="s">
        <v>106</v>
      </c>
      <c r="S53" s="5">
        <v>0.48877002400000003</v>
      </c>
    </row>
    <row r="54" spans="1:19">
      <c r="A54" s="8" t="s">
        <v>4</v>
      </c>
      <c r="B54" s="9"/>
      <c r="C54" s="9"/>
      <c r="D54" s="9"/>
      <c r="E54" s="9"/>
      <c r="F54" s="9"/>
      <c r="G54" s="10"/>
      <c r="R54" s="17" t="s">
        <v>107</v>
      </c>
      <c r="S54" s="4">
        <v>0.54393411999999997</v>
      </c>
    </row>
    <row r="55" spans="1:19" ht="16" thickBot="1">
      <c r="A55" s="11"/>
      <c r="B55" s="12"/>
      <c r="C55" s="12"/>
      <c r="D55" s="12"/>
      <c r="E55" s="12"/>
      <c r="F55" s="12"/>
      <c r="G55" s="13"/>
      <c r="R55" s="22" t="s">
        <v>108</v>
      </c>
      <c r="S55" s="5">
        <v>0.342986709</v>
      </c>
    </row>
    <row r="56" spans="1:19">
      <c r="A56" s="14" t="s">
        <v>7</v>
      </c>
      <c r="B56" s="15" t="s">
        <v>8</v>
      </c>
      <c r="C56" s="15" t="s">
        <v>9</v>
      </c>
      <c r="D56" s="15" t="s">
        <v>10</v>
      </c>
      <c r="E56" s="15" t="s">
        <v>11</v>
      </c>
      <c r="F56" s="15" t="s">
        <v>12</v>
      </c>
      <c r="G56" s="16" t="s">
        <v>13</v>
      </c>
      <c r="H56" s="16" t="s">
        <v>14</v>
      </c>
      <c r="I56" s="16" t="s">
        <v>15</v>
      </c>
      <c r="J56" s="16" t="s">
        <v>279</v>
      </c>
      <c r="K56" s="16" t="s">
        <v>17</v>
      </c>
      <c r="L56" s="16" t="s">
        <v>18</v>
      </c>
      <c r="R56" s="25" t="s">
        <v>109</v>
      </c>
      <c r="S56" s="5">
        <v>0.50274215499999997</v>
      </c>
    </row>
    <row r="57" spans="1:19">
      <c r="A57" s="13"/>
      <c r="B57" s="16"/>
      <c r="C57" s="16"/>
      <c r="D57" s="16"/>
      <c r="E57" s="16"/>
      <c r="F57" s="16"/>
      <c r="G57" s="18"/>
      <c r="R57" s="4" t="s">
        <v>27</v>
      </c>
      <c r="S57" s="5">
        <v>0.20740839999999999</v>
      </c>
    </row>
    <row r="58" spans="1:19">
      <c r="A58" s="17" t="s">
        <v>21</v>
      </c>
      <c r="B58" s="19">
        <v>292.29768036972899</v>
      </c>
      <c r="C58" s="19">
        <v>239.905657878954</v>
      </c>
      <c r="D58" s="19">
        <v>3691.4053144493259</v>
      </c>
      <c r="E58" s="19">
        <v>25.6352330643236</v>
      </c>
      <c r="F58" s="19">
        <v>685.57310910564297</v>
      </c>
      <c r="G58" s="20">
        <f>AVERAGE(B58:F58)</f>
        <v>986.96339897359519</v>
      </c>
      <c r="H58">
        <f>G58/G$113</f>
        <v>7.4045848083328586E-3</v>
      </c>
      <c r="I58">
        <f>VLOOKUP(A58,R$1:S$253,2,FALSE)</f>
        <v>0.19499014100000001</v>
      </c>
      <c r="J58">
        <f>H58*I58</f>
        <v>1.4438210358232821E-3</v>
      </c>
      <c r="K58">
        <f>SUM(J58:J113)</f>
        <v>0.2236243172910537</v>
      </c>
      <c r="L58">
        <f>COUNTA(J58:J113)</f>
        <v>53</v>
      </c>
      <c r="R58" s="4" t="s">
        <v>110</v>
      </c>
      <c r="S58" s="5">
        <v>0.38689927499999999</v>
      </c>
    </row>
    <row r="59" spans="1:19">
      <c r="A59" s="17" t="s">
        <v>23</v>
      </c>
      <c r="B59" s="19">
        <v>3044.3079163035927</v>
      </c>
      <c r="C59" s="19">
        <v>2036.0824340765701</v>
      </c>
      <c r="D59" s="19">
        <v>11734.002493900452</v>
      </c>
      <c r="E59" s="19">
        <v>8932.2765208502569</v>
      </c>
      <c r="F59" s="19">
        <v>2344.21772790962</v>
      </c>
      <c r="G59" s="20">
        <f t="shared" ref="G59:G111" si="7">AVERAGE(B59:F59)</f>
        <v>5618.1774186080984</v>
      </c>
      <c r="H59">
        <f t="shared" ref="H59:H111" si="8">G59/G$113</f>
        <v>4.2149760778978182E-2</v>
      </c>
      <c r="I59">
        <f t="shared" ref="I59:I111" si="9">VLOOKUP(A59,R$1:S$253,2,FALSE)</f>
        <v>0.205225833</v>
      </c>
      <c r="J59">
        <f t="shared" ref="J59:J111" si="10">H59*I59</f>
        <v>8.6502197666165261E-3</v>
      </c>
      <c r="R59" s="4" t="s">
        <v>29</v>
      </c>
      <c r="S59" s="5">
        <v>0.226918286</v>
      </c>
    </row>
    <row r="60" spans="1:19">
      <c r="A60" s="17" t="s">
        <v>25</v>
      </c>
      <c r="B60" s="19">
        <v>79.049058213197156</v>
      </c>
      <c r="C60" s="19">
        <v>17.136118419925253</v>
      </c>
      <c r="D60" s="19">
        <v>123.613405255733</v>
      </c>
      <c r="E60" s="19">
        <v>1.6022020665202299</v>
      </c>
      <c r="F60" s="19">
        <v>22.115261584052998</v>
      </c>
      <c r="G60" s="20">
        <f t="shared" si="7"/>
        <v>48.703209107885726</v>
      </c>
      <c r="H60">
        <f t="shared" si="8"/>
        <v>3.653904923448506E-4</v>
      </c>
      <c r="I60">
        <f t="shared" si="9"/>
        <v>0.22307782900000001</v>
      </c>
      <c r="J60">
        <f t="shared" si="10"/>
        <v>8.1510517769530386E-5</v>
      </c>
      <c r="R60" s="4" t="s">
        <v>32</v>
      </c>
      <c r="S60" s="5">
        <v>0.167790564</v>
      </c>
    </row>
    <row r="61" spans="1:19">
      <c r="A61" s="17" t="s">
        <v>29</v>
      </c>
      <c r="B61" s="19">
        <v>540.47495615534797</v>
      </c>
      <c r="C61" s="19">
        <v>98.143223677753738</v>
      </c>
      <c r="D61" s="19">
        <v>448.09859405203201</v>
      </c>
      <c r="E61" s="19">
        <v>294.80518023972098</v>
      </c>
      <c r="F61" s="19">
        <v>134.27123104603601</v>
      </c>
      <c r="G61" s="20">
        <f t="shared" si="7"/>
        <v>303.15863703417818</v>
      </c>
      <c r="H61">
        <f t="shared" si="8"/>
        <v>2.2744144723427849E-3</v>
      </c>
      <c r="I61">
        <f t="shared" si="9"/>
        <v>0.226918286</v>
      </c>
      <c r="J61">
        <f t="shared" si="10"/>
        <v>5.1610623371761916E-4</v>
      </c>
      <c r="R61" s="25" t="s">
        <v>111</v>
      </c>
      <c r="S61" s="5">
        <v>0.57165877300000001</v>
      </c>
    </row>
    <row r="62" spans="1:19">
      <c r="A62" s="17" t="s">
        <v>32</v>
      </c>
      <c r="B62" s="19">
        <v>682.02792086270108</v>
      </c>
      <c r="C62" s="19">
        <v>163.57203946292299</v>
      </c>
      <c r="D62" s="19">
        <v>281.22049695679198</v>
      </c>
      <c r="E62" s="19">
        <v>128.17616532161799</v>
      </c>
      <c r="F62" s="19">
        <v>1314.2784027094353</v>
      </c>
      <c r="G62" s="20">
        <f t="shared" si="7"/>
        <v>513.85500506269386</v>
      </c>
      <c r="H62">
        <f t="shared" si="8"/>
        <v>3.8551408979603115E-3</v>
      </c>
      <c r="I62">
        <f t="shared" si="9"/>
        <v>0.167790564</v>
      </c>
      <c r="J62">
        <f t="shared" si="10"/>
        <v>6.4685626556822715E-4</v>
      </c>
      <c r="R62" s="4" t="s">
        <v>34</v>
      </c>
      <c r="S62" s="5">
        <v>0.14496762399999999</v>
      </c>
    </row>
    <row r="63" spans="1:19">
      <c r="A63" s="17" t="s">
        <v>34</v>
      </c>
      <c r="B63" s="19">
        <v>5099.5834298467189</v>
      </c>
      <c r="C63" s="19">
        <v>3380.4888155670701</v>
      </c>
      <c r="D63" s="19">
        <v>789.5806260709943</v>
      </c>
      <c r="E63" s="19">
        <v>384.52849596485402</v>
      </c>
      <c r="F63" s="19">
        <v>156.38649263008907</v>
      </c>
      <c r="G63" s="20">
        <f t="shared" si="7"/>
        <v>1962.113572015945</v>
      </c>
      <c r="H63">
        <f t="shared" si="8"/>
        <v>1.4720542182903865E-2</v>
      </c>
      <c r="I63">
        <f t="shared" si="9"/>
        <v>0.14496762399999999</v>
      </c>
      <c r="J63">
        <f t="shared" si="10"/>
        <v>2.1340020242473466E-3</v>
      </c>
      <c r="R63" s="4" t="s">
        <v>115</v>
      </c>
      <c r="S63" s="5">
        <v>0.45267124600000003</v>
      </c>
    </row>
    <row r="64" spans="1:19">
      <c r="A64" s="17" t="s">
        <v>36</v>
      </c>
      <c r="B64" s="19">
        <v>36.767003820091702</v>
      </c>
      <c r="C64" s="19">
        <v>59.197499996105428</v>
      </c>
      <c r="D64" s="19">
        <v>13.906508091269959</v>
      </c>
      <c r="E64" s="19">
        <v>0</v>
      </c>
      <c r="F64" s="19">
        <v>14.216953875462643</v>
      </c>
      <c r="G64" s="20">
        <f t="shared" si="7"/>
        <v>24.817593156585946</v>
      </c>
      <c r="H64">
        <f t="shared" si="8"/>
        <v>1.8619127462857226E-4</v>
      </c>
      <c r="I64">
        <f t="shared" si="9"/>
        <v>0.252987409</v>
      </c>
      <c r="J64">
        <f t="shared" si="10"/>
        <v>4.7104048146689931E-5</v>
      </c>
      <c r="R64" s="4" t="s">
        <v>117</v>
      </c>
      <c r="S64" s="5">
        <v>0.40126814</v>
      </c>
    </row>
    <row r="65" spans="1:19">
      <c r="A65" s="17" t="s">
        <v>38</v>
      </c>
      <c r="B65" s="19">
        <v>115.81606203328886</v>
      </c>
      <c r="C65" s="19">
        <v>147.99374999026401</v>
      </c>
      <c r="D65" s="19">
        <v>63.351870193563101</v>
      </c>
      <c r="E65" s="19">
        <v>629.66541214244899</v>
      </c>
      <c r="F65" s="19">
        <v>69.50510783559514</v>
      </c>
      <c r="G65" s="20">
        <f t="shared" si="7"/>
        <v>205.26644043903201</v>
      </c>
      <c r="H65">
        <f t="shared" si="8"/>
        <v>1.5399889885643885E-3</v>
      </c>
      <c r="I65">
        <f t="shared" si="9"/>
        <v>0.189396599</v>
      </c>
      <c r="J65">
        <f t="shared" si="10"/>
        <v>2.9166867693154508E-4</v>
      </c>
      <c r="R65" s="4" t="s">
        <v>119</v>
      </c>
      <c r="S65" s="5">
        <v>0.39864959599999999</v>
      </c>
    </row>
    <row r="66" spans="1:19">
      <c r="A66" s="17" t="s">
        <v>39</v>
      </c>
      <c r="B66" s="19">
        <v>10991.495792016414</v>
      </c>
      <c r="C66" s="19">
        <v>1944.1705261878799</v>
      </c>
      <c r="D66" s="19">
        <v>5225.7567071861113</v>
      </c>
      <c r="E66" s="19">
        <v>2920.8143672663709</v>
      </c>
      <c r="F66" s="19">
        <v>3818.0419463325788</v>
      </c>
      <c r="G66" s="20">
        <f t="shared" si="7"/>
        <v>4980.0558677978715</v>
      </c>
      <c r="H66">
        <f t="shared" si="8"/>
        <v>3.7362323731248696E-2</v>
      </c>
      <c r="I66">
        <f t="shared" si="9"/>
        <v>0.150847644</v>
      </c>
      <c r="J66">
        <f t="shared" si="10"/>
        <v>5.6360185092241555E-3</v>
      </c>
      <c r="R66" s="4" t="s">
        <v>121</v>
      </c>
      <c r="S66" s="5">
        <v>0.31631986200000001</v>
      </c>
    </row>
    <row r="67" spans="1:19">
      <c r="A67" s="17" t="s">
        <v>41</v>
      </c>
      <c r="B67" s="19">
        <v>4169.3782331983984</v>
      </c>
      <c r="C67" s="19">
        <v>4963.2430259892599</v>
      </c>
      <c r="D67" s="19">
        <v>2540.2554780053101</v>
      </c>
      <c r="E67" s="19">
        <v>711.37771753498009</v>
      </c>
      <c r="F67" s="19">
        <v>543.40357035101704</v>
      </c>
      <c r="G67" s="20">
        <f t="shared" si="7"/>
        <v>2585.531605015793</v>
      </c>
      <c r="H67">
        <f t="shared" si="8"/>
        <v>1.939766769859376E-2</v>
      </c>
      <c r="I67">
        <f t="shared" si="9"/>
        <v>0.15008984</v>
      </c>
      <c r="J67">
        <f t="shared" si="10"/>
        <v>2.9113928412551056E-3</v>
      </c>
      <c r="R67" s="4" t="s">
        <v>97</v>
      </c>
      <c r="S67" s="5">
        <v>0.28376774599999999</v>
      </c>
    </row>
    <row r="68" spans="1:19">
      <c r="A68" s="17" t="s">
        <v>43</v>
      </c>
      <c r="B68" s="19">
        <v>665.48276914365977</v>
      </c>
      <c r="C68" s="19">
        <v>570.16539469933105</v>
      </c>
      <c r="D68" s="19">
        <v>50.990529667989847</v>
      </c>
      <c r="E68" s="19">
        <v>368.50647529965198</v>
      </c>
      <c r="F68" s="19">
        <v>140.58987721290799</v>
      </c>
      <c r="G68" s="20">
        <f t="shared" si="7"/>
        <v>359.14700920470818</v>
      </c>
      <c r="H68">
        <f t="shared" si="8"/>
        <v>2.6944611026923299E-3</v>
      </c>
      <c r="I68">
        <f t="shared" si="9"/>
        <v>0.24644919700000001</v>
      </c>
      <c r="J68">
        <f t="shared" si="10"/>
        <v>6.6404777510625931E-4</v>
      </c>
      <c r="R68" s="22" t="s">
        <v>124</v>
      </c>
      <c r="S68" s="5">
        <v>0.38353377399999999</v>
      </c>
    </row>
    <row r="69" spans="1:19">
      <c r="A69" s="17" t="s">
        <v>45</v>
      </c>
      <c r="B69" s="19">
        <v>301.48943132475193</v>
      </c>
      <c r="C69" s="19">
        <v>118.39499999221086</v>
      </c>
      <c r="D69" s="19">
        <v>131.33924308421629</v>
      </c>
      <c r="E69" s="19">
        <v>80.11010332601127</v>
      </c>
      <c r="F69" s="19">
        <v>101.09833866995658</v>
      </c>
      <c r="G69" s="20">
        <f t="shared" si="7"/>
        <v>146.4864232794294</v>
      </c>
      <c r="H69">
        <f t="shared" si="8"/>
        <v>1.0989983474259501E-3</v>
      </c>
      <c r="I69">
        <f t="shared" si="9"/>
        <v>0.21118531600000001</v>
      </c>
      <c r="J69">
        <f t="shared" si="10"/>
        <v>2.3209231328462707E-4</v>
      </c>
      <c r="R69" s="25" t="s">
        <v>112</v>
      </c>
      <c r="S69" s="5">
        <v>0.42592862599999998</v>
      </c>
    </row>
    <row r="70" spans="1:19">
      <c r="A70" s="17" t="s">
        <v>47</v>
      </c>
      <c r="B70" s="19">
        <v>3856.8587007276201</v>
      </c>
      <c r="C70" s="19">
        <v>5499.136183848741</v>
      </c>
      <c r="D70" s="19">
        <v>11945.6904504009</v>
      </c>
      <c r="E70" s="19">
        <v>5223.1787368559353</v>
      </c>
      <c r="F70" s="19">
        <v>1974.5769271475892</v>
      </c>
      <c r="G70" s="20">
        <f t="shared" si="7"/>
        <v>5699.8881997961562</v>
      </c>
      <c r="H70">
        <f t="shared" si="8"/>
        <v>4.276278696585737E-2</v>
      </c>
      <c r="I70">
        <f t="shared" si="9"/>
        <v>0.193795309</v>
      </c>
      <c r="J70">
        <f t="shared" si="10"/>
        <v>8.2872275137495007E-3</v>
      </c>
      <c r="R70" s="4" t="s">
        <v>113</v>
      </c>
      <c r="S70" s="5">
        <v>0.49646305299999999</v>
      </c>
    </row>
    <row r="71" spans="1:19">
      <c r="A71" s="17" t="s">
        <v>49</v>
      </c>
      <c r="B71" s="19">
        <v>851.1561384351229</v>
      </c>
      <c r="C71" s="19">
        <v>5921.3078285578104</v>
      </c>
      <c r="D71" s="19">
        <v>559.35065878219166</v>
      </c>
      <c r="E71" s="19">
        <v>147.402590119861</v>
      </c>
      <c r="F71" s="19">
        <v>1592.29883405182</v>
      </c>
      <c r="G71" s="20">
        <f t="shared" si="7"/>
        <v>1814.3032099893612</v>
      </c>
      <c r="H71">
        <f t="shared" si="8"/>
        <v>1.3611611130025477E-2</v>
      </c>
      <c r="I71">
        <f t="shared" si="9"/>
        <v>0.21171030399999999</v>
      </c>
      <c r="J71">
        <f t="shared" si="10"/>
        <v>2.8817183302674771E-3</v>
      </c>
      <c r="R71" s="4" t="s">
        <v>36</v>
      </c>
      <c r="S71" s="5">
        <v>0.252987409</v>
      </c>
    </row>
    <row r="72" spans="1:19">
      <c r="A72" s="17" t="s">
        <v>51</v>
      </c>
      <c r="B72" s="19">
        <v>261.04572712265104</v>
      </c>
      <c r="C72" s="19">
        <v>79.449276310562496</v>
      </c>
      <c r="D72" s="19">
        <v>29.358183748236598</v>
      </c>
      <c r="E72" s="19">
        <v>38.4528495964854</v>
      </c>
      <c r="F72" s="19">
        <v>55.288153960132497</v>
      </c>
      <c r="G72" s="20">
        <f t="shared" si="7"/>
        <v>92.71883814761361</v>
      </c>
      <c r="H72">
        <f t="shared" si="8"/>
        <v>6.956129286132325E-4</v>
      </c>
      <c r="I72">
        <f t="shared" si="9"/>
        <v>0.26294708900000002</v>
      </c>
      <c r="J72">
        <f t="shared" si="10"/>
        <v>1.8290939464961432E-4</v>
      </c>
      <c r="R72" s="4" t="s">
        <v>114</v>
      </c>
      <c r="S72" s="5">
        <v>0.547400573</v>
      </c>
    </row>
    <row r="73" spans="1:19">
      <c r="A73" s="17" t="s">
        <v>52</v>
      </c>
      <c r="B73" s="21" t="s">
        <v>30</v>
      </c>
      <c r="C73" s="19">
        <v>0</v>
      </c>
      <c r="D73" s="19">
        <v>4.6355026970899864</v>
      </c>
      <c r="E73" s="19">
        <v>9.6132123991213536</v>
      </c>
      <c r="F73" s="19">
        <v>4.738984625154214</v>
      </c>
      <c r="G73" s="20">
        <f t="shared" si="7"/>
        <v>4.7469249303413887</v>
      </c>
      <c r="H73">
        <f t="shared" si="8"/>
        <v>3.5613284405537233E-5</v>
      </c>
      <c r="I73">
        <f t="shared" si="9"/>
        <v>0.25720264300000001</v>
      </c>
      <c r="J73">
        <f t="shared" si="10"/>
        <v>9.1598308750148606E-6</v>
      </c>
      <c r="R73" s="4" t="s">
        <v>130</v>
      </c>
      <c r="S73" s="5">
        <v>0.26223906699999999</v>
      </c>
    </row>
    <row r="74" spans="1:19">
      <c r="A74" s="17" t="s">
        <v>54</v>
      </c>
      <c r="B74" s="19">
        <v>11202.906063981942</v>
      </c>
      <c r="C74" s="19">
        <v>7592.8582889741538</v>
      </c>
      <c r="D74" s="19">
        <v>8992.8752323545741</v>
      </c>
      <c r="E74" s="19">
        <v>12732.699822636232</v>
      </c>
      <c r="F74" s="19">
        <v>845.118924819168</v>
      </c>
      <c r="G74" s="20">
        <f t="shared" si="7"/>
        <v>8273.2916665532139</v>
      </c>
      <c r="H74">
        <f t="shared" si="8"/>
        <v>6.2069464635441558E-2</v>
      </c>
      <c r="I74">
        <f t="shared" si="9"/>
        <v>0.12913191900000001</v>
      </c>
      <c r="J74">
        <f t="shared" si="10"/>
        <v>8.015149079677205E-3</v>
      </c>
      <c r="R74" s="17" t="s">
        <v>132</v>
      </c>
      <c r="S74" s="5">
        <v>0.235824899</v>
      </c>
    </row>
    <row r="75" spans="1:19">
      <c r="A75" s="17" t="s">
        <v>56</v>
      </c>
      <c r="B75" s="21" t="s">
        <v>30</v>
      </c>
      <c r="C75" s="19">
        <v>0</v>
      </c>
      <c r="D75" s="19">
        <v>0</v>
      </c>
      <c r="E75" s="21" t="s">
        <v>30</v>
      </c>
      <c r="F75" s="21" t="s">
        <v>30</v>
      </c>
      <c r="G75" s="20">
        <f t="shared" si="7"/>
        <v>0</v>
      </c>
      <c r="H75">
        <f t="shared" si="8"/>
        <v>0</v>
      </c>
      <c r="I75">
        <f t="shared" si="9"/>
        <v>0.255508018</v>
      </c>
      <c r="R75" s="4" t="s">
        <v>134</v>
      </c>
      <c r="S75" s="5">
        <v>0.42167111499999999</v>
      </c>
    </row>
    <row r="76" spans="1:19">
      <c r="A76" s="17" t="s">
        <v>58</v>
      </c>
      <c r="B76" s="19">
        <v>20324.799711746691</v>
      </c>
      <c r="C76" s="19">
        <v>21921.7689459262</v>
      </c>
      <c r="D76" s="19">
        <v>985.81690691447</v>
      </c>
      <c r="E76" s="19">
        <v>1913.02926742515</v>
      </c>
      <c r="F76" s="19">
        <v>10338.8847905448</v>
      </c>
      <c r="G76" s="20">
        <f t="shared" si="7"/>
        <v>11096.859924511462</v>
      </c>
      <c r="H76">
        <f t="shared" si="8"/>
        <v>8.3252976252905161E-2</v>
      </c>
      <c r="I76">
        <f t="shared" si="9"/>
        <v>0.19057085000000001</v>
      </c>
      <c r="J76">
        <f t="shared" si="10"/>
        <v>1.5865590449545951E-2</v>
      </c>
      <c r="R76" s="4" t="s">
        <v>38</v>
      </c>
      <c r="S76" s="5">
        <v>0.189396599</v>
      </c>
    </row>
    <row r="77" spans="1:19">
      <c r="A77" s="17" t="s">
        <v>60</v>
      </c>
      <c r="B77" s="19">
        <v>235.30882444858699</v>
      </c>
      <c r="C77" s="19">
        <v>1964.4223025023405</v>
      </c>
      <c r="D77" s="19">
        <v>112.79723229585633</v>
      </c>
      <c r="E77" s="19">
        <v>214.69507691371021</v>
      </c>
      <c r="F77" s="19">
        <v>459.68150863995879</v>
      </c>
      <c r="G77" s="20">
        <f t="shared" si="7"/>
        <v>597.38098896009046</v>
      </c>
      <c r="H77">
        <f t="shared" si="8"/>
        <v>4.4817854443648776E-3</v>
      </c>
      <c r="I77">
        <f t="shared" si="9"/>
        <v>0.14993991800000001</v>
      </c>
      <c r="J77">
        <f t="shared" si="10"/>
        <v>6.7199854202166338E-4</v>
      </c>
      <c r="R77" s="4" t="s">
        <v>39</v>
      </c>
      <c r="S77" s="5">
        <v>0.150847644</v>
      </c>
    </row>
    <row r="78" spans="1:19">
      <c r="A78" s="17" t="s">
        <v>62</v>
      </c>
      <c r="B78" s="19">
        <v>626.87741513256344</v>
      </c>
      <c r="C78" s="19">
        <v>431.51861839266326</v>
      </c>
      <c r="D78" s="19">
        <v>890.01651784127739</v>
      </c>
      <c r="E78" s="19">
        <v>166.62901491810345</v>
      </c>
      <c r="F78" s="19">
        <v>83.72206171105779</v>
      </c>
      <c r="G78" s="20">
        <f t="shared" si="7"/>
        <v>439.7527255991331</v>
      </c>
      <c r="H78">
        <f t="shared" si="8"/>
        <v>3.2991966619842442E-3</v>
      </c>
      <c r="I78">
        <f t="shared" si="9"/>
        <v>0.25460756899999998</v>
      </c>
      <c r="J78">
        <f t="shared" si="10"/>
        <v>8.4000044176072309E-4</v>
      </c>
      <c r="R78" s="4" t="s">
        <v>138</v>
      </c>
      <c r="S78" s="4">
        <v>0.300602272</v>
      </c>
    </row>
    <row r="79" spans="1:19">
      <c r="A79" s="17" t="s">
        <v>64</v>
      </c>
      <c r="B79" s="19">
        <v>387.89189030196746</v>
      </c>
      <c r="C79" s="19">
        <v>42.061381576180175</v>
      </c>
      <c r="D79" s="19">
        <v>33.993686445326567</v>
      </c>
      <c r="E79" s="19">
        <v>97.734326057733753</v>
      </c>
      <c r="F79" s="19">
        <v>15.7966154171807</v>
      </c>
      <c r="G79" s="20">
        <f t="shared" si="7"/>
        <v>115.49557995967771</v>
      </c>
      <c r="H79">
        <f t="shared" si="8"/>
        <v>8.6649293954405503E-4</v>
      </c>
      <c r="I79">
        <f t="shared" si="9"/>
        <v>0.25070976</v>
      </c>
      <c r="J79">
        <f t="shared" si="10"/>
        <v>2.1723823691478455E-4</v>
      </c>
      <c r="R79" s="4" t="s">
        <v>140</v>
      </c>
      <c r="S79" s="4">
        <v>0.54393411999999997</v>
      </c>
    </row>
    <row r="80" spans="1:19">
      <c r="A80" s="17" t="s">
        <v>66</v>
      </c>
      <c r="B80" s="19">
        <v>191.18841986447683</v>
      </c>
      <c r="C80" s="19">
        <v>45.177039470712003</v>
      </c>
      <c r="D80" s="19">
        <v>26.267848616843299</v>
      </c>
      <c r="E80" s="19">
        <v>36.850647529965187</v>
      </c>
      <c r="F80" s="19">
        <v>50.549169334978288</v>
      </c>
      <c r="G80" s="20">
        <f t="shared" si="7"/>
        <v>70.006624963395126</v>
      </c>
      <c r="H80">
        <f t="shared" si="8"/>
        <v>5.2521703664563111E-4</v>
      </c>
      <c r="I80">
        <f t="shared" si="9"/>
        <v>0.187754477</v>
      </c>
      <c r="J80">
        <f t="shared" si="10"/>
        <v>9.8611850026890301E-5</v>
      </c>
      <c r="R80" s="4" t="s">
        <v>142</v>
      </c>
      <c r="S80" s="29">
        <v>0.61926907399999997</v>
      </c>
    </row>
    <row r="81" spans="1:19">
      <c r="A81" s="17" t="s">
        <v>68</v>
      </c>
      <c r="B81" s="19">
        <v>22.06020229205502</v>
      </c>
      <c r="C81" s="19">
        <v>14.020460525393391</v>
      </c>
      <c r="D81" s="19">
        <v>0</v>
      </c>
      <c r="E81" s="21" t="s">
        <v>30</v>
      </c>
      <c r="F81" s="21" t="s">
        <v>30</v>
      </c>
      <c r="G81" s="20">
        <f>AVERAGE(B81:D81)</f>
        <v>12.026887605816137</v>
      </c>
      <c r="H81">
        <f t="shared" si="8"/>
        <v>9.0230407075040311E-5</v>
      </c>
      <c r="I81">
        <f t="shared" si="9"/>
        <v>0.17079533599999999</v>
      </c>
      <c r="J81">
        <f t="shared" si="10"/>
        <v>1.5410932693798286E-5</v>
      </c>
      <c r="R81" s="4" t="s">
        <v>116</v>
      </c>
      <c r="S81" s="5">
        <v>0.35482106800000002</v>
      </c>
    </row>
    <row r="82" spans="1:19">
      <c r="A82" s="17" t="s">
        <v>70</v>
      </c>
      <c r="B82" s="19">
        <v>23850.755378093487</v>
      </c>
      <c r="C82" s="19">
        <v>2536.1455261489377</v>
      </c>
      <c r="D82" s="19">
        <v>3319.0199311164301</v>
      </c>
      <c r="E82" s="19">
        <v>906.84636965044797</v>
      </c>
      <c r="F82" s="19">
        <v>974.65117124004996</v>
      </c>
      <c r="G82" s="20">
        <f t="shared" si="7"/>
        <v>6317.4836752498704</v>
      </c>
      <c r="H82">
        <f t="shared" si="8"/>
        <v>4.7396229381245283E-2</v>
      </c>
      <c r="I82">
        <f t="shared" si="9"/>
        <v>0.21351756199999999</v>
      </c>
      <c r="J82">
        <f t="shared" si="10"/>
        <v>1.0119927345476261E-2</v>
      </c>
      <c r="R82" s="4" t="s">
        <v>145</v>
      </c>
      <c r="S82" s="5">
        <v>0.496256117</v>
      </c>
    </row>
    <row r="83" spans="1:19">
      <c r="A83" s="17" t="s">
        <v>72</v>
      </c>
      <c r="B83" s="19">
        <v>5799.9948526194657</v>
      </c>
      <c r="C83" s="19">
        <v>2046.9872367074349</v>
      </c>
      <c r="D83" s="19">
        <v>3128.9643205357402</v>
      </c>
      <c r="E83" s="19">
        <v>727.39973820018201</v>
      </c>
      <c r="F83" s="19">
        <v>3917.5606234608199</v>
      </c>
      <c r="G83" s="20">
        <f t="shared" si="7"/>
        <v>3124.1813543047288</v>
      </c>
      <c r="H83">
        <f t="shared" si="8"/>
        <v>2.3438828449585159E-2</v>
      </c>
      <c r="I83">
        <f t="shared" si="9"/>
        <v>0.20526576499999999</v>
      </c>
      <c r="J83">
        <f t="shared" si="10"/>
        <v>4.8111890524078615E-3</v>
      </c>
      <c r="R83" s="4" t="s">
        <v>147</v>
      </c>
      <c r="S83" s="5">
        <v>0.304407025</v>
      </c>
    </row>
    <row r="84" spans="1:19">
      <c r="A84" s="17" t="s">
        <v>77</v>
      </c>
      <c r="B84" s="19">
        <v>246.33892559461401</v>
      </c>
      <c r="C84" s="19">
        <v>154.225065779327</v>
      </c>
      <c r="D84" s="19">
        <v>9.2710053941799728</v>
      </c>
      <c r="E84" s="19">
        <v>4.8066061995606804</v>
      </c>
      <c r="F84" s="19">
        <v>0</v>
      </c>
      <c r="G84" s="20">
        <f t="shared" si="7"/>
        <v>82.928320593536327</v>
      </c>
      <c r="H84">
        <f t="shared" si="8"/>
        <v>6.2216064292358229E-4</v>
      </c>
      <c r="I84">
        <f t="shared" si="9"/>
        <v>0.235824899</v>
      </c>
      <c r="J84">
        <f t="shared" si="10"/>
        <v>1.4672097077922887E-4</v>
      </c>
      <c r="R84" s="4" t="s">
        <v>41</v>
      </c>
      <c r="S84" s="5">
        <v>0.15008984</v>
      </c>
    </row>
    <row r="85" spans="1:19">
      <c r="A85" s="17" t="s">
        <v>181</v>
      </c>
      <c r="B85" s="19">
        <v>7864.4621171176104</v>
      </c>
      <c r="C85" s="19">
        <v>27804.13105080236</v>
      </c>
      <c r="D85" s="19">
        <v>1600.7935980617419</v>
      </c>
      <c r="E85" s="19">
        <v>0</v>
      </c>
      <c r="F85" s="19">
        <v>0</v>
      </c>
      <c r="G85" s="20">
        <f t="shared" si="7"/>
        <v>7453.8773531963425</v>
      </c>
      <c r="H85">
        <f t="shared" si="8"/>
        <v>5.5921898491932402E-2</v>
      </c>
      <c r="I85">
        <f t="shared" si="9"/>
        <v>0.164744418</v>
      </c>
      <c r="J85">
        <f t="shared" si="10"/>
        <v>9.2128206205084814E-3</v>
      </c>
      <c r="R85" s="4" t="s">
        <v>118</v>
      </c>
      <c r="S85" s="5">
        <v>0.47299710099999998</v>
      </c>
    </row>
    <row r="86" spans="1:19">
      <c r="A86" s="17" t="s">
        <v>83</v>
      </c>
      <c r="B86" s="19">
        <v>2860.4728972031344</v>
      </c>
      <c r="C86" s="19">
        <v>2637.4044077212234</v>
      </c>
      <c r="D86" s="19">
        <v>1172.7821823637701</v>
      </c>
      <c r="E86" s="19">
        <v>1674.3011595136356</v>
      </c>
      <c r="F86" s="19">
        <v>2208.3668353218636</v>
      </c>
      <c r="G86" s="20">
        <f t="shared" si="7"/>
        <v>2110.6654964247255</v>
      </c>
      <c r="H86">
        <f t="shared" si="8"/>
        <v>1.5835036726338597E-2</v>
      </c>
      <c r="I86">
        <f t="shared" si="9"/>
        <v>0.16181582799999999</v>
      </c>
      <c r="J86">
        <f t="shared" si="10"/>
        <v>2.5623595792828896E-3</v>
      </c>
      <c r="R86" s="4" t="s">
        <v>76</v>
      </c>
      <c r="S86" s="5">
        <v>0.21351756199999999</v>
      </c>
    </row>
    <row r="87" spans="1:19">
      <c r="A87" s="17" t="s">
        <v>85</v>
      </c>
      <c r="B87" s="19">
        <v>1937.6211013188326</v>
      </c>
      <c r="C87" s="19">
        <v>4604.9423681180961</v>
      </c>
      <c r="D87" s="19">
        <v>3431.8171634122864</v>
      </c>
      <c r="E87" s="19">
        <v>1267.3418346174983</v>
      </c>
      <c r="F87" s="19">
        <v>6514.5241980453266</v>
      </c>
      <c r="G87" s="20">
        <f t="shared" si="7"/>
        <v>3551.2493331024079</v>
      </c>
      <c r="H87">
        <f t="shared" si="8"/>
        <v>2.6642859187927984E-2</v>
      </c>
      <c r="I87">
        <f t="shared" si="9"/>
        <v>0.15576436299999999</v>
      </c>
      <c r="J87">
        <f t="shared" si="10"/>
        <v>4.1500079899062991E-3</v>
      </c>
      <c r="R87" s="4" t="s">
        <v>43</v>
      </c>
      <c r="S87" s="5">
        <v>0.24644919700000001</v>
      </c>
    </row>
    <row r="88" spans="1:19">
      <c r="A88" s="17" t="s">
        <v>87</v>
      </c>
      <c r="B88" s="19">
        <v>1976.2264553299301</v>
      </c>
      <c r="C88" s="19">
        <v>4255.98868393053</v>
      </c>
      <c r="D88" s="19">
        <v>13177.1890002611</v>
      </c>
      <c r="E88" s="19">
        <v>2198.2212352657493</v>
      </c>
      <c r="F88" s="19">
        <v>9045.1419878776778</v>
      </c>
      <c r="G88" s="20">
        <f t="shared" si="7"/>
        <v>6130.5534725329971</v>
      </c>
      <c r="H88">
        <f t="shared" si="8"/>
        <v>4.5993806008002271E-2</v>
      </c>
      <c r="I88">
        <f t="shared" si="9"/>
        <v>0.23357465599999999</v>
      </c>
      <c r="J88">
        <f t="shared" si="10"/>
        <v>1.0742987416449863E-2</v>
      </c>
      <c r="R88" s="4" t="s">
        <v>152</v>
      </c>
      <c r="S88" s="5">
        <v>0.235824899</v>
      </c>
    </row>
    <row r="89" spans="1:19">
      <c r="A89" s="17" t="s">
        <v>0</v>
      </c>
      <c r="B89" s="19">
        <v>50679.638065614403</v>
      </c>
      <c r="C89" s="19">
        <v>12230.515064984835</v>
      </c>
      <c r="D89" s="19">
        <v>13945.1372804124</v>
      </c>
      <c r="E89" s="19">
        <v>19314.545911901318</v>
      </c>
      <c r="F89" s="19">
        <v>8378.5248172726515</v>
      </c>
      <c r="G89" s="20">
        <f t="shared" si="7"/>
        <v>20909.672228037121</v>
      </c>
      <c r="H89">
        <f t="shared" si="8"/>
        <v>0.15687252585856562</v>
      </c>
      <c r="I89">
        <f t="shared" si="9"/>
        <v>0.199021375</v>
      </c>
      <c r="J89">
        <f t="shared" si="10"/>
        <v>3.1220985796094787E-2</v>
      </c>
      <c r="R89" s="4" t="s">
        <v>154</v>
      </c>
      <c r="S89" s="5">
        <v>0.35523275199999998</v>
      </c>
    </row>
    <row r="90" spans="1:19">
      <c r="A90" s="17" t="s">
        <v>37</v>
      </c>
      <c r="B90" s="19">
        <v>12114.727758720215</v>
      </c>
      <c r="C90" s="19">
        <v>7204.9588811049398</v>
      </c>
      <c r="D90" s="19">
        <v>17749.339827157557</v>
      </c>
      <c r="E90" s="19">
        <v>541.5442984838362</v>
      </c>
      <c r="F90" s="19">
        <v>3808.5639770822704</v>
      </c>
      <c r="G90" s="20">
        <f t="shared" si="7"/>
        <v>8283.8269485097644</v>
      </c>
      <c r="H90">
        <f t="shared" si="8"/>
        <v>6.214850443449399E-2</v>
      </c>
      <c r="I90">
        <f t="shared" si="9"/>
        <v>0.23886655300000001</v>
      </c>
      <c r="J90">
        <f t="shared" si="10"/>
        <v>1.4845199028372794E-2</v>
      </c>
      <c r="R90" s="4" t="s">
        <v>156</v>
      </c>
      <c r="S90" s="4">
        <v>0.39864959599999999</v>
      </c>
    </row>
    <row r="91" spans="1:19">
      <c r="A91" s="17" t="s">
        <v>57</v>
      </c>
      <c r="B91" s="19">
        <v>7193.4642974009412</v>
      </c>
      <c r="C91" s="19">
        <v>3364.9105260944102</v>
      </c>
      <c r="D91" s="19">
        <v>740.135263968701</v>
      </c>
      <c r="E91" s="19">
        <v>1983.5261583520401</v>
      </c>
      <c r="F91" s="19">
        <v>9.4779692503084298</v>
      </c>
      <c r="G91" s="20">
        <f t="shared" si="7"/>
        <v>2658.3028430132804</v>
      </c>
      <c r="H91">
        <f t="shared" si="8"/>
        <v>1.994362594174659E-2</v>
      </c>
      <c r="I91">
        <f t="shared" si="9"/>
        <v>0.39864959599999999</v>
      </c>
      <c r="J91">
        <f t="shared" si="10"/>
        <v>7.950518424452397E-3</v>
      </c>
      <c r="R91" s="4" t="s">
        <v>158</v>
      </c>
      <c r="S91" s="4">
        <v>0.54393411999999997</v>
      </c>
    </row>
    <row r="92" spans="1:19">
      <c r="A92" s="17" t="s">
        <v>92</v>
      </c>
      <c r="B92" s="19">
        <v>257.36902674064203</v>
      </c>
      <c r="C92" s="19">
        <v>1437.8761183264555</v>
      </c>
      <c r="D92" s="19">
        <v>877.65517731570401</v>
      </c>
      <c r="E92" s="19">
        <v>3197.9953247743701</v>
      </c>
      <c r="F92" s="19">
        <v>48.969507793260213</v>
      </c>
      <c r="G92" s="20">
        <f t="shared" si="7"/>
        <v>1163.9730309900865</v>
      </c>
      <c r="H92">
        <f t="shared" si="8"/>
        <v>8.7325801863995245E-3</v>
      </c>
      <c r="I92">
        <f t="shared" si="9"/>
        <v>0.28963038000000002</v>
      </c>
      <c r="J92">
        <f t="shared" si="10"/>
        <v>2.5292205177673654E-3</v>
      </c>
      <c r="R92" s="4" t="s">
        <v>159</v>
      </c>
      <c r="S92" s="5">
        <v>0.34895254799999997</v>
      </c>
    </row>
    <row r="93" spans="1:19">
      <c r="A93" s="17" t="s">
        <v>94</v>
      </c>
      <c r="B93" s="19">
        <v>231.63212406657772</v>
      </c>
      <c r="C93" s="19">
        <v>1679.3396051526749</v>
      </c>
      <c r="D93" s="19">
        <v>241.04614024867928</v>
      </c>
      <c r="E93" s="19">
        <v>597.62137081204412</v>
      </c>
      <c r="F93" s="19">
        <v>112.15596946198301</v>
      </c>
      <c r="G93" s="20">
        <f t="shared" si="7"/>
        <v>572.3590419483919</v>
      </c>
      <c r="H93">
        <f t="shared" si="8"/>
        <v>4.294061027319206E-3</v>
      </c>
      <c r="I93">
        <f t="shared" si="9"/>
        <v>0.25937051</v>
      </c>
      <c r="J93">
        <f t="shared" si="10"/>
        <v>1.1137527986269063E-3</v>
      </c>
      <c r="R93" s="4" t="s">
        <v>160</v>
      </c>
      <c r="S93" s="5">
        <v>0.150847644</v>
      </c>
    </row>
    <row r="94" spans="1:19">
      <c r="A94" s="24" t="s">
        <v>120</v>
      </c>
      <c r="B94" s="19">
        <v>123.16946279730719</v>
      </c>
      <c r="C94" s="19">
        <v>179.15032893558222</v>
      </c>
      <c r="D94" s="19">
        <v>301.30767531084911</v>
      </c>
      <c r="E94" s="19">
        <v>100.93873019077421</v>
      </c>
      <c r="F94" s="19">
        <v>9.4779692503084298</v>
      </c>
      <c r="G94" s="20">
        <f t="shared" si="7"/>
        <v>142.80883329696422</v>
      </c>
      <c r="H94">
        <f t="shared" si="8"/>
        <v>1.071407631353036E-3</v>
      </c>
      <c r="I94">
        <f t="shared" si="9"/>
        <v>0.530444735</v>
      </c>
      <c r="J94">
        <f t="shared" si="10"/>
        <v>5.683225370900388E-4</v>
      </c>
      <c r="R94" s="4" t="s">
        <v>162</v>
      </c>
      <c r="S94" s="5">
        <v>0.54537309199999995</v>
      </c>
    </row>
    <row r="95" spans="1:19">
      <c r="A95" s="24" t="s">
        <v>133</v>
      </c>
      <c r="B95" s="19">
        <v>501.8696021442517</v>
      </c>
      <c r="C95" s="19">
        <v>1188.6234867639064</v>
      </c>
      <c r="D95" s="19">
        <v>352.29820497883895</v>
      </c>
      <c r="E95" s="19">
        <v>567.17953154815984</v>
      </c>
      <c r="F95" s="19">
        <v>142.16953875462642</v>
      </c>
      <c r="G95" s="20">
        <f t="shared" si="7"/>
        <v>550.42807283795673</v>
      </c>
      <c r="H95">
        <f t="shared" si="8"/>
        <v>4.1295263334531268E-3</v>
      </c>
      <c r="I95">
        <f t="shared" si="9"/>
        <v>0.50267819899999999</v>
      </c>
      <c r="J95">
        <f t="shared" si="10"/>
        <v>2.075822860023291E-3</v>
      </c>
      <c r="R95" s="4" t="s">
        <v>164</v>
      </c>
      <c r="S95" s="5">
        <v>0.53538932900000002</v>
      </c>
    </row>
    <row r="96" spans="1:19">
      <c r="A96" s="24" t="s">
        <v>141</v>
      </c>
      <c r="B96" s="19">
        <v>2421.1072015530385</v>
      </c>
      <c r="C96" s="19">
        <v>1548.4819735823366</v>
      </c>
      <c r="D96" s="19">
        <v>3799.5670440480922</v>
      </c>
      <c r="E96" s="19">
        <v>2906.3945486676889</v>
      </c>
      <c r="F96" s="19">
        <v>8035.7382627198294</v>
      </c>
      <c r="G96" s="20">
        <f t="shared" si="7"/>
        <v>3742.2578061141976</v>
      </c>
      <c r="H96">
        <f t="shared" si="8"/>
        <v>2.8075879337405477E-2</v>
      </c>
      <c r="I96">
        <f t="shared" si="9"/>
        <v>0.36556084300000002</v>
      </c>
      <c r="J96">
        <f t="shared" si="10"/>
        <v>1.0263442118548228E-2</v>
      </c>
      <c r="R96" s="4" t="s">
        <v>165</v>
      </c>
      <c r="S96" s="5">
        <v>0.40111301500000002</v>
      </c>
    </row>
    <row r="97" spans="1:19">
      <c r="A97" s="24" t="s">
        <v>149</v>
      </c>
      <c r="B97" s="19">
        <v>11.0301011460275</v>
      </c>
      <c r="C97" s="19">
        <v>1.5578289472659324</v>
      </c>
      <c r="D97" s="19">
        <v>18.542010788359946</v>
      </c>
      <c r="E97" s="19">
        <v>40.055051663005635</v>
      </c>
      <c r="F97" s="19">
        <v>28.433907750925286</v>
      </c>
      <c r="G97" s="20">
        <f t="shared" si="7"/>
        <v>19.923780059116858</v>
      </c>
      <c r="H97">
        <f t="shared" si="8"/>
        <v>1.4947597783638653E-4</v>
      </c>
      <c r="I97">
        <f t="shared" si="9"/>
        <v>0.47228700699999998</v>
      </c>
      <c r="J97">
        <f t="shared" si="10"/>
        <v>7.059556219074533E-5</v>
      </c>
      <c r="R97" s="4" t="s">
        <v>167</v>
      </c>
      <c r="S97" s="5">
        <v>0.53611852299999996</v>
      </c>
    </row>
    <row r="98" spans="1:19">
      <c r="A98" s="17" t="s">
        <v>96</v>
      </c>
      <c r="B98" s="19">
        <v>533.12155539132971</v>
      </c>
      <c r="C98" s="19">
        <v>534.33532891221478</v>
      </c>
      <c r="D98" s="19">
        <v>1231.4985498602398</v>
      </c>
      <c r="E98" s="19">
        <v>2100.4869092080157</v>
      </c>
      <c r="F98" s="19">
        <v>1434.3326798800088</v>
      </c>
      <c r="G98" s="20">
        <f t="shared" si="7"/>
        <v>1166.7550046503618</v>
      </c>
      <c r="H98">
        <f t="shared" si="8"/>
        <v>8.7534516391033212E-3</v>
      </c>
      <c r="I98">
        <f t="shared" si="9"/>
        <v>0.30302319799999999</v>
      </c>
      <c r="J98">
        <f t="shared" si="10"/>
        <v>2.6524989092194303E-3</v>
      </c>
      <c r="R98" s="4" t="s">
        <v>169</v>
      </c>
      <c r="S98" s="4">
        <v>0.61926907399999997</v>
      </c>
    </row>
    <row r="99" spans="1:19">
      <c r="A99" s="17" t="s">
        <v>150</v>
      </c>
      <c r="B99" s="19">
        <v>560.69680825639841</v>
      </c>
      <c r="C99" s="19">
        <v>2800.9764471841463</v>
      </c>
      <c r="D99" s="19">
        <v>3368.4652932187232</v>
      </c>
      <c r="E99" s="19">
        <v>5567.6521811577841</v>
      </c>
      <c r="F99" s="19">
        <v>6536.6394596293794</v>
      </c>
      <c r="G99" s="20">
        <f t="shared" si="7"/>
        <v>3766.8860378892859</v>
      </c>
      <c r="H99">
        <f t="shared" si="8"/>
        <v>2.8260649949008267E-2</v>
      </c>
      <c r="I99">
        <f t="shared" si="9"/>
        <v>0.30302319799999999</v>
      </c>
      <c r="J99">
        <f t="shared" si="10"/>
        <v>8.5636325251070219E-3</v>
      </c>
      <c r="R99" s="4" t="s">
        <v>171</v>
      </c>
      <c r="S99" s="5">
        <v>0.21171030399999999</v>
      </c>
    </row>
    <row r="100" spans="1:19">
      <c r="A100" s="17" t="s">
        <v>151</v>
      </c>
      <c r="B100" s="19">
        <v>1489.063654713714</v>
      </c>
      <c r="C100" s="19">
        <v>881.7311841525177</v>
      </c>
      <c r="D100" s="19">
        <v>1287.1245822253195</v>
      </c>
      <c r="E100" s="19">
        <v>658.50504933981267</v>
      </c>
      <c r="F100" s="19">
        <v>973.07150969833197</v>
      </c>
      <c r="G100" s="20">
        <f t="shared" si="7"/>
        <v>1057.8991960259393</v>
      </c>
      <c r="H100">
        <f t="shared" si="8"/>
        <v>7.9367728568126815E-3</v>
      </c>
      <c r="I100">
        <f t="shared" si="9"/>
        <v>0.34739118899999999</v>
      </c>
      <c r="J100">
        <f t="shared" si="10"/>
        <v>2.7571649595510839E-3</v>
      </c>
      <c r="R100" s="4" t="s">
        <v>173</v>
      </c>
      <c r="S100" s="5">
        <v>0.40242429099999999</v>
      </c>
    </row>
    <row r="101" spans="1:19">
      <c r="A101" s="17" t="s">
        <v>161</v>
      </c>
      <c r="B101" s="19">
        <v>125.007812988312</v>
      </c>
      <c r="C101" s="19">
        <v>925.3503946759638</v>
      </c>
      <c r="D101" s="19">
        <v>1577.616084576292</v>
      </c>
      <c r="E101" s="19">
        <v>5300.0844360489064</v>
      </c>
      <c r="F101" s="19">
        <v>890.92910952899229</v>
      </c>
      <c r="G101" s="20">
        <f t="shared" si="7"/>
        <v>1763.7975675636931</v>
      </c>
      <c r="H101">
        <f t="shared" si="8"/>
        <v>1.3232698079116889E-2</v>
      </c>
      <c r="I101">
        <f t="shared" si="9"/>
        <v>0.33501194099999998</v>
      </c>
      <c r="J101">
        <f t="shared" si="10"/>
        <v>4.4331118681519201E-3</v>
      </c>
      <c r="R101" s="17" t="s">
        <v>150</v>
      </c>
      <c r="S101" s="5">
        <v>0.30302319799999999</v>
      </c>
    </row>
    <row r="102" spans="1:19">
      <c r="A102" s="17" t="s">
        <v>163</v>
      </c>
      <c r="B102" s="19">
        <v>590.1104113124718</v>
      </c>
      <c r="C102" s="19">
        <v>524.98835522861918</v>
      </c>
      <c r="D102" s="19">
        <v>931.73604211508723</v>
      </c>
      <c r="E102" s="19">
        <v>937.2882089143319</v>
      </c>
      <c r="F102" s="19">
        <v>383.85775463749138</v>
      </c>
      <c r="G102" s="20">
        <f t="shared" si="7"/>
        <v>673.59615444160022</v>
      </c>
      <c r="H102">
        <f t="shared" si="8"/>
        <v>5.0535813762868278E-3</v>
      </c>
      <c r="I102">
        <f t="shared" si="9"/>
        <v>0.309853932</v>
      </c>
      <c r="J102">
        <f t="shared" si="10"/>
        <v>1.5658720601244452E-3</v>
      </c>
      <c r="R102" s="4" t="s">
        <v>45</v>
      </c>
      <c r="S102" s="5">
        <v>0.21118531600000001</v>
      </c>
    </row>
    <row r="103" spans="1:19">
      <c r="A103" s="17" t="s">
        <v>168</v>
      </c>
      <c r="B103" s="19">
        <v>336.41808495383907</v>
      </c>
      <c r="C103" s="19">
        <v>906.65644730877295</v>
      </c>
      <c r="D103" s="19">
        <v>605.70568575309153</v>
      </c>
      <c r="E103" s="19">
        <v>7583.2223808402296</v>
      </c>
      <c r="F103" s="19">
        <v>1676.0208957628699</v>
      </c>
      <c r="G103" s="20">
        <f t="shared" si="7"/>
        <v>2221.6046989237607</v>
      </c>
      <c r="H103">
        <f t="shared" si="8"/>
        <v>1.6667345942999727E-2</v>
      </c>
      <c r="I103">
        <f t="shared" si="9"/>
        <v>0.35233554700000003</v>
      </c>
      <c r="J103">
        <f t="shared" si="10"/>
        <v>5.8724984498650405E-3</v>
      </c>
      <c r="R103" s="4" t="s">
        <v>77</v>
      </c>
      <c r="S103" s="5">
        <v>0.235824899</v>
      </c>
    </row>
    <row r="104" spans="1:19">
      <c r="A104" s="17" t="s">
        <v>170</v>
      </c>
      <c r="B104" s="19">
        <v>352.96323667288033</v>
      </c>
      <c r="C104" s="19">
        <v>515.64138154502359</v>
      </c>
      <c r="D104" s="19">
        <v>237.95580511728596</v>
      </c>
      <c r="E104" s="19">
        <v>285.19196784060017</v>
      </c>
      <c r="F104" s="19">
        <v>235.36956971599264</v>
      </c>
      <c r="G104" s="20">
        <f t="shared" si="7"/>
        <v>325.42439217835653</v>
      </c>
      <c r="H104">
        <f t="shared" si="8"/>
        <v>2.4414608617611758E-3</v>
      </c>
      <c r="I104">
        <f t="shared" si="9"/>
        <v>0.30810618099999998</v>
      </c>
      <c r="J104">
        <f t="shared" si="10"/>
        <v>7.522291821782048E-4</v>
      </c>
      <c r="R104" s="4" t="s">
        <v>174</v>
      </c>
      <c r="S104" s="5">
        <v>0.427243396</v>
      </c>
    </row>
    <row r="105" spans="1:19">
      <c r="A105" s="17" t="s">
        <v>174</v>
      </c>
      <c r="B105" s="19">
        <v>803.35903346900363</v>
      </c>
      <c r="C105" s="19">
        <v>1082.691118349823</v>
      </c>
      <c r="D105" s="19">
        <v>2867.8310019330047</v>
      </c>
      <c r="E105" s="19">
        <v>11359.612651628398</v>
      </c>
      <c r="F105" s="19">
        <v>568.67815501850566</v>
      </c>
      <c r="G105" s="20">
        <f t="shared" si="7"/>
        <v>3336.4343920797464</v>
      </c>
      <c r="H105">
        <f t="shared" si="8"/>
        <v>2.5031233619488974E-2</v>
      </c>
      <c r="I105">
        <f t="shared" si="9"/>
        <v>0.427243396</v>
      </c>
      <c r="J105">
        <f t="shared" si="10"/>
        <v>1.0694429257659841E-2</v>
      </c>
      <c r="R105" s="4" t="s">
        <v>161</v>
      </c>
      <c r="S105" s="5">
        <v>0.33501194099999998</v>
      </c>
    </row>
    <row r="106" spans="1:19">
      <c r="A106" s="17" t="s">
        <v>69</v>
      </c>
      <c r="B106" s="19">
        <v>1529.5073589158146</v>
      </c>
      <c r="C106" s="19">
        <v>817.86019731461442</v>
      </c>
      <c r="D106" s="19">
        <v>2479.9939429431429</v>
      </c>
      <c r="E106" s="19">
        <v>2760.5941606143488</v>
      </c>
      <c r="F106" s="19">
        <v>1227.3970179149414</v>
      </c>
      <c r="G106" s="20">
        <f t="shared" si="7"/>
        <v>1763.0705355405723</v>
      </c>
      <c r="H106">
        <f t="shared" si="8"/>
        <v>1.3227243600988148E-2</v>
      </c>
      <c r="I106">
        <f t="shared" si="9"/>
        <v>0.29559615700000003</v>
      </c>
      <c r="J106">
        <f t="shared" si="10"/>
        <v>3.9099223761549385E-3</v>
      </c>
      <c r="R106" s="22" t="s">
        <v>175</v>
      </c>
      <c r="S106" s="5">
        <v>0.28742747600000002</v>
      </c>
    </row>
    <row r="107" spans="1:19">
      <c r="A107" s="17" t="s">
        <v>95</v>
      </c>
      <c r="B107" s="19">
        <v>579.08031016644395</v>
      </c>
      <c r="C107" s="19">
        <v>91.91190788869001</v>
      </c>
      <c r="D107" s="19">
        <v>315.21418340211909</v>
      </c>
      <c r="E107" s="19">
        <v>751.43276919798575</v>
      </c>
      <c r="F107" s="19">
        <v>33.172892376079503</v>
      </c>
      <c r="G107" s="20">
        <f t="shared" si="7"/>
        <v>354.16241260626373</v>
      </c>
      <c r="H107">
        <f t="shared" si="8"/>
        <v>2.6570647126267074E-3</v>
      </c>
      <c r="I107">
        <f t="shared" si="9"/>
        <v>0.28245747300000001</v>
      </c>
      <c r="J107">
        <f t="shared" si="10"/>
        <v>7.5050778432601101E-4</v>
      </c>
      <c r="R107" s="4" t="s">
        <v>180</v>
      </c>
      <c r="S107" s="5">
        <v>0.45023135800000003</v>
      </c>
    </row>
    <row r="108" spans="1:19">
      <c r="A108" s="17" t="s">
        <v>102</v>
      </c>
      <c r="B108" s="19">
        <v>288.62097998771986</v>
      </c>
      <c r="C108" s="19">
        <v>484.48480259970495</v>
      </c>
      <c r="D108" s="19">
        <v>621.15736141005812</v>
      </c>
      <c r="E108" s="19">
        <v>1232.0933891540501</v>
      </c>
      <c r="F108" s="19">
        <v>4.738984625154214</v>
      </c>
      <c r="G108" s="20">
        <f t="shared" si="7"/>
        <v>526.21910355533737</v>
      </c>
      <c r="H108">
        <f t="shared" si="8"/>
        <v>3.9479011927823571E-3</v>
      </c>
      <c r="I108">
        <f t="shared" si="9"/>
        <v>0.29815216</v>
      </c>
      <c r="J108">
        <f t="shared" si="10"/>
        <v>1.1770752680946362E-3</v>
      </c>
      <c r="R108" s="4" t="s">
        <v>47</v>
      </c>
      <c r="S108" s="5">
        <v>0.193795309</v>
      </c>
    </row>
    <row r="109" spans="1:19">
      <c r="A109" s="17" t="s">
        <v>205</v>
      </c>
      <c r="B109" s="19">
        <v>751.88522812087524</v>
      </c>
      <c r="C109" s="19">
        <v>88.796249994158146</v>
      </c>
      <c r="D109" s="19">
        <v>777.21928554542103</v>
      </c>
      <c r="E109" s="19">
        <v>1626.2350975180289</v>
      </c>
      <c r="F109" s="19">
        <v>894.08843261242839</v>
      </c>
      <c r="G109" s="20">
        <f t="shared" si="7"/>
        <v>827.64485875818241</v>
      </c>
      <c r="H109">
        <f t="shared" si="8"/>
        <v>6.2093149089711966E-3</v>
      </c>
      <c r="I109">
        <f t="shared" si="9"/>
        <v>0.28954676299999998</v>
      </c>
      <c r="J109">
        <f t="shared" si="10"/>
        <v>1.7978870323402496E-3</v>
      </c>
      <c r="R109" s="4" t="s">
        <v>181</v>
      </c>
      <c r="S109" s="5">
        <v>0.164744418</v>
      </c>
    </row>
    <row r="110" spans="1:19">
      <c r="A110" s="17" t="s">
        <v>207</v>
      </c>
      <c r="B110" s="19">
        <v>7.3534007640183399</v>
      </c>
      <c r="C110" s="19">
        <v>93.469736835955942</v>
      </c>
      <c r="D110" s="19">
        <v>61.806702627866485</v>
      </c>
      <c r="E110" s="19">
        <v>57.679274394728118</v>
      </c>
      <c r="F110" s="19">
        <v>39.491538542951787</v>
      </c>
      <c r="G110" s="20">
        <f t="shared" si="7"/>
        <v>51.960130633104129</v>
      </c>
      <c r="H110">
        <f t="shared" si="8"/>
        <v>3.8982518938898047E-4</v>
      </c>
      <c r="I110">
        <f t="shared" si="9"/>
        <v>0.33910511100000001</v>
      </c>
      <c r="J110">
        <f t="shared" si="10"/>
        <v>1.3219171411834625E-4</v>
      </c>
      <c r="R110" s="4" t="s">
        <v>90</v>
      </c>
      <c r="S110" s="5">
        <v>0.25567135899999999</v>
      </c>
    </row>
    <row r="111" spans="1:19">
      <c r="A111" s="17" t="s">
        <v>228</v>
      </c>
      <c r="B111" s="19">
        <v>7204.494398546969</v>
      </c>
      <c r="C111" s="19">
        <v>549.91361838487398</v>
      </c>
      <c r="D111" s="19">
        <v>2872.4665046300902</v>
      </c>
      <c r="E111" s="19">
        <v>748.22836506494536</v>
      </c>
      <c r="F111" s="19">
        <v>2075.6752658175501</v>
      </c>
      <c r="G111" s="20">
        <f t="shared" si="7"/>
        <v>2690.1556304888859</v>
      </c>
      <c r="H111">
        <f t="shared" si="8"/>
        <v>2.0182597991257448E-2</v>
      </c>
      <c r="I111">
        <f t="shared" si="9"/>
        <v>0.28943591299999999</v>
      </c>
      <c r="J111">
        <f t="shared" si="10"/>
        <v>5.841568676311565E-3</v>
      </c>
      <c r="R111" s="4" t="s">
        <v>49</v>
      </c>
      <c r="S111" s="5">
        <v>0.21171030399999999</v>
      </c>
    </row>
    <row r="112" spans="1:19" ht="16" thickBot="1">
      <c r="A112" s="31"/>
      <c r="B112" s="32"/>
      <c r="C112" s="32"/>
      <c r="D112" s="32"/>
      <c r="E112" s="32"/>
      <c r="F112" s="32"/>
      <c r="G112" s="13"/>
      <c r="R112" s="4" t="s">
        <v>185</v>
      </c>
      <c r="S112" s="5">
        <v>0.36166089299999998</v>
      </c>
    </row>
    <row r="113" spans="1:19">
      <c r="A113" s="33"/>
      <c r="B113" s="34">
        <f t="shared" ref="B113:G113" si="11">SUM(B58:B111)</f>
        <v>197199.8249890618</v>
      </c>
      <c r="C113" s="34">
        <f t="shared" si="11"/>
        <v>140424.25913549837</v>
      </c>
      <c r="D113" s="34">
        <f t="shared" si="11"/>
        <v>131774.98033774272</v>
      </c>
      <c r="E113" s="34">
        <f t="shared" si="11"/>
        <v>112054.80812829154</v>
      </c>
      <c r="F113" s="34">
        <f t="shared" si="11"/>
        <v>84971.573990556819</v>
      </c>
      <c r="G113" s="34">
        <f t="shared" si="11"/>
        <v>133290.8494562587</v>
      </c>
      <c r="R113" s="4" t="s">
        <v>92</v>
      </c>
      <c r="S113" s="5">
        <v>0.28963038000000002</v>
      </c>
    </row>
    <row r="114" spans="1:19">
      <c r="A114" s="35" t="s">
        <v>264</v>
      </c>
      <c r="B114" s="36"/>
      <c r="C114" s="36"/>
      <c r="D114" s="36"/>
      <c r="E114" s="36"/>
      <c r="F114" s="36"/>
      <c r="G114" s="10"/>
      <c r="R114" s="4" t="s">
        <v>188</v>
      </c>
      <c r="S114" s="5">
        <v>0.150847644</v>
      </c>
    </row>
    <row r="115" spans="1:19">
      <c r="A115" s="37"/>
      <c r="B115" s="38"/>
      <c r="C115" s="38"/>
      <c r="D115" s="38"/>
      <c r="E115" s="38"/>
      <c r="F115" s="38"/>
      <c r="G115" s="13"/>
      <c r="R115" s="4" t="s">
        <v>182</v>
      </c>
      <c r="S115" s="5">
        <v>0.304453064</v>
      </c>
    </row>
    <row r="116" spans="1:19">
      <c r="A116" s="1" t="s">
        <v>0</v>
      </c>
      <c r="B116" s="2"/>
      <c r="C116" s="2"/>
      <c r="D116" s="2"/>
      <c r="E116" s="2"/>
      <c r="F116" s="2"/>
      <c r="G116" s="3"/>
      <c r="R116" s="4" t="s">
        <v>191</v>
      </c>
      <c r="S116" s="5">
        <v>0.28386346000000001</v>
      </c>
    </row>
    <row r="117" spans="1:19">
      <c r="A117" s="6" t="s">
        <v>2</v>
      </c>
      <c r="B117" s="6"/>
      <c r="C117" s="6"/>
      <c r="D117" s="6"/>
      <c r="E117" s="6"/>
      <c r="F117" s="6"/>
      <c r="G117" s="7"/>
      <c r="R117" s="4" t="s">
        <v>120</v>
      </c>
      <c r="S117" s="5">
        <v>0.530444735</v>
      </c>
    </row>
    <row r="118" spans="1:19">
      <c r="A118" s="8" t="s">
        <v>4</v>
      </c>
      <c r="B118" s="9"/>
      <c r="C118" s="9"/>
      <c r="D118" s="9"/>
      <c r="E118" s="9"/>
      <c r="F118" s="9"/>
      <c r="G118" s="10"/>
      <c r="R118" s="4" t="s">
        <v>194</v>
      </c>
      <c r="S118" s="4">
        <v>0.54393411999999997</v>
      </c>
    </row>
    <row r="119" spans="1:19" ht="16" thickBot="1">
      <c r="A119" s="11"/>
      <c r="B119" s="12"/>
      <c r="C119" s="12"/>
      <c r="D119" s="12"/>
      <c r="E119" s="12"/>
      <c r="F119" s="12"/>
      <c r="G119" s="13"/>
      <c r="R119" s="4" t="s">
        <v>196</v>
      </c>
      <c r="S119" s="5">
        <v>0.41895681699999998</v>
      </c>
    </row>
    <row r="120" spans="1:19">
      <c r="A120" s="14" t="s">
        <v>7</v>
      </c>
      <c r="B120" s="15" t="s">
        <v>8</v>
      </c>
      <c r="C120" s="15" t="s">
        <v>9</v>
      </c>
      <c r="D120" s="15" t="s">
        <v>10</v>
      </c>
      <c r="E120" s="15" t="s">
        <v>11</v>
      </c>
      <c r="F120" s="15" t="s">
        <v>12</v>
      </c>
      <c r="G120" s="16" t="s">
        <v>13</v>
      </c>
      <c r="H120" s="16" t="s">
        <v>14</v>
      </c>
      <c r="I120" s="16" t="s">
        <v>15</v>
      </c>
      <c r="J120" s="16" t="s">
        <v>279</v>
      </c>
      <c r="K120" s="16" t="s">
        <v>17</v>
      </c>
      <c r="L120" s="16" t="s">
        <v>18</v>
      </c>
      <c r="R120" s="17" t="s">
        <v>151</v>
      </c>
      <c r="S120" s="5">
        <v>0.34739118899999999</v>
      </c>
    </row>
    <row r="121" spans="1:19">
      <c r="A121" s="13"/>
      <c r="B121" s="16"/>
      <c r="C121" s="16"/>
      <c r="D121" s="16"/>
      <c r="E121" s="16"/>
      <c r="F121" s="16"/>
      <c r="G121" s="18"/>
      <c r="R121" s="4" t="s">
        <v>183</v>
      </c>
      <c r="S121" s="5">
        <v>0.32123402699999998</v>
      </c>
    </row>
    <row r="122" spans="1:19">
      <c r="A122" s="17" t="s">
        <v>21</v>
      </c>
      <c r="B122" s="19">
        <v>1327</v>
      </c>
      <c r="C122" s="19">
        <v>1410</v>
      </c>
      <c r="D122" s="19">
        <v>1408</v>
      </c>
      <c r="E122" s="19">
        <v>1734</v>
      </c>
      <c r="F122" s="19">
        <v>1894</v>
      </c>
      <c r="G122" s="20">
        <f>AVERAGE(B122:F122)</f>
        <v>1554.6</v>
      </c>
      <c r="H122">
        <f>G122/G$288</f>
        <v>4.3335368250278054E-3</v>
      </c>
      <c r="I122">
        <f>VLOOKUP(A122,R$1:S$252,2,FALSE)</f>
        <v>0.19499014100000001</v>
      </c>
      <c r="J122">
        <f>H122*I122</f>
        <v>8.4499695654086419E-4</v>
      </c>
      <c r="K122">
        <f>SUM(J122:J286)</f>
        <v>0.24150017184064224</v>
      </c>
      <c r="L122">
        <f>COUNTA(J122:J286)</f>
        <v>136</v>
      </c>
      <c r="R122" s="4" t="s">
        <v>197</v>
      </c>
      <c r="S122" s="5">
        <v>0.35481905499999999</v>
      </c>
    </row>
    <row r="123" spans="1:19">
      <c r="A123" s="17" t="s">
        <v>23</v>
      </c>
      <c r="B123" s="19">
        <v>4415</v>
      </c>
      <c r="C123" s="19">
        <v>3982</v>
      </c>
      <c r="D123" s="19">
        <v>6159</v>
      </c>
      <c r="E123" s="19">
        <v>4667</v>
      </c>
      <c r="F123" s="19">
        <v>2094</v>
      </c>
      <c r="G123" s="20">
        <f t="shared" ref="G123:G186" si="12">AVERAGE(B123:F123)</f>
        <v>4263.3999999999996</v>
      </c>
      <c r="H123">
        <f t="shared" ref="H123:H186" si="13">G123/G$288</f>
        <v>1.188447246868876E-2</v>
      </c>
      <c r="I123">
        <f t="shared" ref="I123:I186" si="14">VLOOKUP(A123,R$1:S$252,2,FALSE)</f>
        <v>0.205225833</v>
      </c>
      <c r="J123">
        <f t="shared" ref="J123:J186" si="15">H123*I123</f>
        <v>2.439000762152217E-3</v>
      </c>
      <c r="R123" s="17" t="s">
        <v>198</v>
      </c>
      <c r="S123" s="5">
        <v>0.48138170000000002</v>
      </c>
    </row>
    <row r="124" spans="1:19">
      <c r="A124" s="17" t="s">
        <v>25</v>
      </c>
      <c r="B124" s="19">
        <v>76</v>
      </c>
      <c r="C124" s="19">
        <v>81</v>
      </c>
      <c r="D124" s="19">
        <v>61</v>
      </c>
      <c r="E124" s="19">
        <v>22</v>
      </c>
      <c r="F124" s="19">
        <v>0</v>
      </c>
      <c r="G124" s="20">
        <f t="shared" si="12"/>
        <v>48</v>
      </c>
      <c r="H124">
        <f t="shared" si="13"/>
        <v>1.3380275800934947E-4</v>
      </c>
      <c r="I124">
        <f t="shared" si="14"/>
        <v>0.22307782900000001</v>
      </c>
      <c r="J124">
        <f t="shared" si="15"/>
        <v>2.9848428770938042E-5</v>
      </c>
      <c r="R124" s="77" t="s">
        <v>332</v>
      </c>
      <c r="S124" s="5">
        <v>0.48138170000000002</v>
      </c>
    </row>
    <row r="125" spans="1:19">
      <c r="A125" s="17" t="s">
        <v>27</v>
      </c>
      <c r="B125" s="19">
        <v>1</v>
      </c>
      <c r="C125" s="19">
        <v>74</v>
      </c>
      <c r="D125" s="19">
        <v>83</v>
      </c>
      <c r="E125" s="19">
        <v>87</v>
      </c>
      <c r="F125" s="19">
        <v>0</v>
      </c>
      <c r="G125" s="20">
        <f t="shared" si="12"/>
        <v>49</v>
      </c>
      <c r="H125">
        <f t="shared" si="13"/>
        <v>1.3659031546787759E-4</v>
      </c>
      <c r="I125">
        <f t="shared" si="14"/>
        <v>0.20740839999999999</v>
      </c>
      <c r="J125">
        <f t="shared" si="15"/>
        <v>2.832997878668774E-5</v>
      </c>
      <c r="R125" s="4" t="s">
        <v>51</v>
      </c>
      <c r="S125" s="5">
        <v>0.26294708900000002</v>
      </c>
    </row>
    <row r="126" spans="1:19">
      <c r="A126" s="17" t="s">
        <v>29</v>
      </c>
      <c r="B126" s="21" t="s">
        <v>30</v>
      </c>
      <c r="C126" s="19">
        <v>1</v>
      </c>
      <c r="D126" s="19">
        <v>292</v>
      </c>
      <c r="E126" s="19">
        <v>17</v>
      </c>
      <c r="F126" s="19">
        <v>0</v>
      </c>
      <c r="G126" s="20">
        <f>AVERAGE(C126:F126)</f>
        <v>77.5</v>
      </c>
      <c r="H126">
        <f t="shared" si="13"/>
        <v>2.1603570303592882E-4</v>
      </c>
      <c r="I126">
        <f t="shared" si="14"/>
        <v>0.226918286</v>
      </c>
      <c r="J126">
        <f t="shared" si="15"/>
        <v>4.902245144771796E-5</v>
      </c>
      <c r="R126" s="4" t="s">
        <v>184</v>
      </c>
      <c r="S126" s="5">
        <v>0.35035347300000003</v>
      </c>
    </row>
    <row r="127" spans="1:19">
      <c r="A127" s="17" t="s">
        <v>32</v>
      </c>
      <c r="B127" s="19">
        <v>763</v>
      </c>
      <c r="C127" s="19">
        <v>91</v>
      </c>
      <c r="D127" s="19">
        <v>625</v>
      </c>
      <c r="E127" s="19">
        <v>589</v>
      </c>
      <c r="F127" s="19">
        <v>377</v>
      </c>
      <c r="G127" s="20">
        <f t="shared" si="12"/>
        <v>489</v>
      </c>
      <c r="H127">
        <f t="shared" si="13"/>
        <v>1.3631155972202477E-3</v>
      </c>
      <c r="I127">
        <f t="shared" si="14"/>
        <v>0.167790564</v>
      </c>
      <c r="J127">
        <f t="shared" si="15"/>
        <v>2.2871793485478218E-4</v>
      </c>
      <c r="R127" s="4" t="s">
        <v>199</v>
      </c>
      <c r="S127" s="5">
        <v>0.47867728199999998</v>
      </c>
    </row>
    <row r="128" spans="1:19">
      <c r="A128" s="17" t="s">
        <v>34</v>
      </c>
      <c r="B128" s="19">
        <v>1231</v>
      </c>
      <c r="C128" s="19">
        <v>234</v>
      </c>
      <c r="D128" s="19">
        <v>684</v>
      </c>
      <c r="E128" s="19">
        <v>7158</v>
      </c>
      <c r="F128" s="19">
        <v>706</v>
      </c>
      <c r="G128" s="20">
        <f t="shared" si="12"/>
        <v>2002.6</v>
      </c>
      <c r="H128">
        <f t="shared" si="13"/>
        <v>5.5823625664484008E-3</v>
      </c>
      <c r="I128">
        <f t="shared" si="14"/>
        <v>0.14496762399999999</v>
      </c>
      <c r="J128">
        <f t="shared" si="15"/>
        <v>8.0926183756456667E-4</v>
      </c>
      <c r="R128" s="4" t="s">
        <v>122</v>
      </c>
      <c r="S128" s="5">
        <v>0.57400911600000004</v>
      </c>
    </row>
    <row r="129" spans="1:19">
      <c r="A129" s="17" t="s">
        <v>36</v>
      </c>
      <c r="B129" s="19">
        <v>5</v>
      </c>
      <c r="C129" s="19">
        <v>5</v>
      </c>
      <c r="D129" s="19">
        <v>1</v>
      </c>
      <c r="E129" s="19">
        <v>2</v>
      </c>
      <c r="F129" s="19">
        <v>0</v>
      </c>
      <c r="G129" s="20">
        <f t="shared" si="12"/>
        <v>2.6</v>
      </c>
      <c r="H129">
        <f t="shared" si="13"/>
        <v>7.2476493921730966E-6</v>
      </c>
      <c r="I129">
        <f t="shared" si="14"/>
        <v>0.252987409</v>
      </c>
      <c r="J129">
        <f t="shared" si="15"/>
        <v>1.8335640410662966E-6</v>
      </c>
      <c r="R129" s="22" t="s">
        <v>99</v>
      </c>
      <c r="S129" s="5">
        <v>0.36547341700000002</v>
      </c>
    </row>
    <row r="130" spans="1:19">
      <c r="A130" s="17" t="s">
        <v>38</v>
      </c>
      <c r="B130" s="19">
        <v>188</v>
      </c>
      <c r="C130" s="19">
        <v>68</v>
      </c>
      <c r="D130" s="19">
        <v>373</v>
      </c>
      <c r="E130" s="19">
        <v>90</v>
      </c>
      <c r="F130" s="19">
        <v>20</v>
      </c>
      <c r="G130" s="20">
        <f t="shared" si="12"/>
        <v>147.80000000000001</v>
      </c>
      <c r="H130">
        <f t="shared" si="13"/>
        <v>4.1200099237045527E-4</v>
      </c>
      <c r="I130">
        <f t="shared" si="14"/>
        <v>0.189396599</v>
      </c>
      <c r="J130">
        <f t="shared" si="15"/>
        <v>7.8031586739589178E-5</v>
      </c>
      <c r="R130" s="4" t="s">
        <v>79</v>
      </c>
      <c r="S130" s="4">
        <v>0.17537725199999998</v>
      </c>
    </row>
    <row r="131" spans="1:19">
      <c r="A131" s="17" t="s">
        <v>39</v>
      </c>
      <c r="B131" s="19">
        <v>341</v>
      </c>
      <c r="C131" s="19">
        <v>1753</v>
      </c>
      <c r="D131" s="19">
        <v>2417</v>
      </c>
      <c r="E131" s="19">
        <v>77</v>
      </c>
      <c r="F131" s="19">
        <v>2212</v>
      </c>
      <c r="G131" s="20">
        <f t="shared" si="12"/>
        <v>1360</v>
      </c>
      <c r="H131">
        <f t="shared" si="13"/>
        <v>3.7910781435982351E-3</v>
      </c>
      <c r="I131">
        <f t="shared" si="14"/>
        <v>0.150847644</v>
      </c>
      <c r="J131">
        <f t="shared" si="15"/>
        <v>5.7187520618168751E-4</v>
      </c>
      <c r="R131" s="4" t="s">
        <v>52</v>
      </c>
      <c r="S131" s="5">
        <v>0.25720264300000001</v>
      </c>
    </row>
    <row r="132" spans="1:19">
      <c r="A132" s="17" t="s">
        <v>41</v>
      </c>
      <c r="B132" s="19">
        <v>775</v>
      </c>
      <c r="C132" s="19">
        <v>7037</v>
      </c>
      <c r="D132" s="19">
        <v>5084</v>
      </c>
      <c r="E132" s="19">
        <v>8347</v>
      </c>
      <c r="F132" s="19">
        <v>5933</v>
      </c>
      <c r="G132" s="20">
        <f t="shared" si="12"/>
        <v>5435.2</v>
      </c>
      <c r="H132">
        <f t="shared" si="13"/>
        <v>1.5150932298592004E-2</v>
      </c>
      <c r="I132">
        <f t="shared" si="14"/>
        <v>0.15008984</v>
      </c>
      <c r="J132">
        <f t="shared" si="15"/>
        <v>2.2740010045465063E-3</v>
      </c>
      <c r="R132" s="4" t="s">
        <v>54</v>
      </c>
      <c r="S132" s="5">
        <v>0.12913191900000001</v>
      </c>
    </row>
    <row r="133" spans="1:19">
      <c r="A133" s="17" t="s">
        <v>43</v>
      </c>
      <c r="B133" s="19">
        <v>72</v>
      </c>
      <c r="C133" s="19">
        <v>240</v>
      </c>
      <c r="D133" s="19">
        <v>51</v>
      </c>
      <c r="E133" s="19">
        <v>282</v>
      </c>
      <c r="F133" s="19">
        <v>85</v>
      </c>
      <c r="G133" s="20">
        <f t="shared" si="12"/>
        <v>146</v>
      </c>
      <c r="H133">
        <f t="shared" si="13"/>
        <v>4.0698338894510461E-4</v>
      </c>
      <c r="I133">
        <f t="shared" si="14"/>
        <v>0.24644919700000001</v>
      </c>
      <c r="J133">
        <f t="shared" si="15"/>
        <v>1.0030072939785971E-4</v>
      </c>
      <c r="R133" s="23" t="s">
        <v>153</v>
      </c>
      <c r="S133" s="4">
        <v>0.30302319799999999</v>
      </c>
    </row>
    <row r="134" spans="1:19">
      <c r="A134" s="17" t="s">
        <v>45</v>
      </c>
      <c r="B134" s="19">
        <v>13</v>
      </c>
      <c r="C134" s="19">
        <v>117</v>
      </c>
      <c r="D134" s="19">
        <v>957</v>
      </c>
      <c r="E134" s="19">
        <v>960</v>
      </c>
      <c r="F134" s="19">
        <v>325</v>
      </c>
      <c r="G134" s="20">
        <f t="shared" si="12"/>
        <v>474.4</v>
      </c>
      <c r="H134">
        <f t="shared" si="13"/>
        <v>1.3224172583257371E-3</v>
      </c>
      <c r="I134">
        <f t="shared" si="14"/>
        <v>0.21118531600000001</v>
      </c>
      <c r="J134">
        <f t="shared" si="15"/>
        <v>2.7927510658337445E-4</v>
      </c>
      <c r="R134" s="4" t="s">
        <v>123</v>
      </c>
      <c r="S134" s="5">
        <v>0.53886033200000005</v>
      </c>
    </row>
    <row r="135" spans="1:19">
      <c r="A135" s="17" t="s">
        <v>47</v>
      </c>
      <c r="B135" s="19">
        <v>31795</v>
      </c>
      <c r="C135" s="19">
        <v>23025</v>
      </c>
      <c r="D135" s="19">
        <v>27946</v>
      </c>
      <c r="E135" s="19">
        <v>30539</v>
      </c>
      <c r="F135" s="19">
        <v>22752</v>
      </c>
      <c r="G135" s="20">
        <f t="shared" si="12"/>
        <v>27211.4</v>
      </c>
      <c r="H135">
        <f t="shared" si="13"/>
        <v>7.5853341026991927E-2</v>
      </c>
      <c r="I135">
        <f t="shared" si="14"/>
        <v>0.193795309</v>
      </c>
      <c r="J135">
        <f t="shared" si="15"/>
        <v>1.4700021663008277E-2</v>
      </c>
      <c r="R135" s="4" t="s">
        <v>125</v>
      </c>
      <c r="S135" s="5">
        <v>0.491810578</v>
      </c>
    </row>
    <row r="136" spans="1:19">
      <c r="A136" s="17" t="s">
        <v>49</v>
      </c>
      <c r="B136" s="19">
        <v>2241</v>
      </c>
      <c r="C136" s="19">
        <v>2001</v>
      </c>
      <c r="D136" s="19">
        <v>81</v>
      </c>
      <c r="E136" s="19">
        <v>450</v>
      </c>
      <c r="F136" s="19">
        <v>981</v>
      </c>
      <c r="G136" s="20">
        <f t="shared" si="12"/>
        <v>1150.8</v>
      </c>
      <c r="H136">
        <f t="shared" si="13"/>
        <v>3.2079211232741533E-3</v>
      </c>
      <c r="I136">
        <f t="shared" si="14"/>
        <v>0.21171030399999999</v>
      </c>
      <c r="J136">
        <f t="shared" si="15"/>
        <v>6.791499562163924E-4</v>
      </c>
      <c r="R136" s="4" t="s">
        <v>163</v>
      </c>
      <c r="S136" s="5">
        <v>0.309853932</v>
      </c>
    </row>
    <row r="137" spans="1:19">
      <c r="A137" s="17" t="s">
        <v>51</v>
      </c>
      <c r="B137" s="19">
        <v>183</v>
      </c>
      <c r="C137" s="19">
        <v>48</v>
      </c>
      <c r="D137" s="19">
        <v>10</v>
      </c>
      <c r="E137" s="19">
        <v>4</v>
      </c>
      <c r="F137" s="19">
        <v>0</v>
      </c>
      <c r="G137" s="20">
        <f t="shared" si="12"/>
        <v>49</v>
      </c>
      <c r="H137">
        <f t="shared" si="13"/>
        <v>1.3659031546787759E-4</v>
      </c>
      <c r="I137">
        <f t="shared" si="14"/>
        <v>0.26294708900000002</v>
      </c>
      <c r="J137">
        <f t="shared" si="15"/>
        <v>3.5916025837870085E-5</v>
      </c>
      <c r="R137" s="4" t="s">
        <v>176</v>
      </c>
      <c r="S137" s="5">
        <v>0.39787066100000001</v>
      </c>
    </row>
    <row r="138" spans="1:19">
      <c r="A138" s="17" t="s">
        <v>52</v>
      </c>
      <c r="B138" s="19">
        <v>3</v>
      </c>
      <c r="C138" s="19">
        <v>2</v>
      </c>
      <c r="D138" s="19">
        <v>2</v>
      </c>
      <c r="E138" s="19">
        <v>2</v>
      </c>
      <c r="F138" s="19">
        <v>0</v>
      </c>
      <c r="G138" s="20">
        <f t="shared" si="12"/>
        <v>1.8</v>
      </c>
      <c r="H138">
        <f t="shared" si="13"/>
        <v>5.0176034253506048E-6</v>
      </c>
      <c r="I138">
        <f t="shared" si="14"/>
        <v>0.25720264300000001</v>
      </c>
      <c r="J138">
        <f t="shared" si="15"/>
        <v>1.2905408625260288E-6</v>
      </c>
      <c r="R138" s="4" t="s">
        <v>126</v>
      </c>
      <c r="S138" s="5">
        <v>0.54441631300000004</v>
      </c>
    </row>
    <row r="139" spans="1:19">
      <c r="A139" s="17" t="s">
        <v>54</v>
      </c>
      <c r="B139" s="19">
        <v>27079</v>
      </c>
      <c r="C139" s="19">
        <v>23074</v>
      </c>
      <c r="D139" s="19">
        <v>48833</v>
      </c>
      <c r="E139" s="19">
        <v>49804</v>
      </c>
      <c r="F139" s="19">
        <v>32803</v>
      </c>
      <c r="G139" s="20">
        <f t="shared" si="12"/>
        <v>36318.6</v>
      </c>
      <c r="H139">
        <f t="shared" si="13"/>
        <v>0.10124018431329915</v>
      </c>
      <c r="I139">
        <f t="shared" si="14"/>
        <v>0.12913191900000001</v>
      </c>
      <c r="J139">
        <f t="shared" si="15"/>
        <v>1.3073339280290017E-2</v>
      </c>
      <c r="R139" s="4" t="s">
        <v>56</v>
      </c>
      <c r="S139" s="5">
        <v>0.255508018</v>
      </c>
    </row>
    <row r="140" spans="1:19">
      <c r="A140" s="17" t="s">
        <v>56</v>
      </c>
      <c r="B140" s="21" t="s">
        <v>30</v>
      </c>
      <c r="C140" s="19">
        <v>132</v>
      </c>
      <c r="D140" s="19">
        <v>431</v>
      </c>
      <c r="E140" s="19">
        <v>164</v>
      </c>
      <c r="F140" s="19">
        <v>0</v>
      </c>
      <c r="G140" s="20">
        <f>AVERAGE(C140:F140)</f>
        <v>181.75</v>
      </c>
      <c r="H140">
        <f t="shared" si="13"/>
        <v>5.0663856808748472E-4</v>
      </c>
      <c r="I140">
        <f t="shared" si="14"/>
        <v>0.255508018</v>
      </c>
      <c r="J140">
        <f t="shared" si="15"/>
        <v>1.2945021637439128E-4</v>
      </c>
      <c r="R140" s="4" t="s">
        <v>208</v>
      </c>
      <c r="S140" s="4">
        <v>0.54393411999999997</v>
      </c>
    </row>
    <row r="141" spans="1:19">
      <c r="A141" s="17" t="s">
        <v>58</v>
      </c>
      <c r="B141" s="19">
        <v>38639</v>
      </c>
      <c r="C141" s="19">
        <v>59475</v>
      </c>
      <c r="D141" s="19">
        <v>47300</v>
      </c>
      <c r="E141" s="19">
        <v>55685</v>
      </c>
      <c r="F141" s="19">
        <v>50230</v>
      </c>
      <c r="G141" s="20">
        <f t="shared" si="12"/>
        <v>50265.8</v>
      </c>
      <c r="H141">
        <f t="shared" si="13"/>
        <v>0.14011880569888246</v>
      </c>
      <c r="I141">
        <f t="shared" si="14"/>
        <v>0.19057085000000001</v>
      </c>
      <c r="J141">
        <f t="shared" si="15"/>
        <v>2.6702559903020878E-2</v>
      </c>
      <c r="R141" s="4" t="s">
        <v>209</v>
      </c>
      <c r="S141" s="4">
        <v>0.39864959599999999</v>
      </c>
    </row>
    <row r="142" spans="1:19">
      <c r="A142" s="17" t="s">
        <v>60</v>
      </c>
      <c r="B142" s="19">
        <v>634</v>
      </c>
      <c r="C142" s="19">
        <v>595</v>
      </c>
      <c r="D142" s="19">
        <v>324</v>
      </c>
      <c r="E142" s="19">
        <v>621</v>
      </c>
      <c r="F142" s="19">
        <v>516</v>
      </c>
      <c r="G142" s="20">
        <f t="shared" si="12"/>
        <v>538</v>
      </c>
      <c r="H142">
        <f t="shared" si="13"/>
        <v>1.4997059126881252E-3</v>
      </c>
      <c r="I142">
        <f t="shared" si="14"/>
        <v>0.14993991800000001</v>
      </c>
      <c r="J142">
        <f t="shared" si="15"/>
        <v>2.2486578157257265E-4</v>
      </c>
      <c r="R142" s="4" t="s">
        <v>127</v>
      </c>
      <c r="S142" s="5">
        <v>0.46528443800000002</v>
      </c>
    </row>
    <row r="143" spans="1:19">
      <c r="A143" s="17" t="s">
        <v>62</v>
      </c>
      <c r="B143" s="19">
        <v>244</v>
      </c>
      <c r="C143" s="19">
        <v>245</v>
      </c>
      <c r="D143" s="19">
        <v>74</v>
      </c>
      <c r="E143" s="19">
        <v>95</v>
      </c>
      <c r="F143" s="19">
        <v>68</v>
      </c>
      <c r="G143" s="20">
        <f t="shared" si="12"/>
        <v>145.19999999999999</v>
      </c>
      <c r="H143">
        <f t="shared" si="13"/>
        <v>4.0475334297828211E-4</v>
      </c>
      <c r="I143">
        <f t="shared" si="14"/>
        <v>0.25460756899999998</v>
      </c>
      <c r="J143">
        <f t="shared" si="15"/>
        <v>1.0305326470032362E-4</v>
      </c>
      <c r="R143" s="4" t="s">
        <v>128</v>
      </c>
      <c r="S143" s="5">
        <v>0.33922593699999998</v>
      </c>
    </row>
    <row r="144" spans="1:19">
      <c r="A144" s="17" t="s">
        <v>64</v>
      </c>
      <c r="B144" s="19">
        <v>129</v>
      </c>
      <c r="C144" s="19">
        <v>315</v>
      </c>
      <c r="D144" s="19">
        <v>167</v>
      </c>
      <c r="E144" s="19">
        <v>14</v>
      </c>
      <c r="F144" s="19">
        <v>0</v>
      </c>
      <c r="G144" s="20">
        <f t="shared" si="12"/>
        <v>125</v>
      </c>
      <c r="H144">
        <f t="shared" si="13"/>
        <v>3.4844468231601424E-4</v>
      </c>
      <c r="I144">
        <f t="shared" si="14"/>
        <v>0.25070976</v>
      </c>
      <c r="J144">
        <f t="shared" si="15"/>
        <v>8.7358482676724178E-5</v>
      </c>
      <c r="R144" s="4" t="s">
        <v>210</v>
      </c>
      <c r="S144" s="4">
        <v>0.46037966699999999</v>
      </c>
    </row>
    <row r="145" spans="1:19">
      <c r="A145" s="17" t="s">
        <v>66</v>
      </c>
      <c r="B145" s="19">
        <v>148</v>
      </c>
      <c r="C145" s="19">
        <v>58</v>
      </c>
      <c r="D145" s="19">
        <v>53</v>
      </c>
      <c r="E145" s="19">
        <v>1</v>
      </c>
      <c r="F145" s="19">
        <v>0</v>
      </c>
      <c r="G145" s="20">
        <f t="shared" si="12"/>
        <v>52</v>
      </c>
      <c r="H145">
        <f t="shared" si="13"/>
        <v>1.4495298784346193E-4</v>
      </c>
      <c r="I145">
        <f t="shared" si="14"/>
        <v>0.187754477</v>
      </c>
      <c r="J145">
        <f t="shared" si="15"/>
        <v>2.7215572422136553E-5</v>
      </c>
      <c r="R145" s="4" t="s">
        <v>205</v>
      </c>
      <c r="S145" s="5">
        <v>0.28954676299999998</v>
      </c>
    </row>
    <row r="146" spans="1:19">
      <c r="A146" s="17" t="s">
        <v>68</v>
      </c>
      <c r="B146" s="19">
        <v>23</v>
      </c>
      <c r="C146" s="19">
        <v>4</v>
      </c>
      <c r="D146" s="19">
        <v>10</v>
      </c>
      <c r="E146" s="19">
        <v>22</v>
      </c>
      <c r="F146" s="19">
        <v>0</v>
      </c>
      <c r="G146" s="20">
        <f t="shared" si="12"/>
        <v>11.8</v>
      </c>
      <c r="H146">
        <f t="shared" si="13"/>
        <v>3.2893178010631746E-5</v>
      </c>
      <c r="I146">
        <f t="shared" si="14"/>
        <v>0.17079533599999999</v>
      </c>
      <c r="J146">
        <f t="shared" si="15"/>
        <v>5.6180013904336601E-6</v>
      </c>
      <c r="R146" s="4" t="s">
        <v>211</v>
      </c>
      <c r="S146" s="5">
        <v>0.48259844499999999</v>
      </c>
    </row>
    <row r="147" spans="1:19">
      <c r="A147" s="17" t="s">
        <v>70</v>
      </c>
      <c r="B147" s="19">
        <v>4749</v>
      </c>
      <c r="C147" s="19">
        <v>359</v>
      </c>
      <c r="D147" s="19">
        <v>2027</v>
      </c>
      <c r="E147" s="19">
        <v>5976</v>
      </c>
      <c r="F147" s="19">
        <v>935</v>
      </c>
      <c r="G147" s="20">
        <f t="shared" si="12"/>
        <v>2809.2</v>
      </c>
      <c r="H147">
        <f t="shared" si="13"/>
        <v>7.8308064124971762E-3</v>
      </c>
      <c r="I147">
        <f t="shared" si="14"/>
        <v>0.21351756199999999</v>
      </c>
      <c r="J147">
        <f t="shared" si="15"/>
        <v>1.6720146936903633E-3</v>
      </c>
      <c r="R147" s="4" t="s">
        <v>81</v>
      </c>
      <c r="S147" s="5">
        <v>0.18817235299999999</v>
      </c>
    </row>
    <row r="148" spans="1:19">
      <c r="A148" s="17" t="s">
        <v>72</v>
      </c>
      <c r="B148" s="19">
        <v>4056</v>
      </c>
      <c r="C148" s="19">
        <v>10128</v>
      </c>
      <c r="D148" s="19">
        <v>6337</v>
      </c>
      <c r="E148" s="19">
        <v>2405</v>
      </c>
      <c r="F148" s="19">
        <v>206</v>
      </c>
      <c r="G148" s="20">
        <f t="shared" si="12"/>
        <v>4626.3999999999996</v>
      </c>
      <c r="H148">
        <f t="shared" si="13"/>
        <v>1.2896355826134465E-2</v>
      </c>
      <c r="I148">
        <f t="shared" si="14"/>
        <v>0.20526576499999999</v>
      </c>
      <c r="J148">
        <f t="shared" si="15"/>
        <v>2.6471803443636976E-3</v>
      </c>
      <c r="R148" s="4" t="s">
        <v>155</v>
      </c>
      <c r="S148" s="5">
        <v>0.39930692499999998</v>
      </c>
    </row>
    <row r="149" spans="1:19">
      <c r="A149" s="17" t="s">
        <v>74</v>
      </c>
      <c r="B149" s="19">
        <v>29615</v>
      </c>
      <c r="C149" s="19">
        <v>27638</v>
      </c>
      <c r="D149" s="19">
        <v>47087</v>
      </c>
      <c r="E149" s="19">
        <v>36799</v>
      </c>
      <c r="F149" s="19">
        <v>46815</v>
      </c>
      <c r="G149" s="20">
        <f t="shared" si="12"/>
        <v>37590.800000000003</v>
      </c>
      <c r="H149">
        <f t="shared" si="13"/>
        <v>0.10478651491203864</v>
      </c>
      <c r="I149">
        <f t="shared" si="14"/>
        <v>0.164744418</v>
      </c>
      <c r="J149">
        <f t="shared" si="15"/>
        <v>1.7262993413432126E-2</v>
      </c>
      <c r="R149" s="4" t="s">
        <v>212</v>
      </c>
      <c r="S149" s="4">
        <v>0.2866231185</v>
      </c>
    </row>
    <row r="150" spans="1:19">
      <c r="A150" s="17" t="s">
        <v>76</v>
      </c>
      <c r="B150" s="19">
        <v>2821</v>
      </c>
      <c r="C150" s="19">
        <v>1021</v>
      </c>
      <c r="D150" s="19">
        <v>1537</v>
      </c>
      <c r="E150" s="19">
        <v>5834</v>
      </c>
      <c r="F150" s="19">
        <v>0</v>
      </c>
      <c r="G150" s="20">
        <f t="shared" si="12"/>
        <v>2242.6</v>
      </c>
      <c r="H150">
        <f t="shared" si="13"/>
        <v>6.251376356495148E-3</v>
      </c>
      <c r="I150">
        <f t="shared" si="14"/>
        <v>0.21351756199999999</v>
      </c>
      <c r="J150">
        <f t="shared" si="15"/>
        <v>1.3347786387832869E-3</v>
      </c>
      <c r="R150" s="4" t="s">
        <v>214</v>
      </c>
      <c r="S150" s="4">
        <v>0.39864959599999999</v>
      </c>
    </row>
    <row r="151" spans="1:19">
      <c r="A151" s="17" t="s">
        <v>77</v>
      </c>
      <c r="B151" s="21" t="s">
        <v>30</v>
      </c>
      <c r="C151" s="21" t="s">
        <v>30</v>
      </c>
      <c r="D151" s="21" t="s">
        <v>30</v>
      </c>
      <c r="E151" s="21" t="s">
        <v>30</v>
      </c>
      <c r="F151" s="19">
        <v>0</v>
      </c>
      <c r="G151" s="20">
        <f>AVERAGE(F151)</f>
        <v>0</v>
      </c>
      <c r="H151">
        <f t="shared" si="13"/>
        <v>0</v>
      </c>
      <c r="I151">
        <f t="shared" si="14"/>
        <v>0.235824899</v>
      </c>
      <c r="R151" s="4" t="s">
        <v>101</v>
      </c>
      <c r="S151" s="5">
        <v>0.36470802699999999</v>
      </c>
    </row>
    <row r="152" spans="1:19">
      <c r="A152" s="17" t="s">
        <v>79</v>
      </c>
      <c r="B152" s="19">
        <v>32</v>
      </c>
      <c r="C152" s="21" t="s">
        <v>30</v>
      </c>
      <c r="D152" s="21" t="s">
        <v>30</v>
      </c>
      <c r="E152" s="19">
        <v>5</v>
      </c>
      <c r="F152" s="19">
        <v>0</v>
      </c>
      <c r="G152" s="20">
        <f>AVERAGE(B152,E152,F152)</f>
        <v>12.333333333333334</v>
      </c>
      <c r="H152">
        <f t="shared" si="13"/>
        <v>3.4379875321846741E-5</v>
      </c>
      <c r="I152">
        <f t="shared" si="14"/>
        <v>0.17537725199999998</v>
      </c>
      <c r="J152">
        <f t="shared" si="15"/>
        <v>6.0294480580480961E-6</v>
      </c>
      <c r="R152" s="4" t="s">
        <v>129</v>
      </c>
      <c r="S152" s="5">
        <v>0.51318692300000002</v>
      </c>
    </row>
    <row r="153" spans="1:19">
      <c r="A153" s="17" t="s">
        <v>81</v>
      </c>
      <c r="B153" s="19">
        <v>3</v>
      </c>
      <c r="C153" s="21" t="s">
        <v>30</v>
      </c>
      <c r="D153" s="21" t="s">
        <v>30</v>
      </c>
      <c r="E153" s="21" t="s">
        <v>30</v>
      </c>
      <c r="F153" s="19">
        <v>0</v>
      </c>
      <c r="G153" s="20">
        <f>AVERAGE(B153,F153)</f>
        <v>1.5</v>
      </c>
      <c r="H153">
        <f t="shared" si="13"/>
        <v>4.1813361877921708E-6</v>
      </c>
      <c r="I153">
        <f t="shared" si="14"/>
        <v>0.18817235299999999</v>
      </c>
      <c r="J153">
        <f t="shared" si="15"/>
        <v>7.8681186914090255E-7</v>
      </c>
      <c r="R153" s="4" t="s">
        <v>217</v>
      </c>
      <c r="S153" s="5">
        <v>0.42702807500000001</v>
      </c>
    </row>
    <row r="154" spans="1:19">
      <c r="A154" s="17" t="s">
        <v>83</v>
      </c>
      <c r="B154" s="19">
        <v>151</v>
      </c>
      <c r="C154" s="19">
        <v>1160</v>
      </c>
      <c r="D154" s="19">
        <v>3926</v>
      </c>
      <c r="E154" s="19">
        <v>300</v>
      </c>
      <c r="F154" s="19">
        <v>4901</v>
      </c>
      <c r="G154" s="20">
        <f t="shared" si="12"/>
        <v>2087.6</v>
      </c>
      <c r="H154">
        <f t="shared" si="13"/>
        <v>5.8193049504232904E-3</v>
      </c>
      <c r="I154">
        <f t="shared" si="14"/>
        <v>0.16181582799999999</v>
      </c>
      <c r="J154">
        <f t="shared" si="15"/>
        <v>9.4165564893724369E-4</v>
      </c>
      <c r="R154" s="4" t="s">
        <v>218</v>
      </c>
      <c r="S154" s="4">
        <v>0.54393411999999997</v>
      </c>
    </row>
    <row r="155" spans="1:19">
      <c r="A155" s="17" t="s">
        <v>85</v>
      </c>
      <c r="B155" s="19">
        <v>25168</v>
      </c>
      <c r="C155" s="19">
        <v>16413</v>
      </c>
      <c r="D155" s="19">
        <v>817</v>
      </c>
      <c r="E155" s="19">
        <v>11866</v>
      </c>
      <c r="F155" s="19">
        <v>16711</v>
      </c>
      <c r="G155" s="20">
        <f t="shared" si="12"/>
        <v>14195</v>
      </c>
      <c r="H155">
        <f t="shared" si="13"/>
        <v>3.9569378123806578E-2</v>
      </c>
      <c r="I155">
        <f t="shared" si="14"/>
        <v>0.15576436299999999</v>
      </c>
      <c r="J155">
        <f t="shared" si="15"/>
        <v>6.1634989777608661E-3</v>
      </c>
      <c r="R155" s="4" t="s">
        <v>177</v>
      </c>
      <c r="S155" s="5">
        <v>0.47759416300000002</v>
      </c>
    </row>
    <row r="156" spans="1:19">
      <c r="A156" s="17" t="s">
        <v>87</v>
      </c>
      <c r="B156" s="19">
        <v>12293</v>
      </c>
      <c r="C156" s="19">
        <v>10170</v>
      </c>
      <c r="D156" s="19">
        <v>28398</v>
      </c>
      <c r="E156" s="19">
        <v>40410</v>
      </c>
      <c r="F156" s="19">
        <v>26304</v>
      </c>
      <c r="G156" s="20">
        <f t="shared" si="12"/>
        <v>23515</v>
      </c>
      <c r="H156">
        <f t="shared" si="13"/>
        <v>6.5549413637288598E-2</v>
      </c>
      <c r="I156">
        <f t="shared" si="14"/>
        <v>0.23357465599999999</v>
      </c>
      <c r="J156">
        <f t="shared" si="15"/>
        <v>1.5310681741331392E-2</v>
      </c>
      <c r="R156" s="4" t="s">
        <v>58</v>
      </c>
      <c r="S156" s="5">
        <v>0.19057085000000001</v>
      </c>
    </row>
    <row r="157" spans="1:19">
      <c r="A157" s="17" t="s">
        <v>37</v>
      </c>
      <c r="B157" s="19">
        <v>10158</v>
      </c>
      <c r="C157" s="19">
        <v>2779</v>
      </c>
      <c r="D157" s="19">
        <v>18285</v>
      </c>
      <c r="E157" s="19">
        <v>13684</v>
      </c>
      <c r="F157" s="19">
        <v>22063</v>
      </c>
      <c r="G157" s="20">
        <f t="shared" si="12"/>
        <v>13393.8</v>
      </c>
      <c r="H157">
        <f t="shared" si="13"/>
        <v>3.7335987088033852E-2</v>
      </c>
      <c r="I157">
        <f t="shared" si="14"/>
        <v>0.23886655300000001</v>
      </c>
      <c r="J157">
        <f t="shared" si="15"/>
        <v>8.9183185385711544E-3</v>
      </c>
      <c r="R157" s="218" t="s">
        <v>266</v>
      </c>
      <c r="S157" s="4">
        <v>0.39864959599999999</v>
      </c>
    </row>
    <row r="158" spans="1:19">
      <c r="A158" s="17" t="s">
        <v>57</v>
      </c>
      <c r="B158" s="19">
        <v>7824</v>
      </c>
      <c r="C158" s="19">
        <v>29963</v>
      </c>
      <c r="D158" s="19">
        <v>16359</v>
      </c>
      <c r="E158" s="19">
        <v>26332</v>
      </c>
      <c r="F158" s="19">
        <v>28694</v>
      </c>
      <c r="G158" s="20">
        <f t="shared" si="12"/>
        <v>21834.400000000001</v>
      </c>
      <c r="H158">
        <f t="shared" si="13"/>
        <v>6.0864644572486255E-2</v>
      </c>
      <c r="I158">
        <f t="shared" si="14"/>
        <v>0.39864959599999999</v>
      </c>
      <c r="J158">
        <f t="shared" si="15"/>
        <v>2.4263665969505237E-2</v>
      </c>
      <c r="R158" s="22" t="s">
        <v>213</v>
      </c>
      <c r="S158" s="4">
        <v>0.39864959599999999</v>
      </c>
    </row>
    <row r="159" spans="1:19">
      <c r="A159" s="17" t="s">
        <v>90</v>
      </c>
      <c r="B159" s="19">
        <v>536</v>
      </c>
      <c r="C159" s="19">
        <v>440</v>
      </c>
      <c r="D159" s="19">
        <v>301</v>
      </c>
      <c r="E159" s="19">
        <v>46</v>
      </c>
      <c r="F159" s="19">
        <v>1205</v>
      </c>
      <c r="G159" s="20">
        <f t="shared" si="12"/>
        <v>505.6</v>
      </c>
      <c r="H159">
        <f t="shared" si="13"/>
        <v>1.4093890510318144E-3</v>
      </c>
      <c r="I159">
        <f t="shared" si="14"/>
        <v>0.25567135899999999</v>
      </c>
      <c r="J159">
        <f t="shared" si="15"/>
        <v>3.6034041403702435E-4</v>
      </c>
      <c r="R159" s="4" t="s">
        <v>94</v>
      </c>
      <c r="S159" s="5">
        <v>0.25937051</v>
      </c>
    </row>
    <row r="160" spans="1:19">
      <c r="A160" s="17" t="s">
        <v>92</v>
      </c>
      <c r="B160" s="19">
        <v>1656</v>
      </c>
      <c r="C160" s="19">
        <v>9602</v>
      </c>
      <c r="D160" s="19">
        <v>1386</v>
      </c>
      <c r="E160" s="19">
        <v>5062</v>
      </c>
      <c r="F160" s="19">
        <v>4016</v>
      </c>
      <c r="G160" s="20">
        <f t="shared" si="12"/>
        <v>4344.3999999999996</v>
      </c>
      <c r="H160">
        <f t="shared" si="13"/>
        <v>1.2110264622829537E-2</v>
      </c>
      <c r="I160">
        <f t="shared" si="14"/>
        <v>0.28963038000000002</v>
      </c>
      <c r="J160">
        <f t="shared" si="15"/>
        <v>3.5075005446106758E-3</v>
      </c>
      <c r="R160" s="17" t="s">
        <v>222</v>
      </c>
      <c r="S160" s="4">
        <v>0.54393411999999997</v>
      </c>
    </row>
    <row r="161" spans="1:19">
      <c r="A161" s="17" t="s">
        <v>94</v>
      </c>
      <c r="B161" s="19">
        <v>906</v>
      </c>
      <c r="C161" s="19">
        <v>515</v>
      </c>
      <c r="D161" s="19">
        <v>644</v>
      </c>
      <c r="E161" s="19">
        <v>409</v>
      </c>
      <c r="F161" s="19">
        <v>625</v>
      </c>
      <c r="G161" s="20">
        <f t="shared" si="12"/>
        <v>619.79999999999995</v>
      </c>
      <c r="H161">
        <f t="shared" si="13"/>
        <v>1.7277281127957248E-3</v>
      </c>
      <c r="I161">
        <f t="shared" si="14"/>
        <v>0.25937051</v>
      </c>
      <c r="J161">
        <f t="shared" si="15"/>
        <v>4.4812172175716467E-4</v>
      </c>
      <c r="R161" s="4" t="s">
        <v>206</v>
      </c>
      <c r="S161" s="5">
        <v>0.37561155200000002</v>
      </c>
    </row>
    <row r="162" spans="1:19">
      <c r="A162" s="17" t="s">
        <v>6</v>
      </c>
      <c r="B162" s="19">
        <v>401</v>
      </c>
      <c r="C162" s="19">
        <v>599</v>
      </c>
      <c r="D162" s="19">
        <v>730</v>
      </c>
      <c r="E162" s="19">
        <v>528</v>
      </c>
      <c r="F162" s="19">
        <v>0</v>
      </c>
      <c r="G162" s="20">
        <f t="shared" si="12"/>
        <v>451.6</v>
      </c>
      <c r="H162">
        <f t="shared" si="13"/>
        <v>1.2588609482712962E-3</v>
      </c>
      <c r="I162">
        <f t="shared" si="14"/>
        <v>0.33249730300000002</v>
      </c>
      <c r="J162">
        <f t="shared" si="15"/>
        <v>4.1856787015222854E-4</v>
      </c>
      <c r="R162" s="4" t="s">
        <v>131</v>
      </c>
      <c r="S162" s="5">
        <v>0.52911444100000005</v>
      </c>
    </row>
    <row r="163" spans="1:19">
      <c r="A163" s="17" t="s">
        <v>97</v>
      </c>
      <c r="B163" s="19">
        <v>1617</v>
      </c>
      <c r="C163" s="19">
        <v>1525</v>
      </c>
      <c r="D163" s="19">
        <v>1802</v>
      </c>
      <c r="E163" s="19">
        <v>2335</v>
      </c>
      <c r="F163" s="19">
        <v>2160</v>
      </c>
      <c r="G163" s="20">
        <f t="shared" si="12"/>
        <v>1887.8</v>
      </c>
      <c r="H163">
        <f t="shared" si="13"/>
        <v>5.2623509702093736E-3</v>
      </c>
      <c r="I163">
        <f t="shared" si="14"/>
        <v>0.28376774599999999</v>
      </c>
      <c r="J163">
        <f t="shared" si="15"/>
        <v>1.4932854734772271E-3</v>
      </c>
      <c r="R163" s="4" t="s">
        <v>133</v>
      </c>
      <c r="S163" s="5">
        <v>0.50267819899999999</v>
      </c>
    </row>
    <row r="164" spans="1:19">
      <c r="A164" s="17" t="s">
        <v>99</v>
      </c>
      <c r="B164" s="21" t="s">
        <v>30</v>
      </c>
      <c r="C164" s="21" t="s">
        <v>30</v>
      </c>
      <c r="D164" s="21" t="s">
        <v>30</v>
      </c>
      <c r="E164" s="19">
        <v>8</v>
      </c>
      <c r="F164" s="19">
        <v>0</v>
      </c>
      <c r="G164" s="20">
        <f>AVERAGE(E164:F164)</f>
        <v>4</v>
      </c>
      <c r="H164">
        <f t="shared" si="13"/>
        <v>1.1150229834112455E-5</v>
      </c>
      <c r="I164">
        <f t="shared" si="14"/>
        <v>0.36547341700000002</v>
      </c>
      <c r="J164">
        <f t="shared" si="15"/>
        <v>4.0751125978084227E-6</v>
      </c>
      <c r="R164" s="4" t="s">
        <v>224</v>
      </c>
      <c r="S164" s="4">
        <v>0.54393411999999997</v>
      </c>
    </row>
    <row r="165" spans="1:19">
      <c r="A165" s="17" t="s">
        <v>101</v>
      </c>
      <c r="B165" s="19">
        <v>34</v>
      </c>
      <c r="C165" s="19">
        <v>24</v>
      </c>
      <c r="D165" s="19">
        <v>22</v>
      </c>
      <c r="E165" s="19">
        <v>10</v>
      </c>
      <c r="F165" s="19">
        <v>0</v>
      </c>
      <c r="G165" s="20">
        <f t="shared" si="12"/>
        <v>18</v>
      </c>
      <c r="H165">
        <f t="shared" si="13"/>
        <v>5.0176034253506053E-5</v>
      </c>
      <c r="I165">
        <f t="shared" si="14"/>
        <v>0.36470802699999999</v>
      </c>
      <c r="J165">
        <f t="shared" si="15"/>
        <v>1.8299602455280611E-5</v>
      </c>
      <c r="R165" s="4" t="s">
        <v>225</v>
      </c>
      <c r="S165" s="4">
        <v>0.54393411999999997</v>
      </c>
    </row>
    <row r="166" spans="1:19">
      <c r="A166" s="17" t="s">
        <v>103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20">
        <f t="shared" si="12"/>
        <v>0</v>
      </c>
      <c r="H166">
        <f t="shared" si="13"/>
        <v>0</v>
      </c>
      <c r="I166">
        <f t="shared" si="14"/>
        <v>0.526867847</v>
      </c>
      <c r="R166" s="4" t="s">
        <v>226</v>
      </c>
      <c r="S166" s="4">
        <v>0.54393411999999997</v>
      </c>
    </row>
    <row r="167" spans="1:19">
      <c r="A167" s="17" t="s">
        <v>105</v>
      </c>
      <c r="B167" s="19">
        <v>72</v>
      </c>
      <c r="C167" s="19">
        <v>89</v>
      </c>
      <c r="D167" s="19">
        <v>13</v>
      </c>
      <c r="E167" s="19">
        <v>827</v>
      </c>
      <c r="F167" s="19">
        <v>0</v>
      </c>
      <c r="G167" s="20">
        <f t="shared" si="12"/>
        <v>200.2</v>
      </c>
      <c r="H167">
        <f t="shared" si="13"/>
        <v>5.5806900319732837E-4</v>
      </c>
      <c r="I167">
        <f t="shared" si="14"/>
        <v>0.31737988700000003</v>
      </c>
      <c r="J167">
        <f t="shared" si="15"/>
        <v>1.7711987717297073E-4</v>
      </c>
      <c r="R167" s="4" t="s">
        <v>83</v>
      </c>
      <c r="S167" s="5">
        <v>0.16181582799999999</v>
      </c>
    </row>
    <row r="168" spans="1:19">
      <c r="A168" s="24" t="s">
        <v>22</v>
      </c>
      <c r="B168" s="19">
        <v>789</v>
      </c>
      <c r="C168" s="19">
        <v>77</v>
      </c>
      <c r="D168" s="19">
        <v>1968</v>
      </c>
      <c r="E168" s="19">
        <v>707</v>
      </c>
      <c r="F168" s="19">
        <v>0</v>
      </c>
      <c r="G168" s="20">
        <f t="shared" si="12"/>
        <v>708.2</v>
      </c>
      <c r="H168">
        <f t="shared" si="13"/>
        <v>1.9741481921296102E-3</v>
      </c>
      <c r="I168">
        <f t="shared" si="14"/>
        <v>0.51563940399999997</v>
      </c>
      <c r="J168">
        <f t="shared" si="15"/>
        <v>1.0179485971973897E-3</v>
      </c>
      <c r="R168" s="4" t="s">
        <v>186</v>
      </c>
      <c r="S168" s="5">
        <v>0.320837551</v>
      </c>
    </row>
    <row r="169" spans="1:19">
      <c r="A169" s="24" t="s">
        <v>65</v>
      </c>
      <c r="B169" s="19">
        <v>2</v>
      </c>
      <c r="C169" s="19">
        <v>3</v>
      </c>
      <c r="D169" s="19">
        <v>4</v>
      </c>
      <c r="E169" s="19">
        <v>4</v>
      </c>
      <c r="F169" s="19">
        <v>0</v>
      </c>
      <c r="G169" s="20">
        <f t="shared" si="12"/>
        <v>2.6</v>
      </c>
      <c r="H169">
        <f t="shared" si="13"/>
        <v>7.2476493921730966E-6</v>
      </c>
      <c r="I169">
        <f t="shared" si="14"/>
        <v>0.42144716700000001</v>
      </c>
      <c r="J169">
        <f t="shared" si="15"/>
        <v>3.0545013037406235E-6</v>
      </c>
      <c r="R169" s="4" t="s">
        <v>178</v>
      </c>
      <c r="S169" s="5">
        <v>0.430075243</v>
      </c>
    </row>
    <row r="170" spans="1:19">
      <c r="A170" s="24" t="s">
        <v>78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20">
        <f t="shared" si="12"/>
        <v>0</v>
      </c>
      <c r="H170">
        <f t="shared" si="13"/>
        <v>0</v>
      </c>
      <c r="I170">
        <f t="shared" si="14"/>
        <v>0.53326135799999996</v>
      </c>
      <c r="R170" s="4" t="s">
        <v>229</v>
      </c>
      <c r="S170" s="4">
        <v>0.54393411999999997</v>
      </c>
    </row>
    <row r="171" spans="1:19">
      <c r="A171" s="24" t="s">
        <v>86</v>
      </c>
      <c r="B171" s="19">
        <v>2</v>
      </c>
      <c r="C171" s="19">
        <v>2</v>
      </c>
      <c r="D171" s="19">
        <v>4</v>
      </c>
      <c r="E171" s="19">
        <v>2</v>
      </c>
      <c r="F171" s="19">
        <v>0</v>
      </c>
      <c r="G171" s="20">
        <f t="shared" si="12"/>
        <v>2</v>
      </c>
      <c r="H171">
        <f t="shared" si="13"/>
        <v>5.5751149170562277E-6</v>
      </c>
      <c r="I171">
        <f t="shared" si="14"/>
        <v>0.47433267899999998</v>
      </c>
      <c r="J171">
        <f t="shared" si="15"/>
        <v>2.6444591943401433E-6</v>
      </c>
      <c r="R171" s="4" t="s">
        <v>231</v>
      </c>
      <c r="S171" s="5">
        <v>0.349158994</v>
      </c>
    </row>
    <row r="172" spans="1:19">
      <c r="A172" s="24" t="s">
        <v>106</v>
      </c>
      <c r="B172" s="21" t="s">
        <v>30</v>
      </c>
      <c r="C172" s="21" t="s">
        <v>30</v>
      </c>
      <c r="D172" s="19">
        <v>43</v>
      </c>
      <c r="E172" s="21" t="s">
        <v>30</v>
      </c>
      <c r="F172" s="19">
        <v>0</v>
      </c>
      <c r="G172" s="20">
        <f>AVERAGE(D172,F172)</f>
        <v>21.5</v>
      </c>
      <c r="H172">
        <f t="shared" si="13"/>
        <v>5.9932485358354447E-5</v>
      </c>
      <c r="I172">
        <f t="shared" si="14"/>
        <v>0.48877002400000003</v>
      </c>
      <c r="J172">
        <f t="shared" si="15"/>
        <v>2.9293202306982553E-5</v>
      </c>
      <c r="R172" s="4" t="s">
        <v>207</v>
      </c>
      <c r="S172" s="5">
        <v>0.33910511100000001</v>
      </c>
    </row>
    <row r="173" spans="1:19" ht="16" thickBot="1">
      <c r="A173" s="26" t="s">
        <v>111</v>
      </c>
      <c r="B173" s="27" t="s">
        <v>30</v>
      </c>
      <c r="C173" s="27" t="s">
        <v>30</v>
      </c>
      <c r="D173" s="27" t="s">
        <v>30</v>
      </c>
      <c r="E173" s="27" t="s">
        <v>30</v>
      </c>
      <c r="F173" s="28">
        <v>0</v>
      </c>
      <c r="G173" s="20">
        <f>AVERAGE(F173)</f>
        <v>0</v>
      </c>
      <c r="H173">
        <f t="shared" si="13"/>
        <v>0</v>
      </c>
      <c r="I173">
        <f t="shared" si="14"/>
        <v>0.57165877300000001</v>
      </c>
      <c r="R173" s="17" t="s">
        <v>219</v>
      </c>
      <c r="S173" s="5">
        <v>0.50184070000000003</v>
      </c>
    </row>
    <row r="174" spans="1:19">
      <c r="A174" s="24" t="s">
        <v>109</v>
      </c>
      <c r="B174" s="19">
        <v>166</v>
      </c>
      <c r="C174" s="19">
        <v>8</v>
      </c>
      <c r="D174" s="19">
        <v>12</v>
      </c>
      <c r="E174" s="19">
        <v>8</v>
      </c>
      <c r="F174" s="19">
        <v>0</v>
      </c>
      <c r="G174" s="20">
        <f t="shared" si="12"/>
        <v>38.799999999999997</v>
      </c>
      <c r="H174">
        <f t="shared" si="13"/>
        <v>1.0815722939089081E-4</v>
      </c>
      <c r="I174">
        <f t="shared" si="14"/>
        <v>0.50274215499999997</v>
      </c>
      <c r="J174">
        <f t="shared" si="15"/>
        <v>5.4375198582805778E-5</v>
      </c>
      <c r="R174" s="4" t="s">
        <v>200</v>
      </c>
      <c r="S174" s="5">
        <v>0.34476546800000002</v>
      </c>
    </row>
    <row r="175" spans="1:19">
      <c r="A175" s="24" t="s">
        <v>112</v>
      </c>
      <c r="B175" s="19">
        <v>913</v>
      </c>
      <c r="C175" s="19">
        <v>342</v>
      </c>
      <c r="D175" s="19">
        <v>90</v>
      </c>
      <c r="E175" s="19">
        <v>37</v>
      </c>
      <c r="F175" s="19">
        <v>0</v>
      </c>
      <c r="G175" s="20">
        <f t="shared" si="12"/>
        <v>276.39999999999998</v>
      </c>
      <c r="H175">
        <f t="shared" si="13"/>
        <v>7.7048088153717066E-4</v>
      </c>
      <c r="I175">
        <f t="shared" si="14"/>
        <v>0.42592862599999998</v>
      </c>
      <c r="J175">
        <f t="shared" si="15"/>
        <v>3.2816986323239584E-4</v>
      </c>
      <c r="R175" s="4" t="s">
        <v>201</v>
      </c>
      <c r="S175" s="5">
        <v>0.36989438499999999</v>
      </c>
    </row>
    <row r="176" spans="1:19">
      <c r="A176" s="24" t="s">
        <v>113</v>
      </c>
      <c r="B176" s="19">
        <v>0</v>
      </c>
      <c r="C176" s="19">
        <v>0</v>
      </c>
      <c r="D176" s="19">
        <v>0</v>
      </c>
      <c r="E176" s="19">
        <v>0</v>
      </c>
      <c r="F176" s="19">
        <v>0</v>
      </c>
      <c r="G176" s="20">
        <f t="shared" si="12"/>
        <v>0</v>
      </c>
      <c r="H176">
        <f t="shared" si="13"/>
        <v>0</v>
      </c>
      <c r="I176">
        <f t="shared" si="14"/>
        <v>0.49646305299999999</v>
      </c>
      <c r="R176" s="4" t="s">
        <v>166</v>
      </c>
      <c r="S176" s="5">
        <v>0.38176551399999997</v>
      </c>
    </row>
    <row r="177" spans="1:19">
      <c r="A177" s="24" t="s">
        <v>114</v>
      </c>
      <c r="B177" s="19">
        <v>0</v>
      </c>
      <c r="C177" s="19">
        <v>0</v>
      </c>
      <c r="D177" s="19">
        <v>4</v>
      </c>
      <c r="E177" s="19">
        <v>2</v>
      </c>
      <c r="F177" s="19">
        <v>0</v>
      </c>
      <c r="G177" s="20">
        <f t="shared" si="12"/>
        <v>1.2</v>
      </c>
      <c r="H177">
        <f t="shared" si="13"/>
        <v>3.3450689502337364E-6</v>
      </c>
      <c r="I177">
        <f t="shared" si="14"/>
        <v>0.547400573</v>
      </c>
      <c r="J177">
        <f t="shared" si="15"/>
        <v>1.8310926600824559E-6</v>
      </c>
      <c r="R177" s="4" t="s">
        <v>235</v>
      </c>
      <c r="S177" s="4">
        <v>0.54393411999999997</v>
      </c>
    </row>
    <row r="178" spans="1:19">
      <c r="A178" s="24" t="s">
        <v>116</v>
      </c>
      <c r="B178" s="19">
        <v>439</v>
      </c>
      <c r="C178" s="21" t="s">
        <v>30</v>
      </c>
      <c r="D178" s="21" t="s">
        <v>30</v>
      </c>
      <c r="E178" s="21" t="s">
        <v>30</v>
      </c>
      <c r="F178" s="19">
        <v>0</v>
      </c>
      <c r="G178" s="20">
        <f>AVERAGE(B178,F178)</f>
        <v>219.5</v>
      </c>
      <c r="H178">
        <f t="shared" si="13"/>
        <v>6.1186886214692102E-4</v>
      </c>
      <c r="I178">
        <f t="shared" si="14"/>
        <v>0.35482106800000002</v>
      </c>
      <c r="J178">
        <f t="shared" si="15"/>
        <v>2.1710396314291531E-4</v>
      </c>
      <c r="R178" s="4" t="s">
        <v>60</v>
      </c>
      <c r="S178" s="5">
        <v>0.14993991800000001</v>
      </c>
    </row>
    <row r="179" spans="1:19">
      <c r="A179" s="24" t="s">
        <v>118</v>
      </c>
      <c r="B179" s="21" t="s">
        <v>30</v>
      </c>
      <c r="C179" s="21" t="s">
        <v>30</v>
      </c>
      <c r="D179" s="19">
        <v>558</v>
      </c>
      <c r="E179" s="19">
        <v>250</v>
      </c>
      <c r="F179" s="19">
        <v>0</v>
      </c>
      <c r="G179" s="20">
        <f>AVERAGE(D179,E179,F179)</f>
        <v>269.33333333333331</v>
      </c>
      <c r="H179">
        <f t="shared" si="13"/>
        <v>7.5078214216357201E-4</v>
      </c>
      <c r="I179">
        <f t="shared" si="14"/>
        <v>0.47299710099999998</v>
      </c>
      <c r="J179">
        <f t="shared" si="15"/>
        <v>3.5511777672593943E-4</v>
      </c>
      <c r="R179" s="4" t="s">
        <v>62</v>
      </c>
      <c r="S179" s="5">
        <v>0.25460756899999998</v>
      </c>
    </row>
    <row r="180" spans="1:19">
      <c r="A180" s="24" t="s">
        <v>120</v>
      </c>
      <c r="B180" s="19">
        <v>7</v>
      </c>
      <c r="C180" s="19">
        <v>43</v>
      </c>
      <c r="D180" s="19">
        <v>0</v>
      </c>
      <c r="E180" s="19">
        <v>40</v>
      </c>
      <c r="F180" s="19">
        <v>0</v>
      </c>
      <c r="G180" s="20">
        <f t="shared" si="12"/>
        <v>18</v>
      </c>
      <c r="H180">
        <f t="shared" si="13"/>
        <v>5.0176034253506053E-5</v>
      </c>
      <c r="I180">
        <f t="shared" si="14"/>
        <v>0.530444735</v>
      </c>
      <c r="J180">
        <f t="shared" si="15"/>
        <v>2.6615613192951942E-5</v>
      </c>
      <c r="R180" s="17" t="s">
        <v>236</v>
      </c>
      <c r="S180" s="4">
        <v>0.39864959599999999</v>
      </c>
    </row>
    <row r="181" spans="1:19">
      <c r="A181" s="24" t="s">
        <v>122</v>
      </c>
      <c r="B181" s="19">
        <v>61</v>
      </c>
      <c r="C181" s="19">
        <v>52</v>
      </c>
      <c r="D181" s="19">
        <v>80</v>
      </c>
      <c r="E181" s="19">
        <v>113</v>
      </c>
      <c r="F181" s="19">
        <v>0</v>
      </c>
      <c r="G181" s="20">
        <f t="shared" si="12"/>
        <v>61.2</v>
      </c>
      <c r="H181">
        <f t="shared" si="13"/>
        <v>1.7059851646192059E-4</v>
      </c>
      <c r="I181">
        <f t="shared" si="14"/>
        <v>0.57400911600000004</v>
      </c>
      <c r="J181">
        <f t="shared" si="15"/>
        <v>9.7925103625218495E-5</v>
      </c>
      <c r="R181" s="4" t="s">
        <v>187</v>
      </c>
      <c r="S181" s="5">
        <v>0.29396187099999999</v>
      </c>
    </row>
    <row r="182" spans="1:19">
      <c r="A182" s="24" t="s">
        <v>123</v>
      </c>
      <c r="B182" s="19">
        <v>9</v>
      </c>
      <c r="C182" s="19">
        <v>9</v>
      </c>
      <c r="D182" s="19">
        <v>7</v>
      </c>
      <c r="E182" s="19">
        <v>5</v>
      </c>
      <c r="F182" s="19">
        <v>0</v>
      </c>
      <c r="G182" s="20">
        <f t="shared" si="12"/>
        <v>6</v>
      </c>
      <c r="H182">
        <f t="shared" si="13"/>
        <v>1.6725344751168683E-5</v>
      </c>
      <c r="I182">
        <f t="shared" si="14"/>
        <v>0.53886033200000005</v>
      </c>
      <c r="J182">
        <f t="shared" si="15"/>
        <v>9.0126248254292141E-6</v>
      </c>
      <c r="R182" s="22" t="s">
        <v>227</v>
      </c>
      <c r="S182" s="5">
        <v>0.32266445799999999</v>
      </c>
    </row>
    <row r="183" spans="1:19">
      <c r="A183" s="24" t="s">
        <v>125</v>
      </c>
      <c r="B183" s="19">
        <v>2</v>
      </c>
      <c r="C183" s="19">
        <v>1</v>
      </c>
      <c r="D183" s="19">
        <v>3</v>
      </c>
      <c r="E183" s="21" t="s">
        <v>30</v>
      </c>
      <c r="F183" s="19">
        <v>0</v>
      </c>
      <c r="G183" s="20">
        <f>AVERAGE(B183,C183,D183,F183)</f>
        <v>1.5</v>
      </c>
      <c r="H183">
        <f t="shared" si="13"/>
        <v>4.1813361877921708E-6</v>
      </c>
      <c r="I183">
        <f t="shared" si="14"/>
        <v>0.491810578</v>
      </c>
      <c r="J183">
        <f t="shared" si="15"/>
        <v>2.0564253673303841E-6</v>
      </c>
      <c r="R183" s="4" t="s">
        <v>237</v>
      </c>
      <c r="S183" s="4">
        <v>0.33922593699999998</v>
      </c>
    </row>
    <row r="184" spans="1:19">
      <c r="A184" s="24" t="s">
        <v>126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20">
        <f t="shared" si="12"/>
        <v>0</v>
      </c>
      <c r="H184">
        <f t="shared" si="13"/>
        <v>0</v>
      </c>
      <c r="I184">
        <f t="shared" si="14"/>
        <v>0.54441631300000004</v>
      </c>
      <c r="R184" s="4" t="s">
        <v>64</v>
      </c>
      <c r="S184" s="5">
        <v>0.25070976</v>
      </c>
    </row>
    <row r="185" spans="1:19">
      <c r="A185" s="24" t="s">
        <v>127</v>
      </c>
      <c r="B185" s="19">
        <v>0</v>
      </c>
      <c r="C185" s="19">
        <v>0</v>
      </c>
      <c r="D185" s="19">
        <v>0</v>
      </c>
      <c r="E185" s="19">
        <v>0</v>
      </c>
      <c r="F185" s="19">
        <v>0</v>
      </c>
      <c r="G185" s="20">
        <f t="shared" si="12"/>
        <v>0</v>
      </c>
      <c r="H185">
        <f t="shared" si="13"/>
        <v>0</v>
      </c>
      <c r="I185">
        <f t="shared" si="14"/>
        <v>0.46528443800000002</v>
      </c>
      <c r="R185" s="17" t="s">
        <v>228</v>
      </c>
      <c r="S185" s="5">
        <v>0.28943591299999999</v>
      </c>
    </row>
    <row r="186" spans="1:19">
      <c r="A186" s="24" t="s">
        <v>128</v>
      </c>
      <c r="B186" s="19">
        <v>265</v>
      </c>
      <c r="C186" s="19">
        <v>813</v>
      </c>
      <c r="D186" s="19">
        <v>1860</v>
      </c>
      <c r="E186" s="19">
        <v>45</v>
      </c>
      <c r="F186" s="19">
        <v>0</v>
      </c>
      <c r="G186" s="20">
        <f t="shared" si="12"/>
        <v>596.6</v>
      </c>
      <c r="H186">
        <f t="shared" si="13"/>
        <v>1.6630567797578729E-3</v>
      </c>
      <c r="I186">
        <f t="shared" si="14"/>
        <v>0.33922593699999998</v>
      </c>
      <c r="J186">
        <f t="shared" si="15"/>
        <v>5.6415199439756704E-4</v>
      </c>
      <c r="R186" s="4" t="s">
        <v>135</v>
      </c>
      <c r="S186" s="5">
        <v>0.52074587400000005</v>
      </c>
    </row>
    <row r="187" spans="1:19">
      <c r="A187" s="24" t="s">
        <v>129</v>
      </c>
      <c r="B187" s="19">
        <v>2</v>
      </c>
      <c r="C187" s="19">
        <v>5</v>
      </c>
      <c r="D187" s="21" t="s">
        <v>30</v>
      </c>
      <c r="E187" s="21" t="s">
        <v>30</v>
      </c>
      <c r="F187" s="19">
        <v>0</v>
      </c>
      <c r="G187" s="20">
        <f>AVERAGE(B187,C187,F187)</f>
        <v>2.3333333333333335</v>
      </c>
      <c r="H187">
        <f t="shared" ref="H187:H250" si="16">G187/G$288</f>
        <v>6.5043007365655993E-6</v>
      </c>
      <c r="I187">
        <f t="shared" ref="I187:I250" si="17">VLOOKUP(A187,R$1:S$252,2,FALSE)</f>
        <v>0.51318692300000002</v>
      </c>
      <c r="J187">
        <f t="shared" ref="J187:J250" si="18">H187*I187</f>
        <v>3.3379220812647336E-6</v>
      </c>
      <c r="R187" s="4" t="s">
        <v>238</v>
      </c>
      <c r="S187" s="4">
        <v>0.39864959599999999</v>
      </c>
    </row>
    <row r="188" spans="1:19">
      <c r="A188" s="24" t="s">
        <v>131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20">
        <f t="shared" ref="G188:G251" si="19">AVERAGE(B188:F188)</f>
        <v>0</v>
      </c>
      <c r="H188">
        <f t="shared" si="16"/>
        <v>0</v>
      </c>
      <c r="I188">
        <f t="shared" si="17"/>
        <v>0.52911444100000005</v>
      </c>
      <c r="R188" s="4" t="s">
        <v>239</v>
      </c>
      <c r="S188" s="4">
        <v>0.50207523200000004</v>
      </c>
    </row>
    <row r="189" spans="1:19">
      <c r="A189" s="24" t="s">
        <v>133</v>
      </c>
      <c r="B189" s="19">
        <v>1772</v>
      </c>
      <c r="C189" s="19">
        <v>5003</v>
      </c>
      <c r="D189" s="19">
        <v>112</v>
      </c>
      <c r="E189" s="19">
        <v>35</v>
      </c>
      <c r="F189" s="19">
        <v>2762</v>
      </c>
      <c r="G189" s="20">
        <f t="shared" si="19"/>
        <v>1936.8</v>
      </c>
      <c r="H189">
        <f t="shared" si="16"/>
        <v>5.3989412856772509E-3</v>
      </c>
      <c r="I189">
        <f t="shared" si="17"/>
        <v>0.50267819899999999</v>
      </c>
      <c r="J189">
        <f t="shared" si="18"/>
        <v>2.713930081990985E-3</v>
      </c>
      <c r="R189" s="4" t="s">
        <v>215</v>
      </c>
      <c r="S189" s="5">
        <v>0.397369798</v>
      </c>
    </row>
    <row r="190" spans="1:19">
      <c r="A190" s="24" t="s">
        <v>135</v>
      </c>
      <c r="B190" s="19">
        <v>1</v>
      </c>
      <c r="C190" s="19">
        <v>1</v>
      </c>
      <c r="D190" s="19">
        <v>1</v>
      </c>
      <c r="E190" s="19">
        <v>1</v>
      </c>
      <c r="F190" s="19">
        <v>0</v>
      </c>
      <c r="G190" s="20">
        <f t="shared" si="19"/>
        <v>0.8</v>
      </c>
      <c r="H190">
        <f t="shared" si="16"/>
        <v>2.2300459668224914E-6</v>
      </c>
      <c r="I190">
        <f t="shared" si="17"/>
        <v>0.52074587400000005</v>
      </c>
      <c r="J190">
        <f t="shared" si="18"/>
        <v>1.1612872360531533E-6</v>
      </c>
      <c r="R190" s="4" t="s">
        <v>240</v>
      </c>
      <c r="S190" s="5">
        <v>0.30378436800000003</v>
      </c>
    </row>
    <row r="191" spans="1:19">
      <c r="A191" s="24" t="s">
        <v>136</v>
      </c>
      <c r="B191" s="19">
        <v>6</v>
      </c>
      <c r="C191" s="19">
        <v>16</v>
      </c>
      <c r="D191" s="21" t="s">
        <v>30</v>
      </c>
      <c r="E191" s="21" t="s">
        <v>30</v>
      </c>
      <c r="F191" s="19">
        <v>0</v>
      </c>
      <c r="G191" s="20">
        <f>AVERAGE(B191,C191,F191)</f>
        <v>7.333333333333333</v>
      </c>
      <c r="H191">
        <f t="shared" si="16"/>
        <v>2.044208802920617E-5</v>
      </c>
      <c r="I191">
        <f t="shared" si="17"/>
        <v>0.472086175</v>
      </c>
      <c r="J191">
        <f t="shared" si="18"/>
        <v>9.6504271467212282E-6</v>
      </c>
      <c r="R191" s="4" t="s">
        <v>241</v>
      </c>
      <c r="S191" s="4">
        <v>0.39864959599999999</v>
      </c>
    </row>
    <row r="192" spans="1:19">
      <c r="A192" s="24" t="s">
        <v>137</v>
      </c>
      <c r="B192" s="21" t="s">
        <v>30</v>
      </c>
      <c r="C192" s="21" t="s">
        <v>30</v>
      </c>
      <c r="D192" s="19">
        <v>0</v>
      </c>
      <c r="E192" s="21" t="s">
        <v>30</v>
      </c>
      <c r="F192" s="19">
        <v>0</v>
      </c>
      <c r="G192" s="20">
        <f>AVERAGE(D192,F192)</f>
        <v>0</v>
      </c>
      <c r="H192">
        <f t="shared" si="16"/>
        <v>0</v>
      </c>
      <c r="I192">
        <f t="shared" si="17"/>
        <v>0.37213973700000003</v>
      </c>
      <c r="R192" s="4" t="s">
        <v>242</v>
      </c>
      <c r="S192" s="4">
        <v>0.23357465599999999</v>
      </c>
    </row>
    <row r="193" spans="1:19">
      <c r="A193" s="24" t="s">
        <v>139</v>
      </c>
      <c r="B193" s="19">
        <v>0</v>
      </c>
      <c r="C193" s="21" t="s">
        <v>30</v>
      </c>
      <c r="D193" s="21" t="s">
        <v>30</v>
      </c>
      <c r="E193" s="21" t="s">
        <v>30</v>
      </c>
      <c r="F193" s="19">
        <v>0</v>
      </c>
      <c r="G193" s="20">
        <f>AVERAGE(B193,F193)</f>
        <v>0</v>
      </c>
      <c r="H193">
        <f t="shared" si="16"/>
        <v>0</v>
      </c>
      <c r="I193">
        <f t="shared" si="17"/>
        <v>0.58945392100000005</v>
      </c>
      <c r="R193" s="4" t="s">
        <v>243</v>
      </c>
      <c r="S193" s="5">
        <v>0.36169664699999998</v>
      </c>
    </row>
    <row r="194" spans="1:19">
      <c r="A194" s="24" t="s">
        <v>141</v>
      </c>
      <c r="B194" s="19">
        <v>306</v>
      </c>
      <c r="C194" s="19">
        <v>410</v>
      </c>
      <c r="D194" s="19">
        <v>779</v>
      </c>
      <c r="E194" s="19">
        <v>722</v>
      </c>
      <c r="F194" s="19">
        <v>250</v>
      </c>
      <c r="G194" s="20">
        <f t="shared" si="19"/>
        <v>493.4</v>
      </c>
      <c r="H194">
        <f t="shared" si="16"/>
        <v>1.3753808500377713E-3</v>
      </c>
      <c r="I194">
        <f t="shared" si="17"/>
        <v>0.36556084300000002</v>
      </c>
      <c r="J194">
        <f t="shared" si="18"/>
        <v>5.0278538298586433E-4</v>
      </c>
      <c r="R194" s="4" t="s">
        <v>244</v>
      </c>
      <c r="S194" s="5">
        <v>0.41545077699999999</v>
      </c>
    </row>
    <row r="195" spans="1:19">
      <c r="A195" s="24" t="s">
        <v>143</v>
      </c>
      <c r="B195" s="21" t="s">
        <v>30</v>
      </c>
      <c r="C195" s="21" t="s">
        <v>30</v>
      </c>
      <c r="D195" s="21" t="s">
        <v>30</v>
      </c>
      <c r="E195" s="21" t="s">
        <v>30</v>
      </c>
      <c r="F195" s="19">
        <v>0</v>
      </c>
      <c r="G195" s="20">
        <f>AVERAGE(F195)</f>
        <v>0</v>
      </c>
      <c r="H195">
        <f t="shared" si="16"/>
        <v>0</v>
      </c>
      <c r="I195">
        <f t="shared" si="17"/>
        <v>0.41105823699999999</v>
      </c>
      <c r="R195" s="4" t="s">
        <v>245</v>
      </c>
      <c r="S195" s="5">
        <v>0.21171030399999999</v>
      </c>
    </row>
    <row r="196" spans="1:19">
      <c r="A196" s="24" t="s">
        <v>144</v>
      </c>
      <c r="B196" s="21" t="s">
        <v>30</v>
      </c>
      <c r="C196" s="21" t="s">
        <v>30</v>
      </c>
      <c r="D196" s="21" t="s">
        <v>30</v>
      </c>
      <c r="E196" s="21" t="s">
        <v>30</v>
      </c>
      <c r="F196" s="19">
        <v>0</v>
      </c>
      <c r="G196" s="20">
        <f>AVERAGE(F196)</f>
        <v>0</v>
      </c>
      <c r="H196">
        <f t="shared" si="16"/>
        <v>0</v>
      </c>
      <c r="I196">
        <f t="shared" si="17"/>
        <v>0.52159803599999999</v>
      </c>
      <c r="R196" s="4" t="s">
        <v>246</v>
      </c>
      <c r="S196" s="5">
        <v>0.50207523200000004</v>
      </c>
    </row>
    <row r="197" spans="1:19">
      <c r="A197" s="24" t="s">
        <v>146</v>
      </c>
      <c r="B197" s="21" t="s">
        <v>30</v>
      </c>
      <c r="C197" s="21" t="s">
        <v>30</v>
      </c>
      <c r="D197" s="21" t="s">
        <v>30</v>
      </c>
      <c r="E197" s="21" t="s">
        <v>30</v>
      </c>
      <c r="F197" s="19">
        <v>0</v>
      </c>
      <c r="G197" s="20">
        <f>AVERAGE(F197)</f>
        <v>0</v>
      </c>
      <c r="H197">
        <f t="shared" si="16"/>
        <v>0</v>
      </c>
      <c r="I197">
        <f t="shared" si="17"/>
        <v>0.53553453900000003</v>
      </c>
      <c r="R197" s="4" t="s">
        <v>189</v>
      </c>
      <c r="S197" s="5">
        <v>0.34145803200000002</v>
      </c>
    </row>
    <row r="198" spans="1:19">
      <c r="A198" s="24" t="s">
        <v>148</v>
      </c>
      <c r="B198" s="19">
        <v>1</v>
      </c>
      <c r="C198" s="19">
        <v>6</v>
      </c>
      <c r="D198" s="19">
        <v>22</v>
      </c>
      <c r="E198" s="19">
        <v>1</v>
      </c>
      <c r="F198" s="19">
        <v>0</v>
      </c>
      <c r="G198" s="20">
        <f t="shared" si="19"/>
        <v>6</v>
      </c>
      <c r="H198">
        <f t="shared" si="16"/>
        <v>1.6725344751168683E-5</v>
      </c>
      <c r="I198">
        <f t="shared" si="17"/>
        <v>0.49722559999999999</v>
      </c>
      <c r="J198">
        <f t="shared" si="18"/>
        <v>8.3162695791066992E-6</v>
      </c>
      <c r="R198" s="4" t="s">
        <v>136</v>
      </c>
      <c r="S198" s="5">
        <v>0.472086175</v>
      </c>
    </row>
    <row r="199" spans="1:19">
      <c r="A199" s="24" t="s">
        <v>149</v>
      </c>
      <c r="B199" s="21" t="s">
        <v>30</v>
      </c>
      <c r="C199" s="21" t="s">
        <v>30</v>
      </c>
      <c r="D199" s="21" t="s">
        <v>30</v>
      </c>
      <c r="E199" s="21" t="s">
        <v>30</v>
      </c>
      <c r="F199" s="19">
        <v>0</v>
      </c>
      <c r="G199" s="20">
        <f>AVERAGE(F199)</f>
        <v>0</v>
      </c>
      <c r="H199">
        <f t="shared" si="16"/>
        <v>0</v>
      </c>
      <c r="I199" t="e">
        <f t="shared" si="17"/>
        <v>#N/A</v>
      </c>
      <c r="R199" s="4" t="s">
        <v>223</v>
      </c>
      <c r="S199" s="5">
        <v>0.33414865799999999</v>
      </c>
    </row>
    <row r="200" spans="1:19">
      <c r="A200" s="17" t="s">
        <v>96</v>
      </c>
      <c r="B200" s="19">
        <v>15971</v>
      </c>
      <c r="C200" s="19">
        <v>8526</v>
      </c>
      <c r="D200" s="19">
        <v>7089</v>
      </c>
      <c r="E200" s="19">
        <v>1663</v>
      </c>
      <c r="F200" s="19">
        <v>3482</v>
      </c>
      <c r="G200" s="20">
        <f t="shared" si="19"/>
        <v>7346.2</v>
      </c>
      <c r="H200">
        <f t="shared" si="16"/>
        <v>2.0477954601839231E-2</v>
      </c>
      <c r="I200">
        <f t="shared" si="17"/>
        <v>0.30302319799999999</v>
      </c>
      <c r="J200">
        <f t="shared" si="18"/>
        <v>6.2052952919481406E-3</v>
      </c>
      <c r="R200" s="4" t="s">
        <v>247</v>
      </c>
      <c r="S200" s="5">
        <v>0.33414865799999999</v>
      </c>
    </row>
    <row r="201" spans="1:19">
      <c r="A201" s="17" t="s">
        <v>150</v>
      </c>
      <c r="B201" s="19">
        <v>325</v>
      </c>
      <c r="C201" s="19">
        <v>8091</v>
      </c>
      <c r="D201" s="19">
        <v>21467</v>
      </c>
      <c r="E201" s="19">
        <v>4834</v>
      </c>
      <c r="F201" s="19">
        <v>1854</v>
      </c>
      <c r="G201" s="20">
        <f t="shared" si="19"/>
        <v>7314.2</v>
      </c>
      <c r="H201">
        <f t="shared" si="16"/>
        <v>2.0388752763166332E-2</v>
      </c>
      <c r="I201">
        <f t="shared" si="17"/>
        <v>0.30302319799999999</v>
      </c>
      <c r="J201">
        <f t="shared" si="18"/>
        <v>6.1782650655259983E-3</v>
      </c>
      <c r="R201" s="4" t="s">
        <v>137</v>
      </c>
      <c r="S201" s="5">
        <v>0.37213973700000003</v>
      </c>
    </row>
    <row r="202" spans="1:19">
      <c r="A202" s="17" t="s">
        <v>151</v>
      </c>
      <c r="B202" s="19">
        <v>2157</v>
      </c>
      <c r="C202" s="19">
        <v>3010</v>
      </c>
      <c r="D202" s="19">
        <v>2678</v>
      </c>
      <c r="E202" s="19">
        <v>4305</v>
      </c>
      <c r="F202" s="19">
        <v>2406</v>
      </c>
      <c r="G202" s="20">
        <f t="shared" si="19"/>
        <v>2911.2</v>
      </c>
      <c r="H202">
        <f t="shared" si="16"/>
        <v>8.1151372732670441E-3</v>
      </c>
      <c r="I202">
        <f t="shared" si="17"/>
        <v>0.34739118899999999</v>
      </c>
      <c r="J202">
        <f t="shared" si="18"/>
        <v>2.8191271862584564E-3</v>
      </c>
      <c r="R202" s="4" t="s">
        <v>139</v>
      </c>
      <c r="S202" s="5">
        <v>0.58945392100000005</v>
      </c>
    </row>
    <row r="203" spans="1:19">
      <c r="A203" s="17" t="s">
        <v>153</v>
      </c>
      <c r="B203" s="19">
        <v>1174</v>
      </c>
      <c r="C203" s="19">
        <v>1761</v>
      </c>
      <c r="D203" s="19">
        <v>16</v>
      </c>
      <c r="E203" s="21" t="s">
        <v>30</v>
      </c>
      <c r="F203" s="19">
        <v>0</v>
      </c>
      <c r="G203" s="20">
        <f>AVERAGE(B203,C203,D203,F203)</f>
        <v>737.75</v>
      </c>
      <c r="H203">
        <f t="shared" si="16"/>
        <v>2.0565205150291162E-3</v>
      </c>
      <c r="I203">
        <f t="shared" si="17"/>
        <v>0.30302319799999999</v>
      </c>
      <c r="J203">
        <f t="shared" si="18"/>
        <v>6.2317342321672987E-4</v>
      </c>
      <c r="R203" s="4" t="s">
        <v>168</v>
      </c>
      <c r="S203" s="5">
        <v>0.35233554700000003</v>
      </c>
    </row>
    <row r="204" spans="1:19">
      <c r="A204" s="17" t="s">
        <v>155</v>
      </c>
      <c r="B204" s="19">
        <v>4</v>
      </c>
      <c r="C204" s="19">
        <v>6</v>
      </c>
      <c r="D204" s="19">
        <v>6</v>
      </c>
      <c r="E204" s="19">
        <v>8</v>
      </c>
      <c r="F204" s="19">
        <v>0</v>
      </c>
      <c r="G204" s="20">
        <f t="shared" si="19"/>
        <v>4.8</v>
      </c>
      <c r="H204">
        <f t="shared" si="16"/>
        <v>1.3380275800934946E-5</v>
      </c>
      <c r="I204">
        <f t="shared" si="17"/>
        <v>0.39930692499999998</v>
      </c>
      <c r="J204">
        <f t="shared" si="18"/>
        <v>5.3428367857232448E-6</v>
      </c>
      <c r="R204" s="4" t="s">
        <v>66</v>
      </c>
      <c r="S204" s="5">
        <v>0.187754477</v>
      </c>
    </row>
    <row r="205" spans="1:19">
      <c r="A205" s="17" t="s">
        <v>157</v>
      </c>
      <c r="B205" s="19">
        <v>4153</v>
      </c>
      <c r="C205" s="19">
        <v>201</v>
      </c>
      <c r="D205" s="19">
        <v>1610</v>
      </c>
      <c r="E205" s="19">
        <v>469</v>
      </c>
      <c r="F205" s="19">
        <v>332</v>
      </c>
      <c r="G205" s="20">
        <f t="shared" si="19"/>
        <v>1353</v>
      </c>
      <c r="H205">
        <f t="shared" si="16"/>
        <v>3.7715652413885382E-3</v>
      </c>
      <c r="I205">
        <f t="shared" si="17"/>
        <v>0.30302319799999999</v>
      </c>
      <c r="J205">
        <f t="shared" si="18"/>
        <v>1.1428717609111968E-3</v>
      </c>
      <c r="R205" s="4" t="s">
        <v>68</v>
      </c>
      <c r="S205" s="5">
        <v>0.17079533599999999</v>
      </c>
    </row>
    <row r="206" spans="1:19">
      <c r="A206" s="17" t="s">
        <v>75</v>
      </c>
      <c r="B206" s="19">
        <v>1</v>
      </c>
      <c r="C206" s="19">
        <v>5</v>
      </c>
      <c r="D206" s="19">
        <v>39</v>
      </c>
      <c r="E206" s="19">
        <v>1</v>
      </c>
      <c r="F206" s="19">
        <v>0</v>
      </c>
      <c r="G206" s="20">
        <f t="shared" si="19"/>
        <v>9.1999999999999993</v>
      </c>
      <c r="H206">
        <f t="shared" si="16"/>
        <v>2.5645528618458647E-5</v>
      </c>
      <c r="I206">
        <f t="shared" si="17"/>
        <v>0.30243793699999999</v>
      </c>
      <c r="J206">
        <f t="shared" si="18"/>
        <v>7.7561807686410922E-6</v>
      </c>
      <c r="R206" s="17" t="s">
        <v>220</v>
      </c>
      <c r="S206" s="5">
        <v>0.54393411999999997</v>
      </c>
    </row>
    <row r="207" spans="1:19">
      <c r="A207" s="17" t="s">
        <v>84</v>
      </c>
      <c r="B207" s="19">
        <v>0</v>
      </c>
      <c r="C207" s="19">
        <v>0</v>
      </c>
      <c r="D207" s="19">
        <v>6</v>
      </c>
      <c r="E207" s="19">
        <v>7</v>
      </c>
      <c r="F207" s="19">
        <v>0</v>
      </c>
      <c r="G207" s="20">
        <f t="shared" si="19"/>
        <v>2.6</v>
      </c>
      <c r="H207">
        <f t="shared" si="16"/>
        <v>7.2476493921730966E-6</v>
      </c>
      <c r="I207">
        <f t="shared" si="17"/>
        <v>0.49951571</v>
      </c>
      <c r="J207">
        <f t="shared" si="18"/>
        <v>3.6203147319624129E-6</v>
      </c>
      <c r="R207" s="4" t="s">
        <v>248</v>
      </c>
      <c r="S207" s="5">
        <v>0.61926907399999997</v>
      </c>
    </row>
    <row r="208" spans="1:19">
      <c r="A208" s="17" t="s">
        <v>161</v>
      </c>
      <c r="B208" s="19">
        <v>1750</v>
      </c>
      <c r="C208" s="19">
        <v>603</v>
      </c>
      <c r="D208" s="19">
        <v>879</v>
      </c>
      <c r="E208" s="19">
        <v>1413</v>
      </c>
      <c r="F208" s="19">
        <v>1536</v>
      </c>
      <c r="G208" s="20">
        <f t="shared" si="19"/>
        <v>1236.2</v>
      </c>
      <c r="H208">
        <f t="shared" si="16"/>
        <v>3.4459785302324544E-3</v>
      </c>
      <c r="I208">
        <f t="shared" si="17"/>
        <v>0.33501194099999998</v>
      </c>
      <c r="J208">
        <f t="shared" si="18"/>
        <v>1.1544439560575016E-3</v>
      </c>
      <c r="R208" s="4" t="s">
        <v>141</v>
      </c>
      <c r="S208" s="5">
        <v>0.36556084300000002</v>
      </c>
    </row>
    <row r="209" spans="1:19">
      <c r="A209" s="17" t="s">
        <v>163</v>
      </c>
      <c r="B209" s="19">
        <v>819</v>
      </c>
      <c r="C209" s="19">
        <v>334</v>
      </c>
      <c r="D209" s="19">
        <v>3221</v>
      </c>
      <c r="E209" s="19">
        <v>1940</v>
      </c>
      <c r="F209" s="19">
        <v>2467</v>
      </c>
      <c r="G209" s="20">
        <f t="shared" si="19"/>
        <v>1756.2</v>
      </c>
      <c r="H209">
        <f t="shared" si="16"/>
        <v>4.8955084086670739E-3</v>
      </c>
      <c r="I209">
        <f t="shared" si="17"/>
        <v>0.309853932</v>
      </c>
      <c r="J209">
        <f t="shared" si="18"/>
        <v>1.5168925295645558E-3</v>
      </c>
      <c r="R209" s="4" t="s">
        <v>249</v>
      </c>
      <c r="S209" s="5">
        <v>0.61926907399999997</v>
      </c>
    </row>
    <row r="210" spans="1:19">
      <c r="A210" s="17" t="s">
        <v>80</v>
      </c>
      <c r="B210" s="19">
        <v>0</v>
      </c>
      <c r="C210" s="19">
        <v>1</v>
      </c>
      <c r="D210" s="19">
        <v>0</v>
      </c>
      <c r="E210" s="19">
        <v>1</v>
      </c>
      <c r="F210" s="19">
        <v>0</v>
      </c>
      <c r="G210" s="20">
        <f t="shared" si="19"/>
        <v>0.4</v>
      </c>
      <c r="H210">
        <f t="shared" si="16"/>
        <v>1.1150229834112457E-6</v>
      </c>
      <c r="I210">
        <f t="shared" si="17"/>
        <v>0.45051817900000002</v>
      </c>
      <c r="J210">
        <f t="shared" si="18"/>
        <v>5.0233812402958163E-7</v>
      </c>
      <c r="R210" s="4" t="s">
        <v>70</v>
      </c>
      <c r="S210" s="5">
        <v>0.21351756199999999</v>
      </c>
    </row>
    <row r="211" spans="1:19">
      <c r="A211" s="17" t="s">
        <v>166</v>
      </c>
      <c r="B211" s="19">
        <v>19</v>
      </c>
      <c r="C211" s="19">
        <v>56</v>
      </c>
      <c r="D211" s="19">
        <v>790</v>
      </c>
      <c r="E211" s="19">
        <v>143</v>
      </c>
      <c r="F211" s="19">
        <v>77</v>
      </c>
      <c r="G211" s="20">
        <f t="shared" si="19"/>
        <v>217</v>
      </c>
      <c r="H211">
        <f t="shared" si="16"/>
        <v>6.0489996850060068E-4</v>
      </c>
      <c r="I211">
        <f t="shared" si="17"/>
        <v>0.38176551399999997</v>
      </c>
      <c r="J211">
        <f t="shared" si="18"/>
        <v>2.3092994739321561E-4</v>
      </c>
      <c r="R211" s="4" t="s">
        <v>179</v>
      </c>
      <c r="S211" s="5">
        <v>0.33193937699999998</v>
      </c>
    </row>
    <row r="212" spans="1:19">
      <c r="A212" s="17" t="s">
        <v>168</v>
      </c>
      <c r="B212" s="19">
        <v>8572</v>
      </c>
      <c r="C212" s="19">
        <v>4314</v>
      </c>
      <c r="D212" s="19">
        <v>13091</v>
      </c>
      <c r="E212" s="19">
        <v>7571</v>
      </c>
      <c r="F212" s="19">
        <v>15026</v>
      </c>
      <c r="G212" s="20">
        <f t="shared" si="19"/>
        <v>9714.7999999999993</v>
      </c>
      <c r="H212">
        <f t="shared" si="16"/>
        <v>2.708056319810892E-2</v>
      </c>
      <c r="I212">
        <f t="shared" si="17"/>
        <v>0.35233554700000003</v>
      </c>
      <c r="J212">
        <f t="shared" si="18"/>
        <v>9.5414450474737757E-3</v>
      </c>
      <c r="R212" s="4" t="s">
        <v>103</v>
      </c>
      <c r="S212" s="5">
        <v>0.526867847</v>
      </c>
    </row>
    <row r="213" spans="1:19">
      <c r="A213" s="17" t="s">
        <v>170</v>
      </c>
      <c r="B213" s="19">
        <v>97</v>
      </c>
      <c r="C213" s="19">
        <v>1166</v>
      </c>
      <c r="D213" s="19">
        <v>1393</v>
      </c>
      <c r="E213" s="19">
        <v>1075</v>
      </c>
      <c r="F213" s="19">
        <v>2323</v>
      </c>
      <c r="G213" s="20">
        <f t="shared" si="19"/>
        <v>1210.8</v>
      </c>
      <c r="H213">
        <f t="shared" si="16"/>
        <v>3.3751745707858404E-3</v>
      </c>
      <c r="I213">
        <f t="shared" si="17"/>
        <v>0.30810618099999998</v>
      </c>
      <c r="J213">
        <f t="shared" si="18"/>
        <v>1.0399121472131393E-3</v>
      </c>
      <c r="R213" s="4" t="s">
        <v>202</v>
      </c>
      <c r="S213" s="5">
        <v>0.30560838699999998</v>
      </c>
    </row>
    <row r="214" spans="1:19">
      <c r="A214" s="17" t="s">
        <v>172</v>
      </c>
      <c r="B214" s="19">
        <v>23</v>
      </c>
      <c r="C214" s="19">
        <v>46</v>
      </c>
      <c r="D214" s="19">
        <v>83</v>
      </c>
      <c r="E214" s="19">
        <v>108</v>
      </c>
      <c r="F214" s="19">
        <v>0</v>
      </c>
      <c r="G214" s="20">
        <f t="shared" si="19"/>
        <v>52</v>
      </c>
      <c r="H214">
        <f t="shared" si="16"/>
        <v>1.4495298784346193E-4</v>
      </c>
      <c r="I214">
        <f t="shared" si="17"/>
        <v>0.38138826799999997</v>
      </c>
      <c r="J214">
        <f t="shared" si="18"/>
        <v>5.5283368975042996E-5</v>
      </c>
      <c r="R214" s="4" t="s">
        <v>250</v>
      </c>
      <c r="S214" s="5">
        <v>0.16181582799999999</v>
      </c>
    </row>
    <row r="215" spans="1:19">
      <c r="A215" s="17" t="s">
        <v>46</v>
      </c>
      <c r="B215" s="19">
        <v>28</v>
      </c>
      <c r="C215" s="21" t="s">
        <v>30</v>
      </c>
      <c r="D215" s="21" t="s">
        <v>30</v>
      </c>
      <c r="E215" s="19">
        <v>30</v>
      </c>
      <c r="F215" s="19">
        <v>0</v>
      </c>
      <c r="G215" s="20">
        <f>AVERAGE(B215,E215,F215)</f>
        <v>19.333333333333332</v>
      </c>
      <c r="H215">
        <f t="shared" si="16"/>
        <v>5.3892777531543529E-5</v>
      </c>
      <c r="I215">
        <f t="shared" si="17"/>
        <v>0.49513526800000002</v>
      </c>
      <c r="J215">
        <f t="shared" si="18"/>
        <v>2.6684214846345186E-5</v>
      </c>
      <c r="R215" s="4" t="s">
        <v>143</v>
      </c>
      <c r="S215" s="5">
        <v>0.41105823699999999</v>
      </c>
    </row>
    <row r="216" spans="1:19">
      <c r="A216" s="17" t="s">
        <v>174</v>
      </c>
      <c r="B216" s="19">
        <v>4310</v>
      </c>
      <c r="C216" s="19">
        <v>2017</v>
      </c>
      <c r="D216" s="19">
        <v>5735</v>
      </c>
      <c r="E216" s="19">
        <v>2455</v>
      </c>
      <c r="F216" s="19">
        <v>4116</v>
      </c>
      <c r="G216" s="20">
        <f t="shared" si="19"/>
        <v>3726.6</v>
      </c>
      <c r="H216">
        <f t="shared" si="16"/>
        <v>1.0388111624950869E-2</v>
      </c>
      <c r="I216">
        <f t="shared" si="17"/>
        <v>0.427243396</v>
      </c>
      <c r="J216">
        <f t="shared" si="18"/>
        <v>4.438252088671088E-3</v>
      </c>
      <c r="R216" s="4" t="s">
        <v>72</v>
      </c>
      <c r="S216" s="5">
        <v>0.20526576499999999</v>
      </c>
    </row>
    <row r="217" spans="1:19">
      <c r="A217" s="17" t="s">
        <v>175</v>
      </c>
      <c r="B217" s="19">
        <v>1</v>
      </c>
      <c r="C217" s="19">
        <v>1</v>
      </c>
      <c r="D217" s="19">
        <v>0</v>
      </c>
      <c r="E217" s="19">
        <v>0</v>
      </c>
      <c r="F217" s="19">
        <v>0</v>
      </c>
      <c r="G217" s="20">
        <f t="shared" si="19"/>
        <v>0.4</v>
      </c>
      <c r="H217">
        <f t="shared" si="16"/>
        <v>1.1150229834112457E-6</v>
      </c>
      <c r="I217">
        <f t="shared" si="17"/>
        <v>0.28742747600000002</v>
      </c>
      <c r="J217">
        <f t="shared" si="18"/>
        <v>3.2048824180388425E-7</v>
      </c>
      <c r="R217" s="4" t="s">
        <v>85</v>
      </c>
      <c r="S217" s="5">
        <v>0.15576436299999999</v>
      </c>
    </row>
    <row r="218" spans="1:19">
      <c r="A218" s="17" t="s">
        <v>176</v>
      </c>
      <c r="B218" s="19">
        <v>0</v>
      </c>
      <c r="C218" s="19">
        <v>0</v>
      </c>
      <c r="D218" s="19">
        <v>0</v>
      </c>
      <c r="E218" s="19">
        <v>0</v>
      </c>
      <c r="F218" s="19">
        <v>0</v>
      </c>
      <c r="G218" s="20">
        <f t="shared" si="19"/>
        <v>0</v>
      </c>
      <c r="H218">
        <f t="shared" si="16"/>
        <v>0</v>
      </c>
      <c r="I218">
        <f t="shared" si="17"/>
        <v>0.39787066100000001</v>
      </c>
      <c r="R218" s="22" t="s">
        <v>190</v>
      </c>
      <c r="S218" s="5">
        <v>0.349158994</v>
      </c>
    </row>
    <row r="219" spans="1:19">
      <c r="A219" s="17" t="s">
        <v>177</v>
      </c>
      <c r="B219" s="19">
        <v>1</v>
      </c>
      <c r="C219" s="19">
        <v>2</v>
      </c>
      <c r="D219" s="19">
        <v>0</v>
      </c>
      <c r="E219" s="19">
        <v>0</v>
      </c>
      <c r="F219" s="19">
        <v>0</v>
      </c>
      <c r="G219" s="20">
        <f t="shared" si="19"/>
        <v>0.6</v>
      </c>
      <c r="H219">
        <f t="shared" si="16"/>
        <v>1.6725344751168682E-6</v>
      </c>
      <c r="I219">
        <f t="shared" si="17"/>
        <v>0.47759416300000002</v>
      </c>
      <c r="J219">
        <f t="shared" si="18"/>
        <v>7.9879270273208505E-7</v>
      </c>
      <c r="R219" s="17" t="s">
        <v>157</v>
      </c>
      <c r="S219" s="5">
        <v>0.30302319799999999</v>
      </c>
    </row>
    <row r="220" spans="1:19">
      <c r="A220" s="17" t="s">
        <v>178</v>
      </c>
      <c r="B220" s="21" t="s">
        <v>30</v>
      </c>
      <c r="C220" s="19">
        <v>150</v>
      </c>
      <c r="D220" s="21" t="s">
        <v>30</v>
      </c>
      <c r="E220" s="21" t="s">
        <v>30</v>
      </c>
      <c r="F220" s="19">
        <v>0</v>
      </c>
      <c r="G220" s="20">
        <f>AVERAGE(C220,F220)</f>
        <v>75</v>
      </c>
      <c r="H220">
        <f t="shared" si="16"/>
        <v>2.0906680938960855E-4</v>
      </c>
      <c r="I220">
        <f t="shared" si="17"/>
        <v>0.430075243</v>
      </c>
      <c r="J220">
        <f t="shared" si="18"/>
        <v>8.991445885147058E-5</v>
      </c>
      <c r="R220" s="4" t="s">
        <v>230</v>
      </c>
      <c r="S220" s="5">
        <v>0.39837171399999999</v>
      </c>
    </row>
    <row r="221" spans="1:19">
      <c r="A221" s="17" t="s">
        <v>179</v>
      </c>
      <c r="B221" s="19">
        <v>24</v>
      </c>
      <c r="C221" s="19">
        <v>22</v>
      </c>
      <c r="D221" s="19">
        <v>19</v>
      </c>
      <c r="E221" s="19">
        <v>7</v>
      </c>
      <c r="F221" s="19">
        <v>0</v>
      </c>
      <c r="G221" s="20">
        <f t="shared" si="19"/>
        <v>14.4</v>
      </c>
      <c r="H221">
        <f t="shared" si="16"/>
        <v>4.0140827402804838E-5</v>
      </c>
      <c r="I221">
        <f t="shared" si="17"/>
        <v>0.33193937699999998</v>
      </c>
      <c r="J221">
        <f t="shared" si="18"/>
        <v>1.3324321240351565E-5</v>
      </c>
      <c r="R221" s="4" t="s">
        <v>170</v>
      </c>
      <c r="S221" s="5">
        <v>0.30810618099999998</v>
      </c>
    </row>
    <row r="222" spans="1:19">
      <c r="A222" s="17" t="s">
        <v>44</v>
      </c>
      <c r="B222" s="19">
        <v>19</v>
      </c>
      <c r="C222" s="19">
        <v>367</v>
      </c>
      <c r="D222" s="19">
        <v>25</v>
      </c>
      <c r="E222" s="19">
        <v>101</v>
      </c>
      <c r="F222" s="19">
        <v>0</v>
      </c>
      <c r="G222" s="20">
        <f t="shared" si="19"/>
        <v>102.4</v>
      </c>
      <c r="H222">
        <f t="shared" si="16"/>
        <v>2.8544588375327889E-4</v>
      </c>
      <c r="I222">
        <f t="shared" si="17"/>
        <v>0.338698428</v>
      </c>
      <c r="J222">
        <f t="shared" si="18"/>
        <v>9.6680072106306294E-5</v>
      </c>
      <c r="R222" s="17" t="s">
        <v>251</v>
      </c>
      <c r="S222" s="5">
        <v>0.30281271399999998</v>
      </c>
    </row>
    <row r="223" spans="1:19">
      <c r="A223" s="17" t="s">
        <v>180</v>
      </c>
      <c r="B223" s="21" t="s">
        <v>30</v>
      </c>
      <c r="C223" s="21" t="s">
        <v>30</v>
      </c>
      <c r="D223" s="19">
        <v>86</v>
      </c>
      <c r="E223" s="19">
        <v>258</v>
      </c>
      <c r="F223" s="19">
        <v>0</v>
      </c>
      <c r="G223" s="20">
        <f>AVERAGE(D223:F223)</f>
        <v>114.66666666666667</v>
      </c>
      <c r="H223">
        <f t="shared" si="16"/>
        <v>3.1963992191122372E-4</v>
      </c>
      <c r="I223">
        <f t="shared" si="17"/>
        <v>0.45023135800000003</v>
      </c>
      <c r="J223">
        <f t="shared" si="18"/>
        <v>1.4391191611310423E-4</v>
      </c>
      <c r="R223" s="4" t="s">
        <v>252</v>
      </c>
      <c r="S223" s="5">
        <v>0.53492192699999996</v>
      </c>
    </row>
    <row r="224" spans="1:19">
      <c r="A224" s="17" t="s">
        <v>182</v>
      </c>
      <c r="B224" s="19">
        <v>32</v>
      </c>
      <c r="C224" s="19">
        <v>6</v>
      </c>
      <c r="D224" s="19">
        <v>5</v>
      </c>
      <c r="E224" s="19">
        <v>46</v>
      </c>
      <c r="F224" s="19">
        <v>0</v>
      </c>
      <c r="G224" s="20">
        <f t="shared" si="19"/>
        <v>17.8</v>
      </c>
      <c r="H224">
        <f t="shared" si="16"/>
        <v>4.9618522761800433E-5</v>
      </c>
      <c r="I224">
        <f t="shared" si="17"/>
        <v>0.304453064</v>
      </c>
      <c r="J224">
        <f t="shared" si="18"/>
        <v>1.5106511285983883E-5</v>
      </c>
      <c r="R224" s="4" t="s">
        <v>253</v>
      </c>
      <c r="S224" s="5">
        <v>0.57529444600000001</v>
      </c>
    </row>
    <row r="225" spans="1:19">
      <c r="A225" s="17" t="s">
        <v>183</v>
      </c>
      <c r="B225" s="21" t="s">
        <v>30</v>
      </c>
      <c r="C225" s="19">
        <v>175</v>
      </c>
      <c r="D225" s="19">
        <v>168</v>
      </c>
      <c r="E225" s="19">
        <v>36</v>
      </c>
      <c r="F225" s="19">
        <v>0</v>
      </c>
      <c r="G225" s="20">
        <f>AVERAGE(C225:F225)</f>
        <v>94.75</v>
      </c>
      <c r="H225">
        <f t="shared" si="16"/>
        <v>2.6412106919553881E-4</v>
      </c>
      <c r="I225">
        <f t="shared" si="17"/>
        <v>0.32123402699999998</v>
      </c>
      <c r="J225">
        <f t="shared" si="18"/>
        <v>8.4844674673228583E-5</v>
      </c>
      <c r="R225" s="4" t="s">
        <v>254</v>
      </c>
      <c r="S225" s="4">
        <v>0.54393411999999997</v>
      </c>
    </row>
    <row r="226" spans="1:19">
      <c r="A226" s="17" t="s">
        <v>184</v>
      </c>
      <c r="B226" s="19">
        <v>24</v>
      </c>
      <c r="C226" s="19">
        <v>30</v>
      </c>
      <c r="D226" s="19">
        <v>27</v>
      </c>
      <c r="E226" s="19">
        <v>2</v>
      </c>
      <c r="F226" s="19">
        <v>0</v>
      </c>
      <c r="G226" s="20">
        <f t="shared" si="19"/>
        <v>16.600000000000001</v>
      </c>
      <c r="H226">
        <f t="shared" si="16"/>
        <v>4.6273453811566697E-5</v>
      </c>
      <c r="I226">
        <f t="shared" si="17"/>
        <v>0.35035347300000003</v>
      </c>
      <c r="J226">
        <f t="shared" si="18"/>
        <v>1.6212065250587482E-5</v>
      </c>
      <c r="R226" s="4" t="s">
        <v>255</v>
      </c>
      <c r="S226" s="5">
        <v>0.416826951</v>
      </c>
    </row>
    <row r="227" spans="1:19">
      <c r="A227" s="17" t="s">
        <v>186</v>
      </c>
      <c r="B227" s="21" t="s">
        <v>30</v>
      </c>
      <c r="C227" s="21" t="s">
        <v>30</v>
      </c>
      <c r="D227" s="21" t="s">
        <v>30</v>
      </c>
      <c r="E227" s="21" t="s">
        <v>30</v>
      </c>
      <c r="F227" s="19">
        <v>0</v>
      </c>
      <c r="G227" s="20">
        <f>AVERAGE(F227)</f>
        <v>0</v>
      </c>
      <c r="H227">
        <f t="shared" si="16"/>
        <v>0</v>
      </c>
      <c r="I227">
        <f t="shared" si="17"/>
        <v>0.320837551</v>
      </c>
      <c r="R227" s="4" t="s">
        <v>216</v>
      </c>
      <c r="S227" s="5">
        <v>0.302344053</v>
      </c>
    </row>
    <row r="228" spans="1:19">
      <c r="A228" s="17" t="s">
        <v>187</v>
      </c>
      <c r="B228" s="21" t="s">
        <v>30</v>
      </c>
      <c r="C228" s="21" t="s">
        <v>30</v>
      </c>
      <c r="D228" s="21" t="s">
        <v>30</v>
      </c>
      <c r="E228" s="19">
        <v>1811</v>
      </c>
      <c r="F228" s="19">
        <v>0</v>
      </c>
      <c r="G228" s="20">
        <f>AVERAGE(E228,F228)</f>
        <v>905.5</v>
      </c>
      <c r="H228">
        <f t="shared" si="16"/>
        <v>2.5241332786972073E-3</v>
      </c>
      <c r="I228">
        <f t="shared" si="17"/>
        <v>0.29396187099999999</v>
      </c>
      <c r="J228">
        <f t="shared" si="18"/>
        <v>7.4199894125919548E-4</v>
      </c>
      <c r="R228" s="4" t="s">
        <v>105</v>
      </c>
      <c r="S228" s="5">
        <v>0.31737988700000003</v>
      </c>
    </row>
    <row r="229" spans="1:19">
      <c r="A229" s="17" t="s">
        <v>189</v>
      </c>
      <c r="B229" s="19">
        <v>341</v>
      </c>
      <c r="C229" s="19">
        <v>3084</v>
      </c>
      <c r="D229" s="19">
        <v>159</v>
      </c>
      <c r="E229" s="19">
        <v>792</v>
      </c>
      <c r="F229" s="19">
        <v>1620</v>
      </c>
      <c r="G229" s="20">
        <f t="shared" si="19"/>
        <v>1199.2</v>
      </c>
      <c r="H229">
        <f t="shared" si="16"/>
        <v>3.3428389042669143E-3</v>
      </c>
      <c r="I229">
        <f t="shared" si="17"/>
        <v>0.34145803200000002</v>
      </c>
      <c r="J229">
        <f t="shared" si="18"/>
        <v>1.1414391935440169E-3</v>
      </c>
      <c r="R229" s="4" t="s">
        <v>192</v>
      </c>
      <c r="S229" s="5">
        <v>0.27743080799999997</v>
      </c>
    </row>
    <row r="230" spans="1:19">
      <c r="A230" s="17" t="s">
        <v>190</v>
      </c>
      <c r="B230" s="19">
        <v>0</v>
      </c>
      <c r="C230" s="19">
        <v>0</v>
      </c>
      <c r="D230" s="19">
        <v>0</v>
      </c>
      <c r="E230" s="21" t="s">
        <v>30</v>
      </c>
      <c r="F230" s="19">
        <v>0</v>
      </c>
      <c r="G230" s="20">
        <f>AVERAGE(B230,C230,D230,F230)</f>
        <v>0</v>
      </c>
      <c r="H230">
        <f t="shared" si="16"/>
        <v>0</v>
      </c>
      <c r="I230">
        <f t="shared" si="17"/>
        <v>0.349158994</v>
      </c>
      <c r="R230" s="4" t="s">
        <v>256</v>
      </c>
      <c r="S230" s="5">
        <v>0.29321646899999998</v>
      </c>
    </row>
    <row r="231" spans="1:19">
      <c r="A231" s="17" t="s">
        <v>192</v>
      </c>
      <c r="B231" s="19">
        <v>218</v>
      </c>
      <c r="C231" s="19">
        <v>408</v>
      </c>
      <c r="D231" s="19">
        <v>658</v>
      </c>
      <c r="E231" s="19">
        <v>1417</v>
      </c>
      <c r="F231" s="19">
        <v>1336</v>
      </c>
      <c r="G231" s="20">
        <f t="shared" si="19"/>
        <v>807.4</v>
      </c>
      <c r="H231">
        <f t="shared" si="16"/>
        <v>2.2506738920155993E-3</v>
      </c>
      <c r="I231">
        <f t="shared" si="17"/>
        <v>0.27743080799999997</v>
      </c>
      <c r="J231">
        <f t="shared" si="18"/>
        <v>6.2440627640639244E-4</v>
      </c>
      <c r="R231" s="4" t="s">
        <v>257</v>
      </c>
      <c r="S231" s="4">
        <v>0.39864959599999999</v>
      </c>
    </row>
    <row r="232" spans="1:19" ht="16" thickBot="1">
      <c r="A232" s="30" t="s">
        <v>193</v>
      </c>
      <c r="B232" s="28">
        <v>286</v>
      </c>
      <c r="C232" s="28">
        <v>1022</v>
      </c>
      <c r="D232" s="28">
        <v>279</v>
      </c>
      <c r="E232" s="28">
        <v>1104</v>
      </c>
      <c r="F232" s="28">
        <v>1808</v>
      </c>
      <c r="G232" s="20">
        <f t="shared" si="19"/>
        <v>899.8</v>
      </c>
      <c r="H232">
        <f t="shared" si="16"/>
        <v>2.5082442011835969E-3</v>
      </c>
      <c r="I232">
        <f t="shared" si="17"/>
        <v>0.29781603099999998</v>
      </c>
      <c r="J232">
        <f t="shared" si="18"/>
        <v>7.4699533277526424E-4</v>
      </c>
      <c r="R232" s="4" t="s">
        <v>258</v>
      </c>
      <c r="S232" s="4">
        <v>0.54393411999999997</v>
      </c>
    </row>
    <row r="233" spans="1:19">
      <c r="A233" s="17" t="s">
        <v>195</v>
      </c>
      <c r="B233" s="19">
        <v>115</v>
      </c>
      <c r="C233" s="19">
        <v>67</v>
      </c>
      <c r="D233" s="21" t="s">
        <v>30</v>
      </c>
      <c r="E233" s="21" t="s">
        <v>30</v>
      </c>
      <c r="F233" s="19">
        <v>0</v>
      </c>
      <c r="G233" s="20">
        <f>AVERAGE(B233,C233,F233)</f>
        <v>60.666666666666664</v>
      </c>
      <c r="H233">
        <f t="shared" si="16"/>
        <v>1.6911181915070557E-4</v>
      </c>
      <c r="I233">
        <f t="shared" si="17"/>
        <v>0.52748621900000003</v>
      </c>
      <c r="J233">
        <f t="shared" si="18"/>
        <v>8.9204154072017482E-5</v>
      </c>
      <c r="R233" s="4" t="s">
        <v>144</v>
      </c>
      <c r="S233" s="5">
        <v>0.52159803599999999</v>
      </c>
    </row>
    <row r="234" spans="1:19">
      <c r="A234" s="17" t="s">
        <v>31</v>
      </c>
      <c r="B234" s="19">
        <v>1542</v>
      </c>
      <c r="C234" s="19">
        <v>1012</v>
      </c>
      <c r="D234" s="19">
        <v>2308</v>
      </c>
      <c r="E234" s="19">
        <v>2801</v>
      </c>
      <c r="F234" s="19">
        <v>1371</v>
      </c>
      <c r="G234" s="20">
        <f t="shared" si="19"/>
        <v>1806.8</v>
      </c>
      <c r="H234">
        <f t="shared" si="16"/>
        <v>5.0365588160685964E-3</v>
      </c>
      <c r="I234">
        <f t="shared" si="17"/>
        <v>0.26223906699999999</v>
      </c>
      <c r="J234">
        <f t="shared" si="18"/>
        <v>1.3207824848164532E-3</v>
      </c>
      <c r="R234" s="4" t="s">
        <v>232</v>
      </c>
      <c r="S234" s="5">
        <v>0.262116511</v>
      </c>
    </row>
    <row r="235" spans="1:19">
      <c r="A235" s="17" t="s">
        <v>61</v>
      </c>
      <c r="B235" s="19">
        <v>73</v>
      </c>
      <c r="C235" s="19">
        <v>202</v>
      </c>
      <c r="D235" s="21" t="s">
        <v>30</v>
      </c>
      <c r="E235" s="21" t="s">
        <v>30</v>
      </c>
      <c r="F235" s="19">
        <v>0</v>
      </c>
      <c r="G235" s="20">
        <f>AVERAGE(B235,C235,F235)</f>
        <v>91.666666666666671</v>
      </c>
      <c r="H235">
        <f t="shared" si="16"/>
        <v>2.555261003650771E-4</v>
      </c>
      <c r="I235">
        <f t="shared" si="17"/>
        <v>0.37816792100000002</v>
      </c>
      <c r="J235">
        <f t="shared" si="18"/>
        <v>9.6631774136298553E-5</v>
      </c>
      <c r="R235" s="4" t="s">
        <v>193</v>
      </c>
      <c r="S235" s="5">
        <v>0.29781603099999998</v>
      </c>
    </row>
    <row r="236" spans="1:19">
      <c r="A236" s="17" t="s">
        <v>69</v>
      </c>
      <c r="B236" s="19">
        <v>3825</v>
      </c>
      <c r="C236" s="19">
        <v>2991</v>
      </c>
      <c r="D236" s="19">
        <v>8829</v>
      </c>
      <c r="E236" s="19">
        <v>9805</v>
      </c>
      <c r="F236" s="19">
        <v>7942</v>
      </c>
      <c r="G236" s="20">
        <f t="shared" si="19"/>
        <v>6678.4</v>
      </c>
      <c r="H236">
        <f t="shared" si="16"/>
        <v>1.8616423731034153E-2</v>
      </c>
      <c r="I236">
        <f t="shared" si="17"/>
        <v>0.29559615700000003</v>
      </c>
      <c r="J236">
        <f t="shared" si="18"/>
        <v>5.5029433119772979E-3</v>
      </c>
      <c r="R236" s="4" t="s">
        <v>74</v>
      </c>
      <c r="S236" s="5">
        <v>0.164744418</v>
      </c>
    </row>
    <row r="237" spans="1:19">
      <c r="A237" s="17" t="s">
        <v>95</v>
      </c>
      <c r="B237" s="19">
        <v>3099</v>
      </c>
      <c r="C237" s="19">
        <v>1257</v>
      </c>
      <c r="D237" s="19">
        <v>4337</v>
      </c>
      <c r="E237" s="19">
        <v>4274</v>
      </c>
      <c r="F237" s="19">
        <v>4498</v>
      </c>
      <c r="G237" s="20">
        <f t="shared" si="19"/>
        <v>3493</v>
      </c>
      <c r="H237">
        <f t="shared" si="16"/>
        <v>9.7369382026387015E-3</v>
      </c>
      <c r="I237">
        <f t="shared" si="17"/>
        <v>0.28245747300000001</v>
      </c>
      <c r="J237">
        <f t="shared" si="18"/>
        <v>2.7502709594744898E-3</v>
      </c>
      <c r="R237" s="25" t="s">
        <v>146</v>
      </c>
      <c r="S237" s="5">
        <v>0.53553453900000003</v>
      </c>
    </row>
    <row r="238" spans="1:19">
      <c r="A238" s="17" t="s">
        <v>102</v>
      </c>
      <c r="B238" s="19">
        <v>1900</v>
      </c>
      <c r="C238" s="19">
        <v>880</v>
      </c>
      <c r="D238" s="19">
        <v>94</v>
      </c>
      <c r="E238" s="19">
        <v>544</v>
      </c>
      <c r="F238" s="19">
        <v>2001</v>
      </c>
      <c r="G238" s="20">
        <f t="shared" si="19"/>
        <v>1083.8</v>
      </c>
      <c r="H238">
        <f t="shared" si="16"/>
        <v>3.0211547735527699E-3</v>
      </c>
      <c r="I238">
        <f t="shared" si="17"/>
        <v>0.29815216</v>
      </c>
      <c r="J238">
        <f t="shared" si="18"/>
        <v>9.0076382142906925E-4</v>
      </c>
      <c r="R238" s="39" t="s">
        <v>275</v>
      </c>
      <c r="S238" s="39">
        <v>0.53553453900000003</v>
      </c>
    </row>
    <row r="239" spans="1:19">
      <c r="A239" s="17" t="s">
        <v>121</v>
      </c>
      <c r="B239" s="19">
        <v>128</v>
      </c>
      <c r="C239" s="19">
        <v>185</v>
      </c>
      <c r="D239" s="19">
        <v>99</v>
      </c>
      <c r="E239" s="19">
        <v>109</v>
      </c>
      <c r="F239" s="19">
        <v>93</v>
      </c>
      <c r="G239" s="20">
        <f t="shared" si="19"/>
        <v>122.8</v>
      </c>
      <c r="H239">
        <f t="shared" si="16"/>
        <v>3.423120559072524E-4</v>
      </c>
      <c r="I239">
        <f t="shared" si="17"/>
        <v>0.31631986200000001</v>
      </c>
      <c r="J239">
        <f t="shared" si="18"/>
        <v>1.0828010228551837E-4</v>
      </c>
      <c r="R239" s="4" t="s">
        <v>0</v>
      </c>
      <c r="S239" s="5">
        <v>0.199021375</v>
      </c>
    </row>
    <row r="240" spans="1:19">
      <c r="A240" s="17" t="s">
        <v>165</v>
      </c>
      <c r="B240" s="19">
        <v>27</v>
      </c>
      <c r="C240" s="19">
        <v>5</v>
      </c>
      <c r="D240" s="19">
        <v>4</v>
      </c>
      <c r="E240" s="19">
        <v>5</v>
      </c>
      <c r="F240" s="19">
        <v>0</v>
      </c>
      <c r="G240" s="20">
        <f t="shared" si="19"/>
        <v>8.1999999999999993</v>
      </c>
      <c r="H240">
        <f t="shared" si="16"/>
        <v>2.2857971159930531E-5</v>
      </c>
      <c r="I240">
        <f t="shared" si="17"/>
        <v>0.40111301500000002</v>
      </c>
      <c r="J240">
        <f t="shared" si="18"/>
        <v>9.1686297287427836E-6</v>
      </c>
      <c r="R240" s="4" t="s">
        <v>259</v>
      </c>
      <c r="S240" s="4">
        <v>0.54393411999999997</v>
      </c>
    </row>
    <row r="241" spans="1:19">
      <c r="A241" s="17" t="s">
        <v>200</v>
      </c>
      <c r="B241" s="21" t="s">
        <v>30</v>
      </c>
      <c r="C241" s="21" t="s">
        <v>30</v>
      </c>
      <c r="D241" s="21" t="s">
        <v>30</v>
      </c>
      <c r="E241" s="21" t="s">
        <v>30</v>
      </c>
      <c r="F241" s="19">
        <v>0</v>
      </c>
      <c r="G241" s="20">
        <f>AVERAGE(F241)</f>
        <v>0</v>
      </c>
      <c r="H241">
        <f t="shared" si="16"/>
        <v>0</v>
      </c>
      <c r="I241">
        <f t="shared" si="17"/>
        <v>0.34476546800000002</v>
      </c>
      <c r="R241" s="17" t="s">
        <v>260</v>
      </c>
      <c r="S241" s="4">
        <v>0.39864959599999999</v>
      </c>
    </row>
    <row r="242" spans="1:19">
      <c r="A242" s="17" t="s">
        <v>201</v>
      </c>
      <c r="B242" s="19">
        <v>577</v>
      </c>
      <c r="C242" s="19">
        <v>756</v>
      </c>
      <c r="D242" s="19">
        <v>758</v>
      </c>
      <c r="E242" s="19">
        <v>1464</v>
      </c>
      <c r="F242" s="19">
        <v>1624</v>
      </c>
      <c r="G242" s="20">
        <f t="shared" si="19"/>
        <v>1035.8</v>
      </c>
      <c r="H242">
        <f t="shared" si="16"/>
        <v>2.8873520155434204E-3</v>
      </c>
      <c r="I242">
        <f t="shared" si="17"/>
        <v>0.36989438499999999</v>
      </c>
      <c r="J242">
        <f t="shared" si="18"/>
        <v>1.0680152980679439E-3</v>
      </c>
      <c r="R242" s="4" t="s">
        <v>203</v>
      </c>
      <c r="S242" s="5">
        <v>0.273960494</v>
      </c>
    </row>
    <row r="243" spans="1:19">
      <c r="A243" s="17" t="s">
        <v>202</v>
      </c>
      <c r="B243" s="21" t="s">
        <v>30</v>
      </c>
      <c r="C243" s="21" t="s">
        <v>30</v>
      </c>
      <c r="D243" s="21" t="s">
        <v>30</v>
      </c>
      <c r="E243" s="21" t="s">
        <v>30</v>
      </c>
      <c r="F243" s="19">
        <v>0</v>
      </c>
      <c r="G243" s="20">
        <f>AVERAGE(F243)</f>
        <v>0</v>
      </c>
      <c r="H243">
        <f t="shared" si="16"/>
        <v>0</v>
      </c>
      <c r="I243">
        <f t="shared" si="17"/>
        <v>0.30560838699999998</v>
      </c>
      <c r="R243" s="4" t="s">
        <v>233</v>
      </c>
      <c r="S243" s="5">
        <v>0.30434835599999999</v>
      </c>
    </row>
    <row r="244" spans="1:19">
      <c r="A244" s="17" t="s">
        <v>203</v>
      </c>
      <c r="B244" s="19">
        <v>46</v>
      </c>
      <c r="C244" s="19">
        <v>13</v>
      </c>
      <c r="D244" s="19">
        <v>40</v>
      </c>
      <c r="E244" s="19">
        <v>40</v>
      </c>
      <c r="F244" s="19">
        <v>0</v>
      </c>
      <c r="G244" s="20">
        <f t="shared" si="19"/>
        <v>27.8</v>
      </c>
      <c r="H244">
        <f t="shared" si="16"/>
        <v>7.7494097347081568E-5</v>
      </c>
      <c r="I244">
        <f t="shared" si="17"/>
        <v>0.273960494</v>
      </c>
      <c r="J244">
        <f t="shared" si="18"/>
        <v>2.1230321191290556E-5</v>
      </c>
      <c r="R244" s="4" t="s">
        <v>221</v>
      </c>
      <c r="S244" s="5">
        <v>0.44710646199999998</v>
      </c>
    </row>
    <row r="245" spans="1:19">
      <c r="A245" s="17" t="s">
        <v>204</v>
      </c>
      <c r="B245" s="19">
        <v>1115</v>
      </c>
      <c r="C245" s="19">
        <v>2095</v>
      </c>
      <c r="D245" s="19">
        <v>814</v>
      </c>
      <c r="E245" s="19">
        <v>2324</v>
      </c>
      <c r="F245" s="19">
        <v>2833</v>
      </c>
      <c r="G245" s="20">
        <f t="shared" si="19"/>
        <v>1836.2</v>
      </c>
      <c r="H245">
        <f t="shared" si="16"/>
        <v>5.1185130053493233E-3</v>
      </c>
      <c r="I245">
        <f t="shared" si="17"/>
        <v>0.284910779</v>
      </c>
      <c r="J245">
        <f t="shared" si="18"/>
        <v>1.458319527675707E-3</v>
      </c>
      <c r="R245" s="17" t="s">
        <v>204</v>
      </c>
      <c r="S245" s="5">
        <v>0.284910779</v>
      </c>
    </row>
    <row r="246" spans="1:19">
      <c r="A246" s="17" t="s">
        <v>53</v>
      </c>
      <c r="B246" s="19">
        <v>2</v>
      </c>
      <c r="C246" s="19">
        <v>1</v>
      </c>
      <c r="D246" s="19">
        <v>5</v>
      </c>
      <c r="E246" s="19">
        <v>10</v>
      </c>
      <c r="F246" s="19">
        <v>0</v>
      </c>
      <c r="G246" s="20">
        <f t="shared" si="19"/>
        <v>3.6</v>
      </c>
      <c r="H246">
        <f t="shared" si="16"/>
        <v>1.003520685070121E-5</v>
      </c>
      <c r="I246">
        <f t="shared" si="17"/>
        <v>0.29304951499999998</v>
      </c>
      <c r="J246">
        <f t="shared" si="18"/>
        <v>2.9408125005226667E-6</v>
      </c>
      <c r="R246" s="793" t="s">
        <v>267</v>
      </c>
      <c r="S246" s="5">
        <v>0.284910779</v>
      </c>
    </row>
    <row r="247" spans="1:19">
      <c r="A247" s="17" t="s">
        <v>108</v>
      </c>
      <c r="B247" s="19">
        <v>574</v>
      </c>
      <c r="C247" s="19">
        <v>181</v>
      </c>
      <c r="D247" s="19">
        <v>124</v>
      </c>
      <c r="E247" s="19">
        <v>71</v>
      </c>
      <c r="F247" s="19">
        <v>37</v>
      </c>
      <c r="G247" s="20">
        <f t="shared" si="19"/>
        <v>197.4</v>
      </c>
      <c r="H247">
        <f t="shared" si="16"/>
        <v>5.5026384231344973E-4</v>
      </c>
      <c r="I247">
        <f t="shared" si="17"/>
        <v>0.342986709</v>
      </c>
      <c r="J247">
        <f t="shared" si="18"/>
        <v>1.8873318435678506E-4</v>
      </c>
      <c r="R247" s="17" t="s">
        <v>172</v>
      </c>
      <c r="S247" s="5">
        <v>0.38138826799999997</v>
      </c>
    </row>
    <row r="248" spans="1:19">
      <c r="A248" s="17" t="s">
        <v>124</v>
      </c>
      <c r="B248" s="19">
        <v>1834</v>
      </c>
      <c r="C248" s="19">
        <v>135</v>
      </c>
      <c r="D248" s="19">
        <v>170</v>
      </c>
      <c r="E248" s="19">
        <v>112</v>
      </c>
      <c r="F248" s="19">
        <v>0</v>
      </c>
      <c r="G248" s="20">
        <f t="shared" si="19"/>
        <v>450.2</v>
      </c>
      <c r="H248">
        <f t="shared" si="16"/>
        <v>1.2549583678293568E-3</v>
      </c>
      <c r="I248">
        <f t="shared" si="17"/>
        <v>0.38353377399999999</v>
      </c>
      <c r="J248">
        <f t="shared" si="18"/>
        <v>4.8131891902647341E-4</v>
      </c>
      <c r="R248" s="4" t="s">
        <v>261</v>
      </c>
      <c r="S248" s="4">
        <v>0.54393411999999997</v>
      </c>
    </row>
    <row r="249" spans="1:19">
      <c r="A249" s="17" t="s">
        <v>159</v>
      </c>
      <c r="B249" s="19">
        <v>659</v>
      </c>
      <c r="C249" s="19">
        <v>86</v>
      </c>
      <c r="D249" s="19">
        <v>101</v>
      </c>
      <c r="E249" s="19">
        <v>39</v>
      </c>
      <c r="F249" s="19">
        <v>0</v>
      </c>
      <c r="G249" s="20">
        <f t="shared" si="19"/>
        <v>177</v>
      </c>
      <c r="H249">
        <f t="shared" si="16"/>
        <v>4.9339767015947611E-4</v>
      </c>
      <c r="I249">
        <f t="shared" si="17"/>
        <v>0.34895254799999997</v>
      </c>
      <c r="J249">
        <f t="shared" si="18"/>
        <v>1.7217237417941275E-4</v>
      </c>
      <c r="R249" s="4" t="s">
        <v>262</v>
      </c>
      <c r="S249" s="4">
        <v>0.38749658933333336</v>
      </c>
    </row>
    <row r="250" spans="1:19">
      <c r="A250" s="17" t="s">
        <v>173</v>
      </c>
      <c r="B250" s="19">
        <v>173</v>
      </c>
      <c r="C250" s="19">
        <v>3</v>
      </c>
      <c r="D250" s="19">
        <v>156</v>
      </c>
      <c r="E250" s="19">
        <v>78</v>
      </c>
      <c r="F250" s="19">
        <v>65</v>
      </c>
      <c r="G250" s="20">
        <f t="shared" si="19"/>
        <v>95</v>
      </c>
      <c r="H250">
        <f t="shared" si="16"/>
        <v>2.6481795856017084E-4</v>
      </c>
      <c r="I250">
        <f t="shared" si="17"/>
        <v>0.40242429099999999</v>
      </c>
      <c r="J250">
        <f t="shared" si="18"/>
        <v>1.0656917921764413E-4</v>
      </c>
      <c r="R250" s="4" t="s">
        <v>195</v>
      </c>
      <c r="S250" s="5">
        <v>0.52748621900000003</v>
      </c>
    </row>
    <row r="251" spans="1:19">
      <c r="A251" s="17" t="s">
        <v>205</v>
      </c>
      <c r="B251" s="19">
        <v>4521</v>
      </c>
      <c r="C251" s="19">
        <v>8191</v>
      </c>
      <c r="D251" s="19">
        <v>414</v>
      </c>
      <c r="E251" s="19">
        <v>8310</v>
      </c>
      <c r="F251" s="19">
        <v>12628</v>
      </c>
      <c r="G251" s="20">
        <f t="shared" si="19"/>
        <v>6812.8</v>
      </c>
      <c r="H251">
        <f t="shared" ref="H251:H286" si="20">G251/G$288</f>
        <v>1.8991071453460334E-2</v>
      </c>
      <c r="I251">
        <f t="shared" ref="I251:I286" si="21">VLOOKUP(A251,R$1:S$252,2,FALSE)</f>
        <v>0.28954676299999998</v>
      </c>
      <c r="J251">
        <f t="shared" ref="J251:J286" si="22">H251*I251</f>
        <v>5.4988032652511449E-3</v>
      </c>
      <c r="R251" s="17" t="s">
        <v>263</v>
      </c>
      <c r="S251" s="4">
        <v>0.25747838160000003</v>
      </c>
    </row>
    <row r="252" spans="1:19">
      <c r="A252" s="17" t="s">
        <v>206</v>
      </c>
      <c r="B252" s="19">
        <v>46</v>
      </c>
      <c r="C252" s="19">
        <v>29</v>
      </c>
      <c r="D252" s="19">
        <v>1</v>
      </c>
      <c r="E252" s="19">
        <v>53</v>
      </c>
      <c r="F252" s="19">
        <v>0</v>
      </c>
      <c r="G252" s="20">
        <f t="shared" ref="G252:G288" si="23">AVERAGE(B252:F252)</f>
        <v>25.8</v>
      </c>
      <c r="H252">
        <f t="shared" si="20"/>
        <v>7.1918982430025337E-5</v>
      </c>
      <c r="I252">
        <f t="shared" si="21"/>
        <v>0.37561155200000002</v>
      </c>
      <c r="J252">
        <f t="shared" si="22"/>
        <v>2.7013600608802551E-5</v>
      </c>
      <c r="R252" s="4" t="s">
        <v>148</v>
      </c>
      <c r="S252" s="5">
        <v>0.49722559999999999</v>
      </c>
    </row>
    <row r="253" spans="1:19">
      <c r="A253" s="17" t="s">
        <v>207</v>
      </c>
      <c r="B253" s="19">
        <v>845</v>
      </c>
      <c r="C253" s="19">
        <v>778</v>
      </c>
      <c r="D253" s="19">
        <v>814</v>
      </c>
      <c r="E253" s="19">
        <v>130</v>
      </c>
      <c r="F253" s="19">
        <v>162</v>
      </c>
      <c r="G253" s="20">
        <f t="shared" si="23"/>
        <v>545.79999999999995</v>
      </c>
      <c r="H253">
        <f t="shared" si="20"/>
        <v>1.5214488608646444E-3</v>
      </c>
      <c r="I253">
        <f t="shared" si="21"/>
        <v>0.33910511100000001</v>
      </c>
      <c r="J253">
        <f t="shared" si="22"/>
        <v>5.1593108484432879E-4</v>
      </c>
      <c r="R253" s="4" t="s">
        <v>149</v>
      </c>
      <c r="S253" s="5">
        <v>0.47228700699999998</v>
      </c>
    </row>
    <row r="254" spans="1:19">
      <c r="A254" s="17" t="s">
        <v>24</v>
      </c>
      <c r="B254" s="19">
        <v>0</v>
      </c>
      <c r="C254" s="19">
        <v>0</v>
      </c>
      <c r="D254" s="19">
        <v>0</v>
      </c>
      <c r="E254" s="19">
        <v>0</v>
      </c>
      <c r="F254" s="19">
        <v>0</v>
      </c>
      <c r="G254" s="20">
        <f t="shared" si="23"/>
        <v>0</v>
      </c>
      <c r="H254">
        <f t="shared" si="20"/>
        <v>0</v>
      </c>
      <c r="I254">
        <f t="shared" si="21"/>
        <v>0.39864959599999999</v>
      </c>
    </row>
    <row r="255" spans="1:19">
      <c r="A255" s="17" t="s">
        <v>28</v>
      </c>
      <c r="B255" s="19">
        <v>5</v>
      </c>
      <c r="C255" s="19">
        <v>5</v>
      </c>
      <c r="D255" s="19">
        <v>5</v>
      </c>
      <c r="E255" s="19">
        <v>5</v>
      </c>
      <c r="F255" s="19">
        <v>0</v>
      </c>
      <c r="G255" s="20">
        <f t="shared" si="23"/>
        <v>4</v>
      </c>
      <c r="H255">
        <f t="shared" si="20"/>
        <v>1.1150229834112455E-5</v>
      </c>
      <c r="I255">
        <f t="shared" si="21"/>
        <v>0.41010332799999999</v>
      </c>
      <c r="J255">
        <f t="shared" si="22"/>
        <v>4.5727463629344058E-6</v>
      </c>
    </row>
    <row r="256" spans="1:19">
      <c r="A256" s="17" t="s">
        <v>35</v>
      </c>
      <c r="B256" s="19">
        <v>37</v>
      </c>
      <c r="C256" s="19">
        <v>335</v>
      </c>
      <c r="D256" s="19">
        <v>162</v>
      </c>
      <c r="E256" s="19">
        <v>340</v>
      </c>
      <c r="F256" s="19">
        <v>0</v>
      </c>
      <c r="G256" s="20">
        <f t="shared" si="23"/>
        <v>174.8</v>
      </c>
      <c r="H256">
        <f t="shared" si="20"/>
        <v>4.8726504375071433E-4</v>
      </c>
      <c r="I256">
        <f t="shared" si="21"/>
        <v>0.39864959599999999</v>
      </c>
      <c r="J256">
        <f t="shared" si="22"/>
        <v>1.9424801283614458E-4</v>
      </c>
    </row>
    <row r="257" spans="1:10">
      <c r="A257" s="17" t="s">
        <v>42</v>
      </c>
      <c r="B257" s="19">
        <v>1040</v>
      </c>
      <c r="C257" s="19">
        <v>1754</v>
      </c>
      <c r="D257" s="19">
        <v>2273</v>
      </c>
      <c r="E257" s="19">
        <v>3378</v>
      </c>
      <c r="F257" s="19">
        <v>0</v>
      </c>
      <c r="G257" s="20">
        <f t="shared" si="23"/>
        <v>1689</v>
      </c>
      <c r="H257">
        <f t="shared" si="20"/>
        <v>4.7081845474539847E-3</v>
      </c>
      <c r="I257">
        <f t="shared" si="21"/>
        <v>0.34843180000000001</v>
      </c>
      <c r="J257">
        <f t="shared" si="22"/>
        <v>1.6404812166015774E-3</v>
      </c>
    </row>
    <row r="258" spans="1:10">
      <c r="A258" s="17" t="s">
        <v>48</v>
      </c>
      <c r="B258" s="19">
        <v>1047</v>
      </c>
      <c r="C258" s="19">
        <v>838</v>
      </c>
      <c r="D258" s="19">
        <v>1320</v>
      </c>
      <c r="E258" s="19">
        <v>4345</v>
      </c>
      <c r="F258" s="19">
        <v>3721</v>
      </c>
      <c r="G258" s="20">
        <f t="shared" si="23"/>
        <v>2254.1999999999998</v>
      </c>
      <c r="H258">
        <f t="shared" si="20"/>
        <v>6.2837120230140736E-3</v>
      </c>
      <c r="I258">
        <f t="shared" si="21"/>
        <v>0.35195426499999999</v>
      </c>
      <c r="J258">
        <f t="shared" si="22"/>
        <v>2.2115792465315811E-3</v>
      </c>
    </row>
    <row r="259" spans="1:10">
      <c r="A259" s="17" t="s">
        <v>73</v>
      </c>
      <c r="B259" s="19">
        <v>25914</v>
      </c>
      <c r="C259" s="19">
        <v>7020</v>
      </c>
      <c r="D259" s="19">
        <v>9013</v>
      </c>
      <c r="E259" s="19">
        <v>16147</v>
      </c>
      <c r="F259" s="19">
        <v>23025</v>
      </c>
      <c r="G259" s="20">
        <f t="shared" si="23"/>
        <v>16223.8</v>
      </c>
      <c r="H259">
        <f t="shared" si="20"/>
        <v>4.5224774695668414E-2</v>
      </c>
      <c r="I259">
        <f t="shared" si="21"/>
        <v>0.39864959599999999</v>
      </c>
      <c r="J259">
        <f t="shared" si="22"/>
        <v>1.8028838161619237E-2</v>
      </c>
    </row>
    <row r="260" spans="1:10">
      <c r="A260" s="17" t="s">
        <v>119</v>
      </c>
      <c r="B260" s="19">
        <v>124</v>
      </c>
      <c r="C260" s="19">
        <v>313</v>
      </c>
      <c r="D260" s="19">
        <v>225</v>
      </c>
      <c r="E260" s="19">
        <v>426</v>
      </c>
      <c r="F260" s="19">
        <v>227</v>
      </c>
      <c r="G260" s="20">
        <f t="shared" si="23"/>
        <v>263</v>
      </c>
      <c r="H260">
        <f t="shared" si="20"/>
        <v>7.3312761159289393E-4</v>
      </c>
      <c r="I260">
        <f t="shared" si="21"/>
        <v>0.39864959599999999</v>
      </c>
      <c r="J260">
        <f t="shared" si="22"/>
        <v>2.922610261779521E-4</v>
      </c>
    </row>
    <row r="261" spans="1:10">
      <c r="A261" s="17" t="s">
        <v>167</v>
      </c>
      <c r="B261" s="19">
        <v>1</v>
      </c>
      <c r="C261" s="19">
        <v>40</v>
      </c>
      <c r="D261" s="19">
        <v>11</v>
      </c>
      <c r="E261" s="19">
        <v>0</v>
      </c>
      <c r="F261" s="19">
        <v>0</v>
      </c>
      <c r="G261" s="20">
        <f t="shared" si="23"/>
        <v>10.4</v>
      </c>
      <c r="H261">
        <f t="shared" si="20"/>
        <v>2.8990597568692386E-5</v>
      </c>
      <c r="I261">
        <f t="shared" si="21"/>
        <v>0.53611852299999996</v>
      </c>
      <c r="J261">
        <f t="shared" si="22"/>
        <v>1.5542396349414753E-5</v>
      </c>
    </row>
    <row r="262" spans="1:10">
      <c r="A262" s="17" t="s">
        <v>185</v>
      </c>
      <c r="B262" s="19">
        <v>173</v>
      </c>
      <c r="C262" s="19">
        <v>251</v>
      </c>
      <c r="D262" s="19">
        <v>22</v>
      </c>
      <c r="E262" s="19">
        <v>6</v>
      </c>
      <c r="F262" s="19">
        <v>0</v>
      </c>
      <c r="G262" s="20">
        <f t="shared" si="23"/>
        <v>90.4</v>
      </c>
      <c r="H262">
        <f t="shared" si="20"/>
        <v>2.5199519425094153E-4</v>
      </c>
      <c r="I262">
        <f t="shared" si="21"/>
        <v>0.36166089299999998</v>
      </c>
      <c r="J262">
        <f t="shared" si="22"/>
        <v>9.1136806984503976E-5</v>
      </c>
    </row>
    <row r="263" spans="1:10">
      <c r="A263" s="17" t="s">
        <v>213</v>
      </c>
      <c r="B263" s="19">
        <v>8132</v>
      </c>
      <c r="C263" s="19">
        <v>1948</v>
      </c>
      <c r="D263" s="19">
        <v>2235</v>
      </c>
      <c r="E263" s="19">
        <v>0</v>
      </c>
      <c r="F263" s="19">
        <v>0</v>
      </c>
      <c r="G263" s="20">
        <f t="shared" si="23"/>
        <v>2463</v>
      </c>
      <c r="H263">
        <f t="shared" si="20"/>
        <v>6.8657540203547448E-3</v>
      </c>
      <c r="I263">
        <f t="shared" si="21"/>
        <v>0.39864959599999999</v>
      </c>
      <c r="J263">
        <f t="shared" si="22"/>
        <v>2.7370300664497946E-3</v>
      </c>
    </row>
    <row r="264" spans="1:10">
      <c r="A264" s="17" t="s">
        <v>215</v>
      </c>
      <c r="B264" s="19">
        <v>0</v>
      </c>
      <c r="C264" s="21" t="s">
        <v>30</v>
      </c>
      <c r="D264" s="21" t="s">
        <v>30</v>
      </c>
      <c r="E264" s="19">
        <v>0</v>
      </c>
      <c r="F264" s="19">
        <v>0</v>
      </c>
      <c r="G264" s="20">
        <f>AVERAGE(B264,E264,F264)</f>
        <v>0</v>
      </c>
      <c r="H264">
        <f t="shared" si="20"/>
        <v>0</v>
      </c>
      <c r="I264">
        <f t="shared" si="21"/>
        <v>0.397369798</v>
      </c>
    </row>
    <row r="265" spans="1:10">
      <c r="A265" s="17" t="s">
        <v>216</v>
      </c>
      <c r="B265" s="19">
        <v>1389</v>
      </c>
      <c r="C265" s="19">
        <v>918</v>
      </c>
      <c r="D265" s="19">
        <v>734</v>
      </c>
      <c r="E265" s="21" t="s">
        <v>30</v>
      </c>
      <c r="F265" s="19">
        <v>0</v>
      </c>
      <c r="G265" s="20">
        <f>AVERAGE(B265,C265,D265,F265)</f>
        <v>760.25</v>
      </c>
      <c r="H265">
        <f t="shared" si="20"/>
        <v>2.1192405578459987E-3</v>
      </c>
      <c r="I265">
        <f t="shared" si="21"/>
        <v>0.302344053</v>
      </c>
      <c r="J265">
        <f t="shared" si="22"/>
        <v>6.4073977954114017E-4</v>
      </c>
    </row>
    <row r="266" spans="1:10">
      <c r="A266" s="17" t="s">
        <v>134</v>
      </c>
      <c r="B266" s="19">
        <v>1</v>
      </c>
      <c r="C266" s="19">
        <v>2</v>
      </c>
      <c r="D266" s="19">
        <v>5</v>
      </c>
      <c r="E266" s="19">
        <v>31</v>
      </c>
      <c r="F266" s="19">
        <v>0</v>
      </c>
      <c r="G266" s="20">
        <f t="shared" si="23"/>
        <v>7.8</v>
      </c>
      <c r="H266">
        <f t="shared" si="20"/>
        <v>2.1742948176519287E-5</v>
      </c>
      <c r="I266">
        <f t="shared" si="21"/>
        <v>0.42167111499999999</v>
      </c>
      <c r="J266">
        <f t="shared" si="22"/>
        <v>9.1683732009801047E-6</v>
      </c>
    </row>
    <row r="267" spans="1:10">
      <c r="A267" s="17" t="s">
        <v>208</v>
      </c>
      <c r="B267" s="21" t="s">
        <v>30</v>
      </c>
      <c r="C267" s="21" t="s">
        <v>30</v>
      </c>
      <c r="D267" s="21" t="s">
        <v>30</v>
      </c>
      <c r="E267" s="21" t="s">
        <v>30</v>
      </c>
      <c r="F267" s="19">
        <v>0</v>
      </c>
      <c r="G267" s="20">
        <f>AVERAGE(F267)</f>
        <v>0</v>
      </c>
      <c r="H267">
        <f t="shared" si="20"/>
        <v>0</v>
      </c>
      <c r="I267">
        <f t="shared" si="21"/>
        <v>0.54393411999999997</v>
      </c>
    </row>
    <row r="268" spans="1:10">
      <c r="A268" s="17" t="s">
        <v>218</v>
      </c>
      <c r="B268" s="19">
        <v>0</v>
      </c>
      <c r="C268" s="19">
        <v>0</v>
      </c>
      <c r="D268" s="19">
        <v>0</v>
      </c>
      <c r="E268" s="19">
        <v>0</v>
      </c>
      <c r="F268" s="19">
        <v>0</v>
      </c>
      <c r="G268" s="20">
        <f t="shared" si="23"/>
        <v>0</v>
      </c>
      <c r="H268">
        <f t="shared" si="20"/>
        <v>0</v>
      </c>
      <c r="I268">
        <f t="shared" si="21"/>
        <v>0.54393411999999997</v>
      </c>
    </row>
    <row r="269" spans="1:10">
      <c r="A269" s="17" t="s">
        <v>219</v>
      </c>
      <c r="B269" s="21" t="s">
        <v>30</v>
      </c>
      <c r="C269" s="21" t="s">
        <v>30</v>
      </c>
      <c r="D269" s="21" t="s">
        <v>30</v>
      </c>
      <c r="E269" s="19">
        <v>33</v>
      </c>
      <c r="F269" s="19">
        <v>0</v>
      </c>
      <c r="G269" s="20">
        <f>AVERAGE(E269,F269)</f>
        <v>16.5</v>
      </c>
      <c r="H269">
        <f t="shared" si="20"/>
        <v>4.5994698065713876E-5</v>
      </c>
      <c r="I269">
        <f t="shared" si="21"/>
        <v>0.50184070000000003</v>
      </c>
      <c r="J269">
        <f t="shared" si="22"/>
        <v>2.3082011473586499E-5</v>
      </c>
    </row>
    <row r="270" spans="1:10">
      <c r="A270" s="17" t="s">
        <v>220</v>
      </c>
      <c r="B270" s="19">
        <v>0</v>
      </c>
      <c r="C270" s="19">
        <v>0</v>
      </c>
      <c r="D270" s="19">
        <v>0</v>
      </c>
      <c r="E270" s="19">
        <v>0</v>
      </c>
      <c r="F270" s="19">
        <v>0</v>
      </c>
      <c r="G270" s="20">
        <f t="shared" si="23"/>
        <v>0</v>
      </c>
      <c r="H270">
        <f t="shared" si="20"/>
        <v>0</v>
      </c>
      <c r="I270">
        <f t="shared" si="21"/>
        <v>0.54393411999999997</v>
      </c>
    </row>
    <row r="271" spans="1:10">
      <c r="A271" s="17" t="s">
        <v>221</v>
      </c>
      <c r="B271" s="19">
        <v>9</v>
      </c>
      <c r="C271" s="19">
        <v>10</v>
      </c>
      <c r="D271" s="19">
        <v>6</v>
      </c>
      <c r="E271" s="19">
        <v>6</v>
      </c>
      <c r="F271" s="19">
        <v>0</v>
      </c>
      <c r="G271" s="20">
        <f t="shared" si="23"/>
        <v>6.2</v>
      </c>
      <c r="H271">
        <f t="shared" si="20"/>
        <v>1.7282856242874307E-5</v>
      </c>
      <c r="I271">
        <f t="shared" si="21"/>
        <v>0.44710646199999998</v>
      </c>
      <c r="J271">
        <f t="shared" si="22"/>
        <v>7.7272767080061439E-6</v>
      </c>
    </row>
    <row r="272" spans="1:10">
      <c r="A272" s="17" t="s">
        <v>5</v>
      </c>
      <c r="B272" s="19">
        <v>0</v>
      </c>
      <c r="C272" s="19">
        <v>0</v>
      </c>
      <c r="D272" s="19">
        <v>0</v>
      </c>
      <c r="E272" s="19">
        <v>0</v>
      </c>
      <c r="F272" s="19">
        <v>0</v>
      </c>
      <c r="G272" s="20">
        <f t="shared" si="23"/>
        <v>0</v>
      </c>
      <c r="H272">
        <f t="shared" si="20"/>
        <v>0</v>
      </c>
      <c r="I272">
        <f t="shared" si="21"/>
        <v>0.33270861600000001</v>
      </c>
    </row>
    <row r="273" spans="1:10">
      <c r="A273" s="17" t="s">
        <v>63</v>
      </c>
      <c r="B273" s="19">
        <v>1</v>
      </c>
      <c r="C273" s="19">
        <v>1</v>
      </c>
      <c r="D273" s="19">
        <v>2</v>
      </c>
      <c r="E273" s="19">
        <v>2</v>
      </c>
      <c r="F273" s="19">
        <v>0</v>
      </c>
      <c r="G273" s="20">
        <f t="shared" si="23"/>
        <v>1.2</v>
      </c>
      <c r="H273">
        <f t="shared" si="20"/>
        <v>3.3450689502337364E-6</v>
      </c>
      <c r="I273">
        <f t="shared" si="21"/>
        <v>0.27222679999999999</v>
      </c>
      <c r="J273">
        <f t="shared" si="22"/>
        <v>9.1061741610148925E-7</v>
      </c>
    </row>
    <row r="274" spans="1:10">
      <c r="A274" s="17" t="s">
        <v>212</v>
      </c>
      <c r="B274" s="19">
        <v>1</v>
      </c>
      <c r="C274" s="19">
        <v>1</v>
      </c>
      <c r="D274" s="19">
        <v>1</v>
      </c>
      <c r="E274" s="19">
        <v>1</v>
      </c>
      <c r="F274" s="19">
        <v>0</v>
      </c>
      <c r="G274" s="20">
        <f t="shared" si="23"/>
        <v>0.8</v>
      </c>
      <c r="H274">
        <f t="shared" si="20"/>
        <v>2.2300459668224914E-6</v>
      </c>
      <c r="I274">
        <f t="shared" si="21"/>
        <v>0.2866231185</v>
      </c>
      <c r="J274">
        <f t="shared" si="22"/>
        <v>6.3918272940900996E-7</v>
      </c>
    </row>
    <row r="275" spans="1:10">
      <c r="A275" s="17" t="s">
        <v>223</v>
      </c>
      <c r="B275" s="19">
        <v>13</v>
      </c>
      <c r="C275" s="19">
        <v>93</v>
      </c>
      <c r="D275" s="19">
        <v>8</v>
      </c>
      <c r="E275" s="19">
        <v>13</v>
      </c>
      <c r="F275" s="19">
        <v>0</v>
      </c>
      <c r="G275" s="20">
        <f t="shared" si="23"/>
        <v>25.4</v>
      </c>
      <c r="H275">
        <f t="shared" si="20"/>
        <v>7.0803959446614096E-5</v>
      </c>
      <c r="I275">
        <f t="shared" si="21"/>
        <v>0.33414865799999999</v>
      </c>
      <c r="J275">
        <f t="shared" si="22"/>
        <v>2.3659048030172523E-5</v>
      </c>
    </row>
    <row r="276" spans="1:10">
      <c r="A276" s="17" t="s">
        <v>33</v>
      </c>
      <c r="B276" s="19">
        <v>1</v>
      </c>
      <c r="C276" s="19">
        <v>1</v>
      </c>
      <c r="D276" s="19">
        <v>1</v>
      </c>
      <c r="E276" s="19">
        <v>1</v>
      </c>
      <c r="F276" s="19">
        <v>0</v>
      </c>
      <c r="G276" s="20">
        <f t="shared" si="23"/>
        <v>0.8</v>
      </c>
      <c r="H276">
        <f t="shared" si="20"/>
        <v>2.2300459668224914E-6</v>
      </c>
      <c r="I276">
        <f t="shared" si="21"/>
        <v>0.29721400999999997</v>
      </c>
      <c r="J276">
        <f t="shared" si="22"/>
        <v>6.628009042836396E-7</v>
      </c>
    </row>
    <row r="277" spans="1:10">
      <c r="A277" s="17" t="s">
        <v>40</v>
      </c>
      <c r="B277" s="21" t="s">
        <v>30</v>
      </c>
      <c r="C277" s="21" t="s">
        <v>30</v>
      </c>
      <c r="D277" s="21" t="s">
        <v>30</v>
      </c>
      <c r="E277" s="21" t="s">
        <v>30</v>
      </c>
      <c r="F277" s="19">
        <v>0</v>
      </c>
      <c r="G277" s="20">
        <f>AVERAGE(F277)</f>
        <v>0</v>
      </c>
      <c r="H277">
        <f t="shared" si="20"/>
        <v>0</v>
      </c>
      <c r="I277">
        <f t="shared" si="21"/>
        <v>0.292860758</v>
      </c>
    </row>
    <row r="278" spans="1:10">
      <c r="A278" s="17" t="s">
        <v>50</v>
      </c>
      <c r="B278" s="19">
        <v>1</v>
      </c>
      <c r="C278" s="19">
        <v>1</v>
      </c>
      <c r="D278" s="19">
        <v>1</v>
      </c>
      <c r="E278" s="19">
        <v>1</v>
      </c>
      <c r="F278" s="19">
        <v>0</v>
      </c>
      <c r="G278" s="20">
        <f t="shared" si="23"/>
        <v>0.8</v>
      </c>
      <c r="H278">
        <f t="shared" si="20"/>
        <v>2.2300459668224914E-6</v>
      </c>
      <c r="I278">
        <f t="shared" si="21"/>
        <v>0.230041615</v>
      </c>
      <c r="J278">
        <f t="shared" si="22"/>
        <v>5.1300337573208239E-7</v>
      </c>
    </row>
    <row r="279" spans="1:10">
      <c r="A279" s="17" t="s">
        <v>191</v>
      </c>
      <c r="B279" s="21" t="s">
        <v>30</v>
      </c>
      <c r="C279" s="19">
        <v>307</v>
      </c>
      <c r="D279" s="19">
        <v>1768</v>
      </c>
      <c r="E279" s="19">
        <v>227</v>
      </c>
      <c r="F279" s="19">
        <v>0</v>
      </c>
      <c r="G279" s="20">
        <f>AVERAGE(C279,D279,E279,F279)</f>
        <v>575.5</v>
      </c>
      <c r="H279">
        <f t="shared" si="20"/>
        <v>1.6042393173829295E-3</v>
      </c>
      <c r="I279">
        <f t="shared" si="21"/>
        <v>0.28386346000000001</v>
      </c>
      <c r="J279">
        <f t="shared" si="22"/>
        <v>4.5538492330035656E-4</v>
      </c>
    </row>
    <row r="280" spans="1:10">
      <c r="A280" s="17" t="s">
        <v>197</v>
      </c>
      <c r="B280" s="19">
        <v>0</v>
      </c>
      <c r="C280" s="19">
        <v>0</v>
      </c>
      <c r="D280" s="19">
        <v>0</v>
      </c>
      <c r="E280" s="19">
        <v>0</v>
      </c>
      <c r="F280" s="19">
        <v>0</v>
      </c>
      <c r="G280" s="20">
        <f t="shared" si="23"/>
        <v>0</v>
      </c>
      <c r="H280">
        <f t="shared" si="20"/>
        <v>0</v>
      </c>
      <c r="I280">
        <f t="shared" si="21"/>
        <v>0.35481905499999999</v>
      </c>
    </row>
    <row r="281" spans="1:10">
      <c r="A281" s="17" t="s">
        <v>227</v>
      </c>
      <c r="B281" s="19">
        <v>1</v>
      </c>
      <c r="C281" s="19">
        <v>1</v>
      </c>
      <c r="D281" s="19">
        <v>1</v>
      </c>
      <c r="E281" s="19">
        <v>1</v>
      </c>
      <c r="F281" s="19">
        <v>0</v>
      </c>
      <c r="G281" s="20">
        <f t="shared" si="23"/>
        <v>0.8</v>
      </c>
      <c r="H281">
        <f t="shared" si="20"/>
        <v>2.2300459668224914E-6</v>
      </c>
      <c r="I281">
        <f t="shared" si="21"/>
        <v>0.32266445799999999</v>
      </c>
      <c r="J281">
        <f t="shared" si="22"/>
        <v>7.1955657319986513E-7</v>
      </c>
    </row>
    <row r="282" spans="1:10">
      <c r="A282" s="17" t="s">
        <v>228</v>
      </c>
      <c r="B282" s="19">
        <v>2715</v>
      </c>
      <c r="C282" s="19">
        <v>524</v>
      </c>
      <c r="D282" s="19">
        <v>3548</v>
      </c>
      <c r="E282" s="19">
        <v>1810</v>
      </c>
      <c r="F282" s="19">
        <v>1586</v>
      </c>
      <c r="G282" s="20">
        <f t="shared" si="23"/>
        <v>2036.6</v>
      </c>
      <c r="H282">
        <f t="shared" si="20"/>
        <v>5.6771395200383564E-3</v>
      </c>
      <c r="I282">
        <f t="shared" si="21"/>
        <v>0.28943591299999999</v>
      </c>
      <c r="J282">
        <f t="shared" si="22"/>
        <v>1.6431680602106834E-3</v>
      </c>
    </row>
    <row r="283" spans="1:10">
      <c r="A283" s="17" t="s">
        <v>230</v>
      </c>
      <c r="B283" s="19">
        <v>0</v>
      </c>
      <c r="C283" s="19">
        <v>0</v>
      </c>
      <c r="D283" s="19">
        <v>0</v>
      </c>
      <c r="E283" s="19">
        <v>0</v>
      </c>
      <c r="F283" s="19">
        <v>0</v>
      </c>
      <c r="G283" s="20">
        <f t="shared" si="23"/>
        <v>0</v>
      </c>
      <c r="H283">
        <f t="shared" si="20"/>
        <v>0</v>
      </c>
      <c r="I283">
        <f t="shared" si="21"/>
        <v>0.39837171399999999</v>
      </c>
    </row>
    <row r="284" spans="1:10">
      <c r="A284" s="17" t="s">
        <v>232</v>
      </c>
      <c r="B284" s="19">
        <v>53</v>
      </c>
      <c r="C284" s="19">
        <v>56</v>
      </c>
      <c r="D284" s="19">
        <v>170</v>
      </c>
      <c r="E284" s="19">
        <v>69</v>
      </c>
      <c r="F284" s="19">
        <v>0</v>
      </c>
      <c r="G284" s="20">
        <f t="shared" si="23"/>
        <v>69.599999999999994</v>
      </c>
      <c r="H284">
        <f t="shared" si="20"/>
        <v>1.9401399911355671E-4</v>
      </c>
      <c r="I284">
        <f t="shared" si="21"/>
        <v>0.262116511</v>
      </c>
      <c r="J284">
        <f t="shared" si="22"/>
        <v>5.0854272532802577E-5</v>
      </c>
    </row>
    <row r="285" spans="1:10">
      <c r="A285" s="17" t="s">
        <v>233</v>
      </c>
      <c r="B285" s="21" t="s">
        <v>30</v>
      </c>
      <c r="C285" s="21" t="s">
        <v>30</v>
      </c>
      <c r="D285" s="21" t="s">
        <v>30</v>
      </c>
      <c r="E285" s="21" t="s">
        <v>30</v>
      </c>
      <c r="F285" s="19">
        <v>0</v>
      </c>
      <c r="G285" s="20">
        <f>AVERAGE(B285,F285)</f>
        <v>0</v>
      </c>
      <c r="H285">
        <f t="shared" si="20"/>
        <v>0</v>
      </c>
      <c r="I285">
        <f t="shared" si="21"/>
        <v>0.30434835599999999</v>
      </c>
    </row>
    <row r="286" spans="1:10">
      <c r="A286" s="17" t="s">
        <v>147</v>
      </c>
      <c r="B286" s="19">
        <v>1</v>
      </c>
      <c r="C286" s="19">
        <v>1</v>
      </c>
      <c r="D286" s="19">
        <v>1</v>
      </c>
      <c r="E286" s="19">
        <v>1</v>
      </c>
      <c r="F286" s="19">
        <v>0</v>
      </c>
      <c r="G286" s="20">
        <f t="shared" si="23"/>
        <v>0.8</v>
      </c>
      <c r="H286">
        <f t="shared" si="20"/>
        <v>2.2300459668224914E-6</v>
      </c>
      <c r="I286">
        <f t="shared" si="21"/>
        <v>0.304407025</v>
      </c>
      <c r="J286">
        <f t="shared" si="22"/>
        <v>6.7884165837368329E-7</v>
      </c>
    </row>
    <row r="287" spans="1:10" ht="16" thickBot="1">
      <c r="A287" s="31"/>
      <c r="B287" s="32"/>
      <c r="C287" s="32"/>
      <c r="D287" s="32"/>
      <c r="E287" s="32"/>
      <c r="F287" s="32"/>
      <c r="G287" s="20"/>
    </row>
    <row r="288" spans="1:10">
      <c r="A288" s="33"/>
      <c r="B288" s="34">
        <f>SUM(B122:B286)</f>
        <v>319269</v>
      </c>
      <c r="C288" s="34">
        <f>SUM(C122:C286)</f>
        <v>311974</v>
      </c>
      <c r="D288" s="34">
        <f>SUM(D122:D286)</f>
        <v>378753</v>
      </c>
      <c r="E288" s="34">
        <f>SUM(E122:E286)</f>
        <v>404850</v>
      </c>
      <c r="F288" s="34">
        <f>SUM(F122:F286)</f>
        <v>378839</v>
      </c>
      <c r="G288" s="20">
        <f t="shared" si="23"/>
        <v>358737</v>
      </c>
    </row>
    <row r="289" spans="1:12">
      <c r="A289" s="35" t="s">
        <v>234</v>
      </c>
      <c r="B289" s="36"/>
      <c r="C289" s="36"/>
      <c r="D289" s="36"/>
      <c r="E289" s="36"/>
      <c r="F289" s="36"/>
      <c r="G289" s="10"/>
    </row>
    <row r="290" spans="1:12">
      <c r="A290" s="37"/>
      <c r="B290" s="38"/>
      <c r="C290" s="38"/>
      <c r="D290" s="38"/>
      <c r="E290" s="38"/>
      <c r="F290" s="38"/>
      <c r="G290" s="13"/>
    </row>
    <row r="291" spans="1:12">
      <c r="A291" s="1074" t="s">
        <v>203</v>
      </c>
      <c r="B291" s="1075"/>
      <c r="C291" s="1075"/>
      <c r="D291" s="1075"/>
      <c r="E291" s="1075"/>
      <c r="F291" s="1075"/>
      <c r="G291" s="1076"/>
      <c r="H291" s="1076"/>
      <c r="I291" s="1076"/>
      <c r="J291" s="1076"/>
      <c r="K291" s="1076"/>
      <c r="L291" s="1076"/>
    </row>
    <row r="292" spans="1:12">
      <c r="A292" s="1077" t="s">
        <v>2</v>
      </c>
      <c r="B292" s="1077"/>
      <c r="C292" s="1077"/>
      <c r="D292" s="1077"/>
      <c r="E292" s="1077"/>
      <c r="F292" s="1077"/>
      <c r="G292" s="1076"/>
      <c r="H292" s="1076"/>
      <c r="I292" s="1076"/>
      <c r="J292" s="1076"/>
      <c r="K292" s="1076"/>
      <c r="L292" s="1076"/>
    </row>
    <row r="293" spans="1:12">
      <c r="A293" s="1078" t="s">
        <v>4</v>
      </c>
      <c r="B293" s="1079"/>
      <c r="C293" s="1079"/>
      <c r="D293" s="1079"/>
      <c r="E293" s="1079"/>
      <c r="F293" s="1079"/>
      <c r="G293" s="1076"/>
      <c r="H293" s="1076"/>
      <c r="I293" s="1076"/>
      <c r="J293" s="1076"/>
      <c r="K293" s="1076"/>
      <c r="L293" s="1076"/>
    </row>
    <row r="294" spans="1:12" ht="16" thickBot="1">
      <c r="A294" s="1080"/>
      <c r="B294" s="1081"/>
      <c r="C294" s="1081"/>
      <c r="D294" s="1081"/>
      <c r="E294" s="1081"/>
      <c r="F294" s="1081"/>
      <c r="G294" s="1076"/>
      <c r="H294" s="1076"/>
      <c r="I294" s="1076"/>
      <c r="J294" s="1076"/>
      <c r="K294" s="1076"/>
      <c r="L294" s="1076"/>
    </row>
    <row r="295" spans="1:12">
      <c r="A295" s="1082" t="s">
        <v>268</v>
      </c>
      <c r="B295" s="1083" t="s">
        <v>8</v>
      </c>
      <c r="C295" s="1083" t="s">
        <v>9</v>
      </c>
      <c r="D295" s="1083" t="s">
        <v>10</v>
      </c>
      <c r="E295" s="1083" t="s">
        <v>11</v>
      </c>
      <c r="F295" s="1083" t="s">
        <v>12</v>
      </c>
      <c r="G295" s="16" t="s">
        <v>13</v>
      </c>
      <c r="H295" s="16" t="s">
        <v>14</v>
      </c>
      <c r="I295" s="16" t="s">
        <v>15</v>
      </c>
      <c r="J295" s="16" t="s">
        <v>279</v>
      </c>
      <c r="K295" s="16" t="s">
        <v>17</v>
      </c>
      <c r="L295" s="16" t="s">
        <v>18</v>
      </c>
    </row>
    <row r="296" spans="1:12">
      <c r="A296" s="1084"/>
      <c r="B296" s="1085"/>
      <c r="C296" s="1085"/>
      <c r="D296" s="1085"/>
      <c r="E296" s="1085"/>
      <c r="F296" s="1085"/>
      <c r="G296" s="18"/>
    </row>
    <row r="297" spans="1:12">
      <c r="A297" s="1086" t="s">
        <v>31</v>
      </c>
      <c r="B297" s="1087">
        <v>392.93799999999999</v>
      </c>
      <c r="C297" s="1087">
        <v>661.6</v>
      </c>
      <c r="D297" s="1087">
        <v>84.998000000000005</v>
      </c>
      <c r="E297" s="1087">
        <v>3.758</v>
      </c>
      <c r="F297" s="1087">
        <v>523.24</v>
      </c>
      <c r="G297" s="20">
        <f>AVERAGE(B297:F297)</f>
        <v>333.30680000000001</v>
      </c>
      <c r="H297">
        <f>G297/G$323</f>
        <v>0.20361824486364996</v>
      </c>
      <c r="I297">
        <f>VLOOKUP(A297,R$1:S$248,2,FALSE)</f>
        <v>0.26223906699999999</v>
      </c>
      <c r="J297">
        <f>H297*I297</f>
        <v>5.3396658557221109E-2</v>
      </c>
      <c r="K297">
        <f>SUM(J297:J321)</f>
        <v>0.23388654365166456</v>
      </c>
      <c r="L297">
        <f>COUNTA(J297:J321)</f>
        <v>18</v>
      </c>
    </row>
    <row r="298" spans="1:12">
      <c r="A298" s="1086" t="s">
        <v>21</v>
      </c>
      <c r="B298" s="1087">
        <v>0</v>
      </c>
      <c r="C298" s="1087">
        <v>0</v>
      </c>
      <c r="D298" s="1087">
        <v>0</v>
      </c>
      <c r="E298" s="1087">
        <v>0</v>
      </c>
      <c r="F298" s="1087">
        <v>0</v>
      </c>
      <c r="G298" s="20">
        <f t="shared" ref="G298:G323" si="24">AVERAGE(B298:F298)</f>
        <v>0</v>
      </c>
      <c r="H298">
        <f t="shared" ref="H298:H321" si="25">G298/G$323</f>
        <v>0</v>
      </c>
      <c r="I298">
        <f t="shared" ref="I298:I321" si="26">VLOOKUP(A298,R$1:S$248,2,FALSE)</f>
        <v>0.19499014100000001</v>
      </c>
      <c r="K298" s="1076"/>
      <c r="L298" s="1076"/>
    </row>
    <row r="299" spans="1:12">
      <c r="A299" s="1086" t="s">
        <v>23</v>
      </c>
      <c r="B299" s="1087">
        <v>0</v>
      </c>
      <c r="C299" s="1087">
        <v>4.1675754296422998</v>
      </c>
      <c r="D299" s="1087">
        <v>1.3244243720572946</v>
      </c>
      <c r="E299" s="1087">
        <v>1.3901342174586957</v>
      </c>
      <c r="F299" s="1087">
        <v>2.5697230095568</v>
      </c>
      <c r="G299" s="20">
        <f t="shared" si="24"/>
        <v>1.8903714057430179</v>
      </c>
      <c r="H299">
        <f t="shared" si="25"/>
        <v>1.1548342481396238E-3</v>
      </c>
      <c r="I299">
        <f t="shared" si="26"/>
        <v>0.205225833</v>
      </c>
      <c r="J299">
        <f t="shared" ref="J299:J321" si="27">H299*I299</f>
        <v>2.37001820551383E-4</v>
      </c>
      <c r="K299" s="1076"/>
      <c r="L299" s="1076"/>
    </row>
    <row r="300" spans="1:12">
      <c r="A300" s="1086" t="s">
        <v>265</v>
      </c>
      <c r="B300" s="1087">
        <v>2.7130000000000001</v>
      </c>
      <c r="C300" s="1087">
        <v>6.867</v>
      </c>
      <c r="D300" s="1087">
        <v>9.3559999999999999</v>
      </c>
      <c r="E300" s="1087">
        <v>0</v>
      </c>
      <c r="F300" s="1087">
        <v>0</v>
      </c>
      <c r="G300" s="20">
        <f t="shared" si="24"/>
        <v>3.7871999999999999</v>
      </c>
      <c r="H300">
        <f t="shared" si="25"/>
        <v>2.3136132144547157E-3</v>
      </c>
      <c r="I300">
        <f t="shared" si="26"/>
        <v>0.37816792100000002</v>
      </c>
      <c r="J300">
        <f t="shared" si="27"/>
        <v>8.7493429930846696E-4</v>
      </c>
      <c r="K300" s="1076"/>
      <c r="L300" s="1076"/>
    </row>
    <row r="301" spans="1:12">
      <c r="A301" s="1086" t="s">
        <v>69</v>
      </c>
      <c r="B301" s="1087">
        <v>337.077</v>
      </c>
      <c r="C301" s="1087">
        <v>45.98</v>
      </c>
      <c r="D301" s="1087">
        <v>0</v>
      </c>
      <c r="E301" s="1087">
        <v>0</v>
      </c>
      <c r="F301" s="1087">
        <v>0</v>
      </c>
      <c r="G301" s="20">
        <f t="shared" si="24"/>
        <v>76.611400000000003</v>
      </c>
      <c r="H301">
        <f t="shared" si="25"/>
        <v>4.6802161865725611E-2</v>
      </c>
      <c r="I301">
        <f t="shared" si="26"/>
        <v>0.29559615700000003</v>
      </c>
      <c r="J301">
        <f t="shared" si="27"/>
        <v>1.3834539186800441E-2</v>
      </c>
      <c r="K301" s="1076"/>
      <c r="L301" s="1076"/>
    </row>
    <row r="302" spans="1:12">
      <c r="A302" s="1086" t="s">
        <v>95</v>
      </c>
      <c r="B302" s="1087">
        <v>83</v>
      </c>
      <c r="C302" s="1087">
        <v>84.08</v>
      </c>
      <c r="D302" s="1087">
        <v>158.99799999999999</v>
      </c>
      <c r="E302" s="1087">
        <v>7.96</v>
      </c>
      <c r="F302" s="1087">
        <v>32.478000000000002</v>
      </c>
      <c r="G302" s="20">
        <f t="shared" si="24"/>
        <v>73.30319999999999</v>
      </c>
      <c r="H302">
        <f t="shared" si="25"/>
        <v>4.4781171361907714E-2</v>
      </c>
      <c r="I302">
        <f t="shared" si="26"/>
        <v>0.28245747300000001</v>
      </c>
      <c r="J302">
        <f t="shared" si="27"/>
        <v>1.2648776500864422E-2</v>
      </c>
      <c r="K302" s="1076"/>
      <c r="L302" s="1076"/>
    </row>
    <row r="303" spans="1:12">
      <c r="A303" s="1086" t="s">
        <v>102</v>
      </c>
      <c r="B303" s="1087">
        <v>29.042999999999999</v>
      </c>
      <c r="C303" s="1087">
        <v>18.936</v>
      </c>
      <c r="D303" s="1087">
        <v>36.588000000000001</v>
      </c>
      <c r="E303" s="1087">
        <v>35.537999999999997</v>
      </c>
      <c r="F303" s="1087">
        <v>77.415000000000006</v>
      </c>
      <c r="G303" s="20">
        <f t="shared" si="24"/>
        <v>39.504000000000005</v>
      </c>
      <c r="H303">
        <f t="shared" si="25"/>
        <v>2.4133126432144884E-2</v>
      </c>
      <c r="I303">
        <f t="shared" si="26"/>
        <v>0.29815216</v>
      </c>
      <c r="J303">
        <f t="shared" si="27"/>
        <v>7.1953437732970903E-3</v>
      </c>
      <c r="K303" s="1076"/>
      <c r="L303" s="1076"/>
    </row>
    <row r="304" spans="1:12">
      <c r="A304" s="1086" t="s">
        <v>121</v>
      </c>
      <c r="B304" s="1087">
        <v>37.351999999999997</v>
      </c>
      <c r="C304" s="1087">
        <v>13.218999999999999</v>
      </c>
      <c r="D304" s="1087">
        <v>40.124000000000002</v>
      </c>
      <c r="E304" s="1087">
        <v>2.746</v>
      </c>
      <c r="F304" s="1087">
        <v>6.4880000000000004</v>
      </c>
      <c r="G304" s="20">
        <f t="shared" si="24"/>
        <v>19.985799999999998</v>
      </c>
      <c r="H304">
        <f t="shared" si="25"/>
        <v>1.2209392422224612E-2</v>
      </c>
      <c r="I304">
        <f t="shared" si="26"/>
        <v>0.31631986200000001</v>
      </c>
      <c r="J304">
        <f t="shared" si="27"/>
        <v>3.8620733261019351E-3</v>
      </c>
      <c r="K304" s="1076"/>
      <c r="L304" s="1076"/>
    </row>
    <row r="305" spans="1:12">
      <c r="A305" s="1086" t="s">
        <v>39</v>
      </c>
      <c r="B305" s="1087">
        <v>20.507562163547806</v>
      </c>
      <c r="C305" s="1087">
        <v>1.3891918098807656</v>
      </c>
      <c r="D305" s="1087">
        <v>0</v>
      </c>
      <c r="E305" s="1087">
        <v>2.7802684349173901</v>
      </c>
      <c r="F305" s="1087">
        <v>1.2848558075483045</v>
      </c>
      <c r="G305" s="20">
        <f t="shared" si="24"/>
        <v>5.1923756431788535</v>
      </c>
      <c r="H305">
        <f t="shared" si="25"/>
        <v>3.1720397397738171E-3</v>
      </c>
      <c r="I305">
        <f t="shared" si="26"/>
        <v>0.150847644</v>
      </c>
      <c r="J305">
        <f t="shared" si="27"/>
        <v>4.7849472141925343E-4</v>
      </c>
      <c r="K305" s="1076"/>
      <c r="L305" s="1076"/>
    </row>
    <row r="306" spans="1:12">
      <c r="A306" s="1086" t="s">
        <v>41</v>
      </c>
      <c r="B306" s="1087">
        <v>16.1130845570733</v>
      </c>
      <c r="C306" s="1087">
        <v>29.173028007496079</v>
      </c>
      <c r="D306" s="1087">
        <v>14.568668092630242</v>
      </c>
      <c r="E306" s="1087">
        <v>8.3408053047521751</v>
      </c>
      <c r="F306" s="1087">
        <v>34.691260629016803</v>
      </c>
      <c r="G306" s="20">
        <f t="shared" si="24"/>
        <v>20.577369318193718</v>
      </c>
      <c r="H306">
        <f t="shared" si="25"/>
        <v>1.2570784107860163E-2</v>
      </c>
      <c r="I306">
        <f t="shared" si="26"/>
        <v>0.15008984</v>
      </c>
      <c r="J306">
        <f t="shared" si="27"/>
        <v>1.8867469754232746E-3</v>
      </c>
      <c r="K306" s="1076"/>
      <c r="L306" s="1076"/>
    </row>
    <row r="307" spans="1:12">
      <c r="A307" s="1086" t="s">
        <v>159</v>
      </c>
      <c r="B307" s="1087">
        <v>0</v>
      </c>
      <c r="C307" s="1087">
        <v>0</v>
      </c>
      <c r="D307" s="1087">
        <v>0</v>
      </c>
      <c r="E307" s="1087">
        <v>0</v>
      </c>
      <c r="F307" s="1087">
        <v>0</v>
      </c>
      <c r="G307" s="20">
        <f t="shared" si="24"/>
        <v>0</v>
      </c>
      <c r="H307">
        <f t="shared" si="25"/>
        <v>0</v>
      </c>
      <c r="I307">
        <f t="shared" si="26"/>
        <v>0.34895254799999997</v>
      </c>
      <c r="K307" s="1076"/>
      <c r="L307" s="1076"/>
    </row>
    <row r="308" spans="1:12">
      <c r="A308" s="1086" t="s">
        <v>45</v>
      </c>
      <c r="B308" s="1087">
        <v>0</v>
      </c>
      <c r="C308" s="1087">
        <v>0</v>
      </c>
      <c r="D308" s="1087">
        <v>0</v>
      </c>
      <c r="E308" s="1087">
        <v>0</v>
      </c>
      <c r="F308" s="1087">
        <v>0</v>
      </c>
      <c r="G308" s="20">
        <f t="shared" si="24"/>
        <v>0</v>
      </c>
      <c r="H308">
        <f t="shared" si="25"/>
        <v>0</v>
      </c>
      <c r="I308">
        <f t="shared" si="26"/>
        <v>0.21118531600000001</v>
      </c>
      <c r="K308" s="1076"/>
      <c r="L308" s="1076"/>
    </row>
    <row r="309" spans="1:12">
      <c r="A309" s="1086" t="s">
        <v>90</v>
      </c>
      <c r="B309" s="1087">
        <v>0</v>
      </c>
      <c r="C309" s="1087">
        <v>0</v>
      </c>
      <c r="D309" s="1087">
        <v>0</v>
      </c>
      <c r="E309" s="1087">
        <v>0</v>
      </c>
      <c r="F309" s="1087">
        <v>0</v>
      </c>
      <c r="G309" s="20">
        <f t="shared" si="24"/>
        <v>0</v>
      </c>
      <c r="H309">
        <f t="shared" si="25"/>
        <v>0</v>
      </c>
      <c r="I309">
        <f t="shared" si="26"/>
        <v>0.25567135899999999</v>
      </c>
      <c r="K309" s="1076"/>
      <c r="L309" s="1076"/>
    </row>
    <row r="310" spans="1:12">
      <c r="A310" s="1086" t="s">
        <v>49</v>
      </c>
      <c r="B310" s="1087">
        <v>19.028088036034717</v>
      </c>
      <c r="C310" s="1087">
        <v>22.754961845846939</v>
      </c>
      <c r="D310" s="1087">
        <v>31.004774549861267</v>
      </c>
      <c r="E310" s="1087">
        <v>3.364124806250044</v>
      </c>
      <c r="F310" s="1087">
        <v>4.6126528021544573</v>
      </c>
      <c r="G310" s="20">
        <f t="shared" si="24"/>
        <v>16.152920408029484</v>
      </c>
      <c r="H310">
        <f t="shared" si="25"/>
        <v>9.8678733914375465E-3</v>
      </c>
      <c r="I310">
        <f t="shared" si="26"/>
        <v>0.21171030399999999</v>
      </c>
      <c r="J310">
        <f t="shared" si="27"/>
        <v>2.0891304755347537E-3</v>
      </c>
      <c r="K310" s="1076"/>
      <c r="L310" s="1076"/>
    </row>
    <row r="311" spans="1:12">
      <c r="A311" s="1086" t="s">
        <v>151</v>
      </c>
      <c r="B311" s="1087">
        <v>0</v>
      </c>
      <c r="C311" s="1087">
        <v>0</v>
      </c>
      <c r="D311" s="1087">
        <v>0</v>
      </c>
      <c r="E311" s="1087">
        <v>0</v>
      </c>
      <c r="F311" s="1087">
        <v>0</v>
      </c>
      <c r="G311" s="20">
        <f t="shared" si="24"/>
        <v>0</v>
      </c>
      <c r="H311">
        <f t="shared" si="25"/>
        <v>0</v>
      </c>
      <c r="I311">
        <f t="shared" si="26"/>
        <v>0.34739118899999999</v>
      </c>
      <c r="K311" s="1076"/>
      <c r="L311" s="1076"/>
    </row>
    <row r="312" spans="1:12">
      <c r="A312" s="1086" t="s">
        <v>54</v>
      </c>
      <c r="B312" s="1087">
        <v>26.36686563884718</v>
      </c>
      <c r="C312" s="1087">
        <v>8.3351508592845942</v>
      </c>
      <c r="D312" s="1087">
        <v>9.2709706044010627</v>
      </c>
      <c r="E312" s="1087">
        <v>9.7309395222108694</v>
      </c>
      <c r="F312" s="1087">
        <v>2.5697230095567996</v>
      </c>
      <c r="G312" s="20">
        <f t="shared" si="24"/>
        <v>11.254729926860103</v>
      </c>
      <c r="H312">
        <f t="shared" si="25"/>
        <v>6.8755523563325122E-3</v>
      </c>
      <c r="I312">
        <f t="shared" si="26"/>
        <v>0.12913191900000001</v>
      </c>
      <c r="J312">
        <f t="shared" si="27"/>
        <v>8.8785326995818913E-4</v>
      </c>
      <c r="K312" s="1076"/>
      <c r="L312" s="1076"/>
    </row>
    <row r="313" spans="1:12">
      <c r="A313" s="1086" t="s">
        <v>205</v>
      </c>
      <c r="B313" s="1087">
        <v>6.2359999999999998</v>
      </c>
      <c r="C313" s="1087">
        <v>3.464</v>
      </c>
      <c r="D313" s="1087">
        <v>1.4670000000000001</v>
      </c>
      <c r="E313" s="1087">
        <v>33.923999999999999</v>
      </c>
      <c r="F313" s="1087">
        <v>117.495</v>
      </c>
      <c r="G313" s="20">
        <f t="shared" si="24"/>
        <v>32.517200000000003</v>
      </c>
      <c r="H313">
        <f t="shared" si="25"/>
        <v>1.9864866819039633E-2</v>
      </c>
      <c r="I313">
        <f t="shared" si="26"/>
        <v>0.28954676299999998</v>
      </c>
      <c r="J313">
        <f t="shared" si="27"/>
        <v>5.7518078848790323E-3</v>
      </c>
      <c r="K313" s="1076"/>
      <c r="L313" s="1076"/>
    </row>
    <row r="314" spans="1:12">
      <c r="A314" s="1086" t="s">
        <v>129</v>
      </c>
      <c r="B314" s="1087">
        <v>0</v>
      </c>
      <c r="C314" s="1087">
        <v>0</v>
      </c>
      <c r="D314" s="1087">
        <v>0</v>
      </c>
      <c r="E314" s="1087">
        <v>0</v>
      </c>
      <c r="F314" s="1087">
        <v>0.81</v>
      </c>
      <c r="G314" s="20">
        <f t="shared" si="24"/>
        <v>0.16200000000000001</v>
      </c>
      <c r="H314">
        <f t="shared" si="25"/>
        <v>9.8966344724773969E-5</v>
      </c>
      <c r="I314">
        <f t="shared" si="26"/>
        <v>0.51318692300000002</v>
      </c>
      <c r="J314">
        <f t="shared" si="27"/>
        <v>5.0788233929864035E-5</v>
      </c>
      <c r="K314" s="1076"/>
      <c r="L314" s="1076"/>
    </row>
    <row r="315" spans="1:12">
      <c r="A315" s="1086" t="s">
        <v>200</v>
      </c>
      <c r="B315" s="1087">
        <v>0.82738490933064535</v>
      </c>
      <c r="C315" s="1087">
        <v>1.7813316523670133</v>
      </c>
      <c r="D315" s="1087">
        <v>1.6183969455791327</v>
      </c>
      <c r="E315" s="1087">
        <v>4.4693616158831402</v>
      </c>
      <c r="F315" s="1087">
        <v>0</v>
      </c>
      <c r="G315" s="20">
        <f t="shared" si="24"/>
        <v>1.7392950246319863</v>
      </c>
      <c r="H315">
        <f t="shared" si="25"/>
        <v>1.062541178924774E-3</v>
      </c>
      <c r="I315">
        <f t="shared" si="26"/>
        <v>0.34476546800000002</v>
      </c>
      <c r="J315">
        <f t="shared" si="27"/>
        <v>3.6632750682127148E-4</v>
      </c>
      <c r="K315" s="1076"/>
      <c r="L315" s="1076"/>
    </row>
    <row r="316" spans="1:12">
      <c r="A316" s="1086" t="s">
        <v>201</v>
      </c>
      <c r="B316" s="1087">
        <v>5.64499999999998</v>
      </c>
      <c r="C316" s="1087">
        <v>26.932999999999993</v>
      </c>
      <c r="D316" s="1087">
        <v>0</v>
      </c>
      <c r="E316" s="1087">
        <v>0</v>
      </c>
      <c r="F316" s="1087">
        <v>0</v>
      </c>
      <c r="G316" s="20">
        <f t="shared" si="24"/>
        <v>6.5155999999999947</v>
      </c>
      <c r="H316">
        <f t="shared" si="25"/>
        <v>3.9804019486959054E-3</v>
      </c>
      <c r="I316">
        <f t="shared" si="26"/>
        <v>0.36989438499999999</v>
      </c>
      <c r="J316">
        <f t="shared" si="27"/>
        <v>1.4723283308656734E-3</v>
      </c>
      <c r="K316" s="1076"/>
      <c r="L316" s="1076"/>
    </row>
    <row r="317" spans="1:12">
      <c r="A317" s="1086" t="s">
        <v>60</v>
      </c>
      <c r="B317" s="1087">
        <v>0</v>
      </c>
      <c r="C317" s="1087">
        <v>0</v>
      </c>
      <c r="D317" s="1087">
        <v>0</v>
      </c>
      <c r="E317" s="1087">
        <v>0</v>
      </c>
      <c r="F317" s="1087">
        <v>0</v>
      </c>
      <c r="G317" s="20">
        <f t="shared" si="24"/>
        <v>0</v>
      </c>
      <c r="H317">
        <f t="shared" si="25"/>
        <v>0</v>
      </c>
      <c r="I317">
        <f t="shared" si="26"/>
        <v>0.14993991800000001</v>
      </c>
      <c r="K317" s="1076"/>
      <c r="L317" s="1076"/>
    </row>
    <row r="318" spans="1:12">
      <c r="A318" s="1086" t="s">
        <v>62</v>
      </c>
      <c r="B318" s="1087">
        <v>0</v>
      </c>
      <c r="C318" s="1087">
        <v>0</v>
      </c>
      <c r="D318" s="1087">
        <v>0.75492189207265792</v>
      </c>
      <c r="E318" s="1087">
        <v>0</v>
      </c>
      <c r="F318" s="1087">
        <v>0</v>
      </c>
      <c r="G318" s="20">
        <f t="shared" si="24"/>
        <v>0.15098437841453158</v>
      </c>
      <c r="H318">
        <f t="shared" si="25"/>
        <v>9.2236864458199104E-5</v>
      </c>
      <c r="I318">
        <f t="shared" si="26"/>
        <v>0.25460756899999998</v>
      </c>
      <c r="J318">
        <f t="shared" si="27"/>
        <v>2.3484203831884576E-5</v>
      </c>
      <c r="K318" s="1076"/>
      <c r="L318" s="1076"/>
    </row>
    <row r="319" spans="1:12">
      <c r="A319" s="1086" t="s">
        <v>70</v>
      </c>
      <c r="B319" s="1087">
        <v>2605.9252206393962</v>
      </c>
      <c r="C319" s="1087">
        <v>495.94147612743302</v>
      </c>
      <c r="D319" s="1087">
        <v>968.1542159738824</v>
      </c>
      <c r="E319" s="1087">
        <v>88.968589917356525</v>
      </c>
      <c r="F319" s="1087">
        <v>326.35482221371359</v>
      </c>
      <c r="G319" s="20">
        <f t="shared" si="24"/>
        <v>897.0688649743563</v>
      </c>
      <c r="H319">
        <f t="shared" si="25"/>
        <v>0.54802238600564113</v>
      </c>
      <c r="I319">
        <f t="shared" si="26"/>
        <v>0.21351756199999999</v>
      </c>
      <c r="J319">
        <f t="shared" si="27"/>
        <v>0.1170124037813474</v>
      </c>
      <c r="K319" s="1076"/>
      <c r="L319" s="1076"/>
    </row>
    <row r="320" spans="1:12">
      <c r="A320" s="1086" t="s">
        <v>72</v>
      </c>
      <c r="B320" s="1088" t="s">
        <v>30</v>
      </c>
      <c r="C320" s="1088" t="s">
        <v>30</v>
      </c>
      <c r="D320" s="1088" t="s">
        <v>30</v>
      </c>
      <c r="E320" s="1088" t="s">
        <v>30</v>
      </c>
      <c r="F320" s="1088" t="s">
        <v>30</v>
      </c>
      <c r="G320" s="20" t="e">
        <f t="shared" si="24"/>
        <v>#DIV/0!</v>
      </c>
      <c r="H320" t="e">
        <f t="shared" si="25"/>
        <v>#DIV/0!</v>
      </c>
      <c r="I320">
        <f t="shared" si="26"/>
        <v>0.20526576499999999</v>
      </c>
      <c r="K320" s="1076"/>
      <c r="L320" s="1076"/>
    </row>
    <row r="321" spans="1:12">
      <c r="A321" s="1086" t="s">
        <v>0</v>
      </c>
      <c r="B321" s="1087">
        <v>214</v>
      </c>
      <c r="C321" s="1087">
        <v>26</v>
      </c>
      <c r="D321" s="1087">
        <v>2</v>
      </c>
      <c r="E321" s="1087">
        <v>244</v>
      </c>
      <c r="F321" s="1087">
        <v>0</v>
      </c>
      <c r="G321" s="20">
        <f t="shared" si="24"/>
        <v>97.2</v>
      </c>
      <c r="H321">
        <f t="shared" si="25"/>
        <v>5.9379806834864386E-2</v>
      </c>
      <c r="I321">
        <f t="shared" si="26"/>
        <v>0.199021375</v>
      </c>
      <c r="J321">
        <f t="shared" si="27"/>
        <v>1.1817850803509108E-2</v>
      </c>
      <c r="K321" s="1076"/>
      <c r="L321" s="1076"/>
    </row>
    <row r="322" spans="1:12" ht="16" thickBot="1">
      <c r="A322" s="1089"/>
      <c r="B322" s="1090"/>
      <c r="C322" s="1090"/>
      <c r="D322" s="1090"/>
      <c r="E322" s="1090"/>
      <c r="F322" s="1090"/>
      <c r="G322" s="20"/>
      <c r="H322" s="1076"/>
      <c r="I322" s="1076"/>
      <c r="J322" s="1076"/>
      <c r="K322" s="1076"/>
      <c r="L322" s="1076"/>
    </row>
    <row r="323" spans="1:12">
      <c r="A323" s="58"/>
      <c r="B323" s="1091">
        <f>SUM(B297:B321)</f>
        <v>3796.7722059442299</v>
      </c>
      <c r="C323" s="1091">
        <f>SUM(C297:C321)</f>
        <v>1450.6217157319511</v>
      </c>
      <c r="D323" s="1091">
        <f>SUM(D297:D321)</f>
        <v>1360.2273724304841</v>
      </c>
      <c r="E323" s="1091">
        <f>SUM(E297:E321)</f>
        <v>446.97022381882886</v>
      </c>
      <c r="F323" s="1091">
        <f>SUM(F297:F321)</f>
        <v>1130.0090374715467</v>
      </c>
      <c r="G323" s="20">
        <f t="shared" si="24"/>
        <v>1636.9201110794081</v>
      </c>
      <c r="H323" s="1076"/>
      <c r="I323" s="1076"/>
      <c r="J323" s="1076"/>
      <c r="K323" s="1076"/>
      <c r="L323" s="1076"/>
    </row>
    <row r="324" spans="1:12">
      <c r="A324" s="1092" t="s">
        <v>335</v>
      </c>
      <c r="B324" s="1093"/>
      <c r="C324" s="1093"/>
      <c r="D324" s="1093"/>
      <c r="E324" s="1093"/>
      <c r="F324" s="1093"/>
      <c r="G324" s="1076"/>
      <c r="H324" s="1076"/>
      <c r="I324" s="1076"/>
      <c r="J324" s="1076"/>
      <c r="K324" s="1076"/>
      <c r="L324" s="1076"/>
    </row>
    <row r="325" spans="1:12">
      <c r="A325" s="212"/>
      <c r="B325" s="1094"/>
      <c r="C325" s="1094"/>
      <c r="D325" s="1094"/>
      <c r="E325" s="1094"/>
      <c r="F325" s="1094"/>
      <c r="G325" s="1076"/>
      <c r="H325" s="1076"/>
      <c r="I325" s="1076"/>
      <c r="J325" s="1076"/>
      <c r="K325" s="1076"/>
      <c r="L325" s="1076"/>
    </row>
    <row r="326" spans="1:12">
      <c r="A326" s="1095" t="s">
        <v>271</v>
      </c>
      <c r="B326" s="1094"/>
      <c r="C326" s="1094"/>
      <c r="D326" s="1094"/>
      <c r="E326" s="1094"/>
      <c r="F326" s="1094"/>
      <c r="G326" s="1076"/>
      <c r="H326" s="1076"/>
      <c r="I326" s="1076"/>
      <c r="J326" s="1076"/>
      <c r="K326" s="1076"/>
      <c r="L326" s="1076"/>
    </row>
    <row r="327" spans="1:12">
      <c r="A327" s="1055"/>
      <c r="B327" s="1055"/>
      <c r="C327" s="1055"/>
      <c r="D327" s="1055"/>
      <c r="E327" s="1055"/>
      <c r="F327" s="1055"/>
      <c r="G327" s="1055"/>
      <c r="H327" s="1055"/>
      <c r="I327" s="1055"/>
      <c r="J327" s="1055"/>
      <c r="K327" s="1055"/>
      <c r="L327" s="105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opLeftCell="B1" workbookViewId="0">
      <selection activeCell="J5" sqref="J5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096" t="s">
        <v>343</v>
      </c>
      <c r="B1" s="1097"/>
      <c r="C1" s="1097"/>
      <c r="D1" s="1097"/>
      <c r="E1" s="1097"/>
      <c r="F1" s="1097"/>
      <c r="G1" s="1098"/>
      <c r="H1" s="1098"/>
      <c r="I1" s="1098"/>
      <c r="J1" s="1098"/>
      <c r="K1" s="1098"/>
      <c r="L1" s="1098"/>
      <c r="Q1" s="190" t="s">
        <v>278</v>
      </c>
      <c r="R1" s="4" t="s">
        <v>1</v>
      </c>
      <c r="S1" s="5">
        <v>0.58265870500000005</v>
      </c>
    </row>
    <row r="2" spans="1:19">
      <c r="A2" s="1099" t="s">
        <v>2</v>
      </c>
      <c r="B2" s="1099"/>
      <c r="C2" s="1099"/>
      <c r="D2" s="1099"/>
      <c r="E2" s="1099"/>
      <c r="F2" s="1099"/>
      <c r="G2" s="1098"/>
      <c r="H2" s="1098"/>
      <c r="I2" s="1098"/>
      <c r="J2" s="1098"/>
      <c r="K2" s="1098"/>
      <c r="L2" s="1098"/>
      <c r="R2" s="4" t="s">
        <v>3</v>
      </c>
      <c r="S2" s="5">
        <v>0.189396599</v>
      </c>
    </row>
    <row r="3" spans="1:19">
      <c r="A3" s="1100" t="s">
        <v>4</v>
      </c>
      <c r="B3" s="1101"/>
      <c r="C3" s="1101"/>
      <c r="D3" s="1101"/>
      <c r="E3" s="1101"/>
      <c r="F3" s="1101"/>
      <c r="G3" s="1098"/>
      <c r="H3" s="1098"/>
      <c r="I3" s="1098"/>
      <c r="J3" s="1098"/>
      <c r="K3" s="1098"/>
      <c r="L3" s="1098"/>
      <c r="R3" s="4" t="s">
        <v>5</v>
      </c>
      <c r="S3" s="5">
        <v>0.33270861600000001</v>
      </c>
    </row>
    <row r="4" spans="1:19" ht="16" thickBot="1">
      <c r="A4" s="1102"/>
      <c r="B4" s="1103"/>
      <c r="C4" s="1103"/>
      <c r="D4" s="1103"/>
      <c r="E4" s="1103"/>
      <c r="F4" s="1103"/>
      <c r="G4" s="1098"/>
      <c r="H4" s="1098"/>
      <c r="I4" s="1098"/>
      <c r="J4" s="1098"/>
      <c r="K4" s="1098"/>
      <c r="L4" s="1098"/>
      <c r="R4" s="4" t="s">
        <v>6</v>
      </c>
      <c r="S4" s="5">
        <v>0.33249730300000002</v>
      </c>
    </row>
    <row r="5" spans="1:19">
      <c r="A5" s="1104" t="s">
        <v>268</v>
      </c>
      <c r="B5" s="1105" t="s">
        <v>8</v>
      </c>
      <c r="C5" s="1105" t="s">
        <v>9</v>
      </c>
      <c r="D5" s="1105" t="s">
        <v>10</v>
      </c>
      <c r="E5" s="1105" t="s">
        <v>11</v>
      </c>
      <c r="F5" s="110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106"/>
      <c r="B6" s="1107"/>
      <c r="C6" s="1107"/>
      <c r="D6" s="1107"/>
      <c r="E6" s="1107"/>
      <c r="F6" s="1107"/>
      <c r="G6" s="18"/>
      <c r="R6" s="4" t="s">
        <v>20</v>
      </c>
      <c r="S6" s="4">
        <v>0.21351756199999999</v>
      </c>
    </row>
    <row r="7" spans="1:19">
      <c r="A7" s="1108" t="s">
        <v>31</v>
      </c>
      <c r="B7" s="1109">
        <v>115.348</v>
      </c>
      <c r="C7" s="1109">
        <v>87.921999999999997</v>
      </c>
      <c r="D7" s="1109">
        <v>241.827</v>
      </c>
      <c r="E7" s="1109">
        <v>151.971</v>
      </c>
      <c r="F7" s="1109">
        <v>1.9119999999999999</v>
      </c>
      <c r="G7" s="20">
        <f>AVERAGE(B7:F7)</f>
        <v>119.79600000000001</v>
      </c>
      <c r="H7">
        <f>G7/G$35</f>
        <v>6.5624559226110227E-2</v>
      </c>
      <c r="I7">
        <f>VLOOKUP(A7,R$1:S$248,2,FALSE)</f>
        <v>0.26223906699999999</v>
      </c>
      <c r="J7">
        <f>H7*I7</f>
        <v>1.7209323183741389E-2</v>
      </c>
      <c r="K7">
        <f>SUM(J7:J33)</f>
        <v>0.210897833325838</v>
      </c>
      <c r="L7">
        <f>COUNTA(J7:J33)</f>
        <v>20</v>
      </c>
      <c r="R7" s="4" t="s">
        <v>22</v>
      </c>
      <c r="S7" s="5">
        <v>0.51563940399999997</v>
      </c>
    </row>
    <row r="8" spans="1:19">
      <c r="A8" s="1108" t="s">
        <v>21</v>
      </c>
      <c r="B8" s="1109">
        <v>0</v>
      </c>
      <c r="C8" s="1109">
        <v>0</v>
      </c>
      <c r="D8" s="1109">
        <v>0</v>
      </c>
      <c r="E8" s="1109">
        <v>0</v>
      </c>
      <c r="F8" s="1109">
        <v>0</v>
      </c>
      <c r="G8" s="20">
        <f t="shared" ref="G8:G35" si="0">AVERAGE(B8:F8)</f>
        <v>0</v>
      </c>
      <c r="H8">
        <f t="shared" ref="H8:H33" si="1">G8/G$35</f>
        <v>0</v>
      </c>
      <c r="I8">
        <f t="shared" ref="I8:I33" si="2">VLOOKUP(A8,R$1:S$248,2,FALSE)</f>
        <v>0.19499014100000001</v>
      </c>
      <c r="K8" s="1098"/>
      <c r="L8" s="1098"/>
      <c r="R8" s="4" t="s">
        <v>24</v>
      </c>
      <c r="S8" s="4">
        <v>0.39864959599999999</v>
      </c>
    </row>
    <row r="9" spans="1:19">
      <c r="A9" s="1108" t="s">
        <v>23</v>
      </c>
      <c r="B9" s="1109">
        <v>0</v>
      </c>
      <c r="C9" s="1109">
        <v>13.8919180988077</v>
      </c>
      <c r="D9" s="1109">
        <v>2.64884874411459</v>
      </c>
      <c r="E9" s="1109">
        <v>9.7309395222108694</v>
      </c>
      <c r="F9" s="1109">
        <v>3.8545845143352002</v>
      </c>
      <c r="G9" s="20">
        <f t="shared" si="0"/>
        <v>6.025258175893673</v>
      </c>
      <c r="H9">
        <f t="shared" si="1"/>
        <v>3.3006520419424624E-3</v>
      </c>
      <c r="I9">
        <f t="shared" si="2"/>
        <v>0.205225833</v>
      </c>
      <c r="J9">
        <f t="shared" ref="J9:J33" si="3">H9*I9</f>
        <v>6.7737906475079282E-4</v>
      </c>
      <c r="K9" s="1098"/>
      <c r="L9" s="1098"/>
      <c r="R9" s="4" t="s">
        <v>26</v>
      </c>
      <c r="S9" s="5">
        <v>0.61926907399999997</v>
      </c>
    </row>
    <row r="10" spans="1:19">
      <c r="A10" s="1108" t="s">
        <v>25</v>
      </c>
      <c r="B10" s="1109">
        <v>0</v>
      </c>
      <c r="C10" s="1109">
        <v>0</v>
      </c>
      <c r="D10" s="1109">
        <v>0</v>
      </c>
      <c r="E10" s="1109">
        <v>0</v>
      </c>
      <c r="F10" s="1109">
        <v>0</v>
      </c>
      <c r="G10" s="20">
        <f t="shared" si="0"/>
        <v>0</v>
      </c>
      <c r="H10">
        <f t="shared" si="1"/>
        <v>0</v>
      </c>
      <c r="I10">
        <f t="shared" si="2"/>
        <v>0.22307782900000001</v>
      </c>
      <c r="K10" s="1098"/>
      <c r="L10" s="1098"/>
      <c r="R10" s="4" t="s">
        <v>28</v>
      </c>
      <c r="S10" s="5">
        <v>0.41010332799999999</v>
      </c>
    </row>
    <row r="11" spans="1:19">
      <c r="A11" s="1108" t="s">
        <v>95</v>
      </c>
      <c r="B11" s="1109">
        <v>7</v>
      </c>
      <c r="C11" s="1109">
        <v>1.089</v>
      </c>
      <c r="D11" s="1109">
        <v>96.266999999999996</v>
      </c>
      <c r="E11" s="1109">
        <v>0</v>
      </c>
      <c r="F11" s="1109">
        <v>0</v>
      </c>
      <c r="G11" s="20">
        <f t="shared" si="0"/>
        <v>20.871199999999998</v>
      </c>
      <c r="H11">
        <f t="shared" si="1"/>
        <v>1.1433297443320242E-2</v>
      </c>
      <c r="I11">
        <f t="shared" si="2"/>
        <v>0.28245747300000001</v>
      </c>
      <c r="J11">
        <f t="shared" si="3"/>
        <v>3.2294203038975965E-3</v>
      </c>
      <c r="K11" s="1098"/>
      <c r="L11" s="1098"/>
      <c r="R11" s="4" t="s">
        <v>31</v>
      </c>
      <c r="S11" s="5">
        <v>0.26223906699999999</v>
      </c>
    </row>
    <row r="12" spans="1:19">
      <c r="A12" s="1108" t="s">
        <v>102</v>
      </c>
      <c r="B12" s="1109">
        <v>42.859000000000002</v>
      </c>
      <c r="C12" s="1109">
        <v>85.093999999999994</v>
      </c>
      <c r="D12" s="1109">
        <v>79.988</v>
      </c>
      <c r="E12" s="1109">
        <v>61.216000000000001</v>
      </c>
      <c r="F12" s="1109">
        <v>101.35299999999999</v>
      </c>
      <c r="G12" s="20">
        <f t="shared" si="0"/>
        <v>74.102000000000004</v>
      </c>
      <c r="H12">
        <f t="shared" si="1"/>
        <v>4.0593267619730374E-2</v>
      </c>
      <c r="I12">
        <f t="shared" si="2"/>
        <v>0.29815216</v>
      </c>
      <c r="J12">
        <f t="shared" si="3"/>
        <v>1.210297042228067E-2</v>
      </c>
      <c r="K12" s="1098"/>
      <c r="L12" s="1098"/>
      <c r="R12" s="4" t="s">
        <v>33</v>
      </c>
      <c r="S12" s="5">
        <v>0.29721400999999997</v>
      </c>
    </row>
    <row r="13" spans="1:19">
      <c r="A13" s="1108" t="s">
        <v>108</v>
      </c>
      <c r="B13" s="1109">
        <v>19.920999999999999</v>
      </c>
      <c r="C13" s="1109">
        <v>8.7420000000000009</v>
      </c>
      <c r="D13" s="1109">
        <v>14.638999999999999</v>
      </c>
      <c r="E13" s="1109">
        <v>33.716999999999999</v>
      </c>
      <c r="F13" s="1109">
        <v>141.83099999999999</v>
      </c>
      <c r="G13" s="20">
        <f t="shared" si="0"/>
        <v>43.769999999999996</v>
      </c>
      <c r="H13">
        <f t="shared" si="1"/>
        <v>2.3977319420738958E-2</v>
      </c>
      <c r="I13">
        <f t="shared" si="2"/>
        <v>0.342986709</v>
      </c>
      <c r="J13">
        <f t="shared" si="3"/>
        <v>8.2239018787610418E-3</v>
      </c>
      <c r="K13" s="1098"/>
      <c r="L13" s="1098"/>
      <c r="R13" s="4" t="s">
        <v>35</v>
      </c>
      <c r="S13" s="4">
        <v>0.39864959599999999</v>
      </c>
    </row>
    <row r="14" spans="1:19">
      <c r="A14" s="1108" t="s">
        <v>27</v>
      </c>
      <c r="B14" s="1109">
        <v>0</v>
      </c>
      <c r="C14" s="1109">
        <v>0</v>
      </c>
      <c r="D14" s="1109">
        <v>0.72578455588739799</v>
      </c>
      <c r="E14" s="1109">
        <v>0</v>
      </c>
      <c r="F14" s="1109">
        <v>0</v>
      </c>
      <c r="G14" s="20">
        <f t="shared" si="0"/>
        <v>0.14515691117747959</v>
      </c>
      <c r="H14">
        <f t="shared" si="1"/>
        <v>7.9517332086594963E-5</v>
      </c>
      <c r="I14">
        <f t="shared" si="2"/>
        <v>0.20740839999999999</v>
      </c>
      <c r="J14">
        <f t="shared" si="3"/>
        <v>1.649256262034932E-5</v>
      </c>
      <c r="K14" s="1098"/>
      <c r="L14" s="1098"/>
      <c r="R14" s="4" t="s">
        <v>37</v>
      </c>
      <c r="S14" s="5">
        <v>0.23886655300000001</v>
      </c>
    </row>
    <row r="15" spans="1:19">
      <c r="A15" s="1108" t="s">
        <v>34</v>
      </c>
      <c r="B15" s="1109">
        <v>0</v>
      </c>
      <c r="C15" s="1109">
        <v>0</v>
      </c>
      <c r="D15" s="1109">
        <v>0</v>
      </c>
      <c r="E15" s="1109">
        <v>0</v>
      </c>
      <c r="F15" s="1109">
        <v>0</v>
      </c>
      <c r="G15" s="20">
        <f t="shared" si="0"/>
        <v>0</v>
      </c>
      <c r="H15">
        <f t="shared" si="1"/>
        <v>0</v>
      </c>
      <c r="I15">
        <f t="shared" si="2"/>
        <v>0.14496762399999999</v>
      </c>
      <c r="K15" s="1098"/>
      <c r="L15" s="1098"/>
      <c r="R15" s="4" t="s">
        <v>21</v>
      </c>
      <c r="S15" s="5">
        <v>0.19499014100000001</v>
      </c>
    </row>
    <row r="16" spans="1:19">
      <c r="A16" s="1108" t="s">
        <v>119</v>
      </c>
      <c r="B16" s="1109">
        <v>10.9</v>
      </c>
      <c r="C16" s="1109">
        <v>31.1</v>
      </c>
      <c r="D16" s="1109">
        <v>140.4</v>
      </c>
      <c r="E16" s="1109">
        <v>1.7</v>
      </c>
      <c r="F16" s="1109">
        <v>55.5</v>
      </c>
      <c r="G16" s="20">
        <f t="shared" si="0"/>
        <v>47.92</v>
      </c>
      <c r="H16">
        <f t="shared" si="1"/>
        <v>2.6250700174590153E-2</v>
      </c>
      <c r="I16">
        <f t="shared" si="2"/>
        <v>0.39864959599999999</v>
      </c>
      <c r="J16">
        <f t="shared" si="3"/>
        <v>1.0464831019317495E-2</v>
      </c>
      <c r="K16" s="1098"/>
      <c r="L16" s="1098"/>
      <c r="R16" s="4" t="s">
        <v>40</v>
      </c>
      <c r="S16" s="5">
        <v>0.292860758</v>
      </c>
    </row>
    <row r="17" spans="1:19">
      <c r="A17" s="1108" t="s">
        <v>121</v>
      </c>
      <c r="B17" s="1109">
        <v>19.585000000000001</v>
      </c>
      <c r="C17" s="1109">
        <v>7.9749999999999996</v>
      </c>
      <c r="D17" s="1109">
        <v>13.628</v>
      </c>
      <c r="E17" s="1109">
        <v>24.081</v>
      </c>
      <c r="F17" s="1109">
        <v>17.937000000000001</v>
      </c>
      <c r="G17" s="20">
        <f t="shared" si="0"/>
        <v>16.641200000000001</v>
      </c>
      <c r="H17">
        <f t="shared" si="1"/>
        <v>9.116092482165895E-3</v>
      </c>
      <c r="I17">
        <f t="shared" si="2"/>
        <v>0.31631986200000001</v>
      </c>
      <c r="J17">
        <f t="shared" si="3"/>
        <v>2.8836011159379536E-3</v>
      </c>
      <c r="K17" s="1098"/>
      <c r="L17" s="1098"/>
      <c r="R17" s="4" t="s">
        <v>42</v>
      </c>
      <c r="S17" s="5">
        <v>0.34843180000000001</v>
      </c>
    </row>
    <row r="18" spans="1:19">
      <c r="A18" s="1108" t="s">
        <v>124</v>
      </c>
      <c r="B18" s="1109">
        <v>0</v>
      </c>
      <c r="C18" s="1109">
        <v>0</v>
      </c>
      <c r="D18" s="1109">
        <v>0</v>
      </c>
      <c r="E18" s="1109">
        <v>0</v>
      </c>
      <c r="F18" s="1109">
        <v>0</v>
      </c>
      <c r="G18" s="20">
        <f t="shared" si="0"/>
        <v>0</v>
      </c>
      <c r="H18">
        <f t="shared" si="1"/>
        <v>0</v>
      </c>
      <c r="I18">
        <f t="shared" si="2"/>
        <v>0.38353377399999999</v>
      </c>
      <c r="K18" s="1098"/>
      <c r="L18" s="1098"/>
      <c r="R18" s="4" t="s">
        <v>44</v>
      </c>
      <c r="S18" s="5">
        <v>0.338698428</v>
      </c>
    </row>
    <row r="19" spans="1:19">
      <c r="A19" s="1108" t="s">
        <v>39</v>
      </c>
      <c r="B19" s="1109">
        <v>8.7889552129490607</v>
      </c>
      <c r="C19" s="1109">
        <v>13.891918098807656</v>
      </c>
      <c r="D19" s="1109">
        <v>9.2709706044010627</v>
      </c>
      <c r="E19" s="1109">
        <v>2.7802684349173901</v>
      </c>
      <c r="F19" s="1109">
        <v>14.133470855332304</v>
      </c>
      <c r="G19" s="20">
        <f t="shared" si="0"/>
        <v>9.7731166412814936</v>
      </c>
      <c r="H19">
        <f t="shared" si="1"/>
        <v>5.353738621067989E-3</v>
      </c>
      <c r="I19">
        <f t="shared" si="2"/>
        <v>0.150847644</v>
      </c>
      <c r="J19">
        <f t="shared" si="3"/>
        <v>8.0759885757991493E-4</v>
      </c>
      <c r="K19" s="1098"/>
      <c r="L19" s="1098"/>
      <c r="R19" s="4" t="s">
        <v>46</v>
      </c>
      <c r="S19" s="5">
        <v>0.49513526800000002</v>
      </c>
    </row>
    <row r="20" spans="1:19">
      <c r="A20" s="1108" t="s">
        <v>41</v>
      </c>
      <c r="B20" s="1109">
        <v>178.70875599663088</v>
      </c>
      <c r="C20" s="1109">
        <v>138.91918098807656</v>
      </c>
      <c r="D20" s="1109">
        <v>6.6221218602864731</v>
      </c>
      <c r="E20" s="1109">
        <v>767.35408803719997</v>
      </c>
      <c r="F20" s="1109">
        <v>134.910458001732</v>
      </c>
      <c r="G20" s="20">
        <f t="shared" si="0"/>
        <v>245.30292097678517</v>
      </c>
      <c r="H20">
        <f t="shared" si="1"/>
        <v>0.13437757576195261</v>
      </c>
      <c r="I20">
        <f t="shared" si="2"/>
        <v>0.15008984</v>
      </c>
      <c r="J20">
        <f t="shared" si="3"/>
        <v>2.0168708845699344E-2</v>
      </c>
      <c r="K20" s="1098"/>
      <c r="L20" s="1098"/>
      <c r="R20" s="4" t="s">
        <v>48</v>
      </c>
      <c r="S20" s="5">
        <v>0.35195426499999999</v>
      </c>
    </row>
    <row r="21" spans="1:19">
      <c r="A21" s="1108" t="s">
        <v>45</v>
      </c>
      <c r="B21" s="1109">
        <v>0.63601238721072784</v>
      </c>
      <c r="C21" s="1109">
        <v>0</v>
      </c>
      <c r="D21" s="1109">
        <v>0.63252606470972961</v>
      </c>
      <c r="E21" s="1109">
        <v>2.7263385640745099</v>
      </c>
      <c r="F21" s="1109">
        <v>3.5270674888051698</v>
      </c>
      <c r="G21" s="20">
        <f t="shared" si="0"/>
        <v>1.5043889009600275</v>
      </c>
      <c r="H21">
        <f t="shared" si="1"/>
        <v>8.241081382529817E-4</v>
      </c>
      <c r="I21">
        <f t="shared" si="2"/>
        <v>0.21118531600000001</v>
      </c>
      <c r="J21">
        <f t="shared" si="3"/>
        <v>1.7403953759512764E-4</v>
      </c>
      <c r="K21" s="1098"/>
      <c r="L21" s="1098"/>
      <c r="R21" s="4" t="s">
        <v>50</v>
      </c>
      <c r="S21" s="5">
        <v>0.230041615</v>
      </c>
    </row>
    <row r="22" spans="1:19">
      <c r="A22" s="1108" t="s">
        <v>49</v>
      </c>
      <c r="B22" s="1109">
        <v>6.16691690775259</v>
      </c>
      <c r="C22" s="1109">
        <v>29.85373199433765</v>
      </c>
      <c r="D22" s="1109">
        <v>8.3041408127992398</v>
      </c>
      <c r="E22" s="1109">
        <v>8.3547066469267595</v>
      </c>
      <c r="F22" s="1109">
        <v>2.5697230095568</v>
      </c>
      <c r="G22" s="20">
        <f t="shared" si="0"/>
        <v>11.049843874274609</v>
      </c>
      <c r="H22">
        <f t="shared" si="1"/>
        <v>6.0531331076714191E-3</v>
      </c>
      <c r="I22">
        <f t="shared" si="2"/>
        <v>0.21171030399999999</v>
      </c>
      <c r="J22">
        <f t="shared" si="3"/>
        <v>1.2815106503775808E-3</v>
      </c>
      <c r="K22" s="1098"/>
      <c r="L22" s="1098"/>
      <c r="R22" s="4" t="s">
        <v>23</v>
      </c>
      <c r="S22" s="5">
        <v>0.205225833</v>
      </c>
    </row>
    <row r="23" spans="1:19">
      <c r="A23" s="1108" t="s">
        <v>151</v>
      </c>
      <c r="B23" s="1109">
        <v>0</v>
      </c>
      <c r="C23" s="1109">
        <v>0</v>
      </c>
      <c r="D23" s="1109">
        <v>0</v>
      </c>
      <c r="E23" s="1109">
        <v>0</v>
      </c>
      <c r="F23" s="1109">
        <v>0</v>
      </c>
      <c r="G23" s="20">
        <f t="shared" si="0"/>
        <v>0</v>
      </c>
      <c r="H23">
        <f t="shared" si="1"/>
        <v>0</v>
      </c>
      <c r="I23">
        <f t="shared" si="2"/>
        <v>0.34739118899999999</v>
      </c>
      <c r="K23" s="1098"/>
      <c r="L23" s="1098"/>
      <c r="R23" s="4" t="s">
        <v>53</v>
      </c>
      <c r="S23" s="5">
        <v>0.29304951499999998</v>
      </c>
    </row>
    <row r="24" spans="1:19">
      <c r="A24" s="1108" t="s">
        <v>51</v>
      </c>
      <c r="B24" s="1109">
        <v>0</v>
      </c>
      <c r="C24" s="1109">
        <v>0</v>
      </c>
      <c r="D24" s="1109">
        <v>0</v>
      </c>
      <c r="E24" s="1109">
        <v>0</v>
      </c>
      <c r="F24" s="1109">
        <v>0</v>
      </c>
      <c r="G24" s="20">
        <f t="shared" si="0"/>
        <v>0</v>
      </c>
      <c r="H24">
        <f t="shared" si="1"/>
        <v>0</v>
      </c>
      <c r="I24">
        <f t="shared" si="2"/>
        <v>0.26294708900000002</v>
      </c>
      <c r="K24" s="1098"/>
      <c r="L24" s="1098"/>
      <c r="R24" s="4" t="s">
        <v>55</v>
      </c>
      <c r="S24" s="5">
        <v>0.51724363100000004</v>
      </c>
    </row>
    <row r="25" spans="1:19">
      <c r="A25" s="1108" t="s">
        <v>54</v>
      </c>
      <c r="B25" s="1109">
        <v>0</v>
      </c>
      <c r="C25" s="1109">
        <v>0</v>
      </c>
      <c r="D25" s="1109">
        <v>2.6488487441145891</v>
      </c>
      <c r="E25" s="1109">
        <v>1109.3271055320392</v>
      </c>
      <c r="F25" s="1109">
        <v>75.806828781925603</v>
      </c>
      <c r="G25" s="20">
        <f t="shared" si="0"/>
        <v>237.55655661161586</v>
      </c>
      <c r="H25">
        <f t="shared" si="1"/>
        <v>0.13013409728964065</v>
      </c>
      <c r="I25">
        <f t="shared" si="2"/>
        <v>0.12913191900000001</v>
      </c>
      <c r="J25">
        <f t="shared" si="3"/>
        <v>1.6804465710343996E-2</v>
      </c>
      <c r="K25" s="1098"/>
      <c r="L25" s="1098"/>
      <c r="R25" s="4" t="s">
        <v>57</v>
      </c>
      <c r="S25" s="4">
        <v>0.39864959599999999</v>
      </c>
    </row>
    <row r="26" spans="1:19">
      <c r="A26" s="1108" t="s">
        <v>205</v>
      </c>
      <c r="B26" s="1109">
        <v>2.6619999999999999</v>
      </c>
      <c r="C26" s="1109">
        <v>0</v>
      </c>
      <c r="D26" s="1109">
        <v>2.2869999999999999</v>
      </c>
      <c r="E26" s="1109">
        <v>56.911999999999999</v>
      </c>
      <c r="F26" s="1109">
        <v>16.95</v>
      </c>
      <c r="G26" s="20">
        <f t="shared" si="0"/>
        <v>15.762199999999998</v>
      </c>
      <c r="H26">
        <f t="shared" si="1"/>
        <v>8.6345740044224718E-3</v>
      </c>
      <c r="I26">
        <f t="shared" si="2"/>
        <v>0.28954676299999998</v>
      </c>
      <c r="J26">
        <f t="shared" si="3"/>
        <v>2.5001129528644745E-3</v>
      </c>
      <c r="K26" s="1098"/>
      <c r="L26" s="1098"/>
      <c r="R26" s="4" t="s">
        <v>59</v>
      </c>
      <c r="S26" s="5">
        <v>0.42244188599999999</v>
      </c>
    </row>
    <row r="27" spans="1:19">
      <c r="A27" s="1108" t="s">
        <v>207</v>
      </c>
      <c r="B27" s="1109">
        <v>71.816000000000003</v>
      </c>
      <c r="C27" s="1109">
        <v>67.762</v>
      </c>
      <c r="D27" s="1109">
        <v>75.533000000000001</v>
      </c>
      <c r="E27" s="1109">
        <v>9.8719999999999999</v>
      </c>
      <c r="F27" s="1109">
        <v>144.654</v>
      </c>
      <c r="G27" s="20">
        <f t="shared" si="0"/>
        <v>73.927400000000006</v>
      </c>
      <c r="H27">
        <f t="shared" si="1"/>
        <v>4.0497621287291237E-2</v>
      </c>
      <c r="I27">
        <f t="shared" si="2"/>
        <v>0.33910511100000001</v>
      </c>
      <c r="J27">
        <f t="shared" si="3"/>
        <v>1.3732950361862858E-2</v>
      </c>
      <c r="K27" s="1098"/>
      <c r="L27" s="1098"/>
      <c r="R27" s="17" t="s">
        <v>61</v>
      </c>
      <c r="S27" s="5">
        <v>0.37816792100000002</v>
      </c>
    </row>
    <row r="28" spans="1:19">
      <c r="A28" s="1108" t="s">
        <v>60</v>
      </c>
      <c r="B28" s="1109">
        <v>0.83013730471019898</v>
      </c>
      <c r="C28" s="1109">
        <v>0</v>
      </c>
      <c r="D28" s="1109">
        <v>0</v>
      </c>
      <c r="E28" s="1109">
        <v>0</v>
      </c>
      <c r="F28" s="1109">
        <v>0</v>
      </c>
      <c r="G28" s="20">
        <f t="shared" si="0"/>
        <v>0.1660274609420398</v>
      </c>
      <c r="H28">
        <f t="shared" si="1"/>
        <v>9.0950273329256338E-5</v>
      </c>
      <c r="I28">
        <f t="shared" si="2"/>
        <v>0.14993991800000001</v>
      </c>
      <c r="J28">
        <f t="shared" si="3"/>
        <v>1.3637076525066283E-5</v>
      </c>
      <c r="K28" s="1098"/>
      <c r="L28" s="1098"/>
      <c r="R28" s="793" t="s">
        <v>265</v>
      </c>
      <c r="S28" s="5">
        <v>0.37816792100000002</v>
      </c>
    </row>
    <row r="29" spans="1:19">
      <c r="A29" s="1108" t="s">
        <v>62</v>
      </c>
      <c r="B29" s="1109">
        <v>3.1640238766616617</v>
      </c>
      <c r="C29" s="1109">
        <v>3.7146988996211672</v>
      </c>
      <c r="D29" s="1109">
        <v>10.065625227635438</v>
      </c>
      <c r="E29" s="1109">
        <v>24.129949746648041</v>
      </c>
      <c r="F29" s="1109">
        <v>8.7306339249692275</v>
      </c>
      <c r="G29" s="20">
        <f t="shared" si="0"/>
        <v>9.9609863351071066</v>
      </c>
      <c r="H29">
        <f t="shared" si="1"/>
        <v>5.4566541261704144E-3</v>
      </c>
      <c r="I29">
        <f t="shared" si="2"/>
        <v>0.25460756899999998</v>
      </c>
      <c r="J29">
        <f t="shared" si="3"/>
        <v>1.3893054419380684E-3</v>
      </c>
      <c r="K29" s="1098"/>
      <c r="L29" s="1098"/>
      <c r="R29" s="17" t="s">
        <v>63</v>
      </c>
      <c r="S29" s="5">
        <v>0.27222679999999999</v>
      </c>
    </row>
    <row r="30" spans="1:19">
      <c r="A30" s="1108" t="s">
        <v>70</v>
      </c>
      <c r="B30" s="1109">
        <v>121.580547112462</v>
      </c>
      <c r="C30" s="1109">
        <v>147.25433184736116</v>
      </c>
      <c r="D30" s="1109">
        <v>141.71340781013052</v>
      </c>
      <c r="E30" s="1109">
        <v>126.50221378874132</v>
      </c>
      <c r="F30" s="1109">
        <v>196.58381023109519</v>
      </c>
      <c r="G30" s="20">
        <f t="shared" si="0"/>
        <v>146.72686215795804</v>
      </c>
      <c r="H30">
        <f t="shared" si="1"/>
        <v>8.0377355301898462E-2</v>
      </c>
      <c r="I30">
        <f t="shared" si="2"/>
        <v>0.21351756199999999</v>
      </c>
      <c r="J30">
        <f t="shared" si="3"/>
        <v>1.7161976944069134E-2</v>
      </c>
      <c r="K30" s="1098"/>
      <c r="L30" s="1098"/>
      <c r="R30" s="4" t="s">
        <v>65</v>
      </c>
      <c r="S30" s="5">
        <v>0.42144716700000001</v>
      </c>
    </row>
    <row r="31" spans="1:19">
      <c r="A31" s="1108" t="s">
        <v>72</v>
      </c>
      <c r="B31" s="1110" t="s">
        <v>30</v>
      </c>
      <c r="C31" s="1110" t="s">
        <v>30</v>
      </c>
      <c r="D31" s="1110" t="s">
        <v>30</v>
      </c>
      <c r="E31" s="1110" t="s">
        <v>30</v>
      </c>
      <c r="F31" s="1110" t="s">
        <v>30</v>
      </c>
      <c r="G31" s="20"/>
      <c r="H31">
        <f t="shared" si="1"/>
        <v>0</v>
      </c>
      <c r="I31">
        <f t="shared" si="2"/>
        <v>0.20526576499999999</v>
      </c>
      <c r="K31" s="1098"/>
      <c r="L31" s="1098"/>
      <c r="R31" s="4" t="s">
        <v>67</v>
      </c>
      <c r="S31" s="4">
        <v>0.61926907399999997</v>
      </c>
    </row>
    <row r="32" spans="1:19">
      <c r="A32" s="1108" t="s">
        <v>0</v>
      </c>
      <c r="B32" s="1109">
        <v>1465</v>
      </c>
      <c r="C32" s="1109">
        <v>158</v>
      </c>
      <c r="D32" s="1109">
        <v>411</v>
      </c>
      <c r="E32" s="1109">
        <v>996</v>
      </c>
      <c r="F32" s="1109">
        <v>584</v>
      </c>
      <c r="G32" s="20">
        <f t="shared" si="0"/>
        <v>722.8</v>
      </c>
      <c r="H32">
        <f t="shared" si="1"/>
        <v>0.39595171298401005</v>
      </c>
      <c r="I32">
        <f t="shared" si="2"/>
        <v>0.199021375</v>
      </c>
      <c r="J32">
        <f t="shared" si="3"/>
        <v>7.8802854351683035E-2</v>
      </c>
      <c r="K32" s="1098"/>
      <c r="L32" s="1098"/>
      <c r="R32" s="4" t="s">
        <v>69</v>
      </c>
      <c r="S32" s="5">
        <v>0.29559615700000003</v>
      </c>
    </row>
    <row r="33" spans="1:19">
      <c r="A33" s="1108" t="s">
        <v>203</v>
      </c>
      <c r="B33" s="1109">
        <v>18.827999999999999</v>
      </c>
      <c r="C33" s="1109">
        <v>20.123999999999999</v>
      </c>
      <c r="D33" s="1109">
        <v>54.350999999999999</v>
      </c>
      <c r="E33" s="1109">
        <v>11.275</v>
      </c>
      <c r="F33" s="1109">
        <v>3.7919999999999998</v>
      </c>
      <c r="G33" s="20">
        <f t="shared" si="0"/>
        <v>21.673999999999999</v>
      </c>
      <c r="H33">
        <f t="shared" si="1"/>
        <v>1.1873073363607408E-2</v>
      </c>
      <c r="I33">
        <f t="shared" si="2"/>
        <v>0.273960494</v>
      </c>
      <c r="J33">
        <f t="shared" si="3"/>
        <v>3.2527530439921269E-3</v>
      </c>
      <c r="K33" s="1098"/>
      <c r="L33" s="1098"/>
      <c r="R33" s="4" t="s">
        <v>71</v>
      </c>
      <c r="S33" s="4">
        <v>0.39787066100000001</v>
      </c>
    </row>
    <row r="34" spans="1:19" ht="16" thickBot="1">
      <c r="A34" s="1111"/>
      <c r="B34" s="1112"/>
      <c r="C34" s="1112"/>
      <c r="D34" s="1112"/>
      <c r="E34" s="1112"/>
      <c r="F34" s="1112"/>
      <c r="G34" s="20"/>
      <c r="H34" s="1098"/>
      <c r="I34" s="1098"/>
      <c r="J34" s="1098"/>
      <c r="K34" s="1098"/>
      <c r="L34" s="1098"/>
      <c r="R34" s="22" t="s">
        <v>73</v>
      </c>
      <c r="S34" s="4">
        <v>0.39864959599999999</v>
      </c>
    </row>
    <row r="35" spans="1:19">
      <c r="A35" s="58"/>
      <c r="B35" s="1113">
        <f>SUM(B7:B33)</f>
        <v>2093.7943487983771</v>
      </c>
      <c r="C35" s="1113">
        <f>SUM(C7:C33)</f>
        <v>815.33377992701185</v>
      </c>
      <c r="D35" s="1113">
        <f>SUM(D7:D33)</f>
        <v>1312.5522744240793</v>
      </c>
      <c r="E35" s="1113">
        <f>SUM(E7:E33)</f>
        <v>3397.6496102727579</v>
      </c>
      <c r="F35" s="1113">
        <f>SUM(F7:F33)</f>
        <v>1508.0455768077513</v>
      </c>
      <c r="G35" s="20">
        <f t="shared" si="0"/>
        <v>1825.4751180459957</v>
      </c>
      <c r="H35" s="1098"/>
      <c r="I35" s="1098"/>
      <c r="J35" s="1098"/>
      <c r="K35" s="1098"/>
      <c r="L35" s="1098"/>
      <c r="R35" s="4" t="s">
        <v>75</v>
      </c>
      <c r="S35" s="5">
        <v>0.30243793699999999</v>
      </c>
    </row>
    <row r="36" spans="1:19">
      <c r="A36" s="1114" t="s">
        <v>269</v>
      </c>
      <c r="B36" s="1115"/>
      <c r="C36" s="1115"/>
      <c r="D36" s="1115"/>
      <c r="E36" s="1115"/>
      <c r="F36" s="1115"/>
      <c r="G36" s="1098"/>
      <c r="H36" s="1098"/>
      <c r="I36" s="1098"/>
      <c r="J36" s="1098"/>
      <c r="K36" s="1098"/>
      <c r="L36" s="1098"/>
      <c r="R36" s="4" t="s">
        <v>25</v>
      </c>
      <c r="S36" s="5">
        <v>0.22307782900000001</v>
      </c>
    </row>
    <row r="37" spans="1:19">
      <c r="A37" s="212"/>
      <c r="B37" s="1116"/>
      <c r="C37" s="1116"/>
      <c r="D37" s="1116"/>
      <c r="E37" s="1116"/>
      <c r="F37" s="1116"/>
      <c r="G37" s="1098"/>
      <c r="H37" s="1098"/>
      <c r="I37" s="1098"/>
      <c r="J37" s="1098"/>
      <c r="K37" s="1098"/>
      <c r="L37" s="1098"/>
      <c r="R37" s="4" t="s">
        <v>78</v>
      </c>
      <c r="S37" s="5">
        <v>0.53326135799999996</v>
      </c>
    </row>
    <row r="38" spans="1:19">
      <c r="A38" s="1117" t="s">
        <v>344</v>
      </c>
      <c r="B38" s="1116"/>
      <c r="C38" s="1116"/>
      <c r="D38" s="1116"/>
      <c r="E38" s="1116"/>
      <c r="F38" s="1116"/>
      <c r="G38" s="1098"/>
      <c r="H38" s="1098"/>
      <c r="I38" s="1098"/>
      <c r="J38" s="1098"/>
      <c r="K38" s="1098"/>
      <c r="L38" s="1098"/>
      <c r="R38" s="23" t="s">
        <v>80</v>
      </c>
      <c r="S38" s="5">
        <v>0.45051817900000002</v>
      </c>
    </row>
    <row r="39" spans="1:19">
      <c r="A39" s="1055"/>
      <c r="B39" s="1055"/>
      <c r="C39" s="1055"/>
      <c r="D39" s="1055"/>
      <c r="E39" s="1055"/>
      <c r="F39" s="1055"/>
      <c r="G39" s="1055"/>
      <c r="H39" s="1055"/>
      <c r="I39" s="1055"/>
      <c r="J39" s="1055"/>
      <c r="K39" s="1055"/>
      <c r="L39" s="1055"/>
      <c r="R39" s="4" t="s">
        <v>82</v>
      </c>
      <c r="S39" s="5">
        <v>0.58993438499999995</v>
      </c>
    </row>
    <row r="40" spans="1:19">
      <c r="A40" s="62" t="s">
        <v>172</v>
      </c>
      <c r="B40" s="63"/>
      <c r="C40" s="63"/>
      <c r="D40" s="63"/>
      <c r="E40" s="63"/>
      <c r="F40" s="63"/>
      <c r="R40" s="4" t="s">
        <v>84</v>
      </c>
      <c r="S40" s="5">
        <v>0.49951571</v>
      </c>
    </row>
    <row r="41" spans="1:19">
      <c r="A41" s="65" t="s">
        <v>2</v>
      </c>
      <c r="B41" s="65"/>
      <c r="C41" s="65"/>
      <c r="D41" s="65"/>
      <c r="E41" s="65"/>
      <c r="F41" s="65"/>
      <c r="R41" s="4" t="s">
        <v>86</v>
      </c>
      <c r="S41" s="5">
        <v>0.47433267899999998</v>
      </c>
    </row>
    <row r="42" spans="1:19">
      <c r="A42" s="67" t="s">
        <v>4</v>
      </c>
      <c r="B42" s="68"/>
      <c r="C42" s="68"/>
      <c r="D42" s="68"/>
      <c r="E42" s="68"/>
      <c r="F42" s="68"/>
      <c r="R42" s="4" t="s">
        <v>87</v>
      </c>
      <c r="S42" s="5">
        <v>0.23357465599999999</v>
      </c>
    </row>
    <row r="43" spans="1:19" ht="16" thickBot="1">
      <c r="A43" s="70"/>
      <c r="B43" s="71"/>
      <c r="C43" s="71"/>
      <c r="D43" s="71"/>
      <c r="E43" s="71"/>
      <c r="F43" s="71"/>
      <c r="R43" s="4" t="s">
        <v>88</v>
      </c>
      <c r="S43" s="5">
        <v>0.34930835100000002</v>
      </c>
    </row>
    <row r="44" spans="1:19">
      <c r="A44" s="74" t="s">
        <v>268</v>
      </c>
      <c r="B44" s="75" t="s">
        <v>8</v>
      </c>
      <c r="C44" s="75" t="s">
        <v>9</v>
      </c>
      <c r="D44" s="75" t="s">
        <v>10</v>
      </c>
      <c r="E44" s="75" t="s">
        <v>11</v>
      </c>
      <c r="F44" s="75" t="s">
        <v>12</v>
      </c>
      <c r="G44" s="16" t="s">
        <v>13</v>
      </c>
      <c r="H44" s="16" t="s">
        <v>14</v>
      </c>
      <c r="I44" s="16" t="s">
        <v>15</v>
      </c>
      <c r="J44" s="16" t="s">
        <v>279</v>
      </c>
      <c r="K44" s="16" t="s">
        <v>17</v>
      </c>
      <c r="L44" s="16" t="s">
        <v>18</v>
      </c>
      <c r="R44" s="4" t="s">
        <v>89</v>
      </c>
      <c r="S44" s="4">
        <v>0.39864959599999999</v>
      </c>
    </row>
    <row r="45" spans="1:19">
      <c r="A45" s="18"/>
      <c r="B45" s="76"/>
      <c r="C45" s="76"/>
      <c r="D45" s="76"/>
      <c r="E45" s="76"/>
      <c r="F45" s="76"/>
      <c r="G45" s="18"/>
      <c r="R45" s="4" t="s">
        <v>91</v>
      </c>
      <c r="S45" s="5">
        <v>0.578744904</v>
      </c>
    </row>
    <row r="46" spans="1:19">
      <c r="A46" s="77" t="s">
        <v>37</v>
      </c>
      <c r="B46" s="458" t="s">
        <v>30</v>
      </c>
      <c r="C46" s="458" t="s">
        <v>30</v>
      </c>
      <c r="D46" s="458" t="s">
        <v>30</v>
      </c>
      <c r="E46" s="78">
        <v>0</v>
      </c>
      <c r="F46" s="78">
        <v>0</v>
      </c>
      <c r="G46" s="20">
        <f>AVERAGE(E46:F46)</f>
        <v>0</v>
      </c>
      <c r="H46">
        <f>G46/G$72</f>
        <v>0</v>
      </c>
      <c r="I46">
        <f>VLOOKUP(A46,R$1:S$248,2,FALSE)</f>
        <v>0.23886655300000001</v>
      </c>
      <c r="K46">
        <f>SUM(J46:J70)</f>
        <v>0.37797606518068311</v>
      </c>
      <c r="L46">
        <f>COUNTA(J46:J70)</f>
        <v>21</v>
      </c>
      <c r="R46" s="4" t="s">
        <v>93</v>
      </c>
      <c r="S46" s="5">
        <v>0.544175509</v>
      </c>
    </row>
    <row r="47" spans="1:19">
      <c r="A47" s="77" t="s">
        <v>23</v>
      </c>
      <c r="B47" s="78">
        <v>0</v>
      </c>
      <c r="C47" s="78">
        <v>1.3891918098807656</v>
      </c>
      <c r="D47" s="78">
        <v>0</v>
      </c>
      <c r="E47" s="78">
        <v>0</v>
      </c>
      <c r="F47" s="78">
        <v>1.2848615047783998</v>
      </c>
      <c r="G47" s="83">
        <f>AVERAGE(B47:F47)</f>
        <v>0.53481066293183299</v>
      </c>
      <c r="H47">
        <f t="shared" ref="H47:H70" si="4">G47/G$72</f>
        <v>1.5798423265247772E-3</v>
      </c>
      <c r="I47">
        <f t="shared" ref="I47:I70" si="5">VLOOKUP(A47,R$1:S$248,2,FALSE)</f>
        <v>0.205225833</v>
      </c>
      <c r="J47">
        <f t="shared" ref="J47:J70" si="6">H47*I47</f>
        <v>3.2422445746970536E-4</v>
      </c>
      <c r="R47" s="4" t="s">
        <v>95</v>
      </c>
      <c r="S47" s="5">
        <v>0.28245747300000001</v>
      </c>
    </row>
    <row r="48" spans="1:19">
      <c r="A48" s="77" t="s">
        <v>25</v>
      </c>
      <c r="B48" s="78">
        <v>0</v>
      </c>
      <c r="C48" s="78">
        <v>0</v>
      </c>
      <c r="D48" s="78">
        <v>1.85419412088021</v>
      </c>
      <c r="E48" s="78">
        <v>0</v>
      </c>
      <c r="F48" s="78">
        <v>0</v>
      </c>
      <c r="G48" s="83">
        <f t="shared" ref="G48:G72" si="7">AVERAGE(B48:F48)</f>
        <v>0.37083882417604197</v>
      </c>
      <c r="H48">
        <f t="shared" si="4"/>
        <v>1.0954659496507937E-3</v>
      </c>
      <c r="I48">
        <f t="shared" si="5"/>
        <v>0.22307782900000001</v>
      </c>
      <c r="J48">
        <f t="shared" si="6"/>
        <v>2.4437416579152239E-4</v>
      </c>
      <c r="R48" s="4" t="s">
        <v>96</v>
      </c>
      <c r="S48" s="5">
        <v>0.30302319799999999</v>
      </c>
    </row>
    <row r="49" spans="1:19">
      <c r="A49" s="77" t="s">
        <v>84</v>
      </c>
      <c r="B49" s="78">
        <v>98.457999999999998</v>
      </c>
      <c r="C49" s="78">
        <v>68.707999999999998</v>
      </c>
      <c r="D49" s="78">
        <v>198.51300000000001</v>
      </c>
      <c r="E49" s="78">
        <v>91.694999999999993</v>
      </c>
      <c r="F49" s="78">
        <v>216.88399999999999</v>
      </c>
      <c r="G49" s="83">
        <f t="shared" si="7"/>
        <v>134.85159999999999</v>
      </c>
      <c r="H49">
        <f t="shared" si="4"/>
        <v>0.39835455843696083</v>
      </c>
      <c r="I49">
        <f t="shared" si="5"/>
        <v>0.49951571</v>
      </c>
      <c r="J49">
        <f t="shared" si="6"/>
        <v>0.19898436008937498</v>
      </c>
      <c r="R49" s="4" t="s">
        <v>98</v>
      </c>
      <c r="S49" s="4">
        <v>0.39787066100000001</v>
      </c>
    </row>
    <row r="50" spans="1:19">
      <c r="A50" s="77" t="s">
        <v>32</v>
      </c>
      <c r="B50" s="78">
        <v>0.85246343363578325</v>
      </c>
      <c r="C50" s="78">
        <v>0</v>
      </c>
      <c r="D50" s="78">
        <v>5.3715775749674055</v>
      </c>
      <c r="E50" s="78">
        <v>2.99775654247594</v>
      </c>
      <c r="F50" s="78">
        <v>37.731477461371469</v>
      </c>
      <c r="G50" s="83">
        <f t="shared" si="7"/>
        <v>9.390655002490119</v>
      </c>
      <c r="H50">
        <f t="shared" si="4"/>
        <v>2.7740199055486095E-2</v>
      </c>
      <c r="I50">
        <f t="shared" si="5"/>
        <v>0.167790564</v>
      </c>
      <c r="J50">
        <f t="shared" si="6"/>
        <v>4.6545436449922789E-3</v>
      </c>
      <c r="R50" s="4" t="s">
        <v>100</v>
      </c>
      <c r="S50" s="4">
        <v>0.39787066100000001</v>
      </c>
    </row>
    <row r="51" spans="1:19">
      <c r="A51" s="77" t="s">
        <v>34</v>
      </c>
      <c r="B51" s="78">
        <v>2.7461049443619521</v>
      </c>
      <c r="C51" s="78">
        <v>0</v>
      </c>
      <c r="D51" s="78">
        <v>0</v>
      </c>
      <c r="E51" s="78">
        <v>0</v>
      </c>
      <c r="F51" s="78">
        <v>0</v>
      </c>
      <c r="G51" s="83">
        <f t="shared" si="7"/>
        <v>0.54922098887239046</v>
      </c>
      <c r="H51">
        <f t="shared" si="4"/>
        <v>1.6224107426724792E-3</v>
      </c>
      <c r="I51">
        <f t="shared" si="5"/>
        <v>0.14496762399999999</v>
      </c>
      <c r="J51">
        <f t="shared" si="6"/>
        <v>2.351970305173047E-4</v>
      </c>
      <c r="R51" s="4" t="s">
        <v>102</v>
      </c>
      <c r="S51" s="5">
        <v>0.29815216</v>
      </c>
    </row>
    <row r="52" spans="1:19">
      <c r="A52" s="77" t="s">
        <v>39</v>
      </c>
      <c r="B52" s="78">
        <v>42.479950195920502</v>
      </c>
      <c r="C52" s="78">
        <v>2.7783836197615299</v>
      </c>
      <c r="D52" s="78">
        <v>5.2976974882291792</v>
      </c>
      <c r="E52" s="78">
        <v>8.3408053047521804</v>
      </c>
      <c r="F52" s="78">
        <v>1.2848672020084999</v>
      </c>
      <c r="G52" s="83">
        <f t="shared" si="7"/>
        <v>12.036340762134378</v>
      </c>
      <c r="H52">
        <f t="shared" si="4"/>
        <v>3.5555612313808903E-2</v>
      </c>
      <c r="I52">
        <f t="shared" si="5"/>
        <v>0.150847644</v>
      </c>
      <c r="J52">
        <f t="shared" si="6"/>
        <v>5.3634803485154616E-3</v>
      </c>
      <c r="R52" s="4" t="s">
        <v>104</v>
      </c>
      <c r="S52" s="5">
        <v>0.46037966699999999</v>
      </c>
    </row>
    <row r="53" spans="1:19">
      <c r="A53" s="77" t="s">
        <v>41</v>
      </c>
      <c r="B53" s="78">
        <v>2.9296517376496869</v>
      </c>
      <c r="C53" s="78">
        <v>1.3891918098807701</v>
      </c>
      <c r="D53" s="78">
        <v>0</v>
      </c>
      <c r="E53" s="78">
        <v>0</v>
      </c>
      <c r="F53" s="78">
        <v>0</v>
      </c>
      <c r="G53" s="83">
        <f t="shared" si="7"/>
        <v>0.8637687095060913</v>
      </c>
      <c r="H53">
        <f t="shared" si="4"/>
        <v>2.5515915485390052E-3</v>
      </c>
      <c r="I53">
        <f t="shared" si="5"/>
        <v>0.15008984</v>
      </c>
      <c r="J53">
        <f t="shared" si="6"/>
        <v>3.8296796726557152E-4</v>
      </c>
      <c r="R53" s="4" t="s">
        <v>106</v>
      </c>
      <c r="S53" s="5">
        <v>0.48877002400000003</v>
      </c>
    </row>
    <row r="54" spans="1:19">
      <c r="A54" s="77" t="s">
        <v>161</v>
      </c>
      <c r="B54" s="78">
        <v>0</v>
      </c>
      <c r="C54" s="78">
        <v>0</v>
      </c>
      <c r="D54" s="78">
        <v>0</v>
      </c>
      <c r="E54" s="78">
        <v>2</v>
      </c>
      <c r="F54" s="78">
        <v>3</v>
      </c>
      <c r="G54" s="83">
        <f t="shared" si="7"/>
        <v>1</v>
      </c>
      <c r="H54">
        <f t="shared" si="4"/>
        <v>2.9540217426931594E-3</v>
      </c>
      <c r="I54">
        <f t="shared" si="5"/>
        <v>0.33501194099999998</v>
      </c>
      <c r="J54">
        <f t="shared" si="6"/>
        <v>9.8963255777583794E-4</v>
      </c>
      <c r="R54" s="17" t="s">
        <v>107</v>
      </c>
      <c r="S54" s="4">
        <v>0.54393411999999997</v>
      </c>
    </row>
    <row r="55" spans="1:19">
      <c r="A55" s="77" t="s">
        <v>49</v>
      </c>
      <c r="B55" s="78">
        <v>0</v>
      </c>
      <c r="C55" s="78">
        <v>0</v>
      </c>
      <c r="D55" s="78">
        <v>0</v>
      </c>
      <c r="E55" s="78">
        <v>0</v>
      </c>
      <c r="F55" s="78">
        <v>2.1585673280277118</v>
      </c>
      <c r="G55" s="83">
        <f t="shared" si="7"/>
        <v>0.43171346560554236</v>
      </c>
      <c r="H55">
        <f t="shared" si="4"/>
        <v>1.2752909640121875E-3</v>
      </c>
      <c r="I55">
        <f t="shared" si="5"/>
        <v>0.21171030399999999</v>
      </c>
      <c r="J55">
        <f t="shared" si="6"/>
        <v>2.6999223767947326E-4</v>
      </c>
      <c r="R55" s="22" t="s">
        <v>108</v>
      </c>
      <c r="S55" s="5">
        <v>0.342986709</v>
      </c>
    </row>
    <row r="56" spans="1:19">
      <c r="A56" s="77" t="s">
        <v>92</v>
      </c>
      <c r="B56" s="78">
        <v>0</v>
      </c>
      <c r="C56" s="78">
        <v>0</v>
      </c>
      <c r="D56" s="78">
        <v>0.4915931779370904</v>
      </c>
      <c r="E56" s="78">
        <v>0</v>
      </c>
      <c r="F56" s="78">
        <v>0</v>
      </c>
      <c r="G56" s="83">
        <f t="shared" si="7"/>
        <v>9.8318635587418074E-2</v>
      </c>
      <c r="H56">
        <f t="shared" si="4"/>
        <v>2.9043538723715843E-4</v>
      </c>
      <c r="I56">
        <f t="shared" si="5"/>
        <v>0.28963038000000002</v>
      </c>
      <c r="J56">
        <f t="shared" si="6"/>
        <v>8.4118911570945352E-5</v>
      </c>
      <c r="R56" s="25" t="s">
        <v>109</v>
      </c>
      <c r="S56" s="5">
        <v>0.50274215499999997</v>
      </c>
    </row>
    <row r="57" spans="1:19">
      <c r="A57" s="77" t="s">
        <v>151</v>
      </c>
      <c r="B57" s="78">
        <v>0</v>
      </c>
      <c r="C57" s="78">
        <v>0</v>
      </c>
      <c r="D57" s="78">
        <v>0</v>
      </c>
      <c r="E57" s="78">
        <v>0</v>
      </c>
      <c r="F57" s="78">
        <v>0</v>
      </c>
      <c r="G57" s="83">
        <f t="shared" si="7"/>
        <v>0</v>
      </c>
      <c r="H57">
        <f t="shared" si="4"/>
        <v>0</v>
      </c>
      <c r="I57">
        <f t="shared" si="5"/>
        <v>0.34739118899999999</v>
      </c>
      <c r="R57" s="4" t="s">
        <v>27</v>
      </c>
      <c r="S57" s="5">
        <v>0.20740839999999999</v>
      </c>
    </row>
    <row r="58" spans="1:19">
      <c r="A58" s="77" t="s">
        <v>332</v>
      </c>
      <c r="B58" s="78">
        <v>12.5</v>
      </c>
      <c r="C58" s="78">
        <v>23.7</v>
      </c>
      <c r="D58" s="78">
        <v>17.43</v>
      </c>
      <c r="E58" s="78">
        <v>48.97</v>
      </c>
      <c r="F58" s="78">
        <v>15.97</v>
      </c>
      <c r="G58" s="83">
        <f t="shared" si="7"/>
        <v>23.713999999999999</v>
      </c>
      <c r="H58">
        <f t="shared" si="4"/>
        <v>7.005167160622558E-2</v>
      </c>
      <c r="I58">
        <f t="shared" si="5"/>
        <v>0.48138170000000002</v>
      </c>
      <c r="J58">
        <f t="shared" si="6"/>
        <v>3.3721592765646603E-2</v>
      </c>
      <c r="R58" s="4" t="s">
        <v>110</v>
      </c>
      <c r="S58" s="5">
        <v>0.38689927499999999</v>
      </c>
    </row>
    <row r="59" spans="1:19">
      <c r="A59" s="77" t="s">
        <v>54</v>
      </c>
      <c r="B59" s="78">
        <v>0</v>
      </c>
      <c r="C59" s="78">
        <v>1.3891918098807701</v>
      </c>
      <c r="D59" s="78">
        <v>3.9732731161718839</v>
      </c>
      <c r="E59" s="78">
        <v>1.3901342174586999</v>
      </c>
      <c r="F59" s="78">
        <v>0</v>
      </c>
      <c r="G59" s="83">
        <f t="shared" si="7"/>
        <v>1.3505198287022708</v>
      </c>
      <c r="H59">
        <f t="shared" si="4"/>
        <v>3.989464937924749E-3</v>
      </c>
      <c r="I59">
        <f t="shared" si="5"/>
        <v>0.12913191900000001</v>
      </c>
      <c r="J59">
        <f t="shared" si="6"/>
        <v>5.1516726321743881E-4</v>
      </c>
      <c r="R59" s="4" t="s">
        <v>29</v>
      </c>
      <c r="S59" s="5">
        <v>0.226918286</v>
      </c>
    </row>
    <row r="60" spans="1:19">
      <c r="A60" s="77" t="s">
        <v>163</v>
      </c>
      <c r="B60" s="78">
        <v>0</v>
      </c>
      <c r="C60" s="78">
        <v>0</v>
      </c>
      <c r="D60" s="78">
        <v>0</v>
      </c>
      <c r="E60" s="78">
        <v>0</v>
      </c>
      <c r="F60" s="78">
        <v>0</v>
      </c>
      <c r="G60" s="83">
        <f t="shared" si="7"/>
        <v>0</v>
      </c>
      <c r="H60">
        <f t="shared" si="4"/>
        <v>0</v>
      </c>
      <c r="I60">
        <f t="shared" si="5"/>
        <v>0.309853932</v>
      </c>
      <c r="R60" s="4" t="s">
        <v>32</v>
      </c>
      <c r="S60" s="5">
        <v>0.167790564</v>
      </c>
    </row>
    <row r="61" spans="1:19">
      <c r="A61" s="77" t="s">
        <v>129</v>
      </c>
      <c r="B61" s="78">
        <v>0</v>
      </c>
      <c r="C61" s="78">
        <v>0</v>
      </c>
      <c r="D61" s="78">
        <v>0</v>
      </c>
      <c r="E61" s="78">
        <v>15.6</v>
      </c>
      <c r="F61" s="78">
        <v>22.815999999999999</v>
      </c>
      <c r="G61" s="83">
        <f t="shared" si="7"/>
        <v>7.6831999999999994</v>
      </c>
      <c r="H61">
        <f t="shared" si="4"/>
        <v>2.269633985346008E-2</v>
      </c>
      <c r="I61">
        <f t="shared" si="5"/>
        <v>0.51318692300000002</v>
      </c>
      <c r="J61">
        <f t="shared" si="6"/>
        <v>1.164746481275945E-2</v>
      </c>
      <c r="R61" s="25" t="s">
        <v>111</v>
      </c>
      <c r="S61" s="5">
        <v>0.57165877300000001</v>
      </c>
    </row>
    <row r="62" spans="1:19">
      <c r="A62" s="77" t="s">
        <v>60</v>
      </c>
      <c r="B62" s="78">
        <v>0</v>
      </c>
      <c r="C62" s="78">
        <v>0</v>
      </c>
      <c r="D62" s="78">
        <v>0.56379133087918287</v>
      </c>
      <c r="E62" s="78">
        <v>33.4475251868977</v>
      </c>
      <c r="F62" s="78">
        <v>0</v>
      </c>
      <c r="G62" s="83">
        <f t="shared" si="7"/>
        <v>6.8022633035553763</v>
      </c>
      <c r="H62">
        <f t="shared" si="4"/>
        <v>2.009403369822638E-2</v>
      </c>
      <c r="I62">
        <f t="shared" si="5"/>
        <v>0.14993991800000001</v>
      </c>
      <c r="J62">
        <f t="shared" si="6"/>
        <v>3.0128977650013002E-3</v>
      </c>
      <c r="R62" s="4" t="s">
        <v>34</v>
      </c>
      <c r="S62" s="5">
        <v>0.14496762399999999</v>
      </c>
    </row>
    <row r="63" spans="1:19">
      <c r="A63" s="77" t="s">
        <v>64</v>
      </c>
      <c r="B63" s="78">
        <v>0</v>
      </c>
      <c r="C63" s="78">
        <v>0</v>
      </c>
      <c r="D63" s="78">
        <v>0</v>
      </c>
      <c r="E63" s="78">
        <v>0</v>
      </c>
      <c r="F63" s="78">
        <v>0</v>
      </c>
      <c r="G63" s="83">
        <f t="shared" si="7"/>
        <v>0</v>
      </c>
      <c r="H63">
        <f t="shared" si="4"/>
        <v>0</v>
      </c>
      <c r="I63">
        <f t="shared" si="5"/>
        <v>0.25070976</v>
      </c>
      <c r="R63" s="4" t="s">
        <v>115</v>
      </c>
      <c r="S63" s="5">
        <v>0.45267124600000003</v>
      </c>
    </row>
    <row r="64" spans="1:19">
      <c r="A64" s="77" t="s">
        <v>168</v>
      </c>
      <c r="B64" s="78">
        <v>23.111827318603964</v>
      </c>
      <c r="C64" s="78">
        <v>8.8689661810506628</v>
      </c>
      <c r="D64" s="78">
        <v>99.082514979721452</v>
      </c>
      <c r="E64" s="78">
        <v>78.392087646488264</v>
      </c>
      <c r="F64" s="78">
        <v>0</v>
      </c>
      <c r="G64" s="83">
        <f t="shared" si="7"/>
        <v>41.891079225172874</v>
      </c>
      <c r="H64">
        <f t="shared" si="4"/>
        <v>0.12374715885604237</v>
      </c>
      <c r="I64">
        <f t="shared" si="5"/>
        <v>0.35233554700000003</v>
      </c>
      <c r="J64">
        <f t="shared" si="6"/>
        <v>4.3600522905239587E-2</v>
      </c>
      <c r="R64" s="4" t="s">
        <v>117</v>
      </c>
      <c r="S64" s="5">
        <v>0.40126814</v>
      </c>
    </row>
    <row r="65" spans="1:19">
      <c r="A65" s="77" t="s">
        <v>66</v>
      </c>
      <c r="B65" s="78">
        <v>0</v>
      </c>
      <c r="C65" s="78">
        <v>19.448685338330701</v>
      </c>
      <c r="D65" s="78">
        <v>1.3244243720572946</v>
      </c>
      <c r="E65" s="78">
        <v>5.5605368698347801</v>
      </c>
      <c r="F65" s="78">
        <v>20.557784076454396</v>
      </c>
      <c r="G65" s="83">
        <f t="shared" si="7"/>
        <v>9.3782861313354342</v>
      </c>
      <c r="H65">
        <f t="shared" si="4"/>
        <v>2.7703661141162586E-2</v>
      </c>
      <c r="I65">
        <f t="shared" si="5"/>
        <v>0.187754477</v>
      </c>
      <c r="J65">
        <f t="shared" si="6"/>
        <v>5.2014864085442045E-3</v>
      </c>
      <c r="R65" s="4" t="s">
        <v>119</v>
      </c>
      <c r="S65" s="5">
        <v>0.39864959599999999</v>
      </c>
    </row>
    <row r="66" spans="1:19">
      <c r="A66" s="77" t="s">
        <v>72</v>
      </c>
      <c r="B66" s="78">
        <v>1.66891717619214</v>
      </c>
      <c r="C66" s="78">
        <v>1.1758834150790101</v>
      </c>
      <c r="D66" s="78">
        <v>2.7748795702266502</v>
      </c>
      <c r="E66" s="78">
        <v>2.0019896697332999</v>
      </c>
      <c r="F66" s="78">
        <v>8.2656582563593908</v>
      </c>
      <c r="G66" s="83">
        <f t="shared" si="7"/>
        <v>3.1774656175180982</v>
      </c>
      <c r="H66">
        <f t="shared" si="4"/>
        <v>9.3863025208084077E-3</v>
      </c>
      <c r="I66">
        <f t="shared" si="5"/>
        <v>0.20526576499999999</v>
      </c>
      <c r="J66">
        <f t="shared" si="6"/>
        <v>1.9266865674551661E-3</v>
      </c>
      <c r="R66" s="4" t="s">
        <v>121</v>
      </c>
      <c r="S66" s="5">
        <v>0.31631986200000001</v>
      </c>
    </row>
    <row r="67" spans="1:19">
      <c r="A67" s="77" t="s">
        <v>170</v>
      </c>
      <c r="B67" s="78">
        <v>0.9872933633113502</v>
      </c>
      <c r="C67" s="78">
        <v>1.3442883059459019</v>
      </c>
      <c r="D67" s="78">
        <v>0</v>
      </c>
      <c r="E67" s="78">
        <v>1.222299838972573</v>
      </c>
      <c r="F67" s="78">
        <v>5.7886761616441085</v>
      </c>
      <c r="G67" s="83">
        <f t="shared" si="7"/>
        <v>1.8685115339747866</v>
      </c>
      <c r="H67">
        <f t="shared" si="4"/>
        <v>5.5196236978344677E-3</v>
      </c>
      <c r="I67">
        <f t="shared" si="5"/>
        <v>0.30810618099999998</v>
      </c>
      <c r="J67">
        <f t="shared" si="6"/>
        <v>1.7006301780968756E-3</v>
      </c>
      <c r="R67" s="4" t="s">
        <v>97</v>
      </c>
      <c r="S67" s="5">
        <v>0.28376774599999999</v>
      </c>
    </row>
    <row r="68" spans="1:19">
      <c r="A68" s="77" t="s">
        <v>105</v>
      </c>
      <c r="B68" s="78">
        <v>1.2011622055935203</v>
      </c>
      <c r="C68" s="78">
        <v>6.6579276737245143</v>
      </c>
      <c r="D68" s="78">
        <v>11.785664384518654</v>
      </c>
      <c r="E68" s="78">
        <v>0</v>
      </c>
      <c r="F68" s="78">
        <v>0</v>
      </c>
      <c r="G68" s="83">
        <f t="shared" si="7"/>
        <v>3.9289508527673376</v>
      </c>
      <c r="H68">
        <f t="shared" si="4"/>
        <v>1.1606206245047546E-2</v>
      </c>
      <c r="I68">
        <f t="shared" si="5"/>
        <v>0.31737988700000003</v>
      </c>
      <c r="J68">
        <f t="shared" si="6"/>
        <v>3.6835764265518846E-3</v>
      </c>
      <c r="R68" s="22" t="s">
        <v>124</v>
      </c>
      <c r="S68" s="5">
        <v>0.38353377399999999</v>
      </c>
    </row>
    <row r="69" spans="1:19">
      <c r="A69" s="77" t="s">
        <v>0</v>
      </c>
      <c r="B69" s="78">
        <v>9</v>
      </c>
      <c r="C69" s="78">
        <v>5</v>
      </c>
      <c r="D69" s="78">
        <v>40</v>
      </c>
      <c r="E69" s="78">
        <v>39</v>
      </c>
      <c r="F69" s="78">
        <v>0</v>
      </c>
      <c r="G69" s="83">
        <f t="shared" si="7"/>
        <v>18.600000000000001</v>
      </c>
      <c r="H69">
        <f t="shared" si="4"/>
        <v>5.4944804414092767E-2</v>
      </c>
      <c r="I69">
        <f t="shared" si="5"/>
        <v>0.199021375</v>
      </c>
      <c r="J69">
        <f t="shared" si="6"/>
        <v>1.0935190523598811E-2</v>
      </c>
      <c r="R69" s="25" t="s">
        <v>112</v>
      </c>
      <c r="S69" s="5">
        <v>0.42592862599999998</v>
      </c>
    </row>
    <row r="70" spans="1:19">
      <c r="A70" s="77" t="s">
        <v>267</v>
      </c>
      <c r="B70" s="78">
        <v>0</v>
      </c>
      <c r="C70" s="78">
        <v>0</v>
      </c>
      <c r="D70" s="78">
        <v>0</v>
      </c>
      <c r="E70" s="78">
        <v>300</v>
      </c>
      <c r="F70" s="78">
        <v>0</v>
      </c>
      <c r="G70" s="83">
        <f t="shared" si="7"/>
        <v>60</v>
      </c>
      <c r="H70">
        <f t="shared" si="4"/>
        <v>0.17724130456158957</v>
      </c>
      <c r="I70">
        <f t="shared" si="5"/>
        <v>0.284910779</v>
      </c>
      <c r="J70">
        <f t="shared" si="6"/>
        <v>5.0497958153618738E-2</v>
      </c>
      <c r="R70" s="4" t="s">
        <v>113</v>
      </c>
      <c r="S70" s="5">
        <v>0.49646305299999999</v>
      </c>
    </row>
    <row r="71" spans="1:19" ht="16" thickBot="1">
      <c r="A71" s="79"/>
      <c r="B71" s="80"/>
      <c r="C71" s="80"/>
      <c r="D71" s="80"/>
      <c r="E71" s="80"/>
      <c r="F71" s="80"/>
      <c r="G71" s="83"/>
      <c r="R71" s="4" t="s">
        <v>36</v>
      </c>
      <c r="S71" s="5">
        <v>0.252987409</v>
      </c>
    </row>
    <row r="72" spans="1:19">
      <c r="B72" s="83">
        <f>SUM(B46:B70)</f>
        <v>195.93537037526889</v>
      </c>
      <c r="C72" s="83">
        <f t="shared" ref="C72:F72" si="8">SUM(C46:C70)</f>
        <v>141.84970996353462</v>
      </c>
      <c r="D72" s="83">
        <f t="shared" si="8"/>
        <v>388.46261011558903</v>
      </c>
      <c r="E72" s="83">
        <f t="shared" si="8"/>
        <v>630.61813527661343</v>
      </c>
      <c r="F72" s="83">
        <f t="shared" si="8"/>
        <v>335.74189199064398</v>
      </c>
      <c r="G72" s="83">
        <f t="shared" si="7"/>
        <v>338.52154354433003</v>
      </c>
      <c r="R72" s="4" t="s">
        <v>114</v>
      </c>
      <c r="S72" s="5">
        <v>0.547400573</v>
      </c>
    </row>
    <row r="73" spans="1:19">
      <c r="R73" s="4" t="s">
        <v>130</v>
      </c>
      <c r="S73" s="5">
        <v>0.26223906699999999</v>
      </c>
    </row>
    <row r="74" spans="1:19">
      <c r="R74" s="17" t="s">
        <v>132</v>
      </c>
      <c r="S74" s="5">
        <v>0.235824899</v>
      </c>
    </row>
    <row r="75" spans="1:19">
      <c r="R75" s="4" t="s">
        <v>134</v>
      </c>
      <c r="S75" s="5">
        <v>0.42167111499999999</v>
      </c>
    </row>
    <row r="76" spans="1:19">
      <c r="R76" s="4" t="s">
        <v>38</v>
      </c>
      <c r="S76" s="5">
        <v>0.189396599</v>
      </c>
    </row>
    <row r="77" spans="1:19">
      <c r="R77" s="4" t="s">
        <v>39</v>
      </c>
      <c r="S77" s="5">
        <v>0.150847644</v>
      </c>
    </row>
    <row r="78" spans="1:19">
      <c r="R78" s="4" t="s">
        <v>138</v>
      </c>
      <c r="S78" s="4">
        <v>0.300602272</v>
      </c>
    </row>
    <row r="79" spans="1:19">
      <c r="R79" s="4" t="s">
        <v>140</v>
      </c>
      <c r="S79" s="4">
        <v>0.54393411999999997</v>
      </c>
    </row>
    <row r="80" spans="1:19">
      <c r="R80" s="4" t="s">
        <v>142</v>
      </c>
      <c r="S80" s="29">
        <v>0.61926907399999997</v>
      </c>
    </row>
    <row r="81" spans="18:19">
      <c r="R81" s="4" t="s">
        <v>116</v>
      </c>
      <c r="S81" s="5">
        <v>0.35482106800000002</v>
      </c>
    </row>
    <row r="82" spans="18:19">
      <c r="R82" s="4" t="s">
        <v>145</v>
      </c>
      <c r="S82" s="5">
        <v>0.496256117</v>
      </c>
    </row>
    <row r="83" spans="18:19">
      <c r="R83" s="4" t="s">
        <v>147</v>
      </c>
      <c r="S83" s="5">
        <v>0.304407025</v>
      </c>
    </row>
    <row r="84" spans="18:19">
      <c r="R84" s="4" t="s">
        <v>41</v>
      </c>
      <c r="S84" s="5">
        <v>0.15008984</v>
      </c>
    </row>
    <row r="85" spans="18:19">
      <c r="R85" s="4" t="s">
        <v>118</v>
      </c>
      <c r="S85" s="5">
        <v>0.47299710099999998</v>
      </c>
    </row>
    <row r="86" spans="18:19">
      <c r="R86" s="4" t="s">
        <v>76</v>
      </c>
      <c r="S86" s="5">
        <v>0.21351756199999999</v>
      </c>
    </row>
    <row r="87" spans="18:19">
      <c r="R87" s="4" t="s">
        <v>43</v>
      </c>
      <c r="S87" s="5">
        <v>0.24644919700000001</v>
      </c>
    </row>
    <row r="88" spans="18:19">
      <c r="R88" s="4" t="s">
        <v>152</v>
      </c>
      <c r="S88" s="5">
        <v>0.235824899</v>
      </c>
    </row>
    <row r="89" spans="18:19">
      <c r="R89" s="4" t="s">
        <v>154</v>
      </c>
      <c r="S89" s="5">
        <v>0.35523275199999998</v>
      </c>
    </row>
    <row r="90" spans="18:19">
      <c r="R90" s="4" t="s">
        <v>156</v>
      </c>
      <c r="S90" s="4">
        <v>0.39864959599999999</v>
      </c>
    </row>
    <row r="91" spans="18:19">
      <c r="R91" s="4" t="s">
        <v>158</v>
      </c>
      <c r="S91" s="4">
        <v>0.54393411999999997</v>
      </c>
    </row>
    <row r="92" spans="18:19">
      <c r="R92" s="4" t="s">
        <v>159</v>
      </c>
      <c r="S92" s="5">
        <v>0.34895254799999997</v>
      </c>
    </row>
    <row r="93" spans="18:19">
      <c r="R93" s="4" t="s">
        <v>160</v>
      </c>
      <c r="S93" s="5">
        <v>0.150847644</v>
      </c>
    </row>
    <row r="94" spans="18:19">
      <c r="R94" s="4" t="s">
        <v>162</v>
      </c>
      <c r="S94" s="5">
        <v>0.54537309199999995</v>
      </c>
    </row>
    <row r="95" spans="18:19">
      <c r="R95" s="4" t="s">
        <v>164</v>
      </c>
      <c r="S95" s="5">
        <v>0.53538932900000002</v>
      </c>
    </row>
    <row r="96" spans="18:19">
      <c r="R96" s="4" t="s">
        <v>165</v>
      </c>
      <c r="S96" s="5">
        <v>0.40111301500000002</v>
      </c>
    </row>
    <row r="97" spans="18:19">
      <c r="R97" s="4" t="s">
        <v>167</v>
      </c>
      <c r="S97" s="5">
        <v>0.53611852299999996</v>
      </c>
    </row>
    <row r="98" spans="18:19">
      <c r="R98" s="4" t="s">
        <v>169</v>
      </c>
      <c r="S98" s="4">
        <v>0.61926907399999997</v>
      </c>
    </row>
    <row r="99" spans="18:19">
      <c r="R99" s="4" t="s">
        <v>171</v>
      </c>
      <c r="S99" s="5">
        <v>0.21171030399999999</v>
      </c>
    </row>
    <row r="100" spans="18:19">
      <c r="R100" s="4" t="s">
        <v>173</v>
      </c>
      <c r="S100" s="5">
        <v>0.40242429099999999</v>
      </c>
    </row>
    <row r="101" spans="18:19">
      <c r="R101" s="17" t="s">
        <v>150</v>
      </c>
      <c r="S101" s="5">
        <v>0.30302319799999999</v>
      </c>
    </row>
    <row r="102" spans="18:19">
      <c r="R102" s="4" t="s">
        <v>45</v>
      </c>
      <c r="S102" s="5">
        <v>0.21118531600000001</v>
      </c>
    </row>
    <row r="103" spans="18:19">
      <c r="R103" s="4" t="s">
        <v>77</v>
      </c>
      <c r="S103" s="5">
        <v>0.235824899</v>
      </c>
    </row>
    <row r="104" spans="18:19">
      <c r="R104" s="4" t="s">
        <v>174</v>
      </c>
      <c r="S104" s="5">
        <v>0.427243396</v>
      </c>
    </row>
    <row r="105" spans="18:19">
      <c r="R105" s="4" t="s">
        <v>161</v>
      </c>
      <c r="S105" s="5">
        <v>0.33501194099999998</v>
      </c>
    </row>
    <row r="106" spans="18:19">
      <c r="R106" s="22" t="s">
        <v>175</v>
      </c>
      <c r="S106" s="5">
        <v>0.28742747600000002</v>
      </c>
    </row>
    <row r="107" spans="18:19">
      <c r="R107" s="4" t="s">
        <v>180</v>
      </c>
      <c r="S107" s="5">
        <v>0.45023135800000003</v>
      </c>
    </row>
    <row r="108" spans="18:19">
      <c r="R108" s="4" t="s">
        <v>47</v>
      </c>
      <c r="S108" s="5">
        <v>0.193795309</v>
      </c>
    </row>
    <row r="109" spans="18:19">
      <c r="R109" s="4" t="s">
        <v>181</v>
      </c>
      <c r="S109" s="5">
        <v>0.164744418</v>
      </c>
    </row>
    <row r="110" spans="18:19">
      <c r="R110" s="4" t="s">
        <v>90</v>
      </c>
      <c r="S110" s="5">
        <v>0.25567135899999999</v>
      </c>
    </row>
    <row r="111" spans="18:19">
      <c r="R111" s="4" t="s">
        <v>49</v>
      </c>
      <c r="S111" s="5">
        <v>0.21171030399999999</v>
      </c>
    </row>
    <row r="112" spans="18:19">
      <c r="R112" s="4" t="s">
        <v>185</v>
      </c>
      <c r="S112" s="5">
        <v>0.36166089299999998</v>
      </c>
    </row>
    <row r="113" spans="18:19">
      <c r="R113" s="4" t="s">
        <v>92</v>
      </c>
      <c r="S113" s="5">
        <v>0.28963038000000002</v>
      </c>
    </row>
    <row r="114" spans="18:19">
      <c r="R114" s="4" t="s">
        <v>188</v>
      </c>
      <c r="S114" s="5">
        <v>0.150847644</v>
      </c>
    </row>
    <row r="115" spans="18:19">
      <c r="R115" s="4" t="s">
        <v>182</v>
      </c>
      <c r="S115" s="5">
        <v>0.304453064</v>
      </c>
    </row>
    <row r="116" spans="18:19">
      <c r="R116" s="4" t="s">
        <v>191</v>
      </c>
      <c r="S116" s="5">
        <v>0.28386346000000001</v>
      </c>
    </row>
    <row r="117" spans="18:19">
      <c r="R117" s="4" t="s">
        <v>120</v>
      </c>
      <c r="S117" s="5">
        <v>0.530444735</v>
      </c>
    </row>
    <row r="118" spans="18:19">
      <c r="R118" s="4" t="s">
        <v>194</v>
      </c>
      <c r="S118" s="4">
        <v>0.54393411999999997</v>
      </c>
    </row>
    <row r="119" spans="18:19">
      <c r="R119" s="4" t="s">
        <v>196</v>
      </c>
      <c r="S119" s="5">
        <v>0.41895681699999998</v>
      </c>
    </row>
    <row r="120" spans="18:19">
      <c r="R120" s="17" t="s">
        <v>151</v>
      </c>
      <c r="S120" s="5">
        <v>0.34739118899999999</v>
      </c>
    </row>
    <row r="121" spans="18:19">
      <c r="R121" s="4" t="s">
        <v>183</v>
      </c>
      <c r="S121" s="5">
        <v>0.32123402699999998</v>
      </c>
    </row>
    <row r="122" spans="18:19">
      <c r="R122" s="4" t="s">
        <v>197</v>
      </c>
      <c r="S122" s="5">
        <v>0.35481905499999999</v>
      </c>
    </row>
    <row r="123" spans="18:19">
      <c r="R123" s="17" t="s">
        <v>198</v>
      </c>
      <c r="S123" s="5">
        <v>0.48138170000000002</v>
      </c>
    </row>
    <row r="124" spans="18:19">
      <c r="R124" s="77" t="s">
        <v>332</v>
      </c>
      <c r="S124" s="5">
        <v>0.48138170000000002</v>
      </c>
    </row>
    <row r="125" spans="18:19">
      <c r="R125" s="4" t="s">
        <v>51</v>
      </c>
      <c r="S125" s="5">
        <v>0.26294708900000002</v>
      </c>
    </row>
    <row r="126" spans="18:19">
      <c r="R126" s="4" t="s">
        <v>184</v>
      </c>
      <c r="S126" s="5">
        <v>0.35035347300000003</v>
      </c>
    </row>
    <row r="127" spans="18:19">
      <c r="R127" s="4" t="s">
        <v>199</v>
      </c>
      <c r="S127" s="5">
        <v>0.47867728199999998</v>
      </c>
    </row>
    <row r="128" spans="18:19">
      <c r="R128" s="4" t="s">
        <v>122</v>
      </c>
      <c r="S128" s="5">
        <v>0.57400911600000004</v>
      </c>
    </row>
    <row r="129" spans="18:19">
      <c r="R129" s="22" t="s">
        <v>99</v>
      </c>
      <c r="S129" s="5">
        <v>0.36547341700000002</v>
      </c>
    </row>
    <row r="130" spans="18:19">
      <c r="R130" s="4" t="s">
        <v>79</v>
      </c>
      <c r="S130" s="4">
        <v>0.17537725199999998</v>
      </c>
    </row>
    <row r="131" spans="18:19">
      <c r="R131" s="4" t="s">
        <v>52</v>
      </c>
      <c r="S131" s="5">
        <v>0.25720264300000001</v>
      </c>
    </row>
    <row r="132" spans="18:19">
      <c r="R132" s="4" t="s">
        <v>54</v>
      </c>
      <c r="S132" s="5">
        <v>0.12913191900000001</v>
      </c>
    </row>
    <row r="133" spans="18:19">
      <c r="R133" s="23" t="s">
        <v>153</v>
      </c>
      <c r="S133" s="4">
        <v>0.30302319799999999</v>
      </c>
    </row>
    <row r="134" spans="18:19">
      <c r="R134" s="4" t="s">
        <v>123</v>
      </c>
      <c r="S134" s="5">
        <v>0.53886033200000005</v>
      </c>
    </row>
    <row r="135" spans="18:19">
      <c r="R135" s="4" t="s">
        <v>125</v>
      </c>
      <c r="S135" s="5">
        <v>0.491810578</v>
      </c>
    </row>
    <row r="136" spans="18:19">
      <c r="R136" s="4" t="s">
        <v>163</v>
      </c>
      <c r="S136" s="5">
        <v>0.309853932</v>
      </c>
    </row>
    <row r="137" spans="18:19">
      <c r="R137" s="4" t="s">
        <v>176</v>
      </c>
      <c r="S137" s="5">
        <v>0.39787066100000001</v>
      </c>
    </row>
    <row r="138" spans="18:19">
      <c r="R138" s="4" t="s">
        <v>126</v>
      </c>
      <c r="S138" s="5">
        <v>0.54441631300000004</v>
      </c>
    </row>
    <row r="139" spans="18:19">
      <c r="R139" s="4" t="s">
        <v>56</v>
      </c>
      <c r="S139" s="5">
        <v>0.255508018</v>
      </c>
    </row>
    <row r="140" spans="18:19">
      <c r="R140" s="4" t="s">
        <v>208</v>
      </c>
      <c r="S140" s="4">
        <v>0.54393411999999997</v>
      </c>
    </row>
    <row r="141" spans="18:19">
      <c r="R141" s="4" t="s">
        <v>209</v>
      </c>
      <c r="S141" s="4">
        <v>0.39864959599999999</v>
      </c>
    </row>
    <row r="142" spans="18:19">
      <c r="R142" s="4" t="s">
        <v>127</v>
      </c>
      <c r="S142" s="5">
        <v>0.46528443800000002</v>
      </c>
    </row>
    <row r="143" spans="18:19">
      <c r="R143" s="4" t="s">
        <v>128</v>
      </c>
      <c r="S143" s="5">
        <v>0.33922593699999998</v>
      </c>
    </row>
    <row r="144" spans="18:19">
      <c r="R144" s="4" t="s">
        <v>210</v>
      </c>
      <c r="S144" s="4">
        <v>0.46037966699999999</v>
      </c>
    </row>
    <row r="145" spans="18:19">
      <c r="R145" s="4" t="s">
        <v>205</v>
      </c>
      <c r="S145" s="5">
        <v>0.28954676299999998</v>
      </c>
    </row>
    <row r="146" spans="18:19">
      <c r="R146" s="4" t="s">
        <v>211</v>
      </c>
      <c r="S146" s="5">
        <v>0.48259844499999999</v>
      </c>
    </row>
    <row r="147" spans="18:19">
      <c r="R147" s="4" t="s">
        <v>81</v>
      </c>
      <c r="S147" s="5">
        <v>0.18817235299999999</v>
      </c>
    </row>
    <row r="148" spans="18:19">
      <c r="R148" s="4" t="s">
        <v>155</v>
      </c>
      <c r="S148" s="5">
        <v>0.39930692499999998</v>
      </c>
    </row>
    <row r="149" spans="18:19">
      <c r="R149" s="4" t="s">
        <v>212</v>
      </c>
      <c r="S149" s="4">
        <v>0.2866231185</v>
      </c>
    </row>
    <row r="150" spans="18:19">
      <c r="R150" s="4" t="s">
        <v>214</v>
      </c>
      <c r="S150" s="4">
        <v>0.39864959599999999</v>
      </c>
    </row>
    <row r="151" spans="18:19">
      <c r="R151" s="4" t="s">
        <v>101</v>
      </c>
      <c r="S151" s="5">
        <v>0.36470802699999999</v>
      </c>
    </row>
    <row r="152" spans="18:19">
      <c r="R152" s="4" t="s">
        <v>129</v>
      </c>
      <c r="S152" s="5">
        <v>0.51318692300000002</v>
      </c>
    </row>
    <row r="153" spans="18:19">
      <c r="R153" s="4" t="s">
        <v>217</v>
      </c>
      <c r="S153" s="5">
        <v>0.42702807500000001</v>
      </c>
    </row>
    <row r="154" spans="18:19">
      <c r="R154" s="4" t="s">
        <v>218</v>
      </c>
      <c r="S154" s="4">
        <v>0.54393411999999997</v>
      </c>
    </row>
    <row r="155" spans="18:19">
      <c r="R155" s="4" t="s">
        <v>177</v>
      </c>
      <c r="S155" s="5">
        <v>0.47759416300000002</v>
      </c>
    </row>
    <row r="156" spans="18:19">
      <c r="R156" s="4" t="s">
        <v>58</v>
      </c>
      <c r="S156" s="5">
        <v>0.19057085000000001</v>
      </c>
    </row>
    <row r="157" spans="18:19">
      <c r="R157" s="218" t="s">
        <v>266</v>
      </c>
      <c r="S157" s="4">
        <v>0.39864959599999999</v>
      </c>
    </row>
    <row r="158" spans="18:19">
      <c r="R158" s="22" t="s">
        <v>213</v>
      </c>
      <c r="S158" s="4">
        <v>0.39864959599999999</v>
      </c>
    </row>
    <row r="159" spans="18:19">
      <c r="R159" s="4" t="s">
        <v>94</v>
      </c>
      <c r="S159" s="5">
        <v>0.25937051</v>
      </c>
    </row>
    <row r="160" spans="18:19">
      <c r="R160" s="17" t="s">
        <v>222</v>
      </c>
      <c r="S160" s="4">
        <v>0.54393411999999997</v>
      </c>
    </row>
    <row r="161" spans="18:19">
      <c r="R161" s="4" t="s">
        <v>206</v>
      </c>
      <c r="S161" s="5">
        <v>0.37561155200000002</v>
      </c>
    </row>
    <row r="162" spans="18:19">
      <c r="R162" s="4" t="s">
        <v>131</v>
      </c>
      <c r="S162" s="5">
        <v>0.52911444100000005</v>
      </c>
    </row>
    <row r="163" spans="18:19">
      <c r="R163" s="4" t="s">
        <v>133</v>
      </c>
      <c r="S163" s="5">
        <v>0.50267819899999999</v>
      </c>
    </row>
    <row r="164" spans="18:19">
      <c r="R164" s="4" t="s">
        <v>224</v>
      </c>
      <c r="S164" s="4">
        <v>0.54393411999999997</v>
      </c>
    </row>
    <row r="165" spans="18:19">
      <c r="R165" s="4" t="s">
        <v>225</v>
      </c>
      <c r="S165" s="4">
        <v>0.54393411999999997</v>
      </c>
    </row>
    <row r="166" spans="18:19">
      <c r="R166" s="4" t="s">
        <v>226</v>
      </c>
      <c r="S166" s="4">
        <v>0.54393411999999997</v>
      </c>
    </row>
    <row r="167" spans="18:19">
      <c r="R167" s="4" t="s">
        <v>83</v>
      </c>
      <c r="S167" s="5">
        <v>0.16181582799999999</v>
      </c>
    </row>
    <row r="168" spans="18:19">
      <c r="R168" s="4" t="s">
        <v>186</v>
      </c>
      <c r="S168" s="5">
        <v>0.320837551</v>
      </c>
    </row>
    <row r="169" spans="18:19">
      <c r="R169" s="4" t="s">
        <v>178</v>
      </c>
      <c r="S169" s="5">
        <v>0.430075243</v>
      </c>
    </row>
    <row r="170" spans="18:19">
      <c r="R170" s="4" t="s">
        <v>229</v>
      </c>
      <c r="S170" s="4">
        <v>0.54393411999999997</v>
      </c>
    </row>
    <row r="171" spans="18:19">
      <c r="R171" s="4" t="s">
        <v>231</v>
      </c>
      <c r="S171" s="5">
        <v>0.349158994</v>
      </c>
    </row>
    <row r="172" spans="18:19">
      <c r="R172" s="4" t="s">
        <v>207</v>
      </c>
      <c r="S172" s="5">
        <v>0.33910511100000001</v>
      </c>
    </row>
    <row r="173" spans="18:19">
      <c r="R173" s="17" t="s">
        <v>219</v>
      </c>
      <c r="S173" s="5">
        <v>0.50184070000000003</v>
      </c>
    </row>
    <row r="174" spans="18:19">
      <c r="R174" s="4" t="s">
        <v>200</v>
      </c>
      <c r="S174" s="5">
        <v>0.34476546800000002</v>
      </c>
    </row>
    <row r="175" spans="18:19">
      <c r="R175" s="4" t="s">
        <v>201</v>
      </c>
      <c r="S175" s="5">
        <v>0.36989438499999999</v>
      </c>
    </row>
    <row r="176" spans="18:19">
      <c r="R176" s="4" t="s">
        <v>166</v>
      </c>
      <c r="S176" s="5">
        <v>0.38176551399999997</v>
      </c>
    </row>
    <row r="177" spans="18:19">
      <c r="R177" s="4" t="s">
        <v>235</v>
      </c>
      <c r="S177" s="4">
        <v>0.54393411999999997</v>
      </c>
    </row>
    <row r="178" spans="18:19">
      <c r="R178" s="4" t="s">
        <v>60</v>
      </c>
      <c r="S178" s="5">
        <v>0.14993991800000001</v>
      </c>
    </row>
    <row r="179" spans="18:19">
      <c r="R179" s="4" t="s">
        <v>62</v>
      </c>
      <c r="S179" s="5">
        <v>0.25460756899999998</v>
      </c>
    </row>
    <row r="180" spans="18:19">
      <c r="R180" s="17" t="s">
        <v>236</v>
      </c>
      <c r="S180" s="4">
        <v>0.39864959599999999</v>
      </c>
    </row>
    <row r="181" spans="18:19">
      <c r="R181" s="4" t="s">
        <v>187</v>
      </c>
      <c r="S181" s="5">
        <v>0.29396187099999999</v>
      </c>
    </row>
    <row r="182" spans="18:19">
      <c r="R182" s="22" t="s">
        <v>227</v>
      </c>
      <c r="S182" s="5">
        <v>0.32266445799999999</v>
      </c>
    </row>
    <row r="183" spans="18:19">
      <c r="R183" s="4" t="s">
        <v>237</v>
      </c>
      <c r="S183" s="4">
        <v>0.33922593699999998</v>
      </c>
    </row>
    <row r="184" spans="18:19">
      <c r="R184" s="4" t="s">
        <v>64</v>
      </c>
      <c r="S184" s="5">
        <v>0.25070976</v>
      </c>
    </row>
    <row r="185" spans="18:19">
      <c r="R185" s="17" t="s">
        <v>228</v>
      </c>
      <c r="S185" s="5">
        <v>0.28943591299999999</v>
      </c>
    </row>
    <row r="186" spans="18:19">
      <c r="R186" s="4" t="s">
        <v>135</v>
      </c>
      <c r="S186" s="5">
        <v>0.52074587400000005</v>
      </c>
    </row>
    <row r="187" spans="18:19">
      <c r="R187" s="4" t="s">
        <v>238</v>
      </c>
      <c r="S187" s="4">
        <v>0.39864959599999999</v>
      </c>
    </row>
    <row r="188" spans="18:19">
      <c r="R188" s="4" t="s">
        <v>239</v>
      </c>
      <c r="S188" s="4">
        <v>0.50207523200000004</v>
      </c>
    </row>
    <row r="189" spans="18:19">
      <c r="R189" s="4" t="s">
        <v>215</v>
      </c>
      <c r="S189" s="5">
        <v>0.397369798</v>
      </c>
    </row>
    <row r="190" spans="18:19">
      <c r="R190" s="4" t="s">
        <v>240</v>
      </c>
      <c r="S190" s="5">
        <v>0.30378436800000003</v>
      </c>
    </row>
    <row r="191" spans="18:19">
      <c r="R191" s="4" t="s">
        <v>241</v>
      </c>
      <c r="S191" s="4">
        <v>0.39864959599999999</v>
      </c>
    </row>
    <row r="192" spans="18:19">
      <c r="R192" s="4" t="s">
        <v>242</v>
      </c>
      <c r="S192" s="4">
        <v>0.23357465599999999</v>
      </c>
    </row>
    <row r="193" spans="18:19">
      <c r="R193" s="4" t="s">
        <v>243</v>
      </c>
      <c r="S193" s="5">
        <v>0.36169664699999998</v>
      </c>
    </row>
    <row r="194" spans="18:19">
      <c r="R194" s="4" t="s">
        <v>244</v>
      </c>
      <c r="S194" s="5">
        <v>0.41545077699999999</v>
      </c>
    </row>
    <row r="195" spans="18:19">
      <c r="R195" s="4" t="s">
        <v>245</v>
      </c>
      <c r="S195" s="5">
        <v>0.21171030399999999</v>
      </c>
    </row>
    <row r="196" spans="18:19">
      <c r="R196" s="4" t="s">
        <v>246</v>
      </c>
      <c r="S196" s="5">
        <v>0.50207523200000004</v>
      </c>
    </row>
    <row r="197" spans="18:19">
      <c r="R197" s="4" t="s">
        <v>189</v>
      </c>
      <c r="S197" s="5">
        <v>0.34145803200000002</v>
      </c>
    </row>
    <row r="198" spans="18:19">
      <c r="R198" s="4" t="s">
        <v>136</v>
      </c>
      <c r="S198" s="5">
        <v>0.472086175</v>
      </c>
    </row>
    <row r="199" spans="18:19">
      <c r="R199" s="4" t="s">
        <v>223</v>
      </c>
      <c r="S199" s="5">
        <v>0.33414865799999999</v>
      </c>
    </row>
    <row r="200" spans="18:19">
      <c r="R200" s="4" t="s">
        <v>247</v>
      </c>
      <c r="S200" s="5">
        <v>0.33414865799999999</v>
      </c>
    </row>
    <row r="201" spans="18:19">
      <c r="R201" s="4" t="s">
        <v>137</v>
      </c>
      <c r="S201" s="5">
        <v>0.37213973700000003</v>
      </c>
    </row>
    <row r="202" spans="18:19">
      <c r="R202" s="4" t="s">
        <v>139</v>
      </c>
      <c r="S202" s="5">
        <v>0.58945392100000005</v>
      </c>
    </row>
    <row r="203" spans="18:19">
      <c r="R203" s="4" t="s">
        <v>168</v>
      </c>
      <c r="S203" s="5">
        <v>0.35233554700000003</v>
      </c>
    </row>
    <row r="204" spans="18:19">
      <c r="R204" s="4" t="s">
        <v>66</v>
      </c>
      <c r="S204" s="5">
        <v>0.187754477</v>
      </c>
    </row>
    <row r="205" spans="18:19">
      <c r="R205" s="4" t="s">
        <v>68</v>
      </c>
      <c r="S205" s="5">
        <v>0.17079533599999999</v>
      </c>
    </row>
    <row r="206" spans="18:19">
      <c r="R206" s="17" t="s">
        <v>220</v>
      </c>
      <c r="S206" s="5">
        <v>0.54393411999999997</v>
      </c>
    </row>
    <row r="207" spans="18:19">
      <c r="R207" s="4" t="s">
        <v>248</v>
      </c>
      <c r="S207" s="5">
        <v>0.61926907399999997</v>
      </c>
    </row>
    <row r="208" spans="18:19">
      <c r="R208" s="4" t="s">
        <v>141</v>
      </c>
      <c r="S208" s="5">
        <v>0.36556084300000002</v>
      </c>
    </row>
    <row r="209" spans="18:19">
      <c r="R209" s="4" t="s">
        <v>249</v>
      </c>
      <c r="S209" s="5">
        <v>0.61926907399999997</v>
      </c>
    </row>
    <row r="210" spans="18:19">
      <c r="R210" s="4" t="s">
        <v>70</v>
      </c>
      <c r="S210" s="5">
        <v>0.21351756199999999</v>
      </c>
    </row>
    <row r="211" spans="18:19">
      <c r="R211" s="4" t="s">
        <v>179</v>
      </c>
      <c r="S211" s="5">
        <v>0.33193937699999998</v>
      </c>
    </row>
    <row r="212" spans="18:19">
      <c r="R212" s="4" t="s">
        <v>103</v>
      </c>
      <c r="S212" s="5">
        <v>0.526867847</v>
      </c>
    </row>
    <row r="213" spans="18:19">
      <c r="R213" s="4" t="s">
        <v>202</v>
      </c>
      <c r="S213" s="5">
        <v>0.30560838699999998</v>
      </c>
    </row>
    <row r="214" spans="18:19">
      <c r="R214" s="4" t="s">
        <v>250</v>
      </c>
      <c r="S214" s="5">
        <v>0.16181582799999999</v>
      </c>
    </row>
    <row r="215" spans="18:19">
      <c r="R215" s="4" t="s">
        <v>143</v>
      </c>
      <c r="S215" s="5">
        <v>0.41105823699999999</v>
      </c>
    </row>
    <row r="216" spans="18:19">
      <c r="R216" s="4" t="s">
        <v>72</v>
      </c>
      <c r="S216" s="5">
        <v>0.20526576499999999</v>
      </c>
    </row>
    <row r="217" spans="18:19">
      <c r="R217" s="4" t="s">
        <v>85</v>
      </c>
      <c r="S217" s="5">
        <v>0.15576436299999999</v>
      </c>
    </row>
    <row r="218" spans="18:19">
      <c r="R218" s="22" t="s">
        <v>190</v>
      </c>
      <c r="S218" s="5">
        <v>0.349158994</v>
      </c>
    </row>
    <row r="219" spans="18:19">
      <c r="R219" s="17" t="s">
        <v>157</v>
      </c>
      <c r="S219" s="5">
        <v>0.30302319799999999</v>
      </c>
    </row>
    <row r="220" spans="18:19">
      <c r="R220" s="4" t="s">
        <v>230</v>
      </c>
      <c r="S220" s="5">
        <v>0.39837171399999999</v>
      </c>
    </row>
    <row r="221" spans="18:19">
      <c r="R221" s="4" t="s">
        <v>170</v>
      </c>
      <c r="S221" s="5">
        <v>0.30810618099999998</v>
      </c>
    </row>
    <row r="222" spans="18:19">
      <c r="R222" s="17" t="s">
        <v>251</v>
      </c>
      <c r="S222" s="5">
        <v>0.30281271399999998</v>
      </c>
    </row>
    <row r="223" spans="18:19">
      <c r="R223" s="4" t="s">
        <v>252</v>
      </c>
      <c r="S223" s="5">
        <v>0.53492192699999996</v>
      </c>
    </row>
    <row r="224" spans="18:19">
      <c r="R224" s="4" t="s">
        <v>253</v>
      </c>
      <c r="S224" s="5">
        <v>0.57529444600000001</v>
      </c>
    </row>
    <row r="225" spans="18:19">
      <c r="R225" s="4" t="s">
        <v>254</v>
      </c>
      <c r="S225" s="4">
        <v>0.54393411999999997</v>
      </c>
    </row>
    <row r="226" spans="18:19">
      <c r="R226" s="4" t="s">
        <v>255</v>
      </c>
      <c r="S226" s="5">
        <v>0.416826951</v>
      </c>
    </row>
    <row r="227" spans="18:19">
      <c r="R227" s="4" t="s">
        <v>216</v>
      </c>
      <c r="S227" s="5">
        <v>0.302344053</v>
      </c>
    </row>
    <row r="228" spans="18:19">
      <c r="R228" s="4" t="s">
        <v>105</v>
      </c>
      <c r="S228" s="5">
        <v>0.31737988700000003</v>
      </c>
    </row>
    <row r="229" spans="18:19">
      <c r="R229" s="4" t="s">
        <v>192</v>
      </c>
      <c r="S229" s="5">
        <v>0.27743080799999997</v>
      </c>
    </row>
    <row r="230" spans="18:19">
      <c r="R230" s="4" t="s">
        <v>256</v>
      </c>
      <c r="S230" s="5">
        <v>0.29321646899999998</v>
      </c>
    </row>
    <row r="231" spans="18:19">
      <c r="R231" s="4" t="s">
        <v>257</v>
      </c>
      <c r="S231" s="4">
        <v>0.39864959599999999</v>
      </c>
    </row>
    <row r="232" spans="18:19">
      <c r="R232" s="4" t="s">
        <v>258</v>
      </c>
      <c r="S232" s="4">
        <v>0.54393411999999997</v>
      </c>
    </row>
    <row r="233" spans="18:19">
      <c r="R233" s="4" t="s">
        <v>144</v>
      </c>
      <c r="S233" s="5">
        <v>0.52159803599999999</v>
      </c>
    </row>
    <row r="234" spans="18:19">
      <c r="R234" s="4" t="s">
        <v>232</v>
      </c>
      <c r="S234" s="5">
        <v>0.262116511</v>
      </c>
    </row>
    <row r="235" spans="18:19">
      <c r="R235" s="4" t="s">
        <v>193</v>
      </c>
      <c r="S235" s="5">
        <v>0.29781603099999998</v>
      </c>
    </row>
    <row r="236" spans="18:19">
      <c r="R236" s="4" t="s">
        <v>74</v>
      </c>
      <c r="S236" s="5">
        <v>0.164744418</v>
      </c>
    </row>
    <row r="237" spans="18:19">
      <c r="R237" s="25" t="s">
        <v>146</v>
      </c>
      <c r="S237" s="5">
        <v>0.53553453900000003</v>
      </c>
    </row>
    <row r="238" spans="18:19">
      <c r="R238" s="39" t="s">
        <v>275</v>
      </c>
      <c r="S238" s="39">
        <v>0.53553453900000003</v>
      </c>
    </row>
    <row r="239" spans="18:19">
      <c r="R239" s="4" t="s">
        <v>0</v>
      </c>
      <c r="S239" s="5">
        <v>0.199021375</v>
      </c>
    </row>
    <row r="240" spans="18:19">
      <c r="R240" s="4" t="s">
        <v>259</v>
      </c>
      <c r="S240" s="4">
        <v>0.54393411999999997</v>
      </c>
    </row>
    <row r="241" spans="18:19">
      <c r="R241" s="17" t="s">
        <v>260</v>
      </c>
      <c r="S241" s="4">
        <v>0.39864959599999999</v>
      </c>
    </row>
    <row r="242" spans="18:19">
      <c r="R242" s="4" t="s">
        <v>203</v>
      </c>
      <c r="S242" s="5">
        <v>0.273960494</v>
      </c>
    </row>
    <row r="243" spans="18:19">
      <c r="R243" s="4" t="s">
        <v>233</v>
      </c>
      <c r="S243" s="5">
        <v>0.30434835599999999</v>
      </c>
    </row>
    <row r="244" spans="18:19">
      <c r="R244" s="4" t="s">
        <v>221</v>
      </c>
      <c r="S244" s="5">
        <v>0.44710646199999998</v>
      </c>
    </row>
    <row r="245" spans="18:19">
      <c r="R245" s="17" t="s">
        <v>204</v>
      </c>
      <c r="S245" s="5">
        <v>0.284910779</v>
      </c>
    </row>
    <row r="246" spans="18:19">
      <c r="R246" s="793" t="s">
        <v>267</v>
      </c>
      <c r="S246" s="5">
        <v>0.284910779</v>
      </c>
    </row>
    <row r="247" spans="18:19">
      <c r="R247" s="17" t="s">
        <v>172</v>
      </c>
      <c r="S247" s="5">
        <v>0.38138826799999997</v>
      </c>
    </row>
    <row r="248" spans="18:19">
      <c r="R248" s="4" t="s">
        <v>261</v>
      </c>
      <c r="S248" s="4">
        <v>0.54393411999999997</v>
      </c>
    </row>
    <row r="249" spans="18:19">
      <c r="R249" s="4" t="s">
        <v>262</v>
      </c>
      <c r="S249" s="4">
        <v>0.38749658933333336</v>
      </c>
    </row>
    <row r="250" spans="18:19">
      <c r="R250" s="4" t="s">
        <v>195</v>
      </c>
      <c r="S250" s="5">
        <v>0.52748621900000003</v>
      </c>
    </row>
    <row r="251" spans="18:19">
      <c r="R251" s="17" t="s">
        <v>263</v>
      </c>
      <c r="S251" s="4">
        <v>0.25747838160000003</v>
      </c>
    </row>
    <row r="252" spans="18:19">
      <c r="R252" s="4" t="s">
        <v>148</v>
      </c>
      <c r="S252" s="5">
        <v>0.49722559999999999</v>
      </c>
    </row>
    <row r="253" spans="18:19">
      <c r="R253" s="4" t="s">
        <v>149</v>
      </c>
      <c r="S253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topLeftCell="B1" workbookViewId="0">
      <selection activeCell="Q1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195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18"/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23</v>
      </c>
      <c r="B7" s="78">
        <v>0</v>
      </c>
      <c r="C7" s="78">
        <v>1.3891918098807656</v>
      </c>
      <c r="D7" s="78">
        <v>0</v>
      </c>
      <c r="E7" s="78">
        <v>0</v>
      </c>
      <c r="F7" s="78">
        <v>0</v>
      </c>
      <c r="G7" s="20">
        <f>AVERAGE(B7:F7)</f>
        <v>0.27783836197615314</v>
      </c>
      <c r="H7">
        <f>G7/G$17</f>
        <v>2.5410949185669285E-3</v>
      </c>
      <c r="I7">
        <f>VLOOKUP(A7,R$1:S$248,2,FALSE)</f>
        <v>0.205225833</v>
      </c>
      <c r="J7">
        <f>H7*I7</f>
        <v>5.2149832139496502E-4</v>
      </c>
      <c r="K7">
        <f>SUM(J7:J15)</f>
        <v>0.26936150297427497</v>
      </c>
      <c r="L7">
        <f>COUNTA(J7:J15)</f>
        <v>8</v>
      </c>
      <c r="R7" s="4" t="s">
        <v>22</v>
      </c>
      <c r="S7" s="5">
        <v>0.51563940399999997</v>
      </c>
    </row>
    <row r="8" spans="1:19">
      <c r="A8" s="77" t="s">
        <v>97</v>
      </c>
      <c r="B8" s="78">
        <v>15.4</v>
      </c>
      <c r="C8" s="78">
        <v>7.1</v>
      </c>
      <c r="D8" s="78">
        <v>17.2</v>
      </c>
      <c r="E8" s="78">
        <v>1.9</v>
      </c>
      <c r="F8" s="78">
        <v>3.4000000000000004</v>
      </c>
      <c r="G8" s="20">
        <f t="shared" ref="G8:G17" si="0">AVERAGE(B8:F8)</f>
        <v>9</v>
      </c>
      <c r="H8">
        <f t="shared" ref="H8:H15" si="1">G8/G$17</f>
        <v>8.231352252596881E-2</v>
      </c>
      <c r="I8">
        <f t="shared" ref="I8:I15" si="2">VLOOKUP(A8,R$1:S$248,2,FALSE)</f>
        <v>0.28376774599999999</v>
      </c>
      <c r="J8">
        <f t="shared" ref="J8:J15" si="3">H8*I8</f>
        <v>2.3357922752514394E-2</v>
      </c>
      <c r="R8" s="4" t="s">
        <v>24</v>
      </c>
      <c r="S8" s="4">
        <v>0.39864959599999999</v>
      </c>
    </row>
    <row r="9" spans="1:19">
      <c r="A9" s="77" t="s">
        <v>39</v>
      </c>
      <c r="B9" s="78">
        <v>0</v>
      </c>
      <c r="C9" s="78">
        <v>0</v>
      </c>
      <c r="D9" s="78">
        <v>3.9732731161718835</v>
      </c>
      <c r="E9" s="78">
        <v>1.3901342174586957</v>
      </c>
      <c r="F9" s="78">
        <v>2.5697173123267043</v>
      </c>
      <c r="G9" s="20">
        <f t="shared" si="0"/>
        <v>1.5866249291914567</v>
      </c>
      <c r="H9">
        <f t="shared" si="1"/>
        <v>1.451118742769607E-2</v>
      </c>
      <c r="I9">
        <f t="shared" si="2"/>
        <v>0.150847644</v>
      </c>
      <c r="J9">
        <f t="shared" si="3"/>
        <v>2.1889784351103725E-3</v>
      </c>
      <c r="R9" s="4" t="s">
        <v>26</v>
      </c>
      <c r="S9" s="5">
        <v>0.61926907399999997</v>
      </c>
    </row>
    <row r="10" spans="1:19">
      <c r="A10" s="77" t="s">
        <v>41</v>
      </c>
      <c r="B10" s="78">
        <v>0</v>
      </c>
      <c r="C10" s="78">
        <v>1.3891918098807656</v>
      </c>
      <c r="D10" s="78">
        <v>0</v>
      </c>
      <c r="E10" s="78">
        <v>0</v>
      </c>
      <c r="F10" s="78">
        <v>0</v>
      </c>
      <c r="G10" s="20">
        <f t="shared" si="0"/>
        <v>0.27783836197615314</v>
      </c>
      <c r="H10">
        <f t="shared" si="1"/>
        <v>2.5410949185669285E-3</v>
      </c>
      <c r="I10">
        <f t="shared" si="2"/>
        <v>0.15008984</v>
      </c>
      <c r="J10">
        <f t="shared" si="3"/>
        <v>3.8139252975252335E-4</v>
      </c>
      <c r="R10" s="4" t="s">
        <v>28</v>
      </c>
      <c r="S10" s="5">
        <v>0.41010332799999999</v>
      </c>
    </row>
    <row r="11" spans="1:19">
      <c r="A11" s="77" t="s">
        <v>54</v>
      </c>
      <c r="B11" s="78">
        <v>0</v>
      </c>
      <c r="C11" s="78">
        <v>0</v>
      </c>
      <c r="D11" s="78">
        <v>13.2442437205729</v>
      </c>
      <c r="E11" s="78">
        <v>150.13449548553899</v>
      </c>
      <c r="F11" s="78">
        <v>0</v>
      </c>
      <c r="G11" s="20">
        <f t="shared" si="0"/>
        <v>32.675747841222382</v>
      </c>
      <c r="H11">
        <f t="shared" si="1"/>
        <v>0.29885065622014834</v>
      </c>
      <c r="I11">
        <f t="shared" si="2"/>
        <v>0.12913191900000001</v>
      </c>
      <c r="J11">
        <f t="shared" si="3"/>
        <v>3.8591158732117048E-2</v>
      </c>
      <c r="R11" s="4" t="s">
        <v>31</v>
      </c>
      <c r="S11" s="5">
        <v>0.26223906699999999</v>
      </c>
    </row>
    <row r="12" spans="1:19">
      <c r="A12" s="77" t="s">
        <v>64</v>
      </c>
      <c r="B12" s="78">
        <v>0</v>
      </c>
      <c r="C12" s="78">
        <v>0</v>
      </c>
      <c r="D12" s="78">
        <v>0</v>
      </c>
      <c r="E12" s="78">
        <v>0</v>
      </c>
      <c r="F12" s="78">
        <v>0</v>
      </c>
      <c r="G12" s="20">
        <f t="shared" si="0"/>
        <v>0</v>
      </c>
      <c r="H12">
        <f t="shared" si="1"/>
        <v>0</v>
      </c>
      <c r="I12">
        <f t="shared" si="2"/>
        <v>0.25070976</v>
      </c>
      <c r="R12" s="4" t="s">
        <v>33</v>
      </c>
      <c r="S12" s="5">
        <v>0.29721400999999997</v>
      </c>
    </row>
    <row r="13" spans="1:19">
      <c r="A13" s="77" t="s">
        <v>189</v>
      </c>
      <c r="B13" s="78">
        <v>216</v>
      </c>
      <c r="C13" s="78">
        <v>56</v>
      </c>
      <c r="D13" s="78">
        <v>52</v>
      </c>
      <c r="E13" s="78">
        <v>0</v>
      </c>
      <c r="F13" s="78">
        <v>0</v>
      </c>
      <c r="G13" s="20">
        <f t="shared" si="0"/>
        <v>64.8</v>
      </c>
      <c r="H13">
        <f t="shared" si="1"/>
        <v>0.5926573621869754</v>
      </c>
      <c r="I13">
        <f t="shared" si="2"/>
        <v>0.34145803200000002</v>
      </c>
      <c r="J13">
        <f t="shared" si="3"/>
        <v>0.20236761654267585</v>
      </c>
      <c r="R13" s="4" t="s">
        <v>35</v>
      </c>
      <c r="S13" s="4">
        <v>0.39864959599999999</v>
      </c>
    </row>
    <row r="14" spans="1:19">
      <c r="A14" s="77" t="s">
        <v>275</v>
      </c>
      <c r="B14" s="78">
        <v>0</v>
      </c>
      <c r="C14" s="78">
        <v>0</v>
      </c>
      <c r="D14" s="78">
        <v>0</v>
      </c>
      <c r="E14" s="78">
        <v>0.6</v>
      </c>
      <c r="F14" s="78">
        <v>0</v>
      </c>
      <c r="G14" s="20">
        <f t="shared" si="0"/>
        <v>0.12</v>
      </c>
      <c r="H14">
        <f t="shared" si="1"/>
        <v>1.0975136336795841E-3</v>
      </c>
      <c r="I14">
        <f t="shared" si="2"/>
        <v>0.53553453900000003</v>
      </c>
      <c r="J14">
        <f t="shared" si="3"/>
        <v>5.8775645785881102E-4</v>
      </c>
      <c r="R14" s="4" t="s">
        <v>37</v>
      </c>
      <c r="S14" s="5">
        <v>0.23886655300000001</v>
      </c>
    </row>
    <row r="15" spans="1:19">
      <c r="A15" s="77" t="s">
        <v>0</v>
      </c>
      <c r="B15" s="78">
        <v>2</v>
      </c>
      <c r="C15" s="458" t="s">
        <v>30</v>
      </c>
      <c r="D15" s="78">
        <v>0</v>
      </c>
      <c r="E15" s="78">
        <v>1</v>
      </c>
      <c r="F15" s="78">
        <v>0</v>
      </c>
      <c r="G15" s="20">
        <f>AVERAGE(B15,D15,E15,F15)</f>
        <v>0.75</v>
      </c>
      <c r="H15">
        <f t="shared" si="1"/>
        <v>6.8594602104974003E-3</v>
      </c>
      <c r="I15">
        <f t="shared" si="2"/>
        <v>0.199021375</v>
      </c>
      <c r="J15">
        <f t="shared" si="3"/>
        <v>1.3651792028509821E-3</v>
      </c>
      <c r="R15" s="4" t="s">
        <v>21</v>
      </c>
      <c r="S15" s="5">
        <v>0.19499014100000001</v>
      </c>
    </row>
    <row r="16" spans="1:19" ht="16" thickBot="1">
      <c r="A16" s="79"/>
      <c r="B16" s="80"/>
      <c r="C16" s="80"/>
      <c r="D16" s="80"/>
      <c r="E16" s="80"/>
      <c r="F16" s="80"/>
      <c r="G16" s="20"/>
      <c r="R16" s="4" t="s">
        <v>40</v>
      </c>
      <c r="S16" s="5">
        <v>0.292860758</v>
      </c>
    </row>
    <row r="17" spans="1:19">
      <c r="A17" s="58"/>
      <c r="B17" s="82">
        <f>SUM(B7:B15)</f>
        <v>233.4</v>
      </c>
      <c r="C17" s="82">
        <f>SUM(C7:C15)</f>
        <v>65.878383619761536</v>
      </c>
      <c r="D17" s="82">
        <f>SUM(D7:D15)</f>
        <v>86.417516836744781</v>
      </c>
      <c r="E17" s="82">
        <f>SUM(E7:E15)</f>
        <v>155.02462970299769</v>
      </c>
      <c r="F17" s="82">
        <f>SUM(F7:F15)</f>
        <v>5.9697173123267042</v>
      </c>
      <c r="G17" s="20">
        <f t="shared" si="0"/>
        <v>109.33804949436615</v>
      </c>
      <c r="R17" s="4" t="s">
        <v>42</v>
      </c>
      <c r="S17" s="5">
        <v>0.34843180000000001</v>
      </c>
    </row>
    <row r="18" spans="1:19">
      <c r="A18" s="84" t="s">
        <v>269</v>
      </c>
      <c r="B18" s="166"/>
      <c r="C18" s="166"/>
      <c r="D18" s="166"/>
      <c r="E18" s="166"/>
      <c r="F18" s="166"/>
      <c r="G18" s="69"/>
      <c r="R18" s="4" t="s">
        <v>44</v>
      </c>
      <c r="S18" s="5">
        <v>0.338698428</v>
      </c>
    </row>
    <row r="19" spans="1:19">
      <c r="A19" s="86"/>
      <c r="B19" s="81"/>
      <c r="C19" s="81"/>
      <c r="D19" s="81"/>
      <c r="E19" s="81"/>
      <c r="F19" s="81"/>
      <c r="G19" s="18"/>
      <c r="R19" s="4" t="s">
        <v>46</v>
      </c>
      <c r="S19" s="5">
        <v>0.49513526800000002</v>
      </c>
    </row>
    <row r="20" spans="1:19">
      <c r="A20" s="87" t="s">
        <v>271</v>
      </c>
      <c r="B20" s="81"/>
      <c r="C20" s="81"/>
      <c r="D20" s="81"/>
      <c r="E20" s="81"/>
      <c r="F20" s="81"/>
      <c r="G20" s="18"/>
      <c r="R20" s="4" t="s">
        <v>48</v>
      </c>
      <c r="S20" s="5">
        <v>0.35195426499999999</v>
      </c>
    </row>
    <row r="21" spans="1:19">
      <c r="A21" s="1055"/>
      <c r="B21" s="1055"/>
      <c r="C21" s="1055"/>
      <c r="D21" s="1055"/>
      <c r="E21" s="1055"/>
      <c r="F21" s="1055"/>
      <c r="G21" s="1055"/>
      <c r="H21" s="1055"/>
      <c r="I21" s="1055"/>
      <c r="J21" s="1055"/>
      <c r="K21" s="1055"/>
      <c r="L21" s="1055"/>
      <c r="R21" s="4" t="s">
        <v>50</v>
      </c>
      <c r="S21" s="5">
        <v>0.230041615</v>
      </c>
    </row>
    <row r="22" spans="1:19">
      <c r="R22" s="4" t="s">
        <v>23</v>
      </c>
      <c r="S22" s="5">
        <v>0.205225833</v>
      </c>
    </row>
    <row r="23" spans="1:19">
      <c r="R23" s="4" t="s">
        <v>53</v>
      </c>
      <c r="S23" s="5">
        <v>0.29304951499999998</v>
      </c>
    </row>
    <row r="24" spans="1:19">
      <c r="R24" s="4" t="s">
        <v>55</v>
      </c>
      <c r="S24" s="5">
        <v>0.51724363100000004</v>
      </c>
    </row>
    <row r="25" spans="1:19">
      <c r="R25" s="4" t="s">
        <v>57</v>
      </c>
      <c r="S25" s="4">
        <v>0.39864959599999999</v>
      </c>
    </row>
    <row r="26" spans="1:19">
      <c r="R26" s="4" t="s">
        <v>59</v>
      </c>
      <c r="S26" s="5">
        <v>0.42244188599999999</v>
      </c>
    </row>
    <row r="27" spans="1:19">
      <c r="R27" s="17" t="s">
        <v>61</v>
      </c>
      <c r="S27" s="5">
        <v>0.37816792100000002</v>
      </c>
    </row>
    <row r="28" spans="1:19">
      <c r="R28" s="793" t="s">
        <v>265</v>
      </c>
      <c r="S28" s="5">
        <v>0.37816792100000002</v>
      </c>
    </row>
    <row r="29" spans="1:19">
      <c r="R29" s="17" t="s">
        <v>63</v>
      </c>
      <c r="S29" s="5">
        <v>0.27222679999999999</v>
      </c>
    </row>
    <row r="30" spans="1:19">
      <c r="R30" s="4" t="s">
        <v>65</v>
      </c>
      <c r="S30" s="5">
        <v>0.42144716700000001</v>
      </c>
    </row>
    <row r="31" spans="1:19">
      <c r="R31" s="4" t="s">
        <v>67</v>
      </c>
      <c r="S31" s="4">
        <v>0.61926907399999997</v>
      </c>
    </row>
    <row r="32" spans="1:19">
      <c r="R32" s="4" t="s">
        <v>69</v>
      </c>
      <c r="S32" s="5">
        <v>0.29559615700000003</v>
      </c>
    </row>
    <row r="33" spans="18:19">
      <c r="R33" s="4" t="s">
        <v>71</v>
      </c>
      <c r="S33" s="4">
        <v>0.39787066100000001</v>
      </c>
    </row>
    <row r="34" spans="18:19">
      <c r="R34" s="22" t="s">
        <v>73</v>
      </c>
      <c r="S34" s="4">
        <v>0.39864959599999999</v>
      </c>
    </row>
    <row r="35" spans="18:19">
      <c r="R35" s="4" t="s">
        <v>75</v>
      </c>
      <c r="S35" s="5">
        <v>0.30243793699999999</v>
      </c>
    </row>
    <row r="36" spans="18:19">
      <c r="R36" s="4" t="s">
        <v>25</v>
      </c>
      <c r="S36" s="5">
        <v>0.22307782900000001</v>
      </c>
    </row>
    <row r="37" spans="18:19">
      <c r="R37" s="4" t="s">
        <v>78</v>
      </c>
      <c r="S37" s="5">
        <v>0.53326135799999996</v>
      </c>
    </row>
    <row r="38" spans="18:19">
      <c r="R38" s="23" t="s">
        <v>80</v>
      </c>
      <c r="S38" s="5">
        <v>0.45051817900000002</v>
      </c>
    </row>
    <row r="39" spans="18:19">
      <c r="R39" s="4" t="s">
        <v>82</v>
      </c>
      <c r="S39" s="5">
        <v>0.58993438499999995</v>
      </c>
    </row>
    <row r="40" spans="18:19">
      <c r="R40" s="4" t="s">
        <v>84</v>
      </c>
      <c r="S40" s="5">
        <v>0.49951571</v>
      </c>
    </row>
    <row r="41" spans="18:19">
      <c r="R41" s="4" t="s">
        <v>86</v>
      </c>
      <c r="S41" s="5">
        <v>0.47433267899999998</v>
      </c>
    </row>
    <row r="42" spans="18:19">
      <c r="R42" s="4" t="s">
        <v>87</v>
      </c>
      <c r="S42" s="5">
        <v>0.23357465599999999</v>
      </c>
    </row>
    <row r="43" spans="18:19">
      <c r="R43" s="4" t="s">
        <v>88</v>
      </c>
      <c r="S43" s="5">
        <v>0.34930835100000002</v>
      </c>
    </row>
    <row r="44" spans="18:19">
      <c r="R44" s="4" t="s">
        <v>89</v>
      </c>
      <c r="S44" s="4">
        <v>0.39864959599999999</v>
      </c>
    </row>
    <row r="45" spans="18:19">
      <c r="R45" s="4" t="s">
        <v>91</v>
      </c>
      <c r="S45" s="5">
        <v>0.578744904</v>
      </c>
    </row>
    <row r="46" spans="18:19">
      <c r="R46" s="4" t="s">
        <v>93</v>
      </c>
      <c r="S46" s="5">
        <v>0.544175509</v>
      </c>
    </row>
    <row r="47" spans="18:19">
      <c r="R47" s="4" t="s">
        <v>95</v>
      </c>
      <c r="S47" s="5">
        <v>0.28245747300000001</v>
      </c>
    </row>
    <row r="48" spans="18:19">
      <c r="R48" s="4" t="s">
        <v>96</v>
      </c>
      <c r="S48" s="5">
        <v>0.30302319799999999</v>
      </c>
    </row>
    <row r="49" spans="18:19">
      <c r="R49" s="4" t="s">
        <v>98</v>
      </c>
      <c r="S49" s="4">
        <v>0.39787066100000001</v>
      </c>
    </row>
    <row r="50" spans="18:19">
      <c r="R50" s="4" t="s">
        <v>100</v>
      </c>
      <c r="S50" s="4">
        <v>0.39787066100000001</v>
      </c>
    </row>
    <row r="51" spans="18:19">
      <c r="R51" s="4" t="s">
        <v>102</v>
      </c>
      <c r="S51" s="5">
        <v>0.29815216</v>
      </c>
    </row>
    <row r="52" spans="18:19">
      <c r="R52" s="4" t="s">
        <v>104</v>
      </c>
      <c r="S52" s="5">
        <v>0.46037966699999999</v>
      </c>
    </row>
    <row r="53" spans="18:19">
      <c r="R53" s="4" t="s">
        <v>106</v>
      </c>
      <c r="S53" s="5">
        <v>0.48877002400000003</v>
      </c>
    </row>
    <row r="54" spans="18:19">
      <c r="R54" s="17" t="s">
        <v>107</v>
      </c>
      <c r="S54" s="4">
        <v>0.54393411999999997</v>
      </c>
    </row>
    <row r="55" spans="18:19">
      <c r="R55" s="22" t="s">
        <v>108</v>
      </c>
      <c r="S55" s="5">
        <v>0.342986709</v>
      </c>
    </row>
    <row r="56" spans="18:19">
      <c r="R56" s="25" t="s">
        <v>109</v>
      </c>
      <c r="S56" s="5">
        <v>0.50274215499999997</v>
      </c>
    </row>
    <row r="57" spans="18:19">
      <c r="R57" s="4" t="s">
        <v>27</v>
      </c>
      <c r="S57" s="5">
        <v>0.20740839999999999</v>
      </c>
    </row>
    <row r="58" spans="18:19">
      <c r="R58" s="4" t="s">
        <v>110</v>
      </c>
      <c r="S58" s="5">
        <v>0.38689927499999999</v>
      </c>
    </row>
    <row r="59" spans="18:19">
      <c r="R59" s="4" t="s">
        <v>29</v>
      </c>
      <c r="S59" s="5">
        <v>0.226918286</v>
      </c>
    </row>
    <row r="60" spans="18:19">
      <c r="R60" s="4" t="s">
        <v>32</v>
      </c>
      <c r="S60" s="5">
        <v>0.167790564</v>
      </c>
    </row>
    <row r="61" spans="18:19">
      <c r="R61" s="25" t="s">
        <v>111</v>
      </c>
      <c r="S61" s="5">
        <v>0.57165877300000001</v>
      </c>
    </row>
    <row r="62" spans="18:19">
      <c r="R62" s="4" t="s">
        <v>34</v>
      </c>
      <c r="S62" s="5">
        <v>0.14496762399999999</v>
      </c>
    </row>
    <row r="63" spans="18:19">
      <c r="R63" s="4" t="s">
        <v>115</v>
      </c>
      <c r="S63" s="5">
        <v>0.45267124600000003</v>
      </c>
    </row>
    <row r="64" spans="18:19">
      <c r="R64" s="4" t="s">
        <v>117</v>
      </c>
      <c r="S64" s="5">
        <v>0.40126814</v>
      </c>
    </row>
    <row r="65" spans="18:19">
      <c r="R65" s="4" t="s">
        <v>119</v>
      </c>
      <c r="S65" s="5">
        <v>0.39864959599999999</v>
      </c>
    </row>
    <row r="66" spans="18:19">
      <c r="R66" s="4" t="s">
        <v>121</v>
      </c>
      <c r="S66" s="5">
        <v>0.31631986200000001</v>
      </c>
    </row>
    <row r="67" spans="18:19">
      <c r="R67" s="4" t="s">
        <v>97</v>
      </c>
      <c r="S67" s="5">
        <v>0.28376774599999999</v>
      </c>
    </row>
    <row r="68" spans="18:19">
      <c r="R68" s="22" t="s">
        <v>124</v>
      </c>
      <c r="S68" s="5">
        <v>0.38353377399999999</v>
      </c>
    </row>
    <row r="69" spans="18:19">
      <c r="R69" s="25" t="s">
        <v>112</v>
      </c>
      <c r="S69" s="5">
        <v>0.42592862599999998</v>
      </c>
    </row>
    <row r="70" spans="18:19">
      <c r="R70" s="4" t="s">
        <v>113</v>
      </c>
      <c r="S70" s="5">
        <v>0.49646305299999999</v>
      </c>
    </row>
    <row r="71" spans="18:19">
      <c r="R71" s="4" t="s">
        <v>36</v>
      </c>
      <c r="S71" s="5">
        <v>0.252987409</v>
      </c>
    </row>
    <row r="72" spans="18:19">
      <c r="R72" s="4" t="s">
        <v>114</v>
      </c>
      <c r="S72" s="5">
        <v>0.547400573</v>
      </c>
    </row>
    <row r="73" spans="18:19">
      <c r="R73" s="4" t="s">
        <v>130</v>
      </c>
      <c r="S73" s="5">
        <v>0.26223906699999999</v>
      </c>
    </row>
    <row r="74" spans="18:19">
      <c r="R74" s="17" t="s">
        <v>132</v>
      </c>
      <c r="S74" s="5">
        <v>0.235824899</v>
      </c>
    </row>
    <row r="75" spans="18:19">
      <c r="R75" s="4" t="s">
        <v>134</v>
      </c>
      <c r="S75" s="5">
        <v>0.42167111499999999</v>
      </c>
    </row>
    <row r="76" spans="18:19">
      <c r="R76" s="4" t="s">
        <v>38</v>
      </c>
      <c r="S76" s="5">
        <v>0.189396599</v>
      </c>
    </row>
    <row r="77" spans="18:19">
      <c r="R77" s="4" t="s">
        <v>39</v>
      </c>
      <c r="S77" s="5">
        <v>0.150847644</v>
      </c>
    </row>
    <row r="78" spans="18:19">
      <c r="R78" s="4" t="s">
        <v>138</v>
      </c>
      <c r="S78" s="4">
        <v>0.300602272</v>
      </c>
    </row>
    <row r="79" spans="18:19">
      <c r="R79" s="4" t="s">
        <v>140</v>
      </c>
      <c r="S79" s="4">
        <v>0.54393411999999997</v>
      </c>
    </row>
    <row r="80" spans="18:19">
      <c r="R80" s="4" t="s">
        <v>142</v>
      </c>
      <c r="S80" s="29">
        <v>0.61926907399999997</v>
      </c>
    </row>
    <row r="81" spans="18:19">
      <c r="R81" s="4" t="s">
        <v>116</v>
      </c>
      <c r="S81" s="5">
        <v>0.35482106800000002</v>
      </c>
    </row>
    <row r="82" spans="18:19">
      <c r="R82" s="4" t="s">
        <v>145</v>
      </c>
      <c r="S82" s="5">
        <v>0.496256117</v>
      </c>
    </row>
    <row r="83" spans="18:19">
      <c r="R83" s="4" t="s">
        <v>147</v>
      </c>
      <c r="S83" s="5">
        <v>0.304407025</v>
      </c>
    </row>
    <row r="84" spans="18:19">
      <c r="R84" s="4" t="s">
        <v>41</v>
      </c>
      <c r="S84" s="5">
        <v>0.15008984</v>
      </c>
    </row>
    <row r="85" spans="18:19">
      <c r="R85" s="4" t="s">
        <v>118</v>
      </c>
      <c r="S85" s="5">
        <v>0.47299710099999998</v>
      </c>
    </row>
    <row r="86" spans="18:19">
      <c r="R86" s="4" t="s">
        <v>76</v>
      </c>
      <c r="S86" s="5">
        <v>0.21351756199999999</v>
      </c>
    </row>
    <row r="87" spans="18:19">
      <c r="R87" s="4" t="s">
        <v>43</v>
      </c>
      <c r="S87" s="5">
        <v>0.24644919700000001</v>
      </c>
    </row>
    <row r="88" spans="18:19">
      <c r="R88" s="4" t="s">
        <v>152</v>
      </c>
      <c r="S88" s="5">
        <v>0.235824899</v>
      </c>
    </row>
    <row r="89" spans="18:19">
      <c r="R89" s="4" t="s">
        <v>154</v>
      </c>
      <c r="S89" s="5">
        <v>0.35523275199999998</v>
      </c>
    </row>
    <row r="90" spans="18:19">
      <c r="R90" s="4" t="s">
        <v>156</v>
      </c>
      <c r="S90" s="4">
        <v>0.39864959599999999</v>
      </c>
    </row>
    <row r="91" spans="18:19">
      <c r="R91" s="4" t="s">
        <v>158</v>
      </c>
      <c r="S91" s="4">
        <v>0.54393411999999997</v>
      </c>
    </row>
    <row r="92" spans="18:19">
      <c r="R92" s="4" t="s">
        <v>159</v>
      </c>
      <c r="S92" s="5">
        <v>0.34895254799999997</v>
      </c>
    </row>
    <row r="93" spans="18:19">
      <c r="R93" s="4" t="s">
        <v>160</v>
      </c>
      <c r="S93" s="5">
        <v>0.150847644</v>
      </c>
    </row>
    <row r="94" spans="18:19">
      <c r="R94" s="4" t="s">
        <v>162</v>
      </c>
      <c r="S94" s="5">
        <v>0.54537309199999995</v>
      </c>
    </row>
    <row r="95" spans="18:19">
      <c r="R95" s="4" t="s">
        <v>164</v>
      </c>
      <c r="S95" s="5">
        <v>0.53538932900000002</v>
      </c>
    </row>
    <row r="96" spans="18:19">
      <c r="R96" s="4" t="s">
        <v>165</v>
      </c>
      <c r="S96" s="5">
        <v>0.40111301500000002</v>
      </c>
    </row>
    <row r="97" spans="18:19">
      <c r="R97" s="4" t="s">
        <v>167</v>
      </c>
      <c r="S97" s="5">
        <v>0.53611852299999996</v>
      </c>
    </row>
    <row r="98" spans="18:19">
      <c r="R98" s="4" t="s">
        <v>169</v>
      </c>
      <c r="S98" s="4">
        <v>0.61926907399999997</v>
      </c>
    </row>
    <row r="99" spans="18:19">
      <c r="R99" s="4" t="s">
        <v>171</v>
      </c>
      <c r="S99" s="5">
        <v>0.21171030399999999</v>
      </c>
    </row>
    <row r="100" spans="18:19">
      <c r="R100" s="4" t="s">
        <v>173</v>
      </c>
      <c r="S100" s="5">
        <v>0.40242429099999999</v>
      </c>
    </row>
    <row r="101" spans="18:19">
      <c r="R101" s="17" t="s">
        <v>150</v>
      </c>
      <c r="S101" s="5">
        <v>0.30302319799999999</v>
      </c>
    </row>
    <row r="102" spans="18:19">
      <c r="R102" s="4" t="s">
        <v>45</v>
      </c>
      <c r="S102" s="5">
        <v>0.21118531600000001</v>
      </c>
    </row>
    <row r="103" spans="18:19">
      <c r="R103" s="4" t="s">
        <v>77</v>
      </c>
      <c r="S103" s="5">
        <v>0.235824899</v>
      </c>
    </row>
    <row r="104" spans="18:19">
      <c r="R104" s="4" t="s">
        <v>174</v>
      </c>
      <c r="S104" s="5">
        <v>0.427243396</v>
      </c>
    </row>
    <row r="105" spans="18:19">
      <c r="R105" s="4" t="s">
        <v>161</v>
      </c>
      <c r="S105" s="5">
        <v>0.33501194099999998</v>
      </c>
    </row>
    <row r="106" spans="18:19">
      <c r="R106" s="22" t="s">
        <v>175</v>
      </c>
      <c r="S106" s="5">
        <v>0.28742747600000002</v>
      </c>
    </row>
    <row r="107" spans="18:19">
      <c r="R107" s="4" t="s">
        <v>180</v>
      </c>
      <c r="S107" s="5">
        <v>0.45023135800000003</v>
      </c>
    </row>
    <row r="108" spans="18:19">
      <c r="R108" s="4" t="s">
        <v>47</v>
      </c>
      <c r="S108" s="5">
        <v>0.193795309</v>
      </c>
    </row>
    <row r="109" spans="18:19">
      <c r="R109" s="4" t="s">
        <v>181</v>
      </c>
      <c r="S109" s="5">
        <v>0.164744418</v>
      </c>
    </row>
    <row r="110" spans="18:19">
      <c r="R110" s="4" t="s">
        <v>90</v>
      </c>
      <c r="S110" s="5">
        <v>0.25567135899999999</v>
      </c>
    </row>
    <row r="111" spans="18:19">
      <c r="R111" s="4" t="s">
        <v>49</v>
      </c>
      <c r="S111" s="5">
        <v>0.21171030399999999</v>
      </c>
    </row>
    <row r="112" spans="18:19">
      <c r="R112" s="4" t="s">
        <v>185</v>
      </c>
      <c r="S112" s="5">
        <v>0.36166089299999998</v>
      </c>
    </row>
    <row r="113" spans="18:19">
      <c r="R113" s="4" t="s">
        <v>92</v>
      </c>
      <c r="S113" s="5">
        <v>0.28963038000000002</v>
      </c>
    </row>
    <row r="114" spans="18:19">
      <c r="R114" s="4" t="s">
        <v>188</v>
      </c>
      <c r="S114" s="5">
        <v>0.150847644</v>
      </c>
    </row>
    <row r="115" spans="18:19">
      <c r="R115" s="4" t="s">
        <v>182</v>
      </c>
      <c r="S115" s="5">
        <v>0.304453064</v>
      </c>
    </row>
    <row r="116" spans="18:19">
      <c r="R116" s="4" t="s">
        <v>191</v>
      </c>
      <c r="S116" s="5">
        <v>0.28386346000000001</v>
      </c>
    </row>
    <row r="117" spans="18:19">
      <c r="R117" s="4" t="s">
        <v>120</v>
      </c>
      <c r="S117" s="5">
        <v>0.530444735</v>
      </c>
    </row>
    <row r="118" spans="18:19">
      <c r="R118" s="4" t="s">
        <v>194</v>
      </c>
      <c r="S118" s="4">
        <v>0.54393411999999997</v>
      </c>
    </row>
    <row r="119" spans="18:19">
      <c r="R119" s="4" t="s">
        <v>196</v>
      </c>
      <c r="S119" s="5">
        <v>0.41895681699999998</v>
      </c>
    </row>
    <row r="120" spans="18:19">
      <c r="R120" s="17" t="s">
        <v>151</v>
      </c>
      <c r="S120" s="5">
        <v>0.34739118899999999</v>
      </c>
    </row>
    <row r="121" spans="18:19">
      <c r="R121" s="4" t="s">
        <v>183</v>
      </c>
      <c r="S121" s="5">
        <v>0.32123402699999998</v>
      </c>
    </row>
    <row r="122" spans="18:19">
      <c r="R122" s="4" t="s">
        <v>197</v>
      </c>
      <c r="S122" s="5">
        <v>0.35481905499999999</v>
      </c>
    </row>
    <row r="123" spans="18:19">
      <c r="R123" s="17" t="s">
        <v>198</v>
      </c>
      <c r="S123" s="5">
        <v>0.48138170000000002</v>
      </c>
    </row>
    <row r="124" spans="18:19">
      <c r="R124" s="77" t="s">
        <v>332</v>
      </c>
      <c r="S124" s="5">
        <v>0.48138170000000002</v>
      </c>
    </row>
    <row r="125" spans="18:19">
      <c r="R125" s="4" t="s">
        <v>51</v>
      </c>
      <c r="S125" s="5">
        <v>0.26294708900000002</v>
      </c>
    </row>
    <row r="126" spans="18:19">
      <c r="R126" s="4" t="s">
        <v>184</v>
      </c>
      <c r="S126" s="5">
        <v>0.35035347300000003</v>
      </c>
    </row>
    <row r="127" spans="18:19">
      <c r="R127" s="4" t="s">
        <v>199</v>
      </c>
      <c r="S127" s="5">
        <v>0.47867728199999998</v>
      </c>
    </row>
    <row r="128" spans="18:19">
      <c r="R128" s="4" t="s">
        <v>122</v>
      </c>
      <c r="S128" s="5">
        <v>0.57400911600000004</v>
      </c>
    </row>
    <row r="129" spans="18:19">
      <c r="R129" s="22" t="s">
        <v>99</v>
      </c>
      <c r="S129" s="5">
        <v>0.36547341700000002</v>
      </c>
    </row>
    <row r="130" spans="18:19">
      <c r="R130" s="4" t="s">
        <v>79</v>
      </c>
      <c r="S130" s="4">
        <v>0.17537725199999998</v>
      </c>
    </row>
    <row r="131" spans="18:19">
      <c r="R131" s="4" t="s">
        <v>52</v>
      </c>
      <c r="S131" s="5">
        <v>0.25720264300000001</v>
      </c>
    </row>
    <row r="132" spans="18:19">
      <c r="R132" s="4" t="s">
        <v>54</v>
      </c>
      <c r="S132" s="5">
        <v>0.12913191900000001</v>
      </c>
    </row>
    <row r="133" spans="18:19">
      <c r="R133" s="23" t="s">
        <v>153</v>
      </c>
      <c r="S133" s="4">
        <v>0.30302319799999999</v>
      </c>
    </row>
    <row r="134" spans="18:19">
      <c r="R134" s="4" t="s">
        <v>123</v>
      </c>
      <c r="S134" s="5">
        <v>0.53886033200000005</v>
      </c>
    </row>
    <row r="135" spans="18:19">
      <c r="R135" s="4" t="s">
        <v>125</v>
      </c>
      <c r="S135" s="5">
        <v>0.491810578</v>
      </c>
    </row>
    <row r="136" spans="18:19">
      <c r="R136" s="4" t="s">
        <v>163</v>
      </c>
      <c r="S136" s="5">
        <v>0.309853932</v>
      </c>
    </row>
    <row r="137" spans="18:19">
      <c r="R137" s="4" t="s">
        <v>176</v>
      </c>
      <c r="S137" s="5">
        <v>0.39787066100000001</v>
      </c>
    </row>
    <row r="138" spans="18:19">
      <c r="R138" s="4" t="s">
        <v>126</v>
      </c>
      <c r="S138" s="5">
        <v>0.54441631300000004</v>
      </c>
    </row>
    <row r="139" spans="18:19">
      <c r="R139" s="4" t="s">
        <v>56</v>
      </c>
      <c r="S139" s="5">
        <v>0.255508018</v>
      </c>
    </row>
    <row r="140" spans="18:19">
      <c r="R140" s="4" t="s">
        <v>208</v>
      </c>
      <c r="S140" s="4">
        <v>0.54393411999999997</v>
      </c>
    </row>
    <row r="141" spans="18:19">
      <c r="R141" s="4" t="s">
        <v>209</v>
      </c>
      <c r="S141" s="4">
        <v>0.39864959599999999</v>
      </c>
    </row>
    <row r="142" spans="18:19">
      <c r="R142" s="4" t="s">
        <v>127</v>
      </c>
      <c r="S142" s="5">
        <v>0.46528443800000002</v>
      </c>
    </row>
    <row r="143" spans="18:19">
      <c r="R143" s="4" t="s">
        <v>128</v>
      </c>
      <c r="S143" s="5">
        <v>0.33922593699999998</v>
      </c>
    </row>
    <row r="144" spans="18:19">
      <c r="R144" s="4" t="s">
        <v>210</v>
      </c>
      <c r="S144" s="4">
        <v>0.46037966699999999</v>
      </c>
    </row>
    <row r="145" spans="18:19">
      <c r="R145" s="4" t="s">
        <v>205</v>
      </c>
      <c r="S145" s="5">
        <v>0.28954676299999998</v>
      </c>
    </row>
    <row r="146" spans="18:19">
      <c r="R146" s="4" t="s">
        <v>211</v>
      </c>
      <c r="S146" s="5">
        <v>0.48259844499999999</v>
      </c>
    </row>
    <row r="147" spans="18:19">
      <c r="R147" s="4" t="s">
        <v>81</v>
      </c>
      <c r="S147" s="5">
        <v>0.18817235299999999</v>
      </c>
    </row>
    <row r="148" spans="18:19">
      <c r="R148" s="4" t="s">
        <v>155</v>
      </c>
      <c r="S148" s="5">
        <v>0.39930692499999998</v>
      </c>
    </row>
    <row r="149" spans="18:19">
      <c r="R149" s="4" t="s">
        <v>212</v>
      </c>
      <c r="S149" s="4">
        <v>0.2866231185</v>
      </c>
    </row>
    <row r="150" spans="18:19">
      <c r="R150" s="4" t="s">
        <v>214</v>
      </c>
      <c r="S150" s="4">
        <v>0.39864959599999999</v>
      </c>
    </row>
    <row r="151" spans="18:19">
      <c r="R151" s="4" t="s">
        <v>101</v>
      </c>
      <c r="S151" s="5">
        <v>0.36470802699999999</v>
      </c>
    </row>
    <row r="152" spans="18:19">
      <c r="R152" s="4" t="s">
        <v>129</v>
      </c>
      <c r="S152" s="5">
        <v>0.51318692300000002</v>
      </c>
    </row>
    <row r="153" spans="18:19">
      <c r="R153" s="4" t="s">
        <v>217</v>
      </c>
      <c r="S153" s="5">
        <v>0.42702807500000001</v>
      </c>
    </row>
    <row r="154" spans="18:19">
      <c r="R154" s="4" t="s">
        <v>218</v>
      </c>
      <c r="S154" s="4">
        <v>0.54393411999999997</v>
      </c>
    </row>
    <row r="155" spans="18:19">
      <c r="R155" s="4" t="s">
        <v>177</v>
      </c>
      <c r="S155" s="5">
        <v>0.47759416300000002</v>
      </c>
    </row>
    <row r="156" spans="18:19">
      <c r="R156" s="4" t="s">
        <v>58</v>
      </c>
      <c r="S156" s="5">
        <v>0.19057085000000001</v>
      </c>
    </row>
    <row r="157" spans="18:19">
      <c r="R157" s="218" t="s">
        <v>266</v>
      </c>
      <c r="S157" s="4">
        <v>0.39864959599999999</v>
      </c>
    </row>
    <row r="158" spans="18:19">
      <c r="R158" s="22" t="s">
        <v>213</v>
      </c>
      <c r="S158" s="4">
        <v>0.39864959599999999</v>
      </c>
    </row>
    <row r="159" spans="18:19">
      <c r="R159" s="4" t="s">
        <v>94</v>
      </c>
      <c r="S159" s="5">
        <v>0.25937051</v>
      </c>
    </row>
    <row r="160" spans="18:19">
      <c r="R160" s="17" t="s">
        <v>222</v>
      </c>
      <c r="S160" s="4">
        <v>0.54393411999999997</v>
      </c>
    </row>
    <row r="161" spans="18:19">
      <c r="R161" s="4" t="s">
        <v>206</v>
      </c>
      <c r="S161" s="5">
        <v>0.37561155200000002</v>
      </c>
    </row>
    <row r="162" spans="18:19">
      <c r="R162" s="4" t="s">
        <v>131</v>
      </c>
      <c r="S162" s="5">
        <v>0.52911444100000005</v>
      </c>
    </row>
    <row r="163" spans="18:19">
      <c r="R163" s="4" t="s">
        <v>133</v>
      </c>
      <c r="S163" s="5">
        <v>0.50267819899999999</v>
      </c>
    </row>
    <row r="164" spans="18:19">
      <c r="R164" s="4" t="s">
        <v>224</v>
      </c>
      <c r="S164" s="4">
        <v>0.54393411999999997</v>
      </c>
    </row>
    <row r="165" spans="18:19">
      <c r="R165" s="4" t="s">
        <v>225</v>
      </c>
      <c r="S165" s="4">
        <v>0.54393411999999997</v>
      </c>
    </row>
    <row r="166" spans="18:19">
      <c r="R166" s="4" t="s">
        <v>226</v>
      </c>
      <c r="S166" s="4">
        <v>0.54393411999999997</v>
      </c>
    </row>
    <row r="167" spans="18:19">
      <c r="R167" s="4" t="s">
        <v>83</v>
      </c>
      <c r="S167" s="5">
        <v>0.16181582799999999</v>
      </c>
    </row>
    <row r="168" spans="18:19">
      <c r="R168" s="4" t="s">
        <v>186</v>
      </c>
      <c r="S168" s="5">
        <v>0.320837551</v>
      </c>
    </row>
    <row r="169" spans="18:19">
      <c r="R169" s="4" t="s">
        <v>178</v>
      </c>
      <c r="S169" s="5">
        <v>0.430075243</v>
      </c>
    </row>
    <row r="170" spans="18:19">
      <c r="R170" s="4" t="s">
        <v>229</v>
      </c>
      <c r="S170" s="4">
        <v>0.54393411999999997</v>
      </c>
    </row>
    <row r="171" spans="18:19">
      <c r="R171" s="4" t="s">
        <v>231</v>
      </c>
      <c r="S171" s="5">
        <v>0.349158994</v>
      </c>
    </row>
    <row r="172" spans="18:19">
      <c r="R172" s="4" t="s">
        <v>207</v>
      </c>
      <c r="S172" s="5">
        <v>0.33910511100000001</v>
      </c>
    </row>
    <row r="173" spans="18:19">
      <c r="R173" s="17" t="s">
        <v>219</v>
      </c>
      <c r="S173" s="5">
        <v>0.50184070000000003</v>
      </c>
    </row>
    <row r="174" spans="18:19">
      <c r="R174" s="4" t="s">
        <v>200</v>
      </c>
      <c r="S174" s="5">
        <v>0.34476546800000002</v>
      </c>
    </row>
    <row r="175" spans="18:19">
      <c r="R175" s="4" t="s">
        <v>201</v>
      </c>
      <c r="S175" s="5">
        <v>0.36989438499999999</v>
      </c>
    </row>
    <row r="176" spans="18:19">
      <c r="R176" s="4" t="s">
        <v>166</v>
      </c>
      <c r="S176" s="5">
        <v>0.38176551399999997</v>
      </c>
    </row>
    <row r="177" spans="18:19">
      <c r="R177" s="4" t="s">
        <v>235</v>
      </c>
      <c r="S177" s="4">
        <v>0.54393411999999997</v>
      </c>
    </row>
    <row r="178" spans="18:19">
      <c r="R178" s="4" t="s">
        <v>60</v>
      </c>
      <c r="S178" s="5">
        <v>0.14993991800000001</v>
      </c>
    </row>
    <row r="179" spans="18:19">
      <c r="R179" s="4" t="s">
        <v>62</v>
      </c>
      <c r="S179" s="5">
        <v>0.25460756899999998</v>
      </c>
    </row>
    <row r="180" spans="18:19">
      <c r="R180" s="17" t="s">
        <v>236</v>
      </c>
      <c r="S180" s="4">
        <v>0.39864959599999999</v>
      </c>
    </row>
    <row r="181" spans="18:19">
      <c r="R181" s="4" t="s">
        <v>187</v>
      </c>
      <c r="S181" s="5">
        <v>0.29396187099999999</v>
      </c>
    </row>
    <row r="182" spans="18:19">
      <c r="R182" s="22" t="s">
        <v>227</v>
      </c>
      <c r="S182" s="5">
        <v>0.32266445799999999</v>
      </c>
    </row>
    <row r="183" spans="18:19">
      <c r="R183" s="4" t="s">
        <v>237</v>
      </c>
      <c r="S183" s="4">
        <v>0.33922593699999998</v>
      </c>
    </row>
    <row r="184" spans="18:19">
      <c r="R184" s="4" t="s">
        <v>64</v>
      </c>
      <c r="S184" s="5">
        <v>0.25070976</v>
      </c>
    </row>
    <row r="185" spans="18:19">
      <c r="R185" s="17" t="s">
        <v>228</v>
      </c>
      <c r="S185" s="5">
        <v>0.28943591299999999</v>
      </c>
    </row>
    <row r="186" spans="18:19">
      <c r="R186" s="4" t="s">
        <v>135</v>
      </c>
      <c r="S186" s="5">
        <v>0.52074587400000005</v>
      </c>
    </row>
    <row r="187" spans="18:19">
      <c r="R187" s="4" t="s">
        <v>238</v>
      </c>
      <c r="S187" s="4">
        <v>0.39864959599999999</v>
      </c>
    </row>
    <row r="188" spans="18:19">
      <c r="R188" s="4" t="s">
        <v>239</v>
      </c>
      <c r="S188" s="4">
        <v>0.50207523200000004</v>
      </c>
    </row>
    <row r="189" spans="18:19">
      <c r="R189" s="4" t="s">
        <v>215</v>
      </c>
      <c r="S189" s="5">
        <v>0.397369798</v>
      </c>
    </row>
    <row r="190" spans="18:19">
      <c r="R190" s="4" t="s">
        <v>240</v>
      </c>
      <c r="S190" s="5">
        <v>0.30378436800000003</v>
      </c>
    </row>
    <row r="191" spans="18:19">
      <c r="R191" s="4" t="s">
        <v>241</v>
      </c>
      <c r="S191" s="4">
        <v>0.39864959599999999</v>
      </c>
    </row>
    <row r="192" spans="18:19">
      <c r="R192" s="4" t="s">
        <v>242</v>
      </c>
      <c r="S192" s="4">
        <v>0.23357465599999999</v>
      </c>
    </row>
    <row r="193" spans="18:19">
      <c r="R193" s="4" t="s">
        <v>243</v>
      </c>
      <c r="S193" s="5">
        <v>0.36169664699999998</v>
      </c>
    </row>
    <row r="194" spans="18:19">
      <c r="R194" s="4" t="s">
        <v>244</v>
      </c>
      <c r="S194" s="5">
        <v>0.41545077699999999</v>
      </c>
    </row>
    <row r="195" spans="18:19">
      <c r="R195" s="4" t="s">
        <v>245</v>
      </c>
      <c r="S195" s="5">
        <v>0.21171030399999999</v>
      </c>
    </row>
    <row r="196" spans="18:19">
      <c r="R196" s="4" t="s">
        <v>246</v>
      </c>
      <c r="S196" s="5">
        <v>0.50207523200000004</v>
      </c>
    </row>
    <row r="197" spans="18:19">
      <c r="R197" s="4" t="s">
        <v>189</v>
      </c>
      <c r="S197" s="5">
        <v>0.34145803200000002</v>
      </c>
    </row>
    <row r="198" spans="18:19">
      <c r="R198" s="4" t="s">
        <v>136</v>
      </c>
      <c r="S198" s="5">
        <v>0.472086175</v>
      </c>
    </row>
    <row r="199" spans="18:19">
      <c r="R199" s="4" t="s">
        <v>223</v>
      </c>
      <c r="S199" s="5">
        <v>0.33414865799999999</v>
      </c>
    </row>
    <row r="200" spans="18:19">
      <c r="R200" s="4" t="s">
        <v>247</v>
      </c>
      <c r="S200" s="5">
        <v>0.33414865799999999</v>
      </c>
    </row>
    <row r="201" spans="18:19">
      <c r="R201" s="4" t="s">
        <v>137</v>
      </c>
      <c r="S201" s="5">
        <v>0.37213973700000003</v>
      </c>
    </row>
    <row r="202" spans="18:19">
      <c r="R202" s="4" t="s">
        <v>139</v>
      </c>
      <c r="S202" s="5">
        <v>0.58945392100000005</v>
      </c>
    </row>
    <row r="203" spans="18:19">
      <c r="R203" s="4" t="s">
        <v>168</v>
      </c>
      <c r="S203" s="5">
        <v>0.35233554700000003</v>
      </c>
    </row>
    <row r="204" spans="18:19">
      <c r="R204" s="4" t="s">
        <v>66</v>
      </c>
      <c r="S204" s="5">
        <v>0.187754477</v>
      </c>
    </row>
    <row r="205" spans="18:19">
      <c r="R205" s="4" t="s">
        <v>68</v>
      </c>
      <c r="S205" s="5">
        <v>0.17079533599999999</v>
      </c>
    </row>
    <row r="206" spans="18:19">
      <c r="R206" s="17" t="s">
        <v>220</v>
      </c>
      <c r="S206" s="5">
        <v>0.54393411999999997</v>
      </c>
    </row>
    <row r="207" spans="18:19">
      <c r="R207" s="4" t="s">
        <v>248</v>
      </c>
      <c r="S207" s="5">
        <v>0.61926907399999997</v>
      </c>
    </row>
    <row r="208" spans="18:19">
      <c r="R208" s="4" t="s">
        <v>141</v>
      </c>
      <c r="S208" s="5">
        <v>0.36556084300000002</v>
      </c>
    </row>
    <row r="209" spans="18:19">
      <c r="R209" s="4" t="s">
        <v>249</v>
      </c>
      <c r="S209" s="5">
        <v>0.61926907399999997</v>
      </c>
    </row>
    <row r="210" spans="18:19">
      <c r="R210" s="4" t="s">
        <v>70</v>
      </c>
      <c r="S210" s="5">
        <v>0.21351756199999999</v>
      </c>
    </row>
    <row r="211" spans="18:19">
      <c r="R211" s="4" t="s">
        <v>179</v>
      </c>
      <c r="S211" s="5">
        <v>0.33193937699999998</v>
      </c>
    </row>
    <row r="212" spans="18:19">
      <c r="R212" s="4" t="s">
        <v>103</v>
      </c>
      <c r="S212" s="5">
        <v>0.526867847</v>
      </c>
    </row>
    <row r="213" spans="18:19">
      <c r="R213" s="4" t="s">
        <v>202</v>
      </c>
      <c r="S213" s="5">
        <v>0.30560838699999998</v>
      </c>
    </row>
    <row r="214" spans="18:19">
      <c r="R214" s="4" t="s">
        <v>250</v>
      </c>
      <c r="S214" s="5">
        <v>0.16181582799999999</v>
      </c>
    </row>
    <row r="215" spans="18:19">
      <c r="R215" s="4" t="s">
        <v>143</v>
      </c>
      <c r="S215" s="5">
        <v>0.41105823699999999</v>
      </c>
    </row>
    <row r="216" spans="18:19">
      <c r="R216" s="4" t="s">
        <v>72</v>
      </c>
      <c r="S216" s="5">
        <v>0.20526576499999999</v>
      </c>
    </row>
    <row r="217" spans="18:19">
      <c r="R217" s="4" t="s">
        <v>85</v>
      </c>
      <c r="S217" s="5">
        <v>0.15576436299999999</v>
      </c>
    </row>
    <row r="218" spans="18:19">
      <c r="R218" s="22" t="s">
        <v>190</v>
      </c>
      <c r="S218" s="5">
        <v>0.349158994</v>
      </c>
    </row>
    <row r="219" spans="18:19">
      <c r="R219" s="17" t="s">
        <v>157</v>
      </c>
      <c r="S219" s="5">
        <v>0.30302319799999999</v>
      </c>
    </row>
    <row r="220" spans="18:19">
      <c r="R220" s="4" t="s">
        <v>230</v>
      </c>
      <c r="S220" s="5">
        <v>0.39837171399999999</v>
      </c>
    </row>
    <row r="221" spans="18:19">
      <c r="R221" s="4" t="s">
        <v>170</v>
      </c>
      <c r="S221" s="5">
        <v>0.30810618099999998</v>
      </c>
    </row>
    <row r="222" spans="18:19">
      <c r="R222" s="17" t="s">
        <v>251</v>
      </c>
      <c r="S222" s="5">
        <v>0.30281271399999998</v>
      </c>
    </row>
    <row r="223" spans="18:19">
      <c r="R223" s="4" t="s">
        <v>252</v>
      </c>
      <c r="S223" s="5">
        <v>0.53492192699999996</v>
      </c>
    </row>
    <row r="224" spans="18:19">
      <c r="R224" s="4" t="s">
        <v>253</v>
      </c>
      <c r="S224" s="5">
        <v>0.57529444600000001</v>
      </c>
    </row>
    <row r="225" spans="18:19">
      <c r="R225" s="4" t="s">
        <v>254</v>
      </c>
      <c r="S225" s="4">
        <v>0.54393411999999997</v>
      </c>
    </row>
    <row r="226" spans="18:19">
      <c r="R226" s="4" t="s">
        <v>255</v>
      </c>
      <c r="S226" s="5">
        <v>0.416826951</v>
      </c>
    </row>
    <row r="227" spans="18:19">
      <c r="R227" s="4" t="s">
        <v>216</v>
      </c>
      <c r="S227" s="5">
        <v>0.302344053</v>
      </c>
    </row>
    <row r="228" spans="18:19">
      <c r="R228" s="4" t="s">
        <v>105</v>
      </c>
      <c r="S228" s="5">
        <v>0.31737988700000003</v>
      </c>
    </row>
    <row r="229" spans="18:19">
      <c r="R229" s="4" t="s">
        <v>192</v>
      </c>
      <c r="S229" s="5">
        <v>0.27743080799999997</v>
      </c>
    </row>
    <row r="230" spans="18:19">
      <c r="R230" s="4" t="s">
        <v>256</v>
      </c>
      <c r="S230" s="5">
        <v>0.29321646899999998</v>
      </c>
    </row>
    <row r="231" spans="18:19">
      <c r="R231" s="4" t="s">
        <v>257</v>
      </c>
      <c r="S231" s="4">
        <v>0.39864959599999999</v>
      </c>
    </row>
    <row r="232" spans="18:19">
      <c r="R232" s="4" t="s">
        <v>258</v>
      </c>
      <c r="S232" s="4">
        <v>0.54393411999999997</v>
      </c>
    </row>
    <row r="233" spans="18:19">
      <c r="R233" s="4" t="s">
        <v>144</v>
      </c>
      <c r="S233" s="5">
        <v>0.52159803599999999</v>
      </c>
    </row>
    <row r="234" spans="18:19">
      <c r="R234" s="4" t="s">
        <v>232</v>
      </c>
      <c r="S234" s="5">
        <v>0.262116511</v>
      </c>
    </row>
    <row r="235" spans="18:19">
      <c r="R235" s="4" t="s">
        <v>193</v>
      </c>
      <c r="S235" s="5">
        <v>0.29781603099999998</v>
      </c>
    </row>
    <row r="236" spans="18:19">
      <c r="R236" s="4" t="s">
        <v>74</v>
      </c>
      <c r="S236" s="5">
        <v>0.164744418</v>
      </c>
    </row>
    <row r="237" spans="18:19">
      <c r="R237" s="25" t="s">
        <v>146</v>
      </c>
      <c r="S237" s="5">
        <v>0.53553453900000003</v>
      </c>
    </row>
    <row r="238" spans="18:19">
      <c r="R238" s="39" t="s">
        <v>275</v>
      </c>
      <c r="S238" s="39">
        <v>0.53553453900000003</v>
      </c>
    </row>
    <row r="239" spans="18:19">
      <c r="R239" s="4" t="s">
        <v>0</v>
      </c>
      <c r="S239" s="5">
        <v>0.199021375</v>
      </c>
    </row>
    <row r="240" spans="18:19">
      <c r="R240" s="4" t="s">
        <v>259</v>
      </c>
      <c r="S240" s="4">
        <v>0.54393411999999997</v>
      </c>
    </row>
    <row r="241" spans="18:19">
      <c r="R241" s="17" t="s">
        <v>260</v>
      </c>
      <c r="S241" s="4">
        <v>0.39864959599999999</v>
      </c>
    </row>
    <row r="242" spans="18:19">
      <c r="R242" s="4" t="s">
        <v>203</v>
      </c>
      <c r="S242" s="5">
        <v>0.273960494</v>
      </c>
    </row>
    <row r="243" spans="18:19">
      <c r="R243" s="4" t="s">
        <v>233</v>
      </c>
      <c r="S243" s="5">
        <v>0.30434835599999999</v>
      </c>
    </row>
    <row r="244" spans="18:19">
      <c r="R244" s="4" t="s">
        <v>221</v>
      </c>
      <c r="S244" s="5">
        <v>0.44710646199999998</v>
      </c>
    </row>
    <row r="245" spans="18:19">
      <c r="R245" s="17" t="s">
        <v>204</v>
      </c>
      <c r="S245" s="5">
        <v>0.284910779</v>
      </c>
    </row>
    <row r="246" spans="18:19">
      <c r="R246" s="793" t="s">
        <v>267</v>
      </c>
      <c r="S246" s="5">
        <v>0.284910779</v>
      </c>
    </row>
    <row r="247" spans="18:19">
      <c r="R247" s="17" t="s">
        <v>172</v>
      </c>
      <c r="S247" s="5">
        <v>0.38138826799999997</v>
      </c>
    </row>
    <row r="248" spans="18:19">
      <c r="R248" s="4" t="s">
        <v>261</v>
      </c>
      <c r="S248" s="4">
        <v>0.54393411999999997</v>
      </c>
    </row>
    <row r="249" spans="18:19">
      <c r="R249" s="4" t="s">
        <v>262</v>
      </c>
      <c r="S249" s="4">
        <v>0.38749658933333336</v>
      </c>
    </row>
    <row r="250" spans="18:19">
      <c r="R250" s="4" t="s">
        <v>195</v>
      </c>
      <c r="S250" s="5">
        <v>0.52748621900000003</v>
      </c>
    </row>
    <row r="251" spans="18:19">
      <c r="R251" s="17" t="s">
        <v>263</v>
      </c>
      <c r="S251" s="4">
        <v>0.25747838160000003</v>
      </c>
    </row>
    <row r="252" spans="18:19">
      <c r="R252" s="4" t="s">
        <v>148</v>
      </c>
      <c r="S252" s="5">
        <v>0.49722559999999999</v>
      </c>
    </row>
    <row r="253" spans="18:19">
      <c r="R253" s="4" t="s">
        <v>149</v>
      </c>
      <c r="S253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3"/>
  <sheetViews>
    <sheetView workbookViewId="0">
      <selection activeCell="M18" sqref="M18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88" t="s">
        <v>148</v>
      </c>
      <c r="B1" s="89"/>
      <c r="C1" s="89"/>
      <c r="D1" s="89"/>
      <c r="E1" s="89"/>
      <c r="F1" s="89"/>
      <c r="G1" s="129"/>
      <c r="H1" s="130"/>
      <c r="I1" s="130"/>
      <c r="J1" s="130"/>
      <c r="K1" s="130"/>
      <c r="L1" s="130"/>
      <c r="Q1" s="190" t="s">
        <v>278</v>
      </c>
      <c r="R1" s="4" t="s">
        <v>1</v>
      </c>
      <c r="S1" s="5">
        <v>0.58265870500000005</v>
      </c>
    </row>
    <row r="2" spans="1:19">
      <c r="A2" s="90" t="s">
        <v>2</v>
      </c>
      <c r="B2" s="90"/>
      <c r="C2" s="90"/>
      <c r="D2" s="90"/>
      <c r="E2" s="90"/>
      <c r="F2" s="90"/>
      <c r="G2" s="97"/>
      <c r="H2" s="130"/>
      <c r="I2" s="130"/>
      <c r="J2" s="130"/>
      <c r="K2" s="130"/>
      <c r="L2" s="130"/>
      <c r="R2" s="4" t="s">
        <v>3</v>
      </c>
      <c r="S2" s="5">
        <v>0.189396599</v>
      </c>
    </row>
    <row r="3" spans="1:19">
      <c r="A3" s="91" t="s">
        <v>4</v>
      </c>
      <c r="B3" s="92"/>
      <c r="C3" s="92"/>
      <c r="D3" s="92"/>
      <c r="E3" s="92"/>
      <c r="F3" s="92"/>
      <c r="G3" s="131"/>
      <c r="H3" s="130"/>
      <c r="I3" s="130"/>
      <c r="J3" s="130"/>
      <c r="K3" s="130"/>
      <c r="L3" s="130"/>
      <c r="R3" s="4" t="s">
        <v>5</v>
      </c>
      <c r="S3" s="5">
        <v>0.33270861600000001</v>
      </c>
    </row>
    <row r="4" spans="1:19" ht="16" thickBot="1">
      <c r="A4" s="93"/>
      <c r="B4" s="94"/>
      <c r="C4" s="94"/>
      <c r="D4" s="94"/>
      <c r="E4" s="94"/>
      <c r="F4" s="94"/>
      <c r="G4" s="97"/>
      <c r="H4" s="130"/>
      <c r="I4" s="130"/>
      <c r="J4" s="130"/>
      <c r="K4" s="130"/>
      <c r="L4" s="130"/>
      <c r="R4" s="4" t="s">
        <v>6</v>
      </c>
      <c r="S4" s="5">
        <v>0.33249730300000002</v>
      </c>
    </row>
    <row r="5" spans="1:19">
      <c r="A5" s="95" t="s">
        <v>268</v>
      </c>
      <c r="B5" s="96" t="s">
        <v>8</v>
      </c>
      <c r="C5" s="96" t="s">
        <v>9</v>
      </c>
      <c r="D5" s="96" t="s">
        <v>10</v>
      </c>
      <c r="E5" s="96" t="s">
        <v>11</v>
      </c>
      <c r="F5" s="96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97"/>
      <c r="B6" s="98"/>
      <c r="C6" s="98"/>
      <c r="D6" s="98"/>
      <c r="E6" s="98"/>
      <c r="F6" s="98"/>
      <c r="G6" s="18"/>
      <c r="R6" s="4" t="s">
        <v>20</v>
      </c>
      <c r="S6" s="4">
        <v>0.21351756199999999</v>
      </c>
    </row>
    <row r="7" spans="1:19">
      <c r="A7" s="39" t="s">
        <v>23</v>
      </c>
      <c r="B7" s="100">
        <v>0</v>
      </c>
      <c r="C7" s="100">
        <v>0</v>
      </c>
      <c r="D7" s="100">
        <v>3.9732731161718839</v>
      </c>
      <c r="E7" s="100">
        <v>0</v>
      </c>
      <c r="F7" s="100">
        <v>0</v>
      </c>
      <c r="G7" s="20">
        <f>AVERAGE(B7:F7)</f>
        <v>0.79465462323437674</v>
      </c>
      <c r="H7">
        <f>G7/G$15</f>
        <v>6.6941007476246484E-2</v>
      </c>
      <c r="I7">
        <f>VLOOKUP(A7,R$1:S$248,2,FALSE)</f>
        <v>0.205225833</v>
      </c>
      <c r="J7">
        <f>H7*I7</f>
        <v>1.3738024021171913E-2</v>
      </c>
      <c r="K7">
        <f>SUM(J7:J13)</f>
        <v>0.1892196335721906</v>
      </c>
      <c r="L7">
        <f>COUNTA(J7:J13)</f>
        <v>4</v>
      </c>
      <c r="R7" s="4" t="s">
        <v>22</v>
      </c>
      <c r="S7" s="5">
        <v>0.51563940399999997</v>
      </c>
    </row>
    <row r="8" spans="1:19">
      <c r="A8" s="39" t="s">
        <v>49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20">
        <f t="shared" ref="G8:G15" si="0">AVERAGE(B8:F8)</f>
        <v>0</v>
      </c>
      <c r="H8">
        <f t="shared" ref="H8:H13" si="1">G8/G$15</f>
        <v>0</v>
      </c>
      <c r="I8">
        <f t="shared" ref="I8:I13" si="2">VLOOKUP(A8,R$1:S$248,2,FALSE)</f>
        <v>0.21171030399999999</v>
      </c>
      <c r="K8" s="130"/>
      <c r="L8" s="130"/>
      <c r="R8" s="4" t="s">
        <v>24</v>
      </c>
      <c r="S8" s="4">
        <v>0.39864959599999999</v>
      </c>
    </row>
    <row r="9" spans="1:19">
      <c r="A9" s="39" t="s">
        <v>54</v>
      </c>
      <c r="B9" s="100">
        <v>2.92965173764969</v>
      </c>
      <c r="C9" s="100">
        <v>29.1730280074961</v>
      </c>
      <c r="D9" s="100">
        <v>0</v>
      </c>
      <c r="E9" s="100">
        <v>0</v>
      </c>
      <c r="F9" s="100">
        <v>10.278892038227198</v>
      </c>
      <c r="G9" s="20">
        <f t="shared" si="0"/>
        <v>8.4763143566745978</v>
      </c>
      <c r="H9">
        <f t="shared" si="1"/>
        <v>0.7140372762341759</v>
      </c>
      <c r="I9">
        <f t="shared" si="2"/>
        <v>0.12913191900000001</v>
      </c>
      <c r="J9">
        <f>H9*I9</f>
        <v>9.2205003717652237E-2</v>
      </c>
      <c r="K9" s="130"/>
      <c r="L9" s="130"/>
      <c r="R9" s="4" t="s">
        <v>26</v>
      </c>
      <c r="S9" s="5">
        <v>0.61926907399999997</v>
      </c>
    </row>
    <row r="10" spans="1:19">
      <c r="A10" s="39" t="s">
        <v>205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20">
        <f t="shared" si="0"/>
        <v>0</v>
      </c>
      <c r="H10">
        <f t="shared" si="1"/>
        <v>0</v>
      </c>
      <c r="I10">
        <f t="shared" si="2"/>
        <v>0.28954676299999998</v>
      </c>
      <c r="K10" s="130"/>
      <c r="L10" s="130"/>
      <c r="R10" s="4" t="s">
        <v>28</v>
      </c>
      <c r="S10" s="5">
        <v>0.41010332799999999</v>
      </c>
    </row>
    <row r="11" spans="1:19">
      <c r="A11" s="39" t="s">
        <v>72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20">
        <f t="shared" si="0"/>
        <v>0</v>
      </c>
      <c r="H11">
        <f t="shared" si="1"/>
        <v>0</v>
      </c>
      <c r="I11">
        <f t="shared" si="2"/>
        <v>0.20526576499999999</v>
      </c>
      <c r="K11" s="130"/>
      <c r="L11" s="130"/>
      <c r="R11" s="4" t="s">
        <v>31</v>
      </c>
      <c r="S11" s="5">
        <v>0.26223906699999999</v>
      </c>
    </row>
    <row r="12" spans="1:19">
      <c r="A12" s="39" t="s">
        <v>275</v>
      </c>
      <c r="B12" s="100">
        <v>1.9</v>
      </c>
      <c r="C12" s="100">
        <v>1</v>
      </c>
      <c r="D12" s="100">
        <v>2.5</v>
      </c>
      <c r="E12" s="100">
        <v>1.6</v>
      </c>
      <c r="F12" s="100">
        <v>0</v>
      </c>
      <c r="G12" s="20">
        <f t="shared" si="0"/>
        <v>1.4</v>
      </c>
      <c r="H12">
        <f t="shared" si="1"/>
        <v>0.11793477030977255</v>
      </c>
      <c r="I12">
        <f t="shared" si="2"/>
        <v>0.53553453900000003</v>
      </c>
      <c r="J12">
        <f>H12*I12</f>
        <v>6.3158142849914931E-2</v>
      </c>
      <c r="K12" s="130"/>
      <c r="L12" s="130"/>
      <c r="R12" s="4" t="s">
        <v>33</v>
      </c>
      <c r="S12" s="5">
        <v>0.29721400999999997</v>
      </c>
    </row>
    <row r="13" spans="1:19">
      <c r="A13" s="39" t="s">
        <v>0</v>
      </c>
      <c r="B13" s="100">
        <v>2</v>
      </c>
      <c r="C13" s="100">
        <v>1</v>
      </c>
      <c r="D13" s="100">
        <v>1</v>
      </c>
      <c r="E13" s="100">
        <v>2</v>
      </c>
      <c r="F13" s="100">
        <v>0</v>
      </c>
      <c r="G13" s="20">
        <f t="shared" si="0"/>
        <v>1.2</v>
      </c>
      <c r="H13">
        <f t="shared" si="1"/>
        <v>0.10108694597980504</v>
      </c>
      <c r="I13">
        <f t="shared" si="2"/>
        <v>0.199021375</v>
      </c>
      <c r="J13">
        <f>H13*I13</f>
        <v>2.0118462983451522E-2</v>
      </c>
      <c r="K13" s="130"/>
      <c r="L13" s="130"/>
      <c r="R13" s="4" t="s">
        <v>35</v>
      </c>
      <c r="S13" s="4">
        <v>0.39864959599999999</v>
      </c>
    </row>
    <row r="14" spans="1:19" ht="16" thickBot="1">
      <c r="A14" s="101"/>
      <c r="B14" s="102"/>
      <c r="C14" s="102"/>
      <c r="D14" s="102"/>
      <c r="E14" s="102"/>
      <c r="F14" s="102"/>
      <c r="G14" s="20"/>
      <c r="H14" s="130"/>
      <c r="I14" s="130"/>
      <c r="J14" s="130"/>
      <c r="K14" s="130"/>
      <c r="L14" s="130"/>
      <c r="R14" s="4" t="s">
        <v>37</v>
      </c>
      <c r="S14" s="5">
        <v>0.23886655300000001</v>
      </c>
    </row>
    <row r="15" spans="1:19">
      <c r="A15" s="58"/>
      <c r="B15" s="133">
        <f>SUM(B7:B13)</f>
        <v>6.8296517376496899</v>
      </c>
      <c r="C15" s="133">
        <f>SUM(C7:C13)</f>
        <v>31.1730280074961</v>
      </c>
      <c r="D15" s="133">
        <f>SUM(D7:D13)</f>
        <v>7.4732731161718835</v>
      </c>
      <c r="E15" s="133">
        <f>SUM(E7:E13)</f>
        <v>3.6</v>
      </c>
      <c r="F15" s="133">
        <f>SUM(F7:F13)</f>
        <v>10.278892038227198</v>
      </c>
      <c r="G15" s="20">
        <f t="shared" si="0"/>
        <v>11.870968979908975</v>
      </c>
      <c r="H15" s="130"/>
      <c r="I15" s="130"/>
      <c r="J15" s="130"/>
      <c r="K15" s="130"/>
      <c r="L15" s="130"/>
      <c r="R15" s="4" t="s">
        <v>21</v>
      </c>
      <c r="S15" s="5">
        <v>0.19499014100000001</v>
      </c>
    </row>
    <row r="16" spans="1:19">
      <c r="A16" s="920" t="s">
        <v>335</v>
      </c>
      <c r="B16" s="135"/>
      <c r="C16" s="135"/>
      <c r="D16" s="135"/>
      <c r="E16" s="135"/>
      <c r="F16" s="135"/>
      <c r="G16" s="131"/>
      <c r="H16" s="130"/>
      <c r="I16" s="130"/>
      <c r="J16" s="130"/>
      <c r="K16" s="130"/>
      <c r="L16" s="130"/>
      <c r="R16" s="4" t="s">
        <v>40</v>
      </c>
      <c r="S16" s="5">
        <v>0.292860758</v>
      </c>
    </row>
    <row r="17" spans="1:19">
      <c r="A17" s="212"/>
      <c r="B17" s="136"/>
      <c r="C17" s="136"/>
      <c r="D17" s="136"/>
      <c r="E17" s="136"/>
      <c r="F17" s="136"/>
      <c r="G17" s="97"/>
      <c r="H17" s="130"/>
      <c r="I17" s="130"/>
      <c r="J17" s="130"/>
      <c r="K17" s="130"/>
      <c r="L17" s="130"/>
      <c r="R17" s="4" t="s">
        <v>42</v>
      </c>
      <c r="S17" s="5">
        <v>0.34843180000000001</v>
      </c>
    </row>
    <row r="18" spans="1:19">
      <c r="A18" s="137" t="s">
        <v>271</v>
      </c>
      <c r="B18" s="136"/>
      <c r="C18" s="136"/>
      <c r="D18" s="136"/>
      <c r="E18" s="136"/>
      <c r="F18" s="136"/>
      <c r="G18" s="97"/>
      <c r="H18" s="130"/>
      <c r="I18" s="130"/>
      <c r="J18" s="130"/>
      <c r="K18" s="130"/>
      <c r="L18" s="130"/>
      <c r="R18" s="4" t="s">
        <v>44</v>
      </c>
      <c r="S18" s="5">
        <v>0.338698428</v>
      </c>
    </row>
    <row r="19" spans="1:19">
      <c r="A19" s="1055"/>
      <c r="B19" s="1055"/>
      <c r="C19" s="1055"/>
      <c r="D19" s="1055"/>
      <c r="E19" s="1055"/>
      <c r="F19" s="1055"/>
      <c r="G19" s="1055"/>
      <c r="H19" s="1055"/>
      <c r="I19" s="1055"/>
      <c r="J19" s="1055"/>
      <c r="K19" s="1055"/>
      <c r="L19" s="1055"/>
      <c r="R19" s="4" t="s">
        <v>46</v>
      </c>
      <c r="S19" s="5">
        <v>0.49513526800000002</v>
      </c>
    </row>
    <row r="20" spans="1:19">
      <c r="R20" s="4" t="s">
        <v>48</v>
      </c>
      <c r="S20" s="5">
        <v>0.35195426499999999</v>
      </c>
    </row>
    <row r="21" spans="1:19">
      <c r="R21" s="4" t="s">
        <v>50</v>
      </c>
      <c r="S21" s="5">
        <v>0.230041615</v>
      </c>
    </row>
    <row r="22" spans="1:19">
      <c r="R22" s="4" t="s">
        <v>23</v>
      </c>
      <c r="S22" s="5">
        <v>0.205225833</v>
      </c>
    </row>
    <row r="23" spans="1:19">
      <c r="R23" s="4" t="s">
        <v>53</v>
      </c>
      <c r="S23" s="5">
        <v>0.29304951499999998</v>
      </c>
    </row>
    <row r="24" spans="1:19">
      <c r="R24" s="4" t="s">
        <v>55</v>
      </c>
      <c r="S24" s="5">
        <v>0.51724363100000004</v>
      </c>
    </row>
    <row r="25" spans="1:19">
      <c r="R25" s="4" t="s">
        <v>57</v>
      </c>
      <c r="S25" s="4">
        <v>0.39864959599999999</v>
      </c>
    </row>
    <row r="26" spans="1:19">
      <c r="R26" s="4" t="s">
        <v>59</v>
      </c>
      <c r="S26" s="5">
        <v>0.42244188599999999</v>
      </c>
    </row>
    <row r="27" spans="1:19">
      <c r="R27" s="17" t="s">
        <v>61</v>
      </c>
      <c r="S27" s="5">
        <v>0.37816792100000002</v>
      </c>
    </row>
    <row r="28" spans="1:19">
      <c r="R28" s="793" t="s">
        <v>265</v>
      </c>
      <c r="S28" s="5">
        <v>0.37816792100000002</v>
      </c>
    </row>
    <row r="29" spans="1:19">
      <c r="R29" s="17" t="s">
        <v>63</v>
      </c>
      <c r="S29" s="5">
        <v>0.27222679999999999</v>
      </c>
    </row>
    <row r="30" spans="1:19">
      <c r="R30" s="4" t="s">
        <v>65</v>
      </c>
      <c r="S30" s="5">
        <v>0.42144716700000001</v>
      </c>
    </row>
    <row r="31" spans="1:19">
      <c r="R31" s="4" t="s">
        <v>67</v>
      </c>
      <c r="S31" s="4">
        <v>0.61926907399999997</v>
      </c>
    </row>
    <row r="32" spans="1:19">
      <c r="R32" s="4" t="s">
        <v>69</v>
      </c>
      <c r="S32" s="5">
        <v>0.29559615700000003</v>
      </c>
    </row>
    <row r="33" spans="18:19">
      <c r="R33" s="4" t="s">
        <v>71</v>
      </c>
      <c r="S33" s="4">
        <v>0.39787066100000001</v>
      </c>
    </row>
    <row r="34" spans="18:19">
      <c r="R34" s="22" t="s">
        <v>73</v>
      </c>
      <c r="S34" s="4">
        <v>0.39864959599999999</v>
      </c>
    </row>
    <row r="35" spans="18:19">
      <c r="R35" s="4" t="s">
        <v>75</v>
      </c>
      <c r="S35" s="5">
        <v>0.30243793699999999</v>
      </c>
    </row>
    <row r="36" spans="18:19">
      <c r="R36" s="4" t="s">
        <v>25</v>
      </c>
      <c r="S36" s="5">
        <v>0.22307782900000001</v>
      </c>
    </row>
    <row r="37" spans="18:19">
      <c r="R37" s="4" t="s">
        <v>78</v>
      </c>
      <c r="S37" s="5">
        <v>0.53326135799999996</v>
      </c>
    </row>
    <row r="38" spans="18:19">
      <c r="R38" s="23" t="s">
        <v>80</v>
      </c>
      <c r="S38" s="5">
        <v>0.45051817900000002</v>
      </c>
    </row>
    <row r="39" spans="18:19">
      <c r="R39" s="4" t="s">
        <v>82</v>
      </c>
      <c r="S39" s="5">
        <v>0.58993438499999995</v>
      </c>
    </row>
    <row r="40" spans="18:19">
      <c r="R40" s="4" t="s">
        <v>84</v>
      </c>
      <c r="S40" s="5">
        <v>0.49951571</v>
      </c>
    </row>
    <row r="41" spans="18:19">
      <c r="R41" s="4" t="s">
        <v>86</v>
      </c>
      <c r="S41" s="5">
        <v>0.47433267899999998</v>
      </c>
    </row>
    <row r="42" spans="18:19">
      <c r="R42" s="4" t="s">
        <v>87</v>
      </c>
      <c r="S42" s="5">
        <v>0.23357465599999999</v>
      </c>
    </row>
    <row r="43" spans="18:19">
      <c r="R43" s="4" t="s">
        <v>88</v>
      </c>
      <c r="S43" s="5">
        <v>0.34930835100000002</v>
      </c>
    </row>
    <row r="44" spans="18:19">
      <c r="R44" s="4" t="s">
        <v>89</v>
      </c>
      <c r="S44" s="4">
        <v>0.39864959599999999</v>
      </c>
    </row>
    <row r="45" spans="18:19">
      <c r="R45" s="4" t="s">
        <v>91</v>
      </c>
      <c r="S45" s="5">
        <v>0.578744904</v>
      </c>
    </row>
    <row r="46" spans="18:19">
      <c r="R46" s="4" t="s">
        <v>93</v>
      </c>
      <c r="S46" s="5">
        <v>0.544175509</v>
      </c>
    </row>
    <row r="47" spans="18:19">
      <c r="R47" s="4" t="s">
        <v>95</v>
      </c>
      <c r="S47" s="5">
        <v>0.28245747300000001</v>
      </c>
    </row>
    <row r="48" spans="18:19">
      <c r="R48" s="4" t="s">
        <v>96</v>
      </c>
      <c r="S48" s="5">
        <v>0.30302319799999999</v>
      </c>
    </row>
    <row r="49" spans="18:19">
      <c r="R49" s="4" t="s">
        <v>98</v>
      </c>
      <c r="S49" s="4">
        <v>0.39787066100000001</v>
      </c>
    </row>
    <row r="50" spans="18:19">
      <c r="R50" s="4" t="s">
        <v>100</v>
      </c>
      <c r="S50" s="4">
        <v>0.39787066100000001</v>
      </c>
    </row>
    <row r="51" spans="18:19">
      <c r="R51" s="4" t="s">
        <v>102</v>
      </c>
      <c r="S51" s="5">
        <v>0.29815216</v>
      </c>
    </row>
    <row r="52" spans="18:19">
      <c r="R52" s="4" t="s">
        <v>104</v>
      </c>
      <c r="S52" s="5">
        <v>0.46037966699999999</v>
      </c>
    </row>
    <row r="53" spans="18:19">
      <c r="R53" s="4" t="s">
        <v>106</v>
      </c>
      <c r="S53" s="5">
        <v>0.48877002400000003</v>
      </c>
    </row>
    <row r="54" spans="18:19">
      <c r="R54" s="17" t="s">
        <v>107</v>
      </c>
      <c r="S54" s="4">
        <v>0.54393411999999997</v>
      </c>
    </row>
    <row r="55" spans="18:19">
      <c r="R55" s="22" t="s">
        <v>108</v>
      </c>
      <c r="S55" s="5">
        <v>0.342986709</v>
      </c>
    </row>
    <row r="56" spans="18:19">
      <c r="R56" s="25" t="s">
        <v>109</v>
      </c>
      <c r="S56" s="5">
        <v>0.50274215499999997</v>
      </c>
    </row>
    <row r="57" spans="18:19">
      <c r="R57" s="4" t="s">
        <v>27</v>
      </c>
      <c r="S57" s="5">
        <v>0.20740839999999999</v>
      </c>
    </row>
    <row r="58" spans="18:19">
      <c r="R58" s="4" t="s">
        <v>110</v>
      </c>
      <c r="S58" s="5">
        <v>0.38689927499999999</v>
      </c>
    </row>
    <row r="59" spans="18:19">
      <c r="R59" s="4" t="s">
        <v>29</v>
      </c>
      <c r="S59" s="5">
        <v>0.226918286</v>
      </c>
    </row>
    <row r="60" spans="18:19">
      <c r="R60" s="4" t="s">
        <v>32</v>
      </c>
      <c r="S60" s="5">
        <v>0.167790564</v>
      </c>
    </row>
    <row r="61" spans="18:19">
      <c r="R61" s="25" t="s">
        <v>111</v>
      </c>
      <c r="S61" s="5">
        <v>0.57165877300000001</v>
      </c>
    </row>
    <row r="62" spans="18:19">
      <c r="R62" s="4" t="s">
        <v>34</v>
      </c>
      <c r="S62" s="5">
        <v>0.14496762399999999</v>
      </c>
    </row>
    <row r="63" spans="18:19">
      <c r="R63" s="4" t="s">
        <v>115</v>
      </c>
      <c r="S63" s="5">
        <v>0.45267124600000003</v>
      </c>
    </row>
    <row r="64" spans="18:19">
      <c r="R64" s="4" t="s">
        <v>117</v>
      </c>
      <c r="S64" s="5">
        <v>0.40126814</v>
      </c>
    </row>
    <row r="65" spans="18:19">
      <c r="R65" s="4" t="s">
        <v>119</v>
      </c>
      <c r="S65" s="5">
        <v>0.39864959599999999</v>
      </c>
    </row>
    <row r="66" spans="18:19">
      <c r="R66" s="4" t="s">
        <v>121</v>
      </c>
      <c r="S66" s="5">
        <v>0.31631986200000001</v>
      </c>
    </row>
    <row r="67" spans="18:19">
      <c r="R67" s="4" t="s">
        <v>97</v>
      </c>
      <c r="S67" s="5">
        <v>0.28376774599999999</v>
      </c>
    </row>
    <row r="68" spans="18:19">
      <c r="R68" s="22" t="s">
        <v>124</v>
      </c>
      <c r="S68" s="5">
        <v>0.38353377399999999</v>
      </c>
    </row>
    <row r="69" spans="18:19">
      <c r="R69" s="25" t="s">
        <v>112</v>
      </c>
      <c r="S69" s="5">
        <v>0.42592862599999998</v>
      </c>
    </row>
    <row r="70" spans="18:19">
      <c r="R70" s="4" t="s">
        <v>113</v>
      </c>
      <c r="S70" s="5">
        <v>0.49646305299999999</v>
      </c>
    </row>
    <row r="71" spans="18:19">
      <c r="R71" s="4" t="s">
        <v>36</v>
      </c>
      <c r="S71" s="5">
        <v>0.252987409</v>
      </c>
    </row>
    <row r="72" spans="18:19">
      <c r="R72" s="4" t="s">
        <v>114</v>
      </c>
      <c r="S72" s="5">
        <v>0.547400573</v>
      </c>
    </row>
    <row r="73" spans="18:19">
      <c r="R73" s="4" t="s">
        <v>130</v>
      </c>
      <c r="S73" s="5">
        <v>0.26223906699999999</v>
      </c>
    </row>
    <row r="74" spans="18:19">
      <c r="R74" s="17" t="s">
        <v>132</v>
      </c>
      <c r="S74" s="5">
        <v>0.235824899</v>
      </c>
    </row>
    <row r="75" spans="18:19">
      <c r="R75" s="4" t="s">
        <v>134</v>
      </c>
      <c r="S75" s="5">
        <v>0.42167111499999999</v>
      </c>
    </row>
    <row r="76" spans="18:19">
      <c r="R76" s="4" t="s">
        <v>38</v>
      </c>
      <c r="S76" s="5">
        <v>0.189396599</v>
      </c>
    </row>
    <row r="77" spans="18:19">
      <c r="R77" s="4" t="s">
        <v>39</v>
      </c>
      <c r="S77" s="5">
        <v>0.150847644</v>
      </c>
    </row>
    <row r="78" spans="18:19">
      <c r="R78" s="4" t="s">
        <v>138</v>
      </c>
      <c r="S78" s="4">
        <v>0.300602272</v>
      </c>
    </row>
    <row r="79" spans="18:19">
      <c r="R79" s="4" t="s">
        <v>140</v>
      </c>
      <c r="S79" s="4">
        <v>0.54393411999999997</v>
      </c>
    </row>
    <row r="80" spans="18:19">
      <c r="R80" s="4" t="s">
        <v>142</v>
      </c>
      <c r="S80" s="29">
        <v>0.61926907399999997</v>
      </c>
    </row>
    <row r="81" spans="18:19">
      <c r="R81" s="4" t="s">
        <v>116</v>
      </c>
      <c r="S81" s="5">
        <v>0.35482106800000002</v>
      </c>
    </row>
    <row r="82" spans="18:19">
      <c r="R82" s="4" t="s">
        <v>145</v>
      </c>
      <c r="S82" s="5">
        <v>0.496256117</v>
      </c>
    </row>
    <row r="83" spans="18:19">
      <c r="R83" s="4" t="s">
        <v>147</v>
      </c>
      <c r="S83" s="5">
        <v>0.304407025</v>
      </c>
    </row>
    <row r="84" spans="18:19">
      <c r="R84" s="4" t="s">
        <v>41</v>
      </c>
      <c r="S84" s="5">
        <v>0.15008984</v>
      </c>
    </row>
    <row r="85" spans="18:19">
      <c r="R85" s="4" t="s">
        <v>118</v>
      </c>
      <c r="S85" s="5">
        <v>0.47299710099999998</v>
      </c>
    </row>
    <row r="86" spans="18:19">
      <c r="R86" s="4" t="s">
        <v>76</v>
      </c>
      <c r="S86" s="5">
        <v>0.21351756199999999</v>
      </c>
    </row>
    <row r="87" spans="18:19">
      <c r="R87" s="4" t="s">
        <v>43</v>
      </c>
      <c r="S87" s="5">
        <v>0.24644919700000001</v>
      </c>
    </row>
    <row r="88" spans="18:19">
      <c r="R88" s="4" t="s">
        <v>152</v>
      </c>
      <c r="S88" s="5">
        <v>0.235824899</v>
      </c>
    </row>
    <row r="89" spans="18:19">
      <c r="R89" s="4" t="s">
        <v>154</v>
      </c>
      <c r="S89" s="5">
        <v>0.35523275199999998</v>
      </c>
    </row>
    <row r="90" spans="18:19">
      <c r="R90" s="4" t="s">
        <v>156</v>
      </c>
      <c r="S90" s="4">
        <v>0.39864959599999999</v>
      </c>
    </row>
    <row r="91" spans="18:19">
      <c r="R91" s="4" t="s">
        <v>158</v>
      </c>
      <c r="S91" s="4">
        <v>0.54393411999999997</v>
      </c>
    </row>
    <row r="92" spans="18:19">
      <c r="R92" s="4" t="s">
        <v>159</v>
      </c>
      <c r="S92" s="5">
        <v>0.34895254799999997</v>
      </c>
    </row>
    <row r="93" spans="18:19">
      <c r="R93" s="4" t="s">
        <v>160</v>
      </c>
      <c r="S93" s="5">
        <v>0.150847644</v>
      </c>
    </row>
    <row r="94" spans="18:19">
      <c r="R94" s="4" t="s">
        <v>162</v>
      </c>
      <c r="S94" s="5">
        <v>0.54537309199999995</v>
      </c>
    </row>
    <row r="95" spans="18:19">
      <c r="R95" s="4" t="s">
        <v>164</v>
      </c>
      <c r="S95" s="5">
        <v>0.53538932900000002</v>
      </c>
    </row>
    <row r="96" spans="18:19">
      <c r="R96" s="4" t="s">
        <v>165</v>
      </c>
      <c r="S96" s="5">
        <v>0.40111301500000002</v>
      </c>
    </row>
    <row r="97" spans="18:19">
      <c r="R97" s="4" t="s">
        <v>167</v>
      </c>
      <c r="S97" s="5">
        <v>0.53611852299999996</v>
      </c>
    </row>
    <row r="98" spans="18:19">
      <c r="R98" s="4" t="s">
        <v>169</v>
      </c>
      <c r="S98" s="4">
        <v>0.61926907399999997</v>
      </c>
    </row>
    <row r="99" spans="18:19">
      <c r="R99" s="4" t="s">
        <v>171</v>
      </c>
      <c r="S99" s="5">
        <v>0.21171030399999999</v>
      </c>
    </row>
    <row r="100" spans="18:19">
      <c r="R100" s="4" t="s">
        <v>173</v>
      </c>
      <c r="S100" s="5">
        <v>0.40242429099999999</v>
      </c>
    </row>
    <row r="101" spans="18:19">
      <c r="R101" s="17" t="s">
        <v>150</v>
      </c>
      <c r="S101" s="5">
        <v>0.30302319799999999</v>
      </c>
    </row>
    <row r="102" spans="18:19">
      <c r="R102" s="4" t="s">
        <v>45</v>
      </c>
      <c r="S102" s="5">
        <v>0.21118531600000001</v>
      </c>
    </row>
    <row r="103" spans="18:19">
      <c r="R103" s="4" t="s">
        <v>77</v>
      </c>
      <c r="S103" s="5">
        <v>0.235824899</v>
      </c>
    </row>
    <row r="104" spans="18:19">
      <c r="R104" s="4" t="s">
        <v>174</v>
      </c>
      <c r="S104" s="5">
        <v>0.427243396</v>
      </c>
    </row>
    <row r="105" spans="18:19">
      <c r="R105" s="4" t="s">
        <v>161</v>
      </c>
      <c r="S105" s="5">
        <v>0.33501194099999998</v>
      </c>
    </row>
    <row r="106" spans="18:19">
      <c r="R106" s="22" t="s">
        <v>175</v>
      </c>
      <c r="S106" s="5">
        <v>0.28742747600000002</v>
      </c>
    </row>
    <row r="107" spans="18:19">
      <c r="R107" s="4" t="s">
        <v>180</v>
      </c>
      <c r="S107" s="5">
        <v>0.45023135800000003</v>
      </c>
    </row>
    <row r="108" spans="18:19">
      <c r="R108" s="4" t="s">
        <v>47</v>
      </c>
      <c r="S108" s="5">
        <v>0.193795309</v>
      </c>
    </row>
    <row r="109" spans="18:19">
      <c r="R109" s="4" t="s">
        <v>181</v>
      </c>
      <c r="S109" s="5">
        <v>0.164744418</v>
      </c>
    </row>
    <row r="110" spans="18:19">
      <c r="R110" s="4" t="s">
        <v>90</v>
      </c>
      <c r="S110" s="5">
        <v>0.25567135899999999</v>
      </c>
    </row>
    <row r="111" spans="18:19">
      <c r="R111" s="4" t="s">
        <v>49</v>
      </c>
      <c r="S111" s="5">
        <v>0.21171030399999999</v>
      </c>
    </row>
    <row r="112" spans="18:19">
      <c r="R112" s="4" t="s">
        <v>185</v>
      </c>
      <c r="S112" s="5">
        <v>0.36166089299999998</v>
      </c>
    </row>
    <row r="113" spans="18:19">
      <c r="R113" s="4" t="s">
        <v>92</v>
      </c>
      <c r="S113" s="5">
        <v>0.28963038000000002</v>
      </c>
    </row>
    <row r="114" spans="18:19">
      <c r="R114" s="4" t="s">
        <v>188</v>
      </c>
      <c r="S114" s="5">
        <v>0.150847644</v>
      </c>
    </row>
    <row r="115" spans="18:19">
      <c r="R115" s="4" t="s">
        <v>182</v>
      </c>
      <c r="S115" s="5">
        <v>0.304453064</v>
      </c>
    </row>
    <row r="116" spans="18:19">
      <c r="R116" s="4" t="s">
        <v>191</v>
      </c>
      <c r="S116" s="5">
        <v>0.28386346000000001</v>
      </c>
    </row>
    <row r="117" spans="18:19">
      <c r="R117" s="4" t="s">
        <v>120</v>
      </c>
      <c r="S117" s="5">
        <v>0.530444735</v>
      </c>
    </row>
    <row r="118" spans="18:19">
      <c r="R118" s="4" t="s">
        <v>194</v>
      </c>
      <c r="S118" s="4">
        <v>0.54393411999999997</v>
      </c>
    </row>
    <row r="119" spans="18:19">
      <c r="R119" s="4" t="s">
        <v>196</v>
      </c>
      <c r="S119" s="5">
        <v>0.41895681699999998</v>
      </c>
    </row>
    <row r="120" spans="18:19">
      <c r="R120" s="17" t="s">
        <v>151</v>
      </c>
      <c r="S120" s="5">
        <v>0.34739118899999999</v>
      </c>
    </row>
    <row r="121" spans="18:19">
      <c r="R121" s="4" t="s">
        <v>183</v>
      </c>
      <c r="S121" s="5">
        <v>0.32123402699999998</v>
      </c>
    </row>
    <row r="122" spans="18:19">
      <c r="R122" s="4" t="s">
        <v>197</v>
      </c>
      <c r="S122" s="5">
        <v>0.35481905499999999</v>
      </c>
    </row>
    <row r="123" spans="18:19">
      <c r="R123" s="17" t="s">
        <v>198</v>
      </c>
      <c r="S123" s="5">
        <v>0.48138170000000002</v>
      </c>
    </row>
    <row r="124" spans="18:19">
      <c r="R124" s="77" t="s">
        <v>332</v>
      </c>
      <c r="S124" s="5">
        <v>0.48138170000000002</v>
      </c>
    </row>
    <row r="125" spans="18:19">
      <c r="R125" s="4" t="s">
        <v>51</v>
      </c>
      <c r="S125" s="5">
        <v>0.26294708900000002</v>
      </c>
    </row>
    <row r="126" spans="18:19">
      <c r="R126" s="4" t="s">
        <v>184</v>
      </c>
      <c r="S126" s="5">
        <v>0.35035347300000003</v>
      </c>
    </row>
    <row r="127" spans="18:19">
      <c r="R127" s="4" t="s">
        <v>199</v>
      </c>
      <c r="S127" s="5">
        <v>0.47867728199999998</v>
      </c>
    </row>
    <row r="128" spans="18:19">
      <c r="R128" s="4" t="s">
        <v>122</v>
      </c>
      <c r="S128" s="5">
        <v>0.57400911600000004</v>
      </c>
    </row>
    <row r="129" spans="18:19">
      <c r="R129" s="22" t="s">
        <v>99</v>
      </c>
      <c r="S129" s="5">
        <v>0.36547341700000002</v>
      </c>
    </row>
    <row r="130" spans="18:19">
      <c r="R130" s="4" t="s">
        <v>79</v>
      </c>
      <c r="S130" s="4">
        <v>0.17537725199999998</v>
      </c>
    </row>
    <row r="131" spans="18:19">
      <c r="R131" s="4" t="s">
        <v>52</v>
      </c>
      <c r="S131" s="5">
        <v>0.25720264300000001</v>
      </c>
    </row>
    <row r="132" spans="18:19">
      <c r="R132" s="4" t="s">
        <v>54</v>
      </c>
      <c r="S132" s="5">
        <v>0.12913191900000001</v>
      </c>
    </row>
    <row r="133" spans="18:19">
      <c r="R133" s="23" t="s">
        <v>153</v>
      </c>
      <c r="S133" s="4">
        <v>0.30302319799999999</v>
      </c>
    </row>
    <row r="134" spans="18:19">
      <c r="R134" s="4" t="s">
        <v>123</v>
      </c>
      <c r="S134" s="5">
        <v>0.53886033200000005</v>
      </c>
    </row>
    <row r="135" spans="18:19">
      <c r="R135" s="4" t="s">
        <v>125</v>
      </c>
      <c r="S135" s="5">
        <v>0.491810578</v>
      </c>
    </row>
    <row r="136" spans="18:19">
      <c r="R136" s="4" t="s">
        <v>163</v>
      </c>
      <c r="S136" s="5">
        <v>0.309853932</v>
      </c>
    </row>
    <row r="137" spans="18:19">
      <c r="R137" s="4" t="s">
        <v>176</v>
      </c>
      <c r="S137" s="5">
        <v>0.39787066100000001</v>
      </c>
    </row>
    <row r="138" spans="18:19">
      <c r="R138" s="4" t="s">
        <v>126</v>
      </c>
      <c r="S138" s="5">
        <v>0.54441631300000004</v>
      </c>
    </row>
    <row r="139" spans="18:19">
      <c r="R139" s="4" t="s">
        <v>56</v>
      </c>
      <c r="S139" s="5">
        <v>0.255508018</v>
      </c>
    </row>
    <row r="140" spans="18:19">
      <c r="R140" s="4" t="s">
        <v>208</v>
      </c>
      <c r="S140" s="4">
        <v>0.54393411999999997</v>
      </c>
    </row>
    <row r="141" spans="18:19">
      <c r="R141" s="4" t="s">
        <v>209</v>
      </c>
      <c r="S141" s="4">
        <v>0.39864959599999999</v>
      </c>
    </row>
    <row r="142" spans="18:19">
      <c r="R142" s="4" t="s">
        <v>127</v>
      </c>
      <c r="S142" s="5">
        <v>0.46528443800000002</v>
      </c>
    </row>
    <row r="143" spans="18:19">
      <c r="R143" s="4" t="s">
        <v>128</v>
      </c>
      <c r="S143" s="5">
        <v>0.33922593699999998</v>
      </c>
    </row>
    <row r="144" spans="18:19">
      <c r="R144" s="4" t="s">
        <v>210</v>
      </c>
      <c r="S144" s="4">
        <v>0.46037966699999999</v>
      </c>
    </row>
    <row r="145" spans="18:19">
      <c r="R145" s="4" t="s">
        <v>205</v>
      </c>
      <c r="S145" s="5">
        <v>0.28954676299999998</v>
      </c>
    </row>
    <row r="146" spans="18:19">
      <c r="R146" s="4" t="s">
        <v>211</v>
      </c>
      <c r="S146" s="5">
        <v>0.48259844499999999</v>
      </c>
    </row>
    <row r="147" spans="18:19">
      <c r="R147" s="4" t="s">
        <v>81</v>
      </c>
      <c r="S147" s="5">
        <v>0.18817235299999999</v>
      </c>
    </row>
    <row r="148" spans="18:19">
      <c r="R148" s="4" t="s">
        <v>155</v>
      </c>
      <c r="S148" s="5">
        <v>0.39930692499999998</v>
      </c>
    </row>
    <row r="149" spans="18:19">
      <c r="R149" s="4" t="s">
        <v>212</v>
      </c>
      <c r="S149" s="4">
        <v>0.2866231185</v>
      </c>
    </row>
    <row r="150" spans="18:19">
      <c r="R150" s="4" t="s">
        <v>214</v>
      </c>
      <c r="S150" s="4">
        <v>0.39864959599999999</v>
      </c>
    </row>
    <row r="151" spans="18:19">
      <c r="R151" s="4" t="s">
        <v>101</v>
      </c>
      <c r="S151" s="5">
        <v>0.36470802699999999</v>
      </c>
    </row>
    <row r="152" spans="18:19">
      <c r="R152" s="4" t="s">
        <v>129</v>
      </c>
      <c r="S152" s="5">
        <v>0.51318692300000002</v>
      </c>
    </row>
    <row r="153" spans="18:19">
      <c r="R153" s="4" t="s">
        <v>217</v>
      </c>
      <c r="S153" s="5">
        <v>0.42702807500000001</v>
      </c>
    </row>
    <row r="154" spans="18:19">
      <c r="R154" s="4" t="s">
        <v>218</v>
      </c>
      <c r="S154" s="4">
        <v>0.54393411999999997</v>
      </c>
    </row>
    <row r="155" spans="18:19">
      <c r="R155" s="4" t="s">
        <v>177</v>
      </c>
      <c r="S155" s="5">
        <v>0.47759416300000002</v>
      </c>
    </row>
    <row r="156" spans="18:19">
      <c r="R156" s="4" t="s">
        <v>58</v>
      </c>
      <c r="S156" s="5">
        <v>0.19057085000000001</v>
      </c>
    </row>
    <row r="157" spans="18:19">
      <c r="R157" s="218" t="s">
        <v>266</v>
      </c>
      <c r="S157" s="4">
        <v>0.39864959599999999</v>
      </c>
    </row>
    <row r="158" spans="18:19">
      <c r="R158" s="22" t="s">
        <v>213</v>
      </c>
      <c r="S158" s="4">
        <v>0.39864959599999999</v>
      </c>
    </row>
    <row r="159" spans="18:19">
      <c r="R159" s="4" t="s">
        <v>94</v>
      </c>
      <c r="S159" s="5">
        <v>0.25937051</v>
      </c>
    </row>
    <row r="160" spans="18:19">
      <c r="R160" s="17" t="s">
        <v>222</v>
      </c>
      <c r="S160" s="4">
        <v>0.54393411999999997</v>
      </c>
    </row>
    <row r="161" spans="18:19">
      <c r="R161" s="4" t="s">
        <v>206</v>
      </c>
      <c r="S161" s="5">
        <v>0.37561155200000002</v>
      </c>
    </row>
    <row r="162" spans="18:19">
      <c r="R162" s="4" t="s">
        <v>131</v>
      </c>
      <c r="S162" s="5">
        <v>0.52911444100000005</v>
      </c>
    </row>
    <row r="163" spans="18:19">
      <c r="R163" s="4" t="s">
        <v>133</v>
      </c>
      <c r="S163" s="5">
        <v>0.50267819899999999</v>
      </c>
    </row>
    <row r="164" spans="18:19">
      <c r="R164" s="4" t="s">
        <v>224</v>
      </c>
      <c r="S164" s="4">
        <v>0.54393411999999997</v>
      </c>
    </row>
    <row r="165" spans="18:19">
      <c r="R165" s="4" t="s">
        <v>225</v>
      </c>
      <c r="S165" s="4">
        <v>0.54393411999999997</v>
      </c>
    </row>
    <row r="166" spans="18:19">
      <c r="R166" s="4" t="s">
        <v>226</v>
      </c>
      <c r="S166" s="4">
        <v>0.54393411999999997</v>
      </c>
    </row>
    <row r="167" spans="18:19">
      <c r="R167" s="4" t="s">
        <v>83</v>
      </c>
      <c r="S167" s="5">
        <v>0.16181582799999999</v>
      </c>
    </row>
    <row r="168" spans="18:19">
      <c r="R168" s="4" t="s">
        <v>186</v>
      </c>
      <c r="S168" s="5">
        <v>0.320837551</v>
      </c>
    </row>
    <row r="169" spans="18:19">
      <c r="R169" s="4" t="s">
        <v>178</v>
      </c>
      <c r="S169" s="5">
        <v>0.430075243</v>
      </c>
    </row>
    <row r="170" spans="18:19">
      <c r="R170" s="4" t="s">
        <v>229</v>
      </c>
      <c r="S170" s="4">
        <v>0.54393411999999997</v>
      </c>
    </row>
    <row r="171" spans="18:19">
      <c r="R171" s="4" t="s">
        <v>231</v>
      </c>
      <c r="S171" s="5">
        <v>0.349158994</v>
      </c>
    </row>
    <row r="172" spans="18:19">
      <c r="R172" s="4" t="s">
        <v>207</v>
      </c>
      <c r="S172" s="5">
        <v>0.33910511100000001</v>
      </c>
    </row>
    <row r="173" spans="18:19">
      <c r="R173" s="17" t="s">
        <v>219</v>
      </c>
      <c r="S173" s="5">
        <v>0.50184070000000003</v>
      </c>
    </row>
    <row r="174" spans="18:19">
      <c r="R174" s="4" t="s">
        <v>200</v>
      </c>
      <c r="S174" s="5">
        <v>0.34476546800000002</v>
      </c>
    </row>
    <row r="175" spans="18:19">
      <c r="R175" s="4" t="s">
        <v>201</v>
      </c>
      <c r="S175" s="5">
        <v>0.36989438499999999</v>
      </c>
    </row>
    <row r="176" spans="18:19">
      <c r="R176" s="4" t="s">
        <v>166</v>
      </c>
      <c r="S176" s="5">
        <v>0.38176551399999997</v>
      </c>
    </row>
    <row r="177" spans="18:19">
      <c r="R177" s="4" t="s">
        <v>235</v>
      </c>
      <c r="S177" s="4">
        <v>0.54393411999999997</v>
      </c>
    </row>
    <row r="178" spans="18:19">
      <c r="R178" s="4" t="s">
        <v>60</v>
      </c>
      <c r="S178" s="5">
        <v>0.14993991800000001</v>
      </c>
    </row>
    <row r="179" spans="18:19">
      <c r="R179" s="4" t="s">
        <v>62</v>
      </c>
      <c r="S179" s="5">
        <v>0.25460756899999998</v>
      </c>
    </row>
    <row r="180" spans="18:19">
      <c r="R180" s="17" t="s">
        <v>236</v>
      </c>
      <c r="S180" s="4">
        <v>0.39864959599999999</v>
      </c>
    </row>
    <row r="181" spans="18:19">
      <c r="R181" s="4" t="s">
        <v>187</v>
      </c>
      <c r="S181" s="5">
        <v>0.29396187099999999</v>
      </c>
    </row>
    <row r="182" spans="18:19">
      <c r="R182" s="22" t="s">
        <v>227</v>
      </c>
      <c r="S182" s="5">
        <v>0.32266445799999999</v>
      </c>
    </row>
    <row r="183" spans="18:19">
      <c r="R183" s="4" t="s">
        <v>237</v>
      </c>
      <c r="S183" s="4">
        <v>0.33922593699999998</v>
      </c>
    </row>
    <row r="184" spans="18:19">
      <c r="R184" s="4" t="s">
        <v>64</v>
      </c>
      <c r="S184" s="5">
        <v>0.25070976</v>
      </c>
    </row>
    <row r="185" spans="18:19">
      <c r="R185" s="17" t="s">
        <v>228</v>
      </c>
      <c r="S185" s="5">
        <v>0.28943591299999999</v>
      </c>
    </row>
    <row r="186" spans="18:19">
      <c r="R186" s="4" t="s">
        <v>135</v>
      </c>
      <c r="S186" s="5">
        <v>0.52074587400000005</v>
      </c>
    </row>
    <row r="187" spans="18:19">
      <c r="R187" s="4" t="s">
        <v>238</v>
      </c>
      <c r="S187" s="4">
        <v>0.39864959599999999</v>
      </c>
    </row>
    <row r="188" spans="18:19">
      <c r="R188" s="4" t="s">
        <v>239</v>
      </c>
      <c r="S188" s="4">
        <v>0.50207523200000004</v>
      </c>
    </row>
    <row r="189" spans="18:19">
      <c r="R189" s="4" t="s">
        <v>215</v>
      </c>
      <c r="S189" s="5">
        <v>0.397369798</v>
      </c>
    </row>
    <row r="190" spans="18:19">
      <c r="R190" s="4" t="s">
        <v>240</v>
      </c>
      <c r="S190" s="5">
        <v>0.30378436800000003</v>
      </c>
    </row>
    <row r="191" spans="18:19">
      <c r="R191" s="4" t="s">
        <v>241</v>
      </c>
      <c r="S191" s="4">
        <v>0.39864959599999999</v>
      </c>
    </row>
    <row r="192" spans="18:19">
      <c r="R192" s="4" t="s">
        <v>242</v>
      </c>
      <c r="S192" s="4">
        <v>0.23357465599999999</v>
      </c>
    </row>
    <row r="193" spans="18:19">
      <c r="R193" s="4" t="s">
        <v>243</v>
      </c>
      <c r="S193" s="5">
        <v>0.36169664699999998</v>
      </c>
    </row>
    <row r="194" spans="18:19">
      <c r="R194" s="4" t="s">
        <v>244</v>
      </c>
      <c r="S194" s="5">
        <v>0.41545077699999999</v>
      </c>
    </row>
    <row r="195" spans="18:19">
      <c r="R195" s="4" t="s">
        <v>245</v>
      </c>
      <c r="S195" s="5">
        <v>0.21171030399999999</v>
      </c>
    </row>
    <row r="196" spans="18:19">
      <c r="R196" s="4" t="s">
        <v>246</v>
      </c>
      <c r="S196" s="5">
        <v>0.50207523200000004</v>
      </c>
    </row>
    <row r="197" spans="18:19">
      <c r="R197" s="4" t="s">
        <v>189</v>
      </c>
      <c r="S197" s="5">
        <v>0.34145803200000002</v>
      </c>
    </row>
    <row r="198" spans="18:19">
      <c r="R198" s="4" t="s">
        <v>136</v>
      </c>
      <c r="S198" s="5">
        <v>0.472086175</v>
      </c>
    </row>
    <row r="199" spans="18:19">
      <c r="R199" s="4" t="s">
        <v>223</v>
      </c>
      <c r="S199" s="5">
        <v>0.33414865799999999</v>
      </c>
    </row>
    <row r="200" spans="18:19">
      <c r="R200" s="4" t="s">
        <v>247</v>
      </c>
      <c r="S200" s="5">
        <v>0.33414865799999999</v>
      </c>
    </row>
    <row r="201" spans="18:19">
      <c r="R201" s="4" t="s">
        <v>137</v>
      </c>
      <c r="S201" s="5">
        <v>0.37213973700000003</v>
      </c>
    </row>
    <row r="202" spans="18:19">
      <c r="R202" s="4" t="s">
        <v>139</v>
      </c>
      <c r="S202" s="5">
        <v>0.58945392100000005</v>
      </c>
    </row>
    <row r="203" spans="18:19">
      <c r="R203" s="4" t="s">
        <v>168</v>
      </c>
      <c r="S203" s="5">
        <v>0.35233554700000003</v>
      </c>
    </row>
    <row r="204" spans="18:19">
      <c r="R204" s="4" t="s">
        <v>66</v>
      </c>
      <c r="S204" s="5">
        <v>0.187754477</v>
      </c>
    </row>
    <row r="205" spans="18:19">
      <c r="R205" s="4" t="s">
        <v>68</v>
      </c>
      <c r="S205" s="5">
        <v>0.17079533599999999</v>
      </c>
    </row>
    <row r="206" spans="18:19">
      <c r="R206" s="17" t="s">
        <v>220</v>
      </c>
      <c r="S206" s="5">
        <v>0.54393411999999997</v>
      </c>
    </row>
    <row r="207" spans="18:19">
      <c r="R207" s="4" t="s">
        <v>248</v>
      </c>
      <c r="S207" s="5">
        <v>0.61926907399999997</v>
      </c>
    </row>
    <row r="208" spans="18:19">
      <c r="R208" s="4" t="s">
        <v>141</v>
      </c>
      <c r="S208" s="5">
        <v>0.36556084300000002</v>
      </c>
    </row>
    <row r="209" spans="18:19">
      <c r="R209" s="4" t="s">
        <v>249</v>
      </c>
      <c r="S209" s="5">
        <v>0.61926907399999997</v>
      </c>
    </row>
    <row r="210" spans="18:19">
      <c r="R210" s="4" t="s">
        <v>70</v>
      </c>
      <c r="S210" s="5">
        <v>0.21351756199999999</v>
      </c>
    </row>
    <row r="211" spans="18:19">
      <c r="R211" s="4" t="s">
        <v>179</v>
      </c>
      <c r="S211" s="5">
        <v>0.33193937699999998</v>
      </c>
    </row>
    <row r="212" spans="18:19">
      <c r="R212" s="4" t="s">
        <v>103</v>
      </c>
      <c r="S212" s="5">
        <v>0.526867847</v>
      </c>
    </row>
    <row r="213" spans="18:19">
      <c r="R213" s="4" t="s">
        <v>202</v>
      </c>
      <c r="S213" s="5">
        <v>0.30560838699999998</v>
      </c>
    </row>
    <row r="214" spans="18:19">
      <c r="R214" s="4" t="s">
        <v>250</v>
      </c>
      <c r="S214" s="5">
        <v>0.16181582799999999</v>
      </c>
    </row>
    <row r="215" spans="18:19">
      <c r="R215" s="4" t="s">
        <v>143</v>
      </c>
      <c r="S215" s="5">
        <v>0.41105823699999999</v>
      </c>
    </row>
    <row r="216" spans="18:19">
      <c r="R216" s="4" t="s">
        <v>72</v>
      </c>
      <c r="S216" s="5">
        <v>0.20526576499999999</v>
      </c>
    </row>
    <row r="217" spans="18:19">
      <c r="R217" s="4" t="s">
        <v>85</v>
      </c>
      <c r="S217" s="5">
        <v>0.15576436299999999</v>
      </c>
    </row>
    <row r="218" spans="18:19">
      <c r="R218" s="22" t="s">
        <v>190</v>
      </c>
      <c r="S218" s="5">
        <v>0.349158994</v>
      </c>
    </row>
    <row r="219" spans="18:19">
      <c r="R219" s="17" t="s">
        <v>157</v>
      </c>
      <c r="S219" s="5">
        <v>0.30302319799999999</v>
      </c>
    </row>
    <row r="220" spans="18:19">
      <c r="R220" s="4" t="s">
        <v>230</v>
      </c>
      <c r="S220" s="5">
        <v>0.39837171399999999</v>
      </c>
    </row>
    <row r="221" spans="18:19">
      <c r="R221" s="4" t="s">
        <v>170</v>
      </c>
      <c r="S221" s="5">
        <v>0.30810618099999998</v>
      </c>
    </row>
    <row r="222" spans="18:19">
      <c r="R222" s="17" t="s">
        <v>251</v>
      </c>
      <c r="S222" s="5">
        <v>0.30281271399999998</v>
      </c>
    </row>
    <row r="223" spans="18:19">
      <c r="R223" s="4" t="s">
        <v>252</v>
      </c>
      <c r="S223" s="5">
        <v>0.53492192699999996</v>
      </c>
    </row>
    <row r="224" spans="18:19">
      <c r="R224" s="4" t="s">
        <v>253</v>
      </c>
      <c r="S224" s="5">
        <v>0.57529444600000001</v>
      </c>
    </row>
    <row r="225" spans="18:19">
      <c r="R225" s="4" t="s">
        <v>254</v>
      </c>
      <c r="S225" s="4">
        <v>0.54393411999999997</v>
      </c>
    </row>
    <row r="226" spans="18:19">
      <c r="R226" s="4" t="s">
        <v>255</v>
      </c>
      <c r="S226" s="5">
        <v>0.416826951</v>
      </c>
    </row>
    <row r="227" spans="18:19">
      <c r="R227" s="4" t="s">
        <v>216</v>
      </c>
      <c r="S227" s="5">
        <v>0.302344053</v>
      </c>
    </row>
    <row r="228" spans="18:19">
      <c r="R228" s="4" t="s">
        <v>105</v>
      </c>
      <c r="S228" s="5">
        <v>0.31737988700000003</v>
      </c>
    </row>
    <row r="229" spans="18:19">
      <c r="R229" s="4" t="s">
        <v>192</v>
      </c>
      <c r="S229" s="5">
        <v>0.27743080799999997</v>
      </c>
    </row>
    <row r="230" spans="18:19">
      <c r="R230" s="4" t="s">
        <v>256</v>
      </c>
      <c r="S230" s="5">
        <v>0.29321646899999998</v>
      </c>
    </row>
    <row r="231" spans="18:19">
      <c r="R231" s="4" t="s">
        <v>257</v>
      </c>
      <c r="S231" s="4">
        <v>0.39864959599999999</v>
      </c>
    </row>
    <row r="232" spans="18:19">
      <c r="R232" s="4" t="s">
        <v>258</v>
      </c>
      <c r="S232" s="4">
        <v>0.54393411999999997</v>
      </c>
    </row>
    <row r="233" spans="18:19">
      <c r="R233" s="4" t="s">
        <v>144</v>
      </c>
      <c r="S233" s="5">
        <v>0.52159803599999999</v>
      </c>
    </row>
    <row r="234" spans="18:19">
      <c r="R234" s="4" t="s">
        <v>232</v>
      </c>
      <c r="S234" s="5">
        <v>0.262116511</v>
      </c>
    </row>
    <row r="235" spans="18:19">
      <c r="R235" s="4" t="s">
        <v>193</v>
      </c>
      <c r="S235" s="5">
        <v>0.29781603099999998</v>
      </c>
    </row>
    <row r="236" spans="18:19">
      <c r="R236" s="4" t="s">
        <v>74</v>
      </c>
      <c r="S236" s="5">
        <v>0.164744418</v>
      </c>
    </row>
    <row r="237" spans="18:19">
      <c r="R237" s="25" t="s">
        <v>146</v>
      </c>
      <c r="S237" s="5">
        <v>0.53553453900000003</v>
      </c>
    </row>
    <row r="238" spans="18:19">
      <c r="R238" s="39" t="s">
        <v>275</v>
      </c>
      <c r="S238" s="39">
        <v>0.53553453900000003</v>
      </c>
    </row>
    <row r="239" spans="18:19">
      <c r="R239" s="4" t="s">
        <v>0</v>
      </c>
      <c r="S239" s="5">
        <v>0.199021375</v>
      </c>
    </row>
    <row r="240" spans="18:19">
      <c r="R240" s="4" t="s">
        <v>259</v>
      </c>
      <c r="S240" s="4">
        <v>0.54393411999999997</v>
      </c>
    </row>
    <row r="241" spans="18:19">
      <c r="R241" s="17" t="s">
        <v>260</v>
      </c>
      <c r="S241" s="4">
        <v>0.39864959599999999</v>
      </c>
    </row>
    <row r="242" spans="18:19">
      <c r="R242" s="4" t="s">
        <v>203</v>
      </c>
      <c r="S242" s="5">
        <v>0.273960494</v>
      </c>
    </row>
    <row r="243" spans="18:19">
      <c r="R243" s="4" t="s">
        <v>233</v>
      </c>
      <c r="S243" s="5">
        <v>0.30434835599999999</v>
      </c>
    </row>
    <row r="244" spans="18:19">
      <c r="R244" s="4" t="s">
        <v>221</v>
      </c>
      <c r="S244" s="5">
        <v>0.44710646199999998</v>
      </c>
    </row>
    <row r="245" spans="18:19">
      <c r="R245" s="17" t="s">
        <v>204</v>
      </c>
      <c r="S245" s="5">
        <v>0.284910779</v>
      </c>
    </row>
    <row r="246" spans="18:19">
      <c r="R246" s="793" t="s">
        <v>267</v>
      </c>
      <c r="S246" s="5">
        <v>0.284910779</v>
      </c>
    </row>
    <row r="247" spans="18:19">
      <c r="R247" s="17" t="s">
        <v>172</v>
      </c>
      <c r="S247" s="5">
        <v>0.38138826799999997</v>
      </c>
    </row>
    <row r="248" spans="18:19">
      <c r="R248" s="4" t="s">
        <v>261</v>
      </c>
      <c r="S248" s="4">
        <v>0.54393411999999997</v>
      </c>
    </row>
    <row r="249" spans="18:19">
      <c r="R249" s="4" t="s">
        <v>262</v>
      </c>
      <c r="S249" s="4">
        <v>0.38749658933333336</v>
      </c>
    </row>
    <row r="250" spans="18:19">
      <c r="R250" s="4" t="s">
        <v>195</v>
      </c>
      <c r="S250" s="5">
        <v>0.52748621900000003</v>
      </c>
    </row>
    <row r="251" spans="18:19">
      <c r="R251" s="17" t="s">
        <v>263</v>
      </c>
      <c r="S251" s="4">
        <v>0.25747838160000003</v>
      </c>
    </row>
    <row r="252" spans="18:19">
      <c r="R252" s="4" t="s">
        <v>148</v>
      </c>
      <c r="S252" s="5">
        <v>0.49722559999999999</v>
      </c>
    </row>
    <row r="253" spans="18:19">
      <c r="R253" s="4" t="s">
        <v>149</v>
      </c>
      <c r="S253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3"/>
  <sheetViews>
    <sheetView tabSelected="1" topLeftCell="A8" workbookViewId="0">
      <selection activeCell="I27" sqref="I27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</v>
      </c>
      <c r="B1" s="63"/>
      <c r="C1" s="63"/>
      <c r="D1" s="63"/>
      <c r="E1" s="63"/>
      <c r="F1" s="63"/>
      <c r="G1" s="64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G2" s="66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G3" s="69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G4" s="72" t="s">
        <v>13</v>
      </c>
      <c r="H4" s="73" t="s">
        <v>14</v>
      </c>
      <c r="I4" s="73" t="s">
        <v>279</v>
      </c>
      <c r="J4" s="73" t="s">
        <v>270</v>
      </c>
      <c r="K4" s="73" t="s">
        <v>17</v>
      </c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8"/>
      <c r="R5" s="17" t="s">
        <v>19</v>
      </c>
      <c r="S5" s="4">
        <v>0.54393411999999997</v>
      </c>
    </row>
    <row r="6" spans="1:19">
      <c r="A6" s="18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36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20">
        <f>AVERAGE(B7:F7)</f>
        <v>0</v>
      </c>
      <c r="H7">
        <f>G7/G$17</f>
        <v>0</v>
      </c>
      <c r="K7">
        <f>SUM(I7:I14)</f>
        <v>0</v>
      </c>
      <c r="R7" s="4" t="s">
        <v>22</v>
      </c>
      <c r="S7" s="5">
        <v>0.51563940399999997</v>
      </c>
    </row>
    <row r="8" spans="1:19">
      <c r="A8" s="77" t="s">
        <v>41</v>
      </c>
      <c r="B8" s="78">
        <v>0</v>
      </c>
      <c r="C8" s="78">
        <v>1.3891918098807656</v>
      </c>
      <c r="D8" s="78">
        <v>0</v>
      </c>
      <c r="E8" s="78">
        <v>0</v>
      </c>
      <c r="F8" s="78">
        <v>0</v>
      </c>
      <c r="G8" s="20">
        <f t="shared" ref="G8:G14" si="0">AVERAGE(B8:F8)</f>
        <v>0.27783836197615314</v>
      </c>
      <c r="H8">
        <f t="shared" ref="H8:H14" si="1">G8/G$17</f>
        <v>3.8665330096621193E-3</v>
      </c>
      <c r="I8">
        <f>H8*O84+O84</f>
        <v>0</v>
      </c>
      <c r="J8">
        <f>COUNTA(I7:I14)</f>
        <v>5</v>
      </c>
      <c r="R8" s="4" t="s">
        <v>24</v>
      </c>
      <c r="S8" s="4">
        <v>0.39864959599999999</v>
      </c>
    </row>
    <row r="9" spans="1:19">
      <c r="A9" s="77" t="s">
        <v>49</v>
      </c>
      <c r="B9" s="78">
        <v>70.560662101292706</v>
      </c>
      <c r="C9" s="78">
        <v>77.461335318951484</v>
      </c>
      <c r="D9" s="78">
        <v>63.824010489441029</v>
      </c>
      <c r="E9" s="78">
        <v>67.240792098477101</v>
      </c>
      <c r="F9" s="78">
        <v>64.975446296643682</v>
      </c>
      <c r="G9" s="20">
        <f t="shared" si="0"/>
        <v>68.812449260961188</v>
      </c>
      <c r="H9">
        <f t="shared" si="1"/>
        <v>0.95762732205440559</v>
      </c>
      <c r="I9">
        <f>H9*O111</f>
        <v>0</v>
      </c>
      <c r="R9" s="4" t="s">
        <v>26</v>
      </c>
      <c r="S9" s="5">
        <v>0.61926907399999997</v>
      </c>
    </row>
    <row r="10" spans="1:19">
      <c r="A10" s="77" t="s">
        <v>52</v>
      </c>
      <c r="B10" s="78">
        <v>0</v>
      </c>
      <c r="C10" s="78">
        <v>0</v>
      </c>
      <c r="D10" s="78">
        <v>1.534725073187202</v>
      </c>
      <c r="E10" s="78">
        <v>0</v>
      </c>
      <c r="F10" s="78">
        <v>0</v>
      </c>
      <c r="G10" s="20">
        <f t="shared" si="0"/>
        <v>0.30694501463744039</v>
      </c>
      <c r="H10">
        <f t="shared" si="1"/>
        <v>4.2715952642592599E-3</v>
      </c>
      <c r="I10">
        <f>H10*O130</f>
        <v>0</v>
      </c>
      <c r="R10" s="4" t="s">
        <v>28</v>
      </c>
      <c r="S10" s="5">
        <v>0.41010332799999999</v>
      </c>
    </row>
    <row r="11" spans="1:19">
      <c r="A11" s="77" t="s">
        <v>125</v>
      </c>
      <c r="B11" s="78">
        <v>0</v>
      </c>
      <c r="C11" s="78">
        <v>0</v>
      </c>
      <c r="D11" s="78">
        <v>4.3</v>
      </c>
      <c r="E11" s="78">
        <v>0</v>
      </c>
      <c r="F11" s="78">
        <v>0</v>
      </c>
      <c r="G11" s="20">
        <f t="shared" si="0"/>
        <v>0.86</v>
      </c>
      <c r="H11">
        <f t="shared" si="1"/>
        <v>1.1968175901479097E-2</v>
      </c>
      <c r="I11">
        <f>H11*O134</f>
        <v>0</v>
      </c>
      <c r="R11" s="4" t="s">
        <v>31</v>
      </c>
      <c r="S11" s="5">
        <v>0.26223906699999999</v>
      </c>
    </row>
    <row r="12" spans="1:19">
      <c r="A12" s="77" t="s">
        <v>64</v>
      </c>
      <c r="B12" s="78">
        <v>0</v>
      </c>
      <c r="C12" s="78">
        <v>0</v>
      </c>
      <c r="D12" s="78">
        <v>0</v>
      </c>
      <c r="E12" s="78">
        <v>0</v>
      </c>
      <c r="F12" s="78">
        <v>0</v>
      </c>
      <c r="G12" s="20">
        <f t="shared" si="0"/>
        <v>0</v>
      </c>
      <c r="H12">
        <f t="shared" si="1"/>
        <v>0</v>
      </c>
      <c r="R12" s="4" t="s">
        <v>33</v>
      </c>
      <c r="S12" s="5">
        <v>0.29721400999999997</v>
      </c>
    </row>
    <row r="13" spans="1:19">
      <c r="A13" s="77" t="s">
        <v>189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20">
        <f t="shared" si="0"/>
        <v>0</v>
      </c>
      <c r="H13">
        <f t="shared" si="1"/>
        <v>0</v>
      </c>
      <c r="R13" s="4" t="s">
        <v>35</v>
      </c>
      <c r="S13" s="4">
        <v>0.39864959599999999</v>
      </c>
    </row>
    <row r="14" spans="1:19">
      <c r="A14" s="77" t="s">
        <v>0</v>
      </c>
      <c r="B14" s="78">
        <v>1</v>
      </c>
      <c r="C14" s="78">
        <v>2</v>
      </c>
      <c r="D14" s="78">
        <v>2</v>
      </c>
      <c r="E14" s="78">
        <v>3</v>
      </c>
      <c r="F14" s="78">
        <v>0</v>
      </c>
      <c r="G14" s="20">
        <f t="shared" si="0"/>
        <v>1.6</v>
      </c>
      <c r="H14">
        <f t="shared" si="1"/>
        <v>2.2266373770193672E-2</v>
      </c>
      <c r="I14">
        <f>H14*O235</f>
        <v>0</v>
      </c>
      <c r="R14" s="4" t="s">
        <v>37</v>
      </c>
      <c r="S14" s="5">
        <v>0.23886655300000001</v>
      </c>
    </row>
    <row r="15" spans="1:19" ht="16" thickBot="1">
      <c r="A15" s="79"/>
      <c r="B15" s="80"/>
      <c r="C15" s="80"/>
      <c r="D15" s="80"/>
      <c r="E15" s="80"/>
      <c r="F15" s="80"/>
      <c r="R15" s="4" t="s">
        <v>21</v>
      </c>
      <c r="S15" s="5">
        <v>0.19499014100000001</v>
      </c>
    </row>
    <row r="16" spans="1:19">
      <c r="A16" s="58"/>
      <c r="B16" s="81"/>
      <c r="C16" s="81"/>
      <c r="D16" s="81"/>
      <c r="E16" s="81"/>
      <c r="F16" s="82"/>
      <c r="G16" s="83"/>
      <c r="R16" s="4" t="s">
        <v>40</v>
      </c>
      <c r="S16" s="5">
        <v>0.292860758</v>
      </c>
    </row>
    <row r="17" spans="1:19">
      <c r="A17" s="84" t="s">
        <v>269</v>
      </c>
      <c r="B17" s="78">
        <f>SUM(B7:B14)</f>
        <v>71.560662101292706</v>
      </c>
      <c r="C17" s="78">
        <f>SUM(C7:C14)</f>
        <v>80.850527128832255</v>
      </c>
      <c r="D17" s="78">
        <f>SUM(D7:D14)</f>
        <v>71.658735562628223</v>
      </c>
      <c r="E17" s="78">
        <f>SUM(E7:E14)</f>
        <v>70.240792098477101</v>
      </c>
      <c r="F17" s="78">
        <f>SUM(F7:F14)</f>
        <v>64.975446296643682</v>
      </c>
      <c r="G17" s="85">
        <f>AVERAGE(B17:F17)</f>
        <v>71.857232637574796</v>
      </c>
      <c r="R17" s="4" t="s">
        <v>42</v>
      </c>
      <c r="S17" s="5">
        <v>0.34843180000000001</v>
      </c>
    </row>
    <row r="18" spans="1:19">
      <c r="A18" s="86"/>
      <c r="B18" s="81"/>
      <c r="C18" s="81"/>
      <c r="D18" s="81"/>
      <c r="E18" s="81"/>
      <c r="F18" s="81"/>
      <c r="G18" s="18"/>
      <c r="R18" s="4" t="s">
        <v>44</v>
      </c>
      <c r="S18" s="5">
        <v>0.338698428</v>
      </c>
    </row>
    <row r="19" spans="1:19">
      <c r="A19" s="87" t="s">
        <v>271</v>
      </c>
      <c r="B19" s="81"/>
      <c r="C19" s="81"/>
      <c r="D19" s="81"/>
      <c r="E19" s="81"/>
      <c r="F19" s="81"/>
      <c r="G19" s="18"/>
      <c r="R19" s="4" t="s">
        <v>46</v>
      </c>
      <c r="S19" s="5">
        <v>0.49513526800000002</v>
      </c>
    </row>
    <row r="20" spans="1:19">
      <c r="R20" s="4" t="s">
        <v>48</v>
      </c>
      <c r="S20" s="5">
        <v>0.35195426499999999</v>
      </c>
    </row>
    <row r="21" spans="1:19">
      <c r="A21" s="88" t="s">
        <v>5</v>
      </c>
      <c r="B21" s="89"/>
      <c r="C21" s="89"/>
      <c r="D21" s="89"/>
      <c r="E21" s="89"/>
      <c r="F21" s="89"/>
      <c r="R21" s="4" t="s">
        <v>50</v>
      </c>
      <c r="S21" s="5">
        <v>0.230041615</v>
      </c>
    </row>
    <row r="22" spans="1:19">
      <c r="A22" s="90" t="s">
        <v>2</v>
      </c>
      <c r="B22" s="90"/>
      <c r="C22" s="90"/>
      <c r="D22" s="90"/>
      <c r="E22" s="90"/>
      <c r="F22" s="90"/>
      <c r="R22" s="4" t="s">
        <v>23</v>
      </c>
      <c r="S22" s="5">
        <v>0.205225833</v>
      </c>
    </row>
    <row r="23" spans="1:19">
      <c r="A23" s="91" t="s">
        <v>4</v>
      </c>
      <c r="B23" s="92"/>
      <c r="C23" s="92"/>
      <c r="D23" s="92"/>
      <c r="E23" s="92"/>
      <c r="F23" s="92"/>
      <c r="R23" s="4" t="s">
        <v>53</v>
      </c>
      <c r="S23" s="5">
        <v>0.29304951499999998</v>
      </c>
    </row>
    <row r="24" spans="1:19" ht="16" thickBot="1">
      <c r="A24" s="93"/>
      <c r="B24" s="94"/>
      <c r="C24" s="94"/>
      <c r="D24" s="94"/>
      <c r="E24" s="94"/>
      <c r="F24" s="94"/>
      <c r="R24" s="4" t="s">
        <v>55</v>
      </c>
      <c r="S24" s="5">
        <v>0.51724363100000004</v>
      </c>
    </row>
    <row r="25" spans="1:19">
      <c r="A25" s="95" t="s">
        <v>268</v>
      </c>
      <c r="B25" s="96" t="s">
        <v>8</v>
      </c>
      <c r="C25" s="96" t="s">
        <v>9</v>
      </c>
      <c r="D25" s="96" t="s">
        <v>10</v>
      </c>
      <c r="E25" s="96" t="s">
        <v>11</v>
      </c>
      <c r="F25" s="96" t="s">
        <v>12</v>
      </c>
      <c r="G25" s="16" t="s">
        <v>13</v>
      </c>
      <c r="H25" s="16" t="s">
        <v>14</v>
      </c>
      <c r="I25" s="16" t="s">
        <v>15</v>
      </c>
      <c r="J25" s="16" t="s">
        <v>279</v>
      </c>
      <c r="K25" s="16" t="s">
        <v>17</v>
      </c>
      <c r="L25" s="16" t="s">
        <v>18</v>
      </c>
      <c r="R25" s="4" t="s">
        <v>57</v>
      </c>
      <c r="S25" s="4">
        <v>0.39864959599999999</v>
      </c>
    </row>
    <row r="26" spans="1:19">
      <c r="A26" s="97"/>
      <c r="B26" s="98"/>
      <c r="C26" s="98"/>
      <c r="D26" s="98"/>
      <c r="E26" s="98"/>
      <c r="F26" s="98"/>
      <c r="G26" s="18"/>
      <c r="R26" s="4" t="s">
        <v>59</v>
      </c>
      <c r="S26" s="5">
        <v>0.42244188599999999</v>
      </c>
    </row>
    <row r="27" spans="1:19">
      <c r="A27" s="99" t="s">
        <v>23</v>
      </c>
      <c r="B27" s="100">
        <v>0</v>
      </c>
      <c r="C27" s="100">
        <v>0</v>
      </c>
      <c r="D27" s="100">
        <v>1.3244243720572946</v>
      </c>
      <c r="E27" s="100">
        <v>1.3901342174586957</v>
      </c>
      <c r="F27" s="100">
        <v>0</v>
      </c>
      <c r="G27" s="20">
        <f>AVERAGE(B27:F27)</f>
        <v>0.54291171790319803</v>
      </c>
      <c r="H27">
        <f>G27/G$37</f>
        <v>1.1399630712486352E-2</v>
      </c>
      <c r="I27">
        <f>VLOOKUP(A27,R$1:S$248,2,FALSE)</f>
        <v>0.205225833</v>
      </c>
      <c r="J27">
        <f>H27*I27</f>
        <v>2.3394987088623952E-3</v>
      </c>
      <c r="K27">
        <f>SUM(J27:J35)</f>
        <v>0.21435466723004934</v>
      </c>
      <c r="L27">
        <f>COUNTA(J27:J35)</f>
        <v>8</v>
      </c>
      <c r="R27" s="39" t="s">
        <v>265</v>
      </c>
      <c r="S27" s="5">
        <v>0.37816792100000002</v>
      </c>
    </row>
    <row r="28" spans="1:19">
      <c r="A28" s="99" t="s">
        <v>25</v>
      </c>
      <c r="B28" s="100">
        <v>20.214596989782841</v>
      </c>
      <c r="C28" s="100">
        <v>20.421119605247299</v>
      </c>
      <c r="D28" s="100">
        <v>0</v>
      </c>
      <c r="E28" s="100">
        <v>1.3866588819150489</v>
      </c>
      <c r="F28" s="100">
        <v>0.73661110068945668</v>
      </c>
      <c r="G28" s="20">
        <f t="shared" ref="G28:G37" si="2">AVERAGE(B28:F28)</f>
        <v>8.5517973155269296</v>
      </c>
      <c r="H28">
        <f t="shared" ref="H28:H35" si="3">G28/G$37</f>
        <v>0.17956387403379137</v>
      </c>
      <c r="I28">
        <f t="shared" ref="I28:I35" si="4">VLOOKUP(A28,R$1:S$248,2,FALSE)</f>
        <v>0.22307782900000001</v>
      </c>
      <c r="J28">
        <f t="shared" ref="J28:J35" si="5">H28*I28</f>
        <v>4.005671918628765E-2</v>
      </c>
      <c r="R28" s="17" t="s">
        <v>63</v>
      </c>
      <c r="S28" s="5">
        <v>0.27222679999999999</v>
      </c>
    </row>
    <row r="29" spans="1:19">
      <c r="A29" s="99" t="s">
        <v>27</v>
      </c>
      <c r="B29" s="100">
        <v>0</v>
      </c>
      <c r="C29" s="100">
        <v>0</v>
      </c>
      <c r="D29" s="100">
        <v>0</v>
      </c>
      <c r="E29" s="100">
        <v>0.78264556442924604</v>
      </c>
      <c r="F29" s="100">
        <v>0</v>
      </c>
      <c r="G29" s="20">
        <f t="shared" si="2"/>
        <v>0.1565291128858492</v>
      </c>
      <c r="H29">
        <f t="shared" si="3"/>
        <v>3.2866744699180102E-3</v>
      </c>
      <c r="I29">
        <f t="shared" si="4"/>
        <v>0.20740839999999999</v>
      </c>
      <c r="J29">
        <f t="shared" si="5"/>
        <v>6.8168389312654254E-4</v>
      </c>
      <c r="R29" s="4" t="s">
        <v>65</v>
      </c>
      <c r="S29" s="5">
        <v>0.42144716700000001</v>
      </c>
    </row>
    <row r="30" spans="1:19">
      <c r="A30" s="99" t="s">
        <v>43</v>
      </c>
      <c r="B30" s="100">
        <v>0</v>
      </c>
      <c r="C30" s="100">
        <v>0</v>
      </c>
      <c r="D30" s="100">
        <v>1.3244243720572946</v>
      </c>
      <c r="E30" s="100">
        <v>0</v>
      </c>
      <c r="F30" s="100">
        <v>0.51394460191135993</v>
      </c>
      <c r="G30" s="20">
        <f t="shared" si="2"/>
        <v>0.36767379479373091</v>
      </c>
      <c r="H30">
        <f t="shared" si="3"/>
        <v>7.7201234475000637E-3</v>
      </c>
      <c r="I30">
        <f t="shared" si="4"/>
        <v>0.24644919700000001</v>
      </c>
      <c r="J30">
        <f t="shared" si="5"/>
        <v>1.9026182243772624E-3</v>
      </c>
      <c r="R30" s="4" t="s">
        <v>67</v>
      </c>
      <c r="S30" s="4">
        <v>0.61926907399999997</v>
      </c>
    </row>
    <row r="31" spans="1:19">
      <c r="A31" s="99" t="s">
        <v>45</v>
      </c>
      <c r="B31" s="100">
        <v>0</v>
      </c>
      <c r="C31" s="100">
        <v>2.28966304573445</v>
      </c>
      <c r="D31" s="100">
        <v>2.5716154349247873</v>
      </c>
      <c r="E31" s="100">
        <v>0.65961552808932877</v>
      </c>
      <c r="F31" s="100">
        <v>1.5308435212168596</v>
      </c>
      <c r="G31" s="20">
        <f t="shared" si="2"/>
        <v>1.4103475059930852</v>
      </c>
      <c r="H31">
        <f t="shared" si="3"/>
        <v>2.9613361094305825E-2</v>
      </c>
      <c r="I31">
        <f t="shared" si="4"/>
        <v>0.21118531600000001</v>
      </c>
      <c r="J31">
        <f t="shared" si="5"/>
        <v>6.2539070205230819E-3</v>
      </c>
      <c r="R31" s="4" t="s">
        <v>69</v>
      </c>
      <c r="S31" s="5">
        <v>0.29559615700000003</v>
      </c>
    </row>
    <row r="32" spans="1:19">
      <c r="A32" s="99" t="s">
        <v>49</v>
      </c>
      <c r="B32" s="100">
        <v>5.8885999926758696</v>
      </c>
      <c r="C32" s="100">
        <v>19.49036109262714</v>
      </c>
      <c r="D32" s="100">
        <v>14.065386831248468</v>
      </c>
      <c r="E32" s="100">
        <v>86.007604034169503</v>
      </c>
      <c r="F32" s="100">
        <v>49.814080540258601</v>
      </c>
      <c r="G32" s="20">
        <f t="shared" si="2"/>
        <v>35.053206498195912</v>
      </c>
      <c r="H32">
        <f t="shared" si="3"/>
        <v>0.73601949670794986</v>
      </c>
      <c r="I32">
        <f t="shared" si="4"/>
        <v>0.21171030399999999</v>
      </c>
      <c r="J32">
        <f t="shared" si="5"/>
        <v>0.15582291139796706</v>
      </c>
      <c r="R32" s="4" t="s">
        <v>71</v>
      </c>
      <c r="S32" s="4">
        <v>0.39787066100000001</v>
      </c>
    </row>
    <row r="33" spans="1:19">
      <c r="A33" s="99" t="s">
        <v>54</v>
      </c>
      <c r="B33" s="100">
        <v>0</v>
      </c>
      <c r="C33" s="100">
        <v>0</v>
      </c>
      <c r="D33" s="100">
        <v>1.3244243720572946</v>
      </c>
      <c r="E33" s="100">
        <v>1.3901342174586957</v>
      </c>
      <c r="F33" s="100">
        <v>0</v>
      </c>
      <c r="G33" s="20">
        <f t="shared" si="2"/>
        <v>0.54291171790319803</v>
      </c>
      <c r="H33">
        <f t="shared" si="3"/>
        <v>1.1399630712486352E-2</v>
      </c>
      <c r="I33">
        <f t="shared" si="4"/>
        <v>0.12913191900000001</v>
      </c>
      <c r="J33">
        <f t="shared" si="5"/>
        <v>1.4720561897946999E-3</v>
      </c>
      <c r="R33" s="22" t="s">
        <v>73</v>
      </c>
      <c r="S33" s="4">
        <v>0.39864959599999999</v>
      </c>
    </row>
    <row r="34" spans="1:19">
      <c r="A34" s="99" t="s">
        <v>64</v>
      </c>
      <c r="B34" s="100">
        <v>0</v>
      </c>
      <c r="C34" s="100">
        <v>0</v>
      </c>
      <c r="D34" s="100">
        <v>0</v>
      </c>
      <c r="E34" s="100">
        <v>0</v>
      </c>
      <c r="F34" s="100">
        <v>0</v>
      </c>
      <c r="G34" s="20">
        <f t="shared" si="2"/>
        <v>0</v>
      </c>
      <c r="H34">
        <f t="shared" si="3"/>
        <v>0</v>
      </c>
      <c r="I34">
        <f t="shared" si="4"/>
        <v>0.25070976</v>
      </c>
      <c r="R34" s="4" t="s">
        <v>75</v>
      </c>
      <c r="S34" s="5">
        <v>0.30243793699999999</v>
      </c>
    </row>
    <row r="35" spans="1:19">
      <c r="A35" s="99" t="s">
        <v>192</v>
      </c>
      <c r="B35" s="100">
        <v>0</v>
      </c>
      <c r="C35" s="100">
        <v>0</v>
      </c>
      <c r="D35" s="100">
        <v>0</v>
      </c>
      <c r="E35" s="100">
        <v>0</v>
      </c>
      <c r="F35" s="100">
        <v>5</v>
      </c>
      <c r="G35" s="20">
        <f t="shared" si="2"/>
        <v>1</v>
      </c>
      <c r="H35">
        <f t="shared" si="3"/>
        <v>2.0997208821561891E-2</v>
      </c>
      <c r="I35">
        <f t="shared" si="4"/>
        <v>0.27743080799999997</v>
      </c>
      <c r="J35">
        <f t="shared" si="5"/>
        <v>5.8252726091106424E-3</v>
      </c>
      <c r="R35" s="4" t="s">
        <v>25</v>
      </c>
      <c r="S35" s="5">
        <v>0.22307782900000001</v>
      </c>
    </row>
    <row r="36" spans="1:19" ht="16" thickBot="1">
      <c r="A36" s="101"/>
      <c r="B36" s="102"/>
      <c r="C36" s="102"/>
      <c r="D36" s="102"/>
      <c r="E36" s="102"/>
      <c r="F36" s="102"/>
      <c r="G36" s="20"/>
      <c r="R36" s="4" t="s">
        <v>78</v>
      </c>
      <c r="S36" s="5">
        <v>0.53326135799999996</v>
      </c>
    </row>
    <row r="37" spans="1:19">
      <c r="B37" s="83">
        <f>SUM(B27:B35)</f>
        <v>26.103196982458712</v>
      </c>
      <c r="C37" s="83">
        <f t="shared" ref="C37:F37" si="6">SUM(C27:C35)</f>
        <v>42.201143743608888</v>
      </c>
      <c r="D37" s="83">
        <f t="shared" si="6"/>
        <v>20.610275382345137</v>
      </c>
      <c r="E37" s="83">
        <f t="shared" si="6"/>
        <v>91.616792443520524</v>
      </c>
      <c r="F37" s="83">
        <f t="shared" si="6"/>
        <v>57.595479764076273</v>
      </c>
      <c r="G37" s="20">
        <f t="shared" si="2"/>
        <v>47.625377663201917</v>
      </c>
      <c r="R37" s="23" t="s">
        <v>80</v>
      </c>
      <c r="S37" s="5">
        <v>0.45051817900000002</v>
      </c>
    </row>
    <row r="38" spans="1:19">
      <c r="R38" s="4" t="s">
        <v>82</v>
      </c>
      <c r="S38" s="5">
        <v>0.58993438499999995</v>
      </c>
    </row>
    <row r="39" spans="1:19">
      <c r="A39" s="40" t="s">
        <v>6</v>
      </c>
      <c r="B39" s="41"/>
      <c r="C39" s="41"/>
      <c r="D39" s="41"/>
      <c r="E39" s="41"/>
      <c r="F39" s="41"/>
      <c r="G39" s="42"/>
      <c r="H39" s="43"/>
      <c r="I39" s="43"/>
      <c r="J39" s="43"/>
      <c r="K39" s="43"/>
      <c r="L39" s="43"/>
      <c r="R39" s="4" t="s">
        <v>84</v>
      </c>
      <c r="S39" s="5">
        <v>0.49951571</v>
      </c>
    </row>
    <row r="40" spans="1:19">
      <c r="A40" s="44" t="s">
        <v>2</v>
      </c>
      <c r="B40" s="44"/>
      <c r="C40" s="44"/>
      <c r="D40" s="44"/>
      <c r="E40" s="44"/>
      <c r="F40" s="44"/>
      <c r="G40" s="45"/>
      <c r="H40" s="43"/>
      <c r="I40" s="43"/>
      <c r="J40" s="43"/>
      <c r="K40" s="43"/>
      <c r="L40" s="43"/>
      <c r="R40" s="4" t="s">
        <v>86</v>
      </c>
      <c r="S40" s="5">
        <v>0.47433267899999998</v>
      </c>
    </row>
    <row r="41" spans="1:19">
      <c r="A41" s="46" t="s">
        <v>4</v>
      </c>
      <c r="B41" s="47"/>
      <c r="C41" s="47"/>
      <c r="D41" s="47"/>
      <c r="E41" s="47"/>
      <c r="F41" s="47"/>
      <c r="G41" s="48"/>
      <c r="H41" s="43"/>
      <c r="I41" s="43"/>
      <c r="J41" s="43"/>
      <c r="K41" s="43"/>
      <c r="L41" s="43"/>
      <c r="R41" s="4" t="s">
        <v>87</v>
      </c>
      <c r="S41" s="5">
        <v>0.23357465599999999</v>
      </c>
    </row>
    <row r="42" spans="1:19" ht="16" thickBot="1">
      <c r="A42" s="49"/>
      <c r="B42" s="50"/>
      <c r="C42" s="50"/>
      <c r="D42" s="50"/>
      <c r="E42" s="50"/>
      <c r="F42" s="50"/>
      <c r="G42" s="45"/>
      <c r="H42" s="43"/>
      <c r="I42" s="43"/>
      <c r="J42" s="43"/>
      <c r="K42" s="43"/>
      <c r="L42" s="43"/>
      <c r="R42" s="4" t="s">
        <v>88</v>
      </c>
      <c r="S42" s="5">
        <v>0.34930835100000002</v>
      </c>
    </row>
    <row r="43" spans="1:19">
      <c r="A43" s="51" t="s">
        <v>268</v>
      </c>
      <c r="B43" s="52" t="s">
        <v>8</v>
      </c>
      <c r="C43" s="52" t="s">
        <v>9</v>
      </c>
      <c r="D43" s="52" t="s">
        <v>10</v>
      </c>
      <c r="E43" s="52" t="s">
        <v>11</v>
      </c>
      <c r="F43" s="52" t="s">
        <v>12</v>
      </c>
      <c r="G43" s="16" t="s">
        <v>13</v>
      </c>
      <c r="H43" s="16" t="s">
        <v>14</v>
      </c>
      <c r="I43" s="16" t="s">
        <v>15</v>
      </c>
      <c r="J43" s="16" t="s">
        <v>279</v>
      </c>
      <c r="K43" s="16" t="s">
        <v>17</v>
      </c>
      <c r="L43" s="16" t="s">
        <v>18</v>
      </c>
      <c r="R43" s="4" t="s">
        <v>89</v>
      </c>
      <c r="S43" s="4">
        <v>0.39864959599999999</v>
      </c>
    </row>
    <row r="44" spans="1:19">
      <c r="A44" s="45"/>
      <c r="B44" s="53"/>
      <c r="C44" s="53"/>
      <c r="D44" s="53"/>
      <c r="E44" s="53"/>
      <c r="F44" s="53"/>
      <c r="G44" s="18"/>
      <c r="R44" s="4" t="s">
        <v>91</v>
      </c>
      <c r="S44" s="5">
        <v>0.578744904</v>
      </c>
    </row>
    <row r="45" spans="1:19">
      <c r="A45" s="54" t="s">
        <v>23</v>
      </c>
      <c r="B45" s="55">
        <v>0</v>
      </c>
      <c r="C45" s="55">
        <v>77.794741353322905</v>
      </c>
      <c r="D45" s="55">
        <v>1.3244243720572899</v>
      </c>
      <c r="E45" s="55">
        <v>83.408053047521747</v>
      </c>
      <c r="F45" s="55">
        <v>1.2848615047783998</v>
      </c>
      <c r="G45" s="20">
        <f>AVERAGE(B45)</f>
        <v>0</v>
      </c>
      <c r="H45">
        <f>G45/G$58</f>
        <v>0</v>
      </c>
      <c r="I45">
        <f>VLOOKUP(A45,R$1:S$248,2,FALSE)</f>
        <v>0.205225833</v>
      </c>
      <c r="K45">
        <f>SUM(J45:J56)</f>
        <v>0.20855579884091471</v>
      </c>
      <c r="L45">
        <f>COUNTA(J45:J56)</f>
        <v>7</v>
      </c>
      <c r="R45" s="4" t="s">
        <v>93</v>
      </c>
      <c r="S45" s="5">
        <v>0.544175509</v>
      </c>
    </row>
    <row r="46" spans="1:19">
      <c r="A46" s="54" t="s">
        <v>39</v>
      </c>
      <c r="B46" s="55">
        <v>19.042736294722964</v>
      </c>
      <c r="C46" s="55">
        <v>30.562219817376842</v>
      </c>
      <c r="D46" s="55">
        <v>9.2709706044010591</v>
      </c>
      <c r="E46" s="55">
        <v>43.094160741219603</v>
      </c>
      <c r="F46" s="55">
        <v>0</v>
      </c>
      <c r="G46" s="20">
        <f t="shared" ref="G46:G58" si="7">AVERAGE(B46)</f>
        <v>19.042736294722964</v>
      </c>
      <c r="H46">
        <f t="shared" ref="H46:H56" si="8">G46/G$58</f>
        <v>6.311458764226334E-2</v>
      </c>
      <c r="I46">
        <f t="shared" ref="I46:I56" si="9">VLOOKUP(A46,R$1:S$248,2,FALSE)</f>
        <v>0.150847644</v>
      </c>
      <c r="J46">
        <f t="shared" ref="J46:J56" si="10">H46*I46</f>
        <v>9.5206868478669403E-3</v>
      </c>
      <c r="K46" s="43"/>
      <c r="L46" s="43"/>
      <c r="R46" s="4" t="s">
        <v>95</v>
      </c>
      <c r="S46" s="5">
        <v>0.28245747300000001</v>
      </c>
    </row>
    <row r="47" spans="1:19">
      <c r="A47" s="54" t="s">
        <v>41</v>
      </c>
      <c r="B47" s="55">
        <v>4.3944776064745303</v>
      </c>
      <c r="C47" s="55">
        <v>9.7243426691653596</v>
      </c>
      <c r="D47" s="55">
        <v>0</v>
      </c>
      <c r="E47" s="55">
        <v>0</v>
      </c>
      <c r="F47" s="55">
        <v>0</v>
      </c>
      <c r="G47" s="20">
        <f t="shared" si="7"/>
        <v>4.3944776064745303</v>
      </c>
      <c r="H47">
        <f t="shared" si="8"/>
        <v>1.456490484052231E-2</v>
      </c>
      <c r="I47">
        <f t="shared" si="9"/>
        <v>0.15008984</v>
      </c>
      <c r="J47">
        <f t="shared" si="10"/>
        <v>2.1860442371292189E-3</v>
      </c>
      <c r="K47" s="43"/>
      <c r="L47" s="43"/>
      <c r="R47" s="4" t="s">
        <v>96</v>
      </c>
      <c r="S47" s="5">
        <v>0.30302319799999999</v>
      </c>
    </row>
    <row r="48" spans="1:19">
      <c r="A48" s="54" t="s">
        <v>49</v>
      </c>
      <c r="B48" s="55">
        <v>12.465668143699418</v>
      </c>
      <c r="C48" s="55">
        <v>36.758015289445062</v>
      </c>
      <c r="D48" s="55">
        <v>42.831884192332915</v>
      </c>
      <c r="E48" s="55">
        <v>206.1569044491246</v>
      </c>
      <c r="F48" s="55">
        <v>101.247086576538</v>
      </c>
      <c r="G48" s="20">
        <f t="shared" si="7"/>
        <v>12.465668143699418</v>
      </c>
      <c r="H48">
        <f t="shared" si="8"/>
        <v>4.1315780064281618E-2</v>
      </c>
      <c r="I48">
        <f t="shared" si="9"/>
        <v>0.21171030399999999</v>
      </c>
      <c r="J48">
        <f t="shared" si="10"/>
        <v>8.7469763574062002E-3</v>
      </c>
      <c r="K48" s="43"/>
      <c r="L48" s="43"/>
      <c r="R48" s="4" t="s">
        <v>98</v>
      </c>
      <c r="S48" s="4">
        <v>0.39787066100000001</v>
      </c>
    </row>
    <row r="49" spans="1:19">
      <c r="A49" s="54" t="s">
        <v>151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20">
        <f t="shared" si="7"/>
        <v>0</v>
      </c>
      <c r="H49">
        <f t="shared" si="8"/>
        <v>0</v>
      </c>
      <c r="I49">
        <f t="shared" si="9"/>
        <v>0.34739118899999999</v>
      </c>
      <c r="K49" s="43"/>
      <c r="L49" s="43"/>
      <c r="R49" s="4" t="s">
        <v>100</v>
      </c>
      <c r="S49" s="4">
        <v>0.39787066100000001</v>
      </c>
    </row>
    <row r="50" spans="1:19">
      <c r="A50" s="54" t="s">
        <v>54</v>
      </c>
      <c r="B50" s="55">
        <v>1.4648258688248434</v>
      </c>
      <c r="C50" s="55">
        <v>5.5567672395230625</v>
      </c>
      <c r="D50" s="55">
        <v>1.3244243720572946</v>
      </c>
      <c r="E50" s="55">
        <v>88.968589917356496</v>
      </c>
      <c r="F50" s="55">
        <v>10.2788920382272</v>
      </c>
      <c r="G50" s="20">
        <f t="shared" si="7"/>
        <v>1.4648258688248434</v>
      </c>
      <c r="H50">
        <f t="shared" si="8"/>
        <v>4.8549682801741038E-3</v>
      </c>
      <c r="I50">
        <f t="shared" si="9"/>
        <v>0.12913191900000001</v>
      </c>
      <c r="J50">
        <f t="shared" si="10"/>
        <v>6.2693137070301175E-4</v>
      </c>
      <c r="K50" s="43"/>
      <c r="L50" s="43"/>
      <c r="R50" s="4" t="s">
        <v>102</v>
      </c>
      <c r="S50" s="5">
        <v>0.29815216</v>
      </c>
    </row>
    <row r="51" spans="1:19">
      <c r="A51" s="54" t="s">
        <v>101</v>
      </c>
      <c r="B51" s="55">
        <v>0</v>
      </c>
      <c r="C51" s="55">
        <v>0</v>
      </c>
      <c r="D51" s="55">
        <v>0</v>
      </c>
      <c r="E51" s="55">
        <v>3.6712580053820396</v>
      </c>
      <c r="F51" s="55">
        <v>0</v>
      </c>
      <c r="G51" s="20">
        <f t="shared" si="7"/>
        <v>0</v>
      </c>
      <c r="H51">
        <f t="shared" si="8"/>
        <v>0</v>
      </c>
      <c r="I51">
        <f t="shared" si="9"/>
        <v>0.36470802699999999</v>
      </c>
      <c r="K51" s="43"/>
      <c r="L51" s="43"/>
      <c r="R51" s="4" t="s">
        <v>104</v>
      </c>
      <c r="S51" s="5">
        <v>0.46037966699999999</v>
      </c>
    </row>
    <row r="52" spans="1:19">
      <c r="A52" s="54" t="s">
        <v>62</v>
      </c>
      <c r="B52" s="55">
        <v>0</v>
      </c>
      <c r="C52" s="55">
        <v>0</v>
      </c>
      <c r="D52" s="55">
        <v>0</v>
      </c>
      <c r="E52" s="55">
        <v>0</v>
      </c>
      <c r="F52" s="55">
        <v>0</v>
      </c>
      <c r="G52" s="20">
        <f t="shared" si="7"/>
        <v>0</v>
      </c>
      <c r="H52">
        <f t="shared" si="8"/>
        <v>0</v>
      </c>
      <c r="I52">
        <f t="shared" si="9"/>
        <v>0.25460756899999998</v>
      </c>
      <c r="K52" s="43"/>
      <c r="L52" s="43"/>
      <c r="R52" s="4" t="s">
        <v>106</v>
      </c>
      <c r="S52" s="5">
        <v>0.48877002400000003</v>
      </c>
    </row>
    <row r="53" spans="1:19">
      <c r="A53" s="54" t="s">
        <v>70</v>
      </c>
      <c r="B53" s="55">
        <v>256.34452704434761</v>
      </c>
      <c r="C53" s="55">
        <v>104.18938574105742</v>
      </c>
      <c r="D53" s="55">
        <v>88.736432927838749</v>
      </c>
      <c r="E53" s="55">
        <v>0</v>
      </c>
      <c r="F53" s="55">
        <v>0</v>
      </c>
      <c r="G53" s="20">
        <f t="shared" si="7"/>
        <v>256.34452704434761</v>
      </c>
      <c r="H53">
        <f t="shared" si="8"/>
        <v>0.84961944903046815</v>
      </c>
      <c r="I53">
        <f t="shared" si="9"/>
        <v>0.21351756199999999</v>
      </c>
      <c r="J53">
        <f t="shared" si="10"/>
        <v>0.18140867338476882</v>
      </c>
      <c r="K53" s="43"/>
      <c r="L53" s="43"/>
      <c r="R53" s="17" t="s">
        <v>107</v>
      </c>
      <c r="S53" s="4">
        <v>0.54393411999999997</v>
      </c>
    </row>
    <row r="54" spans="1:19">
      <c r="A54" s="54" t="s">
        <v>72</v>
      </c>
      <c r="B54" s="55">
        <v>0</v>
      </c>
      <c r="C54" s="55">
        <v>0.52261485114622497</v>
      </c>
      <c r="D54" s="55">
        <v>0</v>
      </c>
      <c r="E54" s="55">
        <v>0</v>
      </c>
      <c r="F54" s="55">
        <v>0.73800520146065995</v>
      </c>
      <c r="G54" s="20">
        <f t="shared" si="7"/>
        <v>0</v>
      </c>
      <c r="H54">
        <f t="shared" si="8"/>
        <v>0</v>
      </c>
      <c r="I54">
        <f t="shared" si="9"/>
        <v>0.20526576499999999</v>
      </c>
      <c r="K54" s="43"/>
      <c r="L54" s="43"/>
      <c r="R54" s="22" t="s">
        <v>108</v>
      </c>
      <c r="S54" s="5">
        <v>0.342986709</v>
      </c>
    </row>
    <row r="55" spans="1:19">
      <c r="A55" s="54" t="s">
        <v>105</v>
      </c>
      <c r="B55" s="55">
        <v>2.0046423296054021</v>
      </c>
      <c r="C55" s="55">
        <v>5.1100890932924523</v>
      </c>
      <c r="D55" s="55">
        <v>8.1039541707419307</v>
      </c>
      <c r="E55" s="55">
        <v>0</v>
      </c>
      <c r="F55" s="55">
        <v>0</v>
      </c>
      <c r="G55" s="20">
        <f t="shared" si="7"/>
        <v>2.0046423296054021</v>
      </c>
      <c r="H55">
        <f t="shared" si="8"/>
        <v>6.6441173182833161E-3</v>
      </c>
      <c r="I55">
        <f t="shared" si="9"/>
        <v>0.31737988700000003</v>
      </c>
      <c r="J55">
        <f t="shared" si="10"/>
        <v>2.1087092036915019E-3</v>
      </c>
      <c r="K55" s="43"/>
      <c r="L55" s="43"/>
      <c r="R55" s="25" t="s">
        <v>109</v>
      </c>
      <c r="S55" s="5">
        <v>0.50274215499999997</v>
      </c>
    </row>
    <row r="56" spans="1:19">
      <c r="A56" s="54" t="s">
        <v>0</v>
      </c>
      <c r="B56" s="55">
        <v>6</v>
      </c>
      <c r="C56" s="55">
        <v>2</v>
      </c>
      <c r="D56" s="55">
        <v>1</v>
      </c>
      <c r="E56" s="55">
        <v>1</v>
      </c>
      <c r="F56" s="55">
        <v>0</v>
      </c>
      <c r="G56" s="20">
        <f t="shared" si="7"/>
        <v>6</v>
      </c>
      <c r="H56">
        <f t="shared" si="8"/>
        <v>1.9886192824007137E-2</v>
      </c>
      <c r="I56">
        <f t="shared" si="9"/>
        <v>0.199021375</v>
      </c>
      <c r="J56">
        <f t="shared" si="10"/>
        <v>3.9577774393490337E-3</v>
      </c>
      <c r="K56" s="43"/>
      <c r="L56" s="43"/>
      <c r="R56" s="4" t="s">
        <v>27</v>
      </c>
      <c r="S56" s="5">
        <v>0.20740839999999999</v>
      </c>
    </row>
    <row r="57" spans="1:19" ht="16" thickBot="1">
      <c r="A57" s="56"/>
      <c r="B57" s="57"/>
      <c r="C57" s="57"/>
      <c r="D57" s="57"/>
      <c r="E57" s="57"/>
      <c r="F57" s="57"/>
      <c r="G57" s="20"/>
      <c r="H57" s="43"/>
      <c r="I57" s="43"/>
      <c r="J57" s="43"/>
      <c r="K57" s="43"/>
      <c r="L57" s="43"/>
      <c r="R57" s="4" t="s">
        <v>110</v>
      </c>
      <c r="S57" s="5">
        <v>0.38689927499999999</v>
      </c>
    </row>
    <row r="58" spans="1:19">
      <c r="A58" s="58"/>
      <c r="B58" s="59">
        <f>SUM(B45:B56)</f>
        <v>301.71687728767478</v>
      </c>
      <c r="C58" s="59">
        <f>SUM(C45:C56)</f>
        <v>272.21817605432932</v>
      </c>
      <c r="D58" s="59">
        <f>SUM(D45:D56)</f>
        <v>152.59209063942924</v>
      </c>
      <c r="E58" s="59">
        <f>SUM(E45:E56)</f>
        <v>426.29896616060449</v>
      </c>
      <c r="F58" s="59">
        <f>SUM(F45:F56)</f>
        <v>113.54884532100426</v>
      </c>
      <c r="G58" s="20">
        <f t="shared" si="7"/>
        <v>301.71687728767478</v>
      </c>
      <c r="H58" s="43"/>
      <c r="I58" s="43"/>
      <c r="J58" s="43"/>
      <c r="K58" s="43"/>
      <c r="L58" s="43"/>
      <c r="R58" s="4" t="s">
        <v>29</v>
      </c>
      <c r="S58" s="5">
        <v>0.226918286</v>
      </c>
    </row>
    <row r="59" spans="1:19">
      <c r="A59" s="60" t="s">
        <v>269</v>
      </c>
      <c r="B59" s="61"/>
      <c r="C59" s="61"/>
      <c r="D59" s="61"/>
      <c r="E59" s="61"/>
      <c r="F59" s="61"/>
      <c r="G59" s="48"/>
      <c r="H59" s="43"/>
      <c r="I59" s="43"/>
      <c r="J59" s="43"/>
      <c r="K59" s="43"/>
      <c r="L59" s="43"/>
      <c r="R59" s="4" t="s">
        <v>32</v>
      </c>
      <c r="S59" s="5">
        <v>0.167790564</v>
      </c>
    </row>
    <row r="60" spans="1:19">
      <c r="A60" s="86"/>
      <c r="B60" s="103"/>
      <c r="C60" s="103"/>
      <c r="D60" s="103"/>
      <c r="E60" s="103"/>
      <c r="F60" s="103"/>
      <c r="G60" s="45"/>
      <c r="H60" s="43"/>
      <c r="I60" s="43"/>
      <c r="J60" s="43"/>
      <c r="K60" s="43"/>
      <c r="L60" s="43"/>
      <c r="R60" s="25" t="s">
        <v>111</v>
      </c>
      <c r="S60" s="5">
        <v>0.57165877300000001</v>
      </c>
    </row>
    <row r="61" spans="1:19">
      <c r="A61" s="104" t="s">
        <v>271</v>
      </c>
      <c r="B61" s="103"/>
      <c r="C61" s="103"/>
      <c r="D61" s="103"/>
      <c r="E61" s="103"/>
      <c r="F61" s="103"/>
      <c r="G61" s="45"/>
      <c r="H61" s="43"/>
      <c r="I61" s="43"/>
      <c r="J61" s="43"/>
      <c r="K61" s="43"/>
      <c r="L61" s="43"/>
      <c r="R61" s="4" t="s">
        <v>34</v>
      </c>
      <c r="S61" s="5">
        <v>0.14496762399999999</v>
      </c>
    </row>
    <row r="62" spans="1:19">
      <c r="R62" s="4" t="s">
        <v>115</v>
      </c>
      <c r="S62" s="5">
        <v>0.45267124600000003</v>
      </c>
    </row>
    <row r="63" spans="1:19">
      <c r="A63" s="105" t="s">
        <v>22</v>
      </c>
      <c r="B63" s="106"/>
      <c r="C63" s="106"/>
      <c r="D63" s="106"/>
      <c r="E63" s="106"/>
      <c r="F63" s="106"/>
      <c r="G63" s="107"/>
      <c r="H63" s="108"/>
      <c r="I63" s="108"/>
      <c r="J63" s="108"/>
      <c r="K63" s="108"/>
      <c r="L63" s="108"/>
      <c r="R63" s="4" t="s">
        <v>117</v>
      </c>
      <c r="S63" s="5">
        <v>0.40126814</v>
      </c>
    </row>
    <row r="64" spans="1:19">
      <c r="A64" s="109" t="s">
        <v>2</v>
      </c>
      <c r="B64" s="109"/>
      <c r="C64" s="109"/>
      <c r="D64" s="109"/>
      <c r="E64" s="109"/>
      <c r="F64" s="109"/>
      <c r="G64" s="110"/>
      <c r="H64" s="108"/>
      <c r="I64" s="108"/>
      <c r="J64" s="108"/>
      <c r="K64" s="108"/>
      <c r="L64" s="108"/>
      <c r="R64" s="4" t="s">
        <v>119</v>
      </c>
      <c r="S64" s="5">
        <v>0.39864959599999999</v>
      </c>
    </row>
    <row r="65" spans="1:19">
      <c r="A65" s="111" t="s">
        <v>4</v>
      </c>
      <c r="B65" s="112"/>
      <c r="C65" s="112"/>
      <c r="D65" s="112"/>
      <c r="E65" s="112"/>
      <c r="F65" s="112"/>
      <c r="G65" s="113"/>
      <c r="H65" s="108"/>
      <c r="I65" s="108"/>
      <c r="J65" s="108"/>
      <c r="K65" s="108"/>
      <c r="L65" s="108"/>
      <c r="R65" s="4" t="s">
        <v>121</v>
      </c>
      <c r="S65" s="5">
        <v>0.31631986200000001</v>
      </c>
    </row>
    <row r="66" spans="1:19" ht="16" thickBot="1">
      <c r="A66" s="114"/>
      <c r="B66" s="115"/>
      <c r="C66" s="115"/>
      <c r="D66" s="115"/>
      <c r="E66" s="115"/>
      <c r="F66" s="115"/>
      <c r="G66" s="110"/>
      <c r="H66" s="108"/>
      <c r="I66" s="108"/>
      <c r="J66" s="108"/>
      <c r="K66" s="108"/>
      <c r="L66" s="108"/>
      <c r="R66" s="4" t="s">
        <v>97</v>
      </c>
      <c r="S66" s="5">
        <v>0.28376774599999999</v>
      </c>
    </row>
    <row r="67" spans="1:19">
      <c r="A67" s="116" t="s">
        <v>268</v>
      </c>
      <c r="B67" s="117" t="s">
        <v>8</v>
      </c>
      <c r="C67" s="117" t="s">
        <v>9</v>
      </c>
      <c r="D67" s="117" t="s">
        <v>10</v>
      </c>
      <c r="E67" s="117" t="s">
        <v>11</v>
      </c>
      <c r="F67" s="117" t="s">
        <v>12</v>
      </c>
      <c r="G67" s="16" t="s">
        <v>13</v>
      </c>
      <c r="H67" s="16" t="s">
        <v>14</v>
      </c>
      <c r="I67" s="16" t="s">
        <v>15</v>
      </c>
      <c r="J67" s="16" t="s">
        <v>279</v>
      </c>
      <c r="K67" s="16" t="s">
        <v>17</v>
      </c>
      <c r="L67" s="16" t="s">
        <v>18</v>
      </c>
      <c r="R67" s="22" t="s">
        <v>124</v>
      </c>
      <c r="S67" s="5">
        <v>0.38353377399999999</v>
      </c>
    </row>
    <row r="68" spans="1:19">
      <c r="A68" s="110"/>
      <c r="B68" s="118"/>
      <c r="C68" s="118"/>
      <c r="D68" s="118"/>
      <c r="E68" s="118"/>
      <c r="F68" s="118"/>
      <c r="G68" s="18"/>
      <c r="R68" s="25" t="s">
        <v>112</v>
      </c>
      <c r="S68" s="5">
        <v>0.42592862599999998</v>
      </c>
    </row>
    <row r="69" spans="1:19">
      <c r="A69" s="119" t="s">
        <v>31</v>
      </c>
      <c r="B69" s="120">
        <v>6.8730000000000002</v>
      </c>
      <c r="C69" s="120">
        <v>3.016</v>
      </c>
      <c r="D69" s="120">
        <v>0.504</v>
      </c>
      <c r="E69" s="120">
        <v>0</v>
      </c>
      <c r="F69" s="120">
        <v>0.996</v>
      </c>
      <c r="G69" s="20">
        <f>AVERAGE(B69:F69)</f>
        <v>2.2778</v>
      </c>
      <c r="H69">
        <f>G69/G$79</f>
        <v>7.3616297080097521E-3</v>
      </c>
      <c r="I69">
        <f>VLOOKUP(A69,R$1:S$248,2,FALSE)</f>
        <v>0.26223906699999999</v>
      </c>
      <c r="J69">
        <f>H69*I69</f>
        <v>1.9305069062279597E-3</v>
      </c>
      <c r="K69">
        <f>SUM(J69:J77)</f>
        <v>0.22349268317474522</v>
      </c>
      <c r="L69">
        <f>COUNTA(J69:J77)</f>
        <v>9</v>
      </c>
      <c r="R69" s="4" t="s">
        <v>113</v>
      </c>
      <c r="S69" s="5">
        <v>0.49646305299999999</v>
      </c>
    </row>
    <row r="70" spans="1:19">
      <c r="A70" s="119" t="s">
        <v>23</v>
      </c>
      <c r="B70" s="120">
        <v>0</v>
      </c>
      <c r="C70" s="120">
        <v>40.286562486542202</v>
      </c>
      <c r="D70" s="120">
        <v>1.3244243720572946</v>
      </c>
      <c r="E70" s="120">
        <v>47.264563393595658</v>
      </c>
      <c r="F70" s="120">
        <v>12.848615047784</v>
      </c>
      <c r="G70" s="20">
        <f t="shared" ref="G70:G76" si="11">AVERAGE(B70:F70)</f>
        <v>20.344833059995828</v>
      </c>
      <c r="H70">
        <f t="shared" ref="H70:H77" si="12">G70/G$79</f>
        <v>6.5752536420653374E-2</v>
      </c>
      <c r="I70">
        <f t="shared" ref="I70:I77" si="13">VLOOKUP(A70,R$1:S$248,2,FALSE)</f>
        <v>0.205225833</v>
      </c>
      <c r="J70">
        <f t="shared" ref="J70:J77" si="14">H70*I70</f>
        <v>1.3494119058791427E-2</v>
      </c>
      <c r="K70" s="108"/>
      <c r="L70" s="108"/>
      <c r="R70" s="4" t="s">
        <v>36</v>
      </c>
      <c r="S70" s="5">
        <v>0.252987409</v>
      </c>
    </row>
    <row r="71" spans="1:19">
      <c r="A71" s="119" t="s">
        <v>39</v>
      </c>
      <c r="B71" s="120">
        <v>329.58582048558998</v>
      </c>
      <c r="C71" s="120">
        <v>22.22706895809225</v>
      </c>
      <c r="D71" s="120">
        <v>51.652550510234498</v>
      </c>
      <c r="E71" s="120">
        <v>79.23765039514565</v>
      </c>
      <c r="F71" s="120">
        <v>44.9701469700139</v>
      </c>
      <c r="G71" s="20">
        <f t="shared" si="11"/>
        <v>105.53464746381526</v>
      </c>
      <c r="H71">
        <f t="shared" si="12"/>
        <v>0.34107779260424903</v>
      </c>
      <c r="I71">
        <f t="shared" si="13"/>
        <v>0.150847644</v>
      </c>
      <c r="J71">
        <f t="shared" si="14"/>
        <v>5.1450781435071591E-2</v>
      </c>
      <c r="K71" s="108"/>
      <c r="L71" s="108"/>
      <c r="R71" s="4" t="s">
        <v>114</v>
      </c>
      <c r="S71" s="5">
        <v>0.547400573</v>
      </c>
    </row>
    <row r="72" spans="1:19">
      <c r="A72" s="119" t="s">
        <v>49</v>
      </c>
      <c r="B72" s="120">
        <v>2.4462592009374884</v>
      </c>
      <c r="C72" s="120">
        <v>65.792124115953058</v>
      </c>
      <c r="D72" s="120">
        <v>57.241621360316302</v>
      </c>
      <c r="E72" s="120">
        <v>7.6735408803720002</v>
      </c>
      <c r="F72" s="120">
        <v>0.83515997810595999</v>
      </c>
      <c r="G72" s="20">
        <f t="shared" si="11"/>
        <v>26.797741107136961</v>
      </c>
      <c r="H72">
        <f t="shared" si="12"/>
        <v>8.6607712284596364E-2</v>
      </c>
      <c r="I72">
        <f t="shared" si="13"/>
        <v>0.21171030399999999</v>
      </c>
      <c r="J72">
        <f t="shared" si="14"/>
        <v>1.8335745096516431E-2</v>
      </c>
      <c r="K72" s="108"/>
      <c r="L72" s="108"/>
      <c r="R72" s="4" t="s">
        <v>130</v>
      </c>
      <c r="S72" s="5">
        <v>0.26223906699999999</v>
      </c>
    </row>
    <row r="73" spans="1:19">
      <c r="A73" s="119" t="s">
        <v>54</v>
      </c>
      <c r="B73" s="120">
        <v>0</v>
      </c>
      <c r="C73" s="120">
        <v>0</v>
      </c>
      <c r="D73" s="120">
        <v>7.9465462323437697</v>
      </c>
      <c r="E73" s="120">
        <v>2.7802684349173914</v>
      </c>
      <c r="F73" s="120">
        <v>2.5697230095568</v>
      </c>
      <c r="G73" s="20">
        <f t="shared" si="11"/>
        <v>2.6593075353635922</v>
      </c>
      <c r="H73">
        <f t="shared" si="12"/>
        <v>8.59462523270999E-3</v>
      </c>
      <c r="I73">
        <f t="shared" si="13"/>
        <v>0.12913191900000001</v>
      </c>
      <c r="J73">
        <f t="shared" si="14"/>
        <v>1.1098404493856628E-3</v>
      </c>
      <c r="K73" s="108"/>
      <c r="L73" s="108"/>
      <c r="R73" s="17" t="s">
        <v>132</v>
      </c>
      <c r="S73" s="5">
        <v>0.235824899</v>
      </c>
    </row>
    <row r="74" spans="1:19">
      <c r="A74" s="119" t="s">
        <v>129</v>
      </c>
      <c r="B74" s="120">
        <v>0</v>
      </c>
      <c r="C74" s="120">
        <v>0</v>
      </c>
      <c r="D74" s="120">
        <v>0.77500000000000002</v>
      </c>
      <c r="E74" s="120">
        <v>1.1599999999999999</v>
      </c>
      <c r="F74" s="120">
        <v>0</v>
      </c>
      <c r="G74" s="20">
        <f t="shared" si="11"/>
        <v>0.38700000000000001</v>
      </c>
      <c r="H74">
        <f t="shared" si="12"/>
        <v>1.2507466401790212E-3</v>
      </c>
      <c r="I74">
        <f t="shared" si="13"/>
        <v>0.51318692300000002</v>
      </c>
      <c r="J74">
        <f t="shared" si="14"/>
        <v>6.4186681972606009E-4</v>
      </c>
      <c r="K74" s="108"/>
      <c r="L74" s="108"/>
      <c r="R74" s="4" t="s">
        <v>134</v>
      </c>
      <c r="S74" s="5">
        <v>0.42167111499999999</v>
      </c>
    </row>
    <row r="75" spans="1:19">
      <c r="A75" s="119" t="s">
        <v>62</v>
      </c>
      <c r="B75" s="120">
        <v>66.933753250082404</v>
      </c>
      <c r="C75" s="120">
        <v>160.52389201534226</v>
      </c>
      <c r="D75" s="120">
        <v>40.540630028673789</v>
      </c>
      <c r="E75" s="120">
        <v>145.37884632761299</v>
      </c>
      <c r="F75" s="120">
        <v>261.82008341320886</v>
      </c>
      <c r="G75" s="20">
        <f t="shared" si="11"/>
        <v>135.03944100698408</v>
      </c>
      <c r="H75">
        <f t="shared" si="12"/>
        <v>0.43643443703136553</v>
      </c>
      <c r="I75">
        <f t="shared" si="13"/>
        <v>0.25460756899999998</v>
      </c>
      <c r="J75">
        <f t="shared" si="14"/>
        <v>0.11111951104043954</v>
      </c>
      <c r="K75" s="108"/>
      <c r="L75" s="108"/>
      <c r="R75" s="4" t="s">
        <v>38</v>
      </c>
      <c r="S75" s="5">
        <v>0.189396599</v>
      </c>
    </row>
    <row r="76" spans="1:19">
      <c r="A76" s="119" t="s">
        <v>72</v>
      </c>
      <c r="B76" s="120">
        <v>1.21375794632155</v>
      </c>
      <c r="C76" s="120">
        <v>3.6583039580235801</v>
      </c>
      <c r="D76" s="120">
        <v>0</v>
      </c>
      <c r="E76" s="120">
        <v>0</v>
      </c>
      <c r="F76" s="120">
        <v>0</v>
      </c>
      <c r="G76" s="20">
        <f t="shared" si="11"/>
        <v>0.97441238086902593</v>
      </c>
      <c r="H76">
        <f t="shared" si="12"/>
        <v>3.1492067481156973E-3</v>
      </c>
      <c r="I76">
        <f t="shared" si="13"/>
        <v>0.20526576499999999</v>
      </c>
      <c r="J76">
        <f t="shared" si="14"/>
        <v>6.4642433229513091E-4</v>
      </c>
      <c r="K76" s="108"/>
      <c r="L76" s="108"/>
      <c r="R76" s="4" t="s">
        <v>39</v>
      </c>
      <c r="S76" s="5">
        <v>0.150847644</v>
      </c>
    </row>
    <row r="77" spans="1:19">
      <c r="A77" s="119" t="s">
        <v>0</v>
      </c>
      <c r="B77" s="120">
        <v>77</v>
      </c>
      <c r="C77" s="121" t="s">
        <v>30</v>
      </c>
      <c r="D77" s="121" t="s">
        <v>30</v>
      </c>
      <c r="E77" s="121" t="s">
        <v>30</v>
      </c>
      <c r="F77" s="120">
        <v>0</v>
      </c>
      <c r="G77" s="20">
        <f>AVERAGE(B77,F77)</f>
        <v>38.5</v>
      </c>
      <c r="H77">
        <f t="shared" si="12"/>
        <v>0.12442828332530313</v>
      </c>
      <c r="I77">
        <f t="shared" si="13"/>
        <v>0.199021375</v>
      </c>
      <c r="J77">
        <f t="shared" si="14"/>
        <v>2.4763888036291402E-2</v>
      </c>
      <c r="K77" s="108"/>
      <c r="L77" s="108"/>
      <c r="R77" s="4" t="s">
        <v>138</v>
      </c>
      <c r="S77" s="4">
        <v>0.300602272</v>
      </c>
    </row>
    <row r="78" spans="1:19" ht="16" thickBot="1">
      <c r="A78" s="122"/>
      <c r="B78" s="123"/>
      <c r="C78" s="123"/>
      <c r="D78" s="123"/>
      <c r="E78" s="123"/>
      <c r="F78" s="123"/>
      <c r="G78" s="20"/>
      <c r="H78" s="108"/>
      <c r="I78" s="108"/>
      <c r="J78" s="108"/>
      <c r="K78" s="108"/>
      <c r="L78" s="108"/>
      <c r="R78" s="4" t="s">
        <v>140</v>
      </c>
      <c r="S78" s="4">
        <v>0.54393411999999997</v>
      </c>
    </row>
    <row r="79" spans="1:19">
      <c r="A79" s="58"/>
      <c r="B79" s="124">
        <f>SUM(B69:B77)</f>
        <v>484.05259088293144</v>
      </c>
      <c r="C79" s="124">
        <f>SUM(C69:C77)</f>
        <v>295.50395153395334</v>
      </c>
      <c r="D79" s="124">
        <f>SUM(D69:D77)</f>
        <v>159.98477250362566</v>
      </c>
      <c r="E79" s="124">
        <f>SUM(E69:E77)</f>
        <v>283.49486943164368</v>
      </c>
      <c r="F79" s="124">
        <f>SUM(F69:F77)</f>
        <v>324.03972841866954</v>
      </c>
      <c r="G79" s="20">
        <f>AVERAGE(B79:F79)</f>
        <v>309.41518255416474</v>
      </c>
      <c r="H79" s="108"/>
      <c r="I79" s="108"/>
      <c r="J79" s="108"/>
      <c r="K79" s="108"/>
      <c r="L79" s="108"/>
      <c r="R79" s="4" t="s">
        <v>142</v>
      </c>
      <c r="S79" s="29">
        <v>0.61926907399999997</v>
      </c>
    </row>
    <row r="80" spans="1:19">
      <c r="A80" s="125" t="s">
        <v>269</v>
      </c>
      <c r="B80" s="126"/>
      <c r="C80" s="126"/>
      <c r="D80" s="126"/>
      <c r="E80" s="126"/>
      <c r="F80" s="126"/>
      <c r="G80" s="113"/>
      <c r="H80" s="108"/>
      <c r="I80" s="108"/>
      <c r="J80" s="108"/>
      <c r="K80" s="108"/>
      <c r="L80" s="108"/>
      <c r="R80" s="4" t="s">
        <v>116</v>
      </c>
      <c r="S80" s="5">
        <v>0.35482106800000002</v>
      </c>
    </row>
    <row r="81" spans="1:19">
      <c r="A81" s="86"/>
      <c r="B81" s="127"/>
      <c r="C81" s="127"/>
      <c r="D81" s="127"/>
      <c r="E81" s="127"/>
      <c r="F81" s="127"/>
      <c r="G81" s="110"/>
      <c r="H81" s="108"/>
      <c r="I81" s="108"/>
      <c r="J81" s="108"/>
      <c r="K81" s="108"/>
      <c r="L81" s="108"/>
      <c r="R81" s="4" t="s">
        <v>145</v>
      </c>
      <c r="S81" s="5">
        <v>0.496256117</v>
      </c>
    </row>
    <row r="82" spans="1:19">
      <c r="A82" s="128" t="s">
        <v>271</v>
      </c>
      <c r="B82" s="127"/>
      <c r="C82" s="127"/>
      <c r="D82" s="127"/>
      <c r="E82" s="127"/>
      <c r="F82" s="127"/>
      <c r="G82" s="110"/>
      <c r="H82" s="108"/>
      <c r="I82" s="108"/>
      <c r="J82" s="108"/>
      <c r="K82" s="108"/>
      <c r="L82" s="108"/>
      <c r="R82" s="4" t="s">
        <v>147</v>
      </c>
      <c r="S82" s="5">
        <v>0.304407025</v>
      </c>
    </row>
    <row r="83" spans="1:19">
      <c r="R83" s="4" t="s">
        <v>41</v>
      </c>
      <c r="S83" s="5">
        <v>0.15008984</v>
      </c>
    </row>
    <row r="84" spans="1:19">
      <c r="A84" s="88" t="s">
        <v>31</v>
      </c>
      <c r="B84" s="89"/>
      <c r="C84" s="89"/>
      <c r="D84" s="89"/>
      <c r="E84" s="89"/>
      <c r="F84" s="89"/>
      <c r="G84" s="129"/>
      <c r="H84" s="130"/>
      <c r="I84" s="130"/>
      <c r="J84" s="130"/>
      <c r="K84" s="130"/>
      <c r="L84" s="130"/>
      <c r="R84" s="4" t="s">
        <v>118</v>
      </c>
      <c r="S84" s="5">
        <v>0.47299710099999998</v>
      </c>
    </row>
    <row r="85" spans="1:19">
      <c r="A85" s="90" t="s">
        <v>2</v>
      </c>
      <c r="B85" s="90"/>
      <c r="C85" s="90"/>
      <c r="D85" s="90"/>
      <c r="E85" s="90"/>
      <c r="F85" s="90"/>
      <c r="G85" s="97"/>
      <c r="H85" s="130"/>
      <c r="I85" s="130"/>
      <c r="J85" s="130"/>
      <c r="K85" s="130"/>
      <c r="L85" s="130"/>
      <c r="R85" s="4" t="s">
        <v>76</v>
      </c>
      <c r="S85" s="5">
        <v>0.21351756199999999</v>
      </c>
    </row>
    <row r="86" spans="1:19">
      <c r="A86" s="91" t="s">
        <v>4</v>
      </c>
      <c r="B86" s="92"/>
      <c r="C86" s="92"/>
      <c r="D86" s="92"/>
      <c r="E86" s="92"/>
      <c r="F86" s="92"/>
      <c r="G86" s="131"/>
      <c r="H86" s="130"/>
      <c r="I86" s="130"/>
      <c r="J86" s="130"/>
      <c r="K86" s="130"/>
      <c r="L86" s="130"/>
      <c r="R86" s="4" t="s">
        <v>43</v>
      </c>
      <c r="S86" s="5">
        <v>0.24644919700000001</v>
      </c>
    </row>
    <row r="87" spans="1:19" ht="16" thickBot="1">
      <c r="A87" s="93"/>
      <c r="B87" s="94"/>
      <c r="C87" s="94"/>
      <c r="D87" s="94"/>
      <c r="E87" s="94"/>
      <c r="F87" s="94"/>
      <c r="G87" s="97"/>
      <c r="H87" s="130"/>
      <c r="I87" s="130"/>
      <c r="J87" s="130"/>
      <c r="K87" s="130"/>
      <c r="L87" s="130"/>
      <c r="R87" s="4" t="s">
        <v>152</v>
      </c>
      <c r="S87" s="5">
        <v>0.235824899</v>
      </c>
    </row>
    <row r="88" spans="1:19">
      <c r="A88" s="95" t="s">
        <v>268</v>
      </c>
      <c r="B88" s="96" t="s">
        <v>8</v>
      </c>
      <c r="C88" s="96" t="s">
        <v>9</v>
      </c>
      <c r="D88" s="96" t="s">
        <v>10</v>
      </c>
      <c r="E88" s="96" t="s">
        <v>11</v>
      </c>
      <c r="F88" s="96" t="s">
        <v>12</v>
      </c>
      <c r="G88" s="16" t="s">
        <v>13</v>
      </c>
      <c r="H88" s="16" t="s">
        <v>14</v>
      </c>
      <c r="I88" s="16" t="s">
        <v>15</v>
      </c>
      <c r="J88" s="16" t="s">
        <v>279</v>
      </c>
      <c r="K88" s="16" t="s">
        <v>17</v>
      </c>
      <c r="L88" s="16" t="s">
        <v>18</v>
      </c>
      <c r="R88" s="4" t="s">
        <v>154</v>
      </c>
      <c r="S88" s="5">
        <v>0.35523275199999998</v>
      </c>
    </row>
    <row r="89" spans="1:19">
      <c r="A89" s="97"/>
      <c r="B89" s="98"/>
      <c r="C89" s="98"/>
      <c r="D89" s="98"/>
      <c r="E89" s="98"/>
      <c r="F89" s="98"/>
      <c r="G89" s="18"/>
      <c r="R89" s="4" t="s">
        <v>156</v>
      </c>
      <c r="S89" s="4">
        <v>0.39864959599999999</v>
      </c>
    </row>
    <row r="90" spans="1:19">
      <c r="A90" s="39" t="s">
        <v>37</v>
      </c>
      <c r="B90" s="100">
        <v>10.904393631834118</v>
      </c>
      <c r="C90" s="132" t="s">
        <v>30</v>
      </c>
      <c r="D90" s="132" t="s">
        <v>30</v>
      </c>
      <c r="E90" s="132" t="s">
        <v>30</v>
      </c>
      <c r="F90" s="132" t="s">
        <v>30</v>
      </c>
      <c r="G90" s="20">
        <f>AVERAGE(B90)</f>
        <v>10.904393631834118</v>
      </c>
      <c r="H90">
        <f>G90/G$125</f>
        <v>6.4957504038837596E-3</v>
      </c>
      <c r="I90">
        <f>VLOOKUP(A90,R$1:S$248,2,FALSE)</f>
        <v>0.23886655300000001</v>
      </c>
      <c r="J90">
        <f>H90*I90</f>
        <v>1.5516175081240716E-3</v>
      </c>
      <c r="K90">
        <f>SUM(J90:J123)</f>
        <v>0.25741862371679858</v>
      </c>
      <c r="L90">
        <f>COUNTA(J90:J123)</f>
        <v>30</v>
      </c>
      <c r="R90" s="4" t="s">
        <v>158</v>
      </c>
      <c r="S90" s="4">
        <v>0.54393411999999997</v>
      </c>
    </row>
    <row r="91" spans="1:19">
      <c r="A91" s="39" t="s">
        <v>21</v>
      </c>
      <c r="B91" s="100">
        <v>0</v>
      </c>
      <c r="C91" s="100">
        <v>0</v>
      </c>
      <c r="D91" s="100">
        <v>0</v>
      </c>
      <c r="E91" s="100">
        <v>0</v>
      </c>
      <c r="F91" s="100">
        <v>0</v>
      </c>
      <c r="G91" s="20">
        <f t="shared" ref="G91:G123" si="15">AVERAGE(B91:F91)</f>
        <v>0</v>
      </c>
      <c r="H91">
        <f t="shared" ref="H91:H123" si="16">G91/G$125</f>
        <v>0</v>
      </c>
      <c r="I91">
        <f t="shared" ref="I91:I123" si="17">VLOOKUP(A91,R$1:S$248,2,FALSE)</f>
        <v>0.19499014100000001</v>
      </c>
      <c r="K91" s="130"/>
      <c r="L91" s="130"/>
      <c r="R91" s="4" t="s">
        <v>159</v>
      </c>
      <c r="S91" s="5">
        <v>0.34895254799999997</v>
      </c>
    </row>
    <row r="92" spans="1:19">
      <c r="A92" s="39" t="s">
        <v>23</v>
      </c>
      <c r="B92" s="100">
        <v>0</v>
      </c>
      <c r="C92" s="100">
        <v>2.7783836197615299</v>
      </c>
      <c r="D92" s="100">
        <v>13.244243720572946</v>
      </c>
      <c r="E92" s="100">
        <v>5.5605368698347828</v>
      </c>
      <c r="F92" s="100">
        <v>1.2848615047784</v>
      </c>
      <c r="G92" s="20">
        <f t="shared" si="15"/>
        <v>4.5736051429895319</v>
      </c>
      <c r="H92">
        <f t="shared" si="16"/>
        <v>2.7244978912029645E-3</v>
      </c>
      <c r="I92">
        <f t="shared" si="17"/>
        <v>0.205225833</v>
      </c>
      <c r="J92">
        <f t="shared" ref="J92:J123" si="18">H92*I92</f>
        <v>5.5913734922887176E-4</v>
      </c>
      <c r="K92" s="130"/>
      <c r="L92" s="130"/>
      <c r="R92" s="4" t="s">
        <v>160</v>
      </c>
      <c r="S92" s="5">
        <v>0.150847644</v>
      </c>
    </row>
    <row r="93" spans="1:19">
      <c r="A93" s="39" t="s">
        <v>265</v>
      </c>
      <c r="B93" s="100">
        <v>35.933999999999997</v>
      </c>
      <c r="C93" s="100">
        <v>0</v>
      </c>
      <c r="D93" s="100">
        <v>37.423999999999999</v>
      </c>
      <c r="E93" s="100">
        <v>51.664999999999999</v>
      </c>
      <c r="F93" s="100">
        <v>0</v>
      </c>
      <c r="G93" s="20">
        <f t="shared" si="15"/>
        <v>25.0046</v>
      </c>
      <c r="H93">
        <f t="shared" si="16"/>
        <v>1.4895247368434571E-2</v>
      </c>
      <c r="I93">
        <f t="shared" si="17"/>
        <v>0.37816792100000002</v>
      </c>
      <c r="J93">
        <f t="shared" si="18"/>
        <v>5.6329047301016235E-3</v>
      </c>
      <c r="K93" s="130"/>
      <c r="L93" s="130"/>
      <c r="R93" s="4" t="s">
        <v>162</v>
      </c>
      <c r="S93" s="5">
        <v>0.54537309199999995</v>
      </c>
    </row>
    <row r="94" spans="1:19">
      <c r="A94" s="39" t="s">
        <v>69</v>
      </c>
      <c r="B94" s="100">
        <v>90.534999999999997</v>
      </c>
      <c r="C94" s="100">
        <v>5.9119999999999999</v>
      </c>
      <c r="D94" s="100">
        <v>0</v>
      </c>
      <c r="E94" s="100">
        <v>0</v>
      </c>
      <c r="F94" s="100">
        <v>0</v>
      </c>
      <c r="G94" s="20">
        <f t="shared" si="15"/>
        <v>19.289400000000001</v>
      </c>
      <c r="H94">
        <f t="shared" si="16"/>
        <v>1.1490701094545877E-2</v>
      </c>
      <c r="I94">
        <f t="shared" si="17"/>
        <v>0.29559615700000003</v>
      </c>
      <c r="J94">
        <f t="shared" si="18"/>
        <v>3.3966070847834553E-3</v>
      </c>
      <c r="K94" s="130"/>
      <c r="L94" s="130"/>
      <c r="R94" s="4" t="s">
        <v>164</v>
      </c>
      <c r="S94" s="5">
        <v>0.53538932900000002</v>
      </c>
    </row>
    <row r="95" spans="1:19">
      <c r="A95" s="39" t="s">
        <v>25</v>
      </c>
      <c r="B95" s="100">
        <v>0</v>
      </c>
      <c r="C95" s="100">
        <v>0</v>
      </c>
      <c r="D95" s="100">
        <v>0.52976974882291805</v>
      </c>
      <c r="E95" s="100">
        <v>0.49933621091116398</v>
      </c>
      <c r="F95" s="100">
        <v>1.0006501399214178</v>
      </c>
      <c r="G95" s="20">
        <f t="shared" si="15"/>
        <v>0.40595121993109995</v>
      </c>
      <c r="H95">
        <f t="shared" si="16"/>
        <v>2.4182525776823147E-4</v>
      </c>
      <c r="I95">
        <f t="shared" si="17"/>
        <v>0.22307782900000001</v>
      </c>
      <c r="J95">
        <f t="shared" si="18"/>
        <v>5.3945853500302463E-5</v>
      </c>
      <c r="K95" s="130"/>
      <c r="L95" s="130"/>
      <c r="R95" s="4" t="s">
        <v>165</v>
      </c>
      <c r="S95" s="5">
        <v>0.40111301500000002</v>
      </c>
    </row>
    <row r="96" spans="1:19">
      <c r="A96" s="39" t="s">
        <v>95</v>
      </c>
      <c r="B96" s="100">
        <v>315</v>
      </c>
      <c r="C96" s="100">
        <v>353.78899999999999</v>
      </c>
      <c r="D96" s="100">
        <v>409.22199999999998</v>
      </c>
      <c r="E96" s="100">
        <v>17.553999999999998</v>
      </c>
      <c r="F96" s="100">
        <v>77.668999999999997</v>
      </c>
      <c r="G96" s="20">
        <f t="shared" si="15"/>
        <v>234.64680000000004</v>
      </c>
      <c r="H96">
        <f t="shared" si="16"/>
        <v>0.13977916584194883</v>
      </c>
      <c r="I96">
        <f t="shared" si="17"/>
        <v>0.28245747300000001</v>
      </c>
      <c r="J96">
        <f t="shared" si="18"/>
        <v>3.9481669961764783E-2</v>
      </c>
      <c r="K96" s="130"/>
      <c r="L96" s="130"/>
      <c r="R96" s="4" t="s">
        <v>167</v>
      </c>
      <c r="S96" s="5">
        <v>0.53611852299999996</v>
      </c>
    </row>
    <row r="97" spans="1:19">
      <c r="A97" s="39" t="s">
        <v>102</v>
      </c>
      <c r="B97" s="100">
        <v>5.5419999999999998</v>
      </c>
      <c r="C97" s="100">
        <v>22.692</v>
      </c>
      <c r="D97" s="100">
        <v>9.468</v>
      </c>
      <c r="E97" s="100">
        <v>106.961</v>
      </c>
      <c r="F97" s="100">
        <v>20.843</v>
      </c>
      <c r="G97" s="20">
        <f t="shared" si="15"/>
        <v>33.101199999999999</v>
      </c>
      <c r="H97">
        <f t="shared" si="16"/>
        <v>1.9718394303129282E-2</v>
      </c>
      <c r="I97">
        <f t="shared" si="17"/>
        <v>0.29815216</v>
      </c>
      <c r="J97">
        <f t="shared" si="18"/>
        <v>5.8790818532096899E-3</v>
      </c>
      <c r="K97" s="130"/>
      <c r="L97" s="130"/>
      <c r="R97" s="4" t="s">
        <v>169</v>
      </c>
      <c r="S97" s="4">
        <v>0.61926907399999997</v>
      </c>
    </row>
    <row r="98" spans="1:19">
      <c r="A98" s="39" t="s">
        <v>108</v>
      </c>
      <c r="B98" s="100">
        <v>15.372999999999999</v>
      </c>
      <c r="C98" s="100">
        <v>7.8620000000000001</v>
      </c>
      <c r="D98" s="100">
        <v>0</v>
      </c>
      <c r="E98" s="100">
        <v>0</v>
      </c>
      <c r="F98" s="100">
        <v>7.9119999999999999</v>
      </c>
      <c r="G98" s="20">
        <f t="shared" si="15"/>
        <v>6.2294</v>
      </c>
      <c r="H98">
        <f t="shared" si="16"/>
        <v>3.7108553608906488E-3</v>
      </c>
      <c r="I98">
        <f t="shared" si="17"/>
        <v>0.342986709</v>
      </c>
      <c r="J98">
        <f t="shared" si="18"/>
        <v>1.2727740678068909E-3</v>
      </c>
      <c r="K98" s="130"/>
      <c r="L98" s="130"/>
      <c r="R98" s="4" t="s">
        <v>171</v>
      </c>
      <c r="S98" s="5">
        <v>0.21171030399999999</v>
      </c>
    </row>
    <row r="99" spans="1:19">
      <c r="A99" s="39" t="s">
        <v>27</v>
      </c>
      <c r="B99" s="100">
        <v>0</v>
      </c>
      <c r="C99" s="100">
        <v>0.81267720878024796</v>
      </c>
      <c r="D99" s="100">
        <v>0</v>
      </c>
      <c r="E99" s="100">
        <v>5.0878912358988302</v>
      </c>
      <c r="F99" s="100">
        <v>0.81074760951517</v>
      </c>
      <c r="G99" s="20">
        <f t="shared" si="15"/>
        <v>1.3422632108388497</v>
      </c>
      <c r="H99">
        <f t="shared" si="16"/>
        <v>7.9958657842932551E-4</v>
      </c>
      <c r="I99">
        <f t="shared" si="17"/>
        <v>0.20740839999999999</v>
      </c>
      <c r="J99">
        <f t="shared" si="18"/>
        <v>1.6584097289350092E-4</v>
      </c>
      <c r="K99" s="130"/>
      <c r="L99" s="130"/>
      <c r="R99" s="4" t="s">
        <v>173</v>
      </c>
      <c r="S99" s="5">
        <v>0.40242429099999999</v>
      </c>
    </row>
    <row r="100" spans="1:19">
      <c r="A100" s="39" t="s">
        <v>32</v>
      </c>
      <c r="B100" s="100">
        <v>0</v>
      </c>
      <c r="C100" s="100">
        <v>0</v>
      </c>
      <c r="D100" s="100">
        <v>0</v>
      </c>
      <c r="E100" s="100">
        <v>2.2584327443080001</v>
      </c>
      <c r="F100" s="100">
        <v>0</v>
      </c>
      <c r="G100" s="20">
        <f t="shared" si="15"/>
        <v>0.45168654886160003</v>
      </c>
      <c r="H100">
        <f t="shared" si="16"/>
        <v>2.6906980628716484E-4</v>
      </c>
      <c r="I100">
        <f t="shared" si="17"/>
        <v>0.167790564</v>
      </c>
      <c r="J100">
        <f t="shared" si="18"/>
        <v>4.5147374552294135E-5</v>
      </c>
      <c r="K100" s="130"/>
      <c r="L100" s="130"/>
      <c r="R100" s="17" t="s">
        <v>150</v>
      </c>
      <c r="S100" s="5">
        <v>0.30302319799999999</v>
      </c>
    </row>
    <row r="101" spans="1:19">
      <c r="A101" s="39" t="s">
        <v>34</v>
      </c>
      <c r="B101" s="100">
        <v>0.58845105950613263</v>
      </c>
      <c r="C101" s="100">
        <v>0</v>
      </c>
      <c r="D101" s="100">
        <v>17.780685907739578</v>
      </c>
      <c r="E101" s="100">
        <v>18.626448439196754</v>
      </c>
      <c r="F101" s="100">
        <v>17.2637626716018</v>
      </c>
      <c r="G101" s="20">
        <f t="shared" si="15"/>
        <v>10.851869615608853</v>
      </c>
      <c r="H101">
        <f t="shared" si="16"/>
        <v>6.4644618324025526E-3</v>
      </c>
      <c r="I101">
        <f t="shared" si="17"/>
        <v>0.14496762399999999</v>
      </c>
      <c r="J101">
        <f t="shared" si="18"/>
        <v>9.3713767228208416E-4</v>
      </c>
      <c r="K101" s="130"/>
      <c r="L101" s="130"/>
      <c r="R101" s="4" t="s">
        <v>45</v>
      </c>
      <c r="S101" s="5">
        <v>0.21118531600000001</v>
      </c>
    </row>
    <row r="102" spans="1:19">
      <c r="A102" s="39" t="s">
        <v>121</v>
      </c>
      <c r="B102" s="100">
        <v>56.088000000000001</v>
      </c>
      <c r="C102" s="100">
        <v>53.484000000000002</v>
      </c>
      <c r="D102" s="100">
        <v>6.7720000000000002</v>
      </c>
      <c r="E102" s="100">
        <v>27.442</v>
      </c>
      <c r="F102" s="100">
        <v>25.338999999999999</v>
      </c>
      <c r="G102" s="20">
        <f t="shared" si="15"/>
        <v>33.825000000000003</v>
      </c>
      <c r="H102">
        <f t="shared" si="16"/>
        <v>2.0149562170052687E-2</v>
      </c>
      <c r="I102">
        <f t="shared" si="17"/>
        <v>0.31631986200000001</v>
      </c>
      <c r="J102">
        <f t="shared" si="18"/>
        <v>6.3737067249914868E-3</v>
      </c>
      <c r="K102" s="130"/>
      <c r="L102" s="130"/>
      <c r="R102" s="4" t="s">
        <v>77</v>
      </c>
      <c r="S102" s="5">
        <v>0.235824899</v>
      </c>
    </row>
    <row r="103" spans="1:19">
      <c r="A103" s="39" t="s">
        <v>39</v>
      </c>
      <c r="B103" s="100">
        <v>71.776467572417332</v>
      </c>
      <c r="C103" s="100">
        <v>86.129892212607501</v>
      </c>
      <c r="D103" s="100">
        <v>29.137336185260484</v>
      </c>
      <c r="E103" s="100">
        <v>47.264563393595701</v>
      </c>
      <c r="F103" s="100">
        <v>10.278897735457299</v>
      </c>
      <c r="G103" s="20">
        <f t="shared" si="15"/>
        <v>48.917431419867668</v>
      </c>
      <c r="H103">
        <f t="shared" si="16"/>
        <v>2.9140127881564292E-2</v>
      </c>
      <c r="I103">
        <f t="shared" si="17"/>
        <v>0.150847644</v>
      </c>
      <c r="J103">
        <f t="shared" si="18"/>
        <v>4.3957196367926847E-3</v>
      </c>
      <c r="K103" s="130"/>
      <c r="L103" s="130"/>
      <c r="R103" s="4" t="s">
        <v>174</v>
      </c>
      <c r="S103" s="5">
        <v>0.427243396</v>
      </c>
    </row>
    <row r="104" spans="1:19">
      <c r="A104" s="39" t="s">
        <v>41</v>
      </c>
      <c r="B104" s="100">
        <v>13.183432819423601</v>
      </c>
      <c r="C104" s="100">
        <v>0</v>
      </c>
      <c r="D104" s="100">
        <v>19.866365580859419</v>
      </c>
      <c r="E104" s="100">
        <v>13.901342174586958</v>
      </c>
      <c r="F104" s="100">
        <v>20.5577840764544</v>
      </c>
      <c r="G104" s="20">
        <f t="shared" si="15"/>
        <v>13.501784930264876</v>
      </c>
      <c r="H104">
        <f t="shared" si="16"/>
        <v>8.0430171429136006E-3</v>
      </c>
      <c r="I104">
        <f t="shared" si="17"/>
        <v>0.15008984</v>
      </c>
      <c r="J104">
        <f t="shared" si="18"/>
        <v>1.2071751560971595E-3</v>
      </c>
      <c r="K104" s="130"/>
      <c r="L104" s="130"/>
      <c r="R104" s="4" t="s">
        <v>161</v>
      </c>
      <c r="S104" s="5">
        <v>0.33501194099999998</v>
      </c>
    </row>
    <row r="105" spans="1:19">
      <c r="A105" s="39" t="s">
        <v>45</v>
      </c>
      <c r="B105" s="100">
        <v>1.16576900059844</v>
      </c>
      <c r="C105" s="100">
        <v>3.2300906386217392</v>
      </c>
      <c r="D105" s="100">
        <v>1.2473791020659399</v>
      </c>
      <c r="E105" s="100">
        <v>1.9214791972345899</v>
      </c>
      <c r="F105" s="100">
        <v>1.6013042860189066</v>
      </c>
      <c r="G105" s="20">
        <f t="shared" si="15"/>
        <v>1.833204444907923</v>
      </c>
      <c r="H105">
        <f t="shared" si="16"/>
        <v>1.0920404119168993E-3</v>
      </c>
      <c r="I105">
        <f t="shared" si="17"/>
        <v>0.21118531600000001</v>
      </c>
      <c r="J105">
        <f t="shared" si="18"/>
        <v>2.3062289947544057E-4</v>
      </c>
      <c r="K105" s="130"/>
      <c r="L105" s="130"/>
      <c r="R105" s="22" t="s">
        <v>175</v>
      </c>
      <c r="S105" s="5">
        <v>0.28742747600000002</v>
      </c>
    </row>
    <row r="106" spans="1:19">
      <c r="A106" s="39" t="s">
        <v>174</v>
      </c>
      <c r="B106" s="100">
        <v>0</v>
      </c>
      <c r="C106" s="100">
        <v>0</v>
      </c>
      <c r="D106" s="100">
        <v>10.149999999999999</v>
      </c>
      <c r="E106" s="100">
        <v>0</v>
      </c>
      <c r="F106" s="100">
        <v>0</v>
      </c>
      <c r="G106" s="20">
        <f t="shared" si="15"/>
        <v>2.0299999999999998</v>
      </c>
      <c r="H106">
        <f t="shared" si="16"/>
        <v>1.2092715803461035E-3</v>
      </c>
      <c r="I106">
        <f t="shared" si="17"/>
        <v>0.427243396</v>
      </c>
      <c r="J106">
        <f t="shared" si="18"/>
        <v>5.1665329667335608E-4</v>
      </c>
      <c r="K106" s="130"/>
      <c r="L106" s="130"/>
      <c r="R106" s="4" t="s">
        <v>180</v>
      </c>
      <c r="S106" s="5">
        <v>0.45023135800000003</v>
      </c>
    </row>
    <row r="107" spans="1:19">
      <c r="A107" s="39" t="s">
        <v>49</v>
      </c>
      <c r="B107" s="100">
        <v>77.884791445416923</v>
      </c>
      <c r="C107" s="100">
        <v>83.4626439376364</v>
      </c>
      <c r="D107" s="100">
        <v>37.176592123648263</v>
      </c>
      <c r="E107" s="100">
        <v>41.856941287681323</v>
      </c>
      <c r="F107" s="100">
        <v>97.932143894209645</v>
      </c>
      <c r="G107" s="20">
        <f t="shared" si="15"/>
        <v>67.662622537718519</v>
      </c>
      <c r="H107">
        <f t="shared" si="16"/>
        <v>4.0306643589432881E-2</v>
      </c>
      <c r="I107">
        <f t="shared" si="17"/>
        <v>0.21171030399999999</v>
      </c>
      <c r="J107">
        <f t="shared" si="18"/>
        <v>8.5333317675384858E-3</v>
      </c>
      <c r="K107" s="130"/>
      <c r="L107" s="130"/>
      <c r="R107" s="4" t="s">
        <v>47</v>
      </c>
      <c r="S107" s="5">
        <v>0.193795309</v>
      </c>
    </row>
    <row r="108" spans="1:19">
      <c r="A108" s="39" t="s">
        <v>92</v>
      </c>
      <c r="B108" s="100">
        <v>42.20145318743409</v>
      </c>
      <c r="C108" s="100">
        <v>15.84266768978552</v>
      </c>
      <c r="D108" s="100">
        <v>10.184905656078399</v>
      </c>
      <c r="E108" s="100">
        <v>53.025047928126597</v>
      </c>
      <c r="F108" s="100">
        <v>0</v>
      </c>
      <c r="G108" s="20">
        <f t="shared" si="15"/>
        <v>24.250814892284922</v>
      </c>
      <c r="H108">
        <f t="shared" si="16"/>
        <v>1.444621736427301E-2</v>
      </c>
      <c r="I108">
        <f t="shared" si="17"/>
        <v>0.28963038000000002</v>
      </c>
      <c r="J108">
        <f t="shared" si="18"/>
        <v>4.1840634247769905E-3</v>
      </c>
      <c r="K108" s="130"/>
      <c r="L108" s="130"/>
      <c r="R108" s="4" t="s">
        <v>181</v>
      </c>
      <c r="S108" s="5">
        <v>0.164744418</v>
      </c>
    </row>
    <row r="109" spans="1:19">
      <c r="A109" s="39" t="s">
        <v>151</v>
      </c>
      <c r="B109" s="100">
        <v>0</v>
      </c>
      <c r="C109" s="100">
        <v>0</v>
      </c>
      <c r="D109" s="100">
        <v>0</v>
      </c>
      <c r="E109" s="100">
        <v>0</v>
      </c>
      <c r="F109" s="100">
        <v>0</v>
      </c>
      <c r="G109" s="20">
        <f t="shared" si="15"/>
        <v>0</v>
      </c>
      <c r="H109">
        <f t="shared" si="16"/>
        <v>0</v>
      </c>
      <c r="I109">
        <f t="shared" si="17"/>
        <v>0.34739118899999999</v>
      </c>
      <c r="K109" s="130"/>
      <c r="L109" s="130"/>
      <c r="R109" s="4" t="s">
        <v>90</v>
      </c>
      <c r="S109" s="5">
        <v>0.25567135899999999</v>
      </c>
    </row>
    <row r="110" spans="1:19">
      <c r="A110" s="39" t="s">
        <v>54</v>
      </c>
      <c r="B110" s="100">
        <v>71.776467572417332</v>
      </c>
      <c r="C110" s="100">
        <v>37.508178866780675</v>
      </c>
      <c r="D110" s="100">
        <v>79.465462323437677</v>
      </c>
      <c r="E110" s="100">
        <v>20.852013261880437</v>
      </c>
      <c r="F110" s="100">
        <v>35.976122133795194</v>
      </c>
      <c r="G110" s="20">
        <f t="shared" si="15"/>
        <v>49.11564883166227</v>
      </c>
      <c r="H110">
        <f t="shared" si="16"/>
        <v>2.9258206050437677E-2</v>
      </c>
      <c r="I110">
        <f t="shared" si="17"/>
        <v>0.12913191900000001</v>
      </c>
      <c r="J110">
        <f t="shared" si="18"/>
        <v>3.7781682937904283E-3</v>
      </c>
      <c r="K110" s="130"/>
      <c r="L110" s="130"/>
      <c r="R110" s="4" t="s">
        <v>49</v>
      </c>
      <c r="S110" s="5">
        <v>0.21171030399999999</v>
      </c>
    </row>
    <row r="111" spans="1:19">
      <c r="A111" s="39" t="s">
        <v>205</v>
      </c>
      <c r="B111" s="100">
        <v>43.563000000000002</v>
      </c>
      <c r="C111" s="100">
        <v>2.6150000000000002</v>
      </c>
      <c r="D111" s="100">
        <v>7.7190000000000003</v>
      </c>
      <c r="E111" s="100">
        <v>9.4510000000000005</v>
      </c>
      <c r="F111" s="100">
        <v>18.120999999999999</v>
      </c>
      <c r="G111" s="20">
        <f t="shared" si="15"/>
        <v>16.293800000000001</v>
      </c>
      <c r="H111">
        <f t="shared" si="16"/>
        <v>9.7062213181494297E-3</v>
      </c>
      <c r="I111">
        <f t="shared" si="17"/>
        <v>0.28954676299999998</v>
      </c>
      <c r="J111">
        <f t="shared" si="18"/>
        <v>2.8104049636317602E-3</v>
      </c>
      <c r="K111" s="130"/>
      <c r="L111" s="130"/>
      <c r="R111" s="4" t="s">
        <v>185</v>
      </c>
      <c r="S111" s="5">
        <v>0.36166089299999998</v>
      </c>
    </row>
    <row r="112" spans="1:19">
      <c r="A112" s="39" t="s">
        <v>58</v>
      </c>
      <c r="B112" s="100">
        <v>0</v>
      </c>
      <c r="C112" s="100">
        <v>0</v>
      </c>
      <c r="D112" s="100">
        <v>0</v>
      </c>
      <c r="E112" s="100">
        <v>0</v>
      </c>
      <c r="F112" s="100">
        <v>0</v>
      </c>
      <c r="G112" s="20">
        <f t="shared" si="15"/>
        <v>0</v>
      </c>
      <c r="H112">
        <f t="shared" si="16"/>
        <v>0</v>
      </c>
      <c r="I112">
        <f t="shared" si="17"/>
        <v>0.19057085000000001</v>
      </c>
      <c r="K112" s="130"/>
      <c r="L112" s="130"/>
      <c r="R112" s="4" t="s">
        <v>92</v>
      </c>
      <c r="S112" s="5">
        <v>0.28963038000000002</v>
      </c>
    </row>
    <row r="113" spans="1:19">
      <c r="A113" s="39" t="s">
        <v>207</v>
      </c>
      <c r="B113" s="100">
        <v>51.024999999999999</v>
      </c>
      <c r="C113" s="100">
        <v>22.198</v>
      </c>
      <c r="D113" s="100">
        <v>21.715</v>
      </c>
      <c r="E113" s="100">
        <v>3.6589999999999998</v>
      </c>
      <c r="F113" s="100">
        <v>26.635999999999999</v>
      </c>
      <c r="G113" s="20">
        <f t="shared" si="15"/>
        <v>25.046600000000002</v>
      </c>
      <c r="H113">
        <f t="shared" si="16"/>
        <v>1.4920266780441734E-2</v>
      </c>
      <c r="I113">
        <f t="shared" si="17"/>
        <v>0.33910511100000001</v>
      </c>
      <c r="J113">
        <f t="shared" si="18"/>
        <v>5.0595387227313068E-3</v>
      </c>
      <c r="K113" s="130"/>
      <c r="L113" s="130"/>
      <c r="R113" s="4" t="s">
        <v>188</v>
      </c>
      <c r="S113" s="5">
        <v>0.150847644</v>
      </c>
    </row>
    <row r="114" spans="1:19">
      <c r="A114" s="39" t="s">
        <v>200</v>
      </c>
      <c r="B114" s="100">
        <v>5.9430844904700191</v>
      </c>
      <c r="C114" s="100">
        <v>23.243378076612505</v>
      </c>
      <c r="D114" s="100">
        <v>7.5581000000000005</v>
      </c>
      <c r="E114" s="100">
        <v>18.024000000000001</v>
      </c>
      <c r="F114" s="100">
        <v>13.3569</v>
      </c>
      <c r="G114" s="20">
        <f t="shared" si="15"/>
        <v>13.625092513416504</v>
      </c>
      <c r="H114">
        <f t="shared" si="16"/>
        <v>8.1164715054487888E-3</v>
      </c>
      <c r="I114">
        <f t="shared" si="17"/>
        <v>0.34476546800000002</v>
      </c>
      <c r="J114">
        <f t="shared" si="18"/>
        <v>2.7982790970847164E-3</v>
      </c>
      <c r="K114" s="130"/>
      <c r="L114" s="130"/>
      <c r="R114" s="4" t="s">
        <v>182</v>
      </c>
      <c r="S114" s="5">
        <v>0.304453064</v>
      </c>
    </row>
    <row r="115" spans="1:19">
      <c r="A115" s="39" t="s">
        <v>201</v>
      </c>
      <c r="B115" s="100">
        <v>0</v>
      </c>
      <c r="C115" s="100">
        <v>0</v>
      </c>
      <c r="D115" s="100">
        <v>1</v>
      </c>
      <c r="E115" s="100">
        <v>2.2330000000000041</v>
      </c>
      <c r="F115" s="100">
        <v>0</v>
      </c>
      <c r="G115" s="20">
        <f t="shared" si="15"/>
        <v>0.64660000000000084</v>
      </c>
      <c r="H115">
        <f t="shared" si="16"/>
        <v>3.8517980485309929E-4</v>
      </c>
      <c r="I115">
        <f t="shared" si="17"/>
        <v>0.36989438499999999</v>
      </c>
      <c r="J115">
        <f t="shared" si="18"/>
        <v>1.4247584703055716E-4</v>
      </c>
      <c r="K115" s="130"/>
      <c r="L115" s="130"/>
      <c r="R115" s="4" t="s">
        <v>191</v>
      </c>
      <c r="S115" s="5">
        <v>0.28386346000000001</v>
      </c>
    </row>
    <row r="116" spans="1:19">
      <c r="A116" s="39" t="s">
        <v>60</v>
      </c>
      <c r="B116" s="100">
        <v>0</v>
      </c>
      <c r="C116" s="100">
        <v>2.7562865768843703</v>
      </c>
      <c r="D116" s="100">
        <v>0</v>
      </c>
      <c r="E116" s="100">
        <v>0</v>
      </c>
      <c r="F116" s="100">
        <v>0</v>
      </c>
      <c r="G116" s="20">
        <f t="shared" si="15"/>
        <v>0.55125731537687406</v>
      </c>
      <c r="H116">
        <f t="shared" si="16"/>
        <v>3.2838414036608023E-4</v>
      </c>
      <c r="I116">
        <f t="shared" si="17"/>
        <v>0.14993991800000001</v>
      </c>
      <c r="J116">
        <f t="shared" si="18"/>
        <v>4.9237891078990559E-5</v>
      </c>
      <c r="K116" s="130"/>
      <c r="L116" s="130"/>
      <c r="R116" s="4" t="s">
        <v>120</v>
      </c>
      <c r="S116" s="5">
        <v>0.530444735</v>
      </c>
    </row>
    <row r="117" spans="1:19">
      <c r="A117" s="39" t="s">
        <v>62</v>
      </c>
      <c r="B117" s="100">
        <v>2.4169626835609899</v>
      </c>
      <c r="C117" s="100">
        <v>0</v>
      </c>
      <c r="D117" s="100">
        <v>0</v>
      </c>
      <c r="E117" s="100">
        <v>0</v>
      </c>
      <c r="F117" s="100">
        <v>0</v>
      </c>
      <c r="G117" s="20">
        <f t="shared" si="15"/>
        <v>0.48339253671219795</v>
      </c>
      <c r="H117">
        <f t="shared" si="16"/>
        <v>2.8795707231402535E-4</v>
      </c>
      <c r="I117">
        <f t="shared" si="17"/>
        <v>0.25460756899999998</v>
      </c>
      <c r="J117">
        <f t="shared" si="18"/>
        <v>7.3316050158231193E-5</v>
      </c>
      <c r="K117" s="130"/>
      <c r="L117" s="130"/>
      <c r="R117" s="4" t="s">
        <v>194</v>
      </c>
      <c r="S117" s="4">
        <v>0.54393411999999997</v>
      </c>
    </row>
    <row r="118" spans="1:19">
      <c r="A118" s="39" t="s">
        <v>66</v>
      </c>
      <c r="B118" s="100">
        <v>0</v>
      </c>
      <c r="C118" s="100">
        <v>0</v>
      </c>
      <c r="D118" s="100">
        <v>2.64884874411459</v>
      </c>
      <c r="E118" s="100">
        <v>4.1704026523760875</v>
      </c>
      <c r="F118" s="100">
        <v>0</v>
      </c>
      <c r="G118" s="20">
        <f t="shared" si="15"/>
        <v>1.3638502792981355</v>
      </c>
      <c r="H118">
        <f t="shared" si="16"/>
        <v>8.1244600128193645E-4</v>
      </c>
      <c r="I118">
        <f t="shared" si="17"/>
        <v>0.187754477</v>
      </c>
      <c r="J118">
        <f t="shared" si="18"/>
        <v>1.525403740614313E-4</v>
      </c>
      <c r="K118" s="130"/>
      <c r="L118" s="130"/>
      <c r="R118" s="4" t="s">
        <v>196</v>
      </c>
      <c r="S118" s="5">
        <v>0.41895681699999998</v>
      </c>
    </row>
    <row r="119" spans="1:19">
      <c r="A119" s="39" t="s">
        <v>70</v>
      </c>
      <c r="B119" s="100">
        <v>0</v>
      </c>
      <c r="C119" s="100">
        <v>545.95238128314099</v>
      </c>
      <c r="D119" s="100">
        <v>79.465462323437677</v>
      </c>
      <c r="E119" s="100">
        <v>86.188321482439136</v>
      </c>
      <c r="F119" s="100">
        <v>77.091690286703994</v>
      </c>
      <c r="G119" s="20">
        <f t="shared" si="15"/>
        <v>157.73957107514437</v>
      </c>
      <c r="H119">
        <f t="shared" si="16"/>
        <v>9.3965507584806082E-2</v>
      </c>
      <c r="I119">
        <f t="shared" si="17"/>
        <v>0.21351756199999999</v>
      </c>
      <c r="J119">
        <f t="shared" si="18"/>
        <v>2.0063286091600303E-2</v>
      </c>
      <c r="K119" s="130"/>
      <c r="L119" s="130"/>
      <c r="R119" s="17" t="s">
        <v>151</v>
      </c>
      <c r="S119" s="5">
        <v>0.34739118899999999</v>
      </c>
    </row>
    <row r="120" spans="1:19">
      <c r="A120" s="39" t="s">
        <v>72</v>
      </c>
      <c r="B120" s="132" t="s">
        <v>30</v>
      </c>
      <c r="C120" s="132" t="s">
        <v>30</v>
      </c>
      <c r="D120" s="132" t="s">
        <v>30</v>
      </c>
      <c r="E120" s="132" t="s">
        <v>30</v>
      </c>
      <c r="F120" s="132" t="s">
        <v>30</v>
      </c>
      <c r="G120" s="20"/>
      <c r="H120">
        <f t="shared" si="16"/>
        <v>0</v>
      </c>
      <c r="I120">
        <f t="shared" si="17"/>
        <v>0.20526576499999999</v>
      </c>
      <c r="K120" s="130"/>
      <c r="L120" s="130"/>
      <c r="R120" s="4" t="s">
        <v>183</v>
      </c>
      <c r="S120" s="5">
        <v>0.32123402699999998</v>
      </c>
    </row>
    <row r="121" spans="1:19">
      <c r="A121" s="39" t="s">
        <v>0</v>
      </c>
      <c r="B121" s="100">
        <v>182</v>
      </c>
      <c r="C121" s="100">
        <v>366</v>
      </c>
      <c r="D121" s="100">
        <v>19</v>
      </c>
      <c r="E121" s="100">
        <v>171</v>
      </c>
      <c r="F121" s="100">
        <v>0</v>
      </c>
      <c r="G121" s="20">
        <f t="shared" si="15"/>
        <v>147.6</v>
      </c>
      <c r="H121">
        <f t="shared" si="16"/>
        <v>8.7925362196593526E-2</v>
      </c>
      <c r="I121">
        <f t="shared" si="17"/>
        <v>0.199021375</v>
      </c>
      <c r="J121">
        <f t="shared" si="18"/>
        <v>1.7499026481739063E-2</v>
      </c>
      <c r="K121" s="130"/>
      <c r="L121" s="130"/>
      <c r="R121" s="4" t="s">
        <v>197</v>
      </c>
      <c r="S121" s="5">
        <v>0.35481905499999999</v>
      </c>
    </row>
    <row r="122" spans="1:19">
      <c r="A122" s="39" t="s">
        <v>203</v>
      </c>
      <c r="B122" s="100">
        <v>533.91099999999994</v>
      </c>
      <c r="C122" s="100">
        <v>432.27800000000002</v>
      </c>
      <c r="D122" s="100">
        <v>587.79200000000003</v>
      </c>
      <c r="E122" s="100">
        <v>809.33500000000004</v>
      </c>
      <c r="F122" s="100">
        <v>980.34500000000003</v>
      </c>
      <c r="G122" s="20">
        <f t="shared" si="15"/>
        <v>668.73220000000003</v>
      </c>
      <c r="H122">
        <f t="shared" si="16"/>
        <v>0.39836396272035796</v>
      </c>
      <c r="I122">
        <f t="shared" si="17"/>
        <v>0.273960494</v>
      </c>
      <c r="J122">
        <f t="shared" si="18"/>
        <v>0.10913598801866685</v>
      </c>
      <c r="K122" s="130"/>
      <c r="L122" s="130"/>
      <c r="R122" s="22" t="s">
        <v>198</v>
      </c>
      <c r="S122" s="5">
        <v>0.48138170000000002</v>
      </c>
    </row>
    <row r="123" spans="1:19">
      <c r="A123" s="39" t="s">
        <v>267</v>
      </c>
      <c r="B123" s="100">
        <v>37</v>
      </c>
      <c r="C123" s="100">
        <v>62</v>
      </c>
      <c r="D123" s="100">
        <v>44</v>
      </c>
      <c r="E123" s="100">
        <v>194</v>
      </c>
      <c r="F123" s="100">
        <v>0</v>
      </c>
      <c r="G123" s="20">
        <f t="shared" si="15"/>
        <v>67.400000000000006</v>
      </c>
      <c r="H123">
        <f t="shared" si="16"/>
        <v>4.0150199268634182E-2</v>
      </c>
      <c r="I123">
        <f t="shared" si="17"/>
        <v>0.284910779</v>
      </c>
      <c r="J123">
        <f t="shared" si="18"/>
        <v>1.1439224550631795E-2</v>
      </c>
      <c r="K123" s="130"/>
      <c r="L123" s="130"/>
      <c r="R123" s="4" t="s">
        <v>51</v>
      </c>
      <c r="S123" s="5">
        <v>0.26294708900000002</v>
      </c>
    </row>
    <row r="124" spans="1:19" ht="16" thickBot="1">
      <c r="A124" s="101"/>
      <c r="B124" s="102"/>
      <c r="C124" s="102"/>
      <c r="D124" s="102"/>
      <c r="E124" s="102"/>
      <c r="F124" s="102"/>
      <c r="G124" s="130"/>
      <c r="H124" s="130"/>
      <c r="I124" s="130"/>
      <c r="J124" s="130"/>
      <c r="K124" s="130"/>
      <c r="L124" s="130"/>
      <c r="R124" s="4" t="s">
        <v>184</v>
      </c>
      <c r="S124" s="5">
        <v>0.35035347300000003</v>
      </c>
    </row>
    <row r="125" spans="1:19">
      <c r="A125" s="58"/>
      <c r="B125" s="133">
        <f>SUM(B90:B123)</f>
        <v>1663.8122734630788</v>
      </c>
      <c r="C125" s="133">
        <f>SUM(C90:C123)</f>
        <v>2130.5465801106111</v>
      </c>
      <c r="D125" s="133">
        <f>SUM(D90:D123)</f>
        <v>1452.5671514160379</v>
      </c>
      <c r="E125" s="133">
        <f>SUM(E90:E123)</f>
        <v>1712.5367568780703</v>
      </c>
      <c r="F125" s="133">
        <f>SUM(F90:F123)</f>
        <v>1434.0198643384563</v>
      </c>
      <c r="G125" s="133">
        <f>AVERAGE(B125:F125)</f>
        <v>1678.6965252412508</v>
      </c>
      <c r="H125" s="130"/>
      <c r="I125" s="130"/>
      <c r="J125" s="130"/>
      <c r="K125" s="130"/>
      <c r="L125" s="130"/>
      <c r="R125" s="4" t="s">
        <v>199</v>
      </c>
      <c r="S125" s="5">
        <v>0.47867728199999998</v>
      </c>
    </row>
    <row r="126" spans="1:19">
      <c r="A126" s="134" t="s">
        <v>269</v>
      </c>
      <c r="B126" s="135"/>
      <c r="C126" s="135"/>
      <c r="D126" s="135"/>
      <c r="E126" s="135"/>
      <c r="F126" s="135"/>
      <c r="G126" s="131"/>
      <c r="H126" s="130"/>
      <c r="I126" s="130"/>
      <c r="J126" s="130"/>
      <c r="K126" s="130"/>
      <c r="L126" s="130"/>
      <c r="R126" s="4" t="s">
        <v>122</v>
      </c>
      <c r="S126" s="5">
        <v>0.57400911600000004</v>
      </c>
    </row>
    <row r="127" spans="1:19">
      <c r="A127" s="86"/>
      <c r="B127" s="136"/>
      <c r="C127" s="136"/>
      <c r="D127" s="136"/>
      <c r="E127" s="136"/>
      <c r="F127" s="136"/>
      <c r="G127" s="97"/>
      <c r="H127" s="130"/>
      <c r="I127" s="130"/>
      <c r="J127" s="130"/>
      <c r="K127" s="130"/>
      <c r="L127" s="130"/>
      <c r="R127" s="22" t="s">
        <v>99</v>
      </c>
      <c r="S127" s="5">
        <v>0.36547341700000002</v>
      </c>
    </row>
    <row r="128" spans="1:19">
      <c r="A128" s="137" t="s">
        <v>271</v>
      </c>
      <c r="B128" s="136"/>
      <c r="C128" s="136"/>
      <c r="D128" s="136"/>
      <c r="E128" s="136"/>
      <c r="F128" s="136"/>
      <c r="G128" s="97"/>
      <c r="H128" s="130"/>
      <c r="I128" s="130"/>
      <c r="J128" s="130"/>
      <c r="K128" s="130"/>
      <c r="L128" s="130"/>
      <c r="R128" s="4" t="s">
        <v>79</v>
      </c>
      <c r="S128" s="4">
        <v>0.17537725199999998</v>
      </c>
    </row>
    <row r="129" spans="1:19">
      <c r="R129" s="4" t="s">
        <v>52</v>
      </c>
      <c r="S129" s="5">
        <v>0.25720264300000001</v>
      </c>
    </row>
    <row r="130" spans="1:19">
      <c r="A130" s="88" t="s">
        <v>33</v>
      </c>
      <c r="B130" s="89"/>
      <c r="C130" s="89"/>
      <c r="D130" s="89"/>
      <c r="E130" s="89"/>
      <c r="F130" s="89"/>
      <c r="R130" s="4" t="s">
        <v>54</v>
      </c>
      <c r="S130" s="5">
        <v>0.12913191900000001</v>
      </c>
    </row>
    <row r="131" spans="1:19">
      <c r="A131" s="90" t="s">
        <v>2</v>
      </c>
      <c r="B131" s="90"/>
      <c r="C131" s="90"/>
      <c r="D131" s="90"/>
      <c r="E131" s="90"/>
      <c r="F131" s="90"/>
      <c r="R131" s="23" t="s">
        <v>153</v>
      </c>
      <c r="S131" s="4">
        <v>0.30302319799999999</v>
      </c>
    </row>
    <row r="132" spans="1:19">
      <c r="A132" s="91" t="s">
        <v>4</v>
      </c>
      <c r="B132" s="92"/>
      <c r="C132" s="92"/>
      <c r="D132" s="92"/>
      <c r="E132" s="92"/>
      <c r="F132" s="92"/>
      <c r="R132" s="4" t="s">
        <v>123</v>
      </c>
      <c r="S132" s="5">
        <v>0.53886033200000005</v>
      </c>
    </row>
    <row r="133" spans="1:19" ht="16" thickBot="1">
      <c r="A133" s="93"/>
      <c r="B133" s="94"/>
      <c r="C133" s="94"/>
      <c r="D133" s="94"/>
      <c r="E133" s="94"/>
      <c r="F133" s="94"/>
      <c r="R133" s="4" t="s">
        <v>125</v>
      </c>
      <c r="S133" s="5">
        <v>0.491810578</v>
      </c>
    </row>
    <row r="134" spans="1:19">
      <c r="A134" s="95" t="s">
        <v>268</v>
      </c>
      <c r="B134" s="96" t="s">
        <v>8</v>
      </c>
      <c r="C134" s="96" t="s">
        <v>9</v>
      </c>
      <c r="D134" s="96" t="s">
        <v>10</v>
      </c>
      <c r="E134" s="96" t="s">
        <v>11</v>
      </c>
      <c r="F134" s="96" t="s">
        <v>12</v>
      </c>
      <c r="G134" s="16" t="s">
        <v>13</v>
      </c>
      <c r="H134" s="16" t="s">
        <v>14</v>
      </c>
      <c r="I134" s="16" t="s">
        <v>15</v>
      </c>
      <c r="J134" s="16" t="s">
        <v>279</v>
      </c>
      <c r="K134" s="16" t="s">
        <v>17</v>
      </c>
      <c r="L134" s="16" t="s">
        <v>18</v>
      </c>
      <c r="R134" s="4" t="s">
        <v>163</v>
      </c>
      <c r="S134" s="5">
        <v>0.309853932</v>
      </c>
    </row>
    <row r="135" spans="1:19">
      <c r="A135" s="97"/>
      <c r="B135" s="98"/>
      <c r="C135" s="98"/>
      <c r="D135" s="98"/>
      <c r="E135" s="98"/>
      <c r="F135" s="98"/>
      <c r="G135" s="18"/>
      <c r="R135" s="4" t="s">
        <v>176</v>
      </c>
      <c r="S135" s="5">
        <v>0.39787066100000001</v>
      </c>
    </row>
    <row r="136" spans="1:19">
      <c r="A136" s="39" t="s">
        <v>25</v>
      </c>
      <c r="B136" s="100">
        <v>6.7381989965942788</v>
      </c>
      <c r="C136" s="100">
        <v>43.620622830256039</v>
      </c>
      <c r="D136" s="100">
        <v>2.1190789952916718</v>
      </c>
      <c r="E136" s="100">
        <v>2.5518693829889281</v>
      </c>
      <c r="F136" s="100">
        <v>1.8985113594605636</v>
      </c>
      <c r="G136" s="20">
        <f>AVERAGE(B136:F136)</f>
        <v>11.385656312918297</v>
      </c>
      <c r="H136">
        <f>G136/G$143</f>
        <v>0.39448372661591752</v>
      </c>
      <c r="I136">
        <f>VLOOKUP(A136,R$1:S$248,2,FALSE)</f>
        <v>0.22307782900000001</v>
      </c>
      <c r="J136">
        <f>H136*I136</f>
        <v>8.8000573309308397E-2</v>
      </c>
      <c r="K136">
        <f>SUM(J136:J141)</f>
        <v>0.25439232021655023</v>
      </c>
      <c r="L136">
        <f>COUNTA(J136:J141)</f>
        <v>5</v>
      </c>
      <c r="R136" s="4" t="s">
        <v>126</v>
      </c>
      <c r="S136" s="5">
        <v>0.54441631300000004</v>
      </c>
    </row>
    <row r="137" spans="1:19">
      <c r="A137" s="39" t="s">
        <v>29</v>
      </c>
      <c r="B137" s="100">
        <v>0</v>
      </c>
      <c r="C137" s="100">
        <v>50.566581879659864</v>
      </c>
      <c r="D137" s="100">
        <v>0</v>
      </c>
      <c r="E137" s="132" t="s">
        <v>30</v>
      </c>
      <c r="F137" s="132" t="s">
        <v>30</v>
      </c>
      <c r="G137" s="20">
        <f>AVERAGE(B137:D137)</f>
        <v>16.855527293219954</v>
      </c>
      <c r="H137">
        <f t="shared" ref="H137:H141" si="19">G137/G$143</f>
        <v>0.58400069683830369</v>
      </c>
      <c r="I137">
        <f t="shared" ref="I137:I141" si="20">VLOOKUP(A137,R$1:S$248,2,FALSE)</f>
        <v>0.226918286</v>
      </c>
      <c r="J137">
        <f t="shared" ref="J137:J141" si="21">H137*I137</f>
        <v>0.13252043714935349</v>
      </c>
      <c r="R137" s="4" t="s">
        <v>56</v>
      </c>
      <c r="S137" s="5">
        <v>0.255508018</v>
      </c>
    </row>
    <row r="138" spans="1:19">
      <c r="A138" s="39" t="s">
        <v>41</v>
      </c>
      <c r="B138" s="100">
        <v>1.4648258688248434</v>
      </c>
      <c r="C138" s="100">
        <v>2.7783836197615313</v>
      </c>
      <c r="D138" s="100">
        <v>0</v>
      </c>
      <c r="E138" s="100">
        <v>0</v>
      </c>
      <c r="F138" s="100">
        <v>0</v>
      </c>
      <c r="G138" s="20">
        <f t="shared" ref="G138:G143" si="22">AVERAGE(B138:F138)</f>
        <v>0.84864189771727505</v>
      </c>
      <c r="H138">
        <f t="shared" si="19"/>
        <v>2.9403260486097312E-2</v>
      </c>
      <c r="I138">
        <f t="shared" si="20"/>
        <v>0.15008984</v>
      </c>
      <c r="J138">
        <f t="shared" si="21"/>
        <v>4.4131306618366683E-3</v>
      </c>
      <c r="R138" s="4" t="s">
        <v>208</v>
      </c>
      <c r="S138" s="4">
        <v>0.54393411999999997</v>
      </c>
    </row>
    <row r="139" spans="1:19">
      <c r="A139" s="39" t="s">
        <v>54</v>
      </c>
      <c r="B139" s="100">
        <v>0</v>
      </c>
      <c r="C139" s="100">
        <v>1.3891918098807701</v>
      </c>
      <c r="D139" s="100">
        <v>27.812911813203186</v>
      </c>
      <c r="E139" s="100">
        <v>2.7802684349173914</v>
      </c>
      <c r="F139" s="100">
        <v>0</v>
      </c>
      <c r="G139" s="20">
        <f t="shared" si="22"/>
        <v>6.3964744116002699</v>
      </c>
      <c r="H139">
        <f t="shared" si="19"/>
        <v>0.22162139746203841</v>
      </c>
      <c r="I139">
        <f t="shared" si="20"/>
        <v>0.12913191900000001</v>
      </c>
      <c r="J139">
        <f t="shared" si="21"/>
        <v>2.8618396345734751E-2</v>
      </c>
      <c r="R139" s="4" t="s">
        <v>209</v>
      </c>
      <c r="S139" s="4">
        <v>0.39864959599999999</v>
      </c>
    </row>
    <row r="140" spans="1:19">
      <c r="A140" s="39" t="s">
        <v>64</v>
      </c>
      <c r="B140" s="100">
        <v>0</v>
      </c>
      <c r="C140" s="100">
        <v>0</v>
      </c>
      <c r="D140" s="100">
        <v>0</v>
      </c>
      <c r="E140" s="100">
        <v>0</v>
      </c>
      <c r="F140" s="100">
        <v>0</v>
      </c>
      <c r="G140" s="20">
        <f t="shared" si="22"/>
        <v>0</v>
      </c>
      <c r="H140">
        <f t="shared" si="19"/>
        <v>0</v>
      </c>
      <c r="I140">
        <f t="shared" si="20"/>
        <v>0.25070976</v>
      </c>
      <c r="R140" s="4" t="s">
        <v>127</v>
      </c>
      <c r="S140" s="5">
        <v>0.46528443800000002</v>
      </c>
    </row>
    <row r="141" spans="1:19">
      <c r="A141" s="39" t="s">
        <v>72</v>
      </c>
      <c r="B141" s="100">
        <v>0</v>
      </c>
      <c r="C141" s="100">
        <v>0</v>
      </c>
      <c r="D141" s="100">
        <v>0</v>
      </c>
      <c r="E141" s="100">
        <v>0</v>
      </c>
      <c r="F141" s="100">
        <v>0.59040416116852801</v>
      </c>
      <c r="G141" s="20">
        <f t="shared" si="22"/>
        <v>0.11808083223370561</v>
      </c>
      <c r="H141">
        <f t="shared" si="19"/>
        <v>4.0911973329644464E-3</v>
      </c>
      <c r="I141">
        <f t="shared" si="20"/>
        <v>0.20526576499999999</v>
      </c>
      <c r="J141">
        <f t="shared" si="21"/>
        <v>8.3978275031690677E-4</v>
      </c>
      <c r="R141" s="4" t="s">
        <v>128</v>
      </c>
      <c r="S141" s="5">
        <v>0.33922593699999998</v>
      </c>
    </row>
    <row r="142" spans="1:19" ht="16" thickBot="1">
      <c r="A142" s="101"/>
      <c r="B142" s="102"/>
      <c r="C142" s="102"/>
      <c r="D142" s="102"/>
      <c r="E142" s="102"/>
      <c r="F142" s="102"/>
      <c r="G142" s="20"/>
      <c r="R142" s="4" t="s">
        <v>210</v>
      </c>
      <c r="S142" s="4">
        <v>0.46037966699999999</v>
      </c>
    </row>
    <row r="143" spans="1:19">
      <c r="A143" s="58"/>
      <c r="B143" s="133">
        <f>SUM(B136:B141)</f>
        <v>8.2030248654191222</v>
      </c>
      <c r="C143" s="133">
        <f t="shared" ref="C143:F143" si="23">SUM(C136:C141)</f>
        <v>98.354780139558201</v>
      </c>
      <c r="D143" s="133">
        <f t="shared" si="23"/>
        <v>29.931990808494859</v>
      </c>
      <c r="E143" s="133">
        <f t="shared" si="23"/>
        <v>5.3321378179063199</v>
      </c>
      <c r="F143" s="133">
        <f t="shared" si="23"/>
        <v>2.4889155206290914</v>
      </c>
      <c r="G143" s="20">
        <f t="shared" si="22"/>
        <v>28.862169830401523</v>
      </c>
      <c r="R143" s="4" t="s">
        <v>205</v>
      </c>
      <c r="S143" s="5">
        <v>0.28954676299999998</v>
      </c>
    </row>
    <row r="144" spans="1:19">
      <c r="A144" s="134" t="s">
        <v>269</v>
      </c>
      <c r="B144" s="135"/>
      <c r="C144" s="135"/>
      <c r="D144" s="135"/>
      <c r="E144" s="135"/>
      <c r="F144" s="135"/>
      <c r="R144" s="4" t="s">
        <v>211</v>
      </c>
      <c r="S144" s="5">
        <v>0.48259844499999999</v>
      </c>
    </row>
    <row r="145" spans="1:19">
      <c r="A145" s="86"/>
      <c r="B145" s="136"/>
      <c r="C145" s="136"/>
      <c r="D145" s="136"/>
      <c r="E145" s="136"/>
      <c r="F145" s="136"/>
      <c r="R145" s="4" t="s">
        <v>81</v>
      </c>
      <c r="S145" s="5">
        <v>0.18817235299999999</v>
      </c>
    </row>
    <row r="146" spans="1:19">
      <c r="A146" s="137" t="s">
        <v>271</v>
      </c>
      <c r="B146" s="136"/>
      <c r="C146" s="136"/>
      <c r="D146" s="136"/>
      <c r="E146" s="136"/>
      <c r="F146" s="136"/>
      <c r="R146" s="4" t="s">
        <v>155</v>
      </c>
      <c r="S146" s="5">
        <v>0.39930692499999998</v>
      </c>
    </row>
    <row r="147" spans="1:19">
      <c r="R147" s="4" t="s">
        <v>212</v>
      </c>
      <c r="S147" s="4">
        <v>0.2866231185</v>
      </c>
    </row>
    <row r="148" spans="1:19">
      <c r="A148" s="1" t="s">
        <v>37</v>
      </c>
      <c r="B148" s="2"/>
      <c r="C148" s="2"/>
      <c r="D148" s="2"/>
      <c r="E148" s="2"/>
      <c r="F148" s="2"/>
      <c r="G148" s="3"/>
      <c r="R148" s="4" t="s">
        <v>214</v>
      </c>
      <c r="S148" s="4">
        <v>0.39864959599999999</v>
      </c>
    </row>
    <row r="149" spans="1:19">
      <c r="A149" s="6" t="s">
        <v>2</v>
      </c>
      <c r="B149" s="6"/>
      <c r="C149" s="6"/>
      <c r="D149" s="6"/>
      <c r="E149" s="6"/>
      <c r="F149" s="6"/>
      <c r="G149" s="7"/>
      <c r="R149" s="4" t="s">
        <v>101</v>
      </c>
      <c r="S149" s="5">
        <v>0.36470802699999999</v>
      </c>
    </row>
    <row r="150" spans="1:19">
      <c r="A150" s="8" t="s">
        <v>4</v>
      </c>
      <c r="B150" s="9"/>
      <c r="C150" s="9"/>
      <c r="D150" s="9"/>
      <c r="E150" s="9"/>
      <c r="F150" s="9"/>
      <c r="G150" s="10"/>
      <c r="R150" s="4" t="s">
        <v>129</v>
      </c>
      <c r="S150" s="5">
        <v>0.51318692300000002</v>
      </c>
    </row>
    <row r="151" spans="1:19" ht="16" thickBot="1">
      <c r="A151" s="11"/>
      <c r="B151" s="12"/>
      <c r="C151" s="12"/>
      <c r="D151" s="12"/>
      <c r="E151" s="12"/>
      <c r="F151" s="12"/>
      <c r="G151" s="13"/>
      <c r="R151" s="4" t="s">
        <v>217</v>
      </c>
      <c r="S151" s="5">
        <v>0.42702807500000001</v>
      </c>
    </row>
    <row r="152" spans="1:19">
      <c r="A152" s="14" t="s">
        <v>7</v>
      </c>
      <c r="B152" s="15" t="s">
        <v>8</v>
      </c>
      <c r="C152" s="15" t="s">
        <v>9</v>
      </c>
      <c r="D152" s="15" t="s">
        <v>10</v>
      </c>
      <c r="E152" s="15" t="s">
        <v>11</v>
      </c>
      <c r="F152" s="15" t="s">
        <v>12</v>
      </c>
      <c r="G152" s="16" t="s">
        <v>13</v>
      </c>
      <c r="H152" s="16" t="s">
        <v>14</v>
      </c>
      <c r="I152" s="16" t="s">
        <v>15</v>
      </c>
      <c r="J152" s="16" t="s">
        <v>279</v>
      </c>
      <c r="K152" s="16" t="s">
        <v>17</v>
      </c>
      <c r="L152" s="16" t="s">
        <v>18</v>
      </c>
      <c r="R152" s="4" t="s">
        <v>218</v>
      </c>
      <c r="S152" s="4">
        <v>0.54393411999999997</v>
      </c>
    </row>
    <row r="153" spans="1:19">
      <c r="A153" s="13"/>
      <c r="B153" s="16"/>
      <c r="C153" s="16"/>
      <c r="D153" s="16"/>
      <c r="E153" s="16"/>
      <c r="F153" s="16"/>
      <c r="G153" s="18"/>
      <c r="R153" s="4" t="s">
        <v>177</v>
      </c>
      <c r="S153" s="5">
        <v>0.47759416300000002</v>
      </c>
    </row>
    <row r="154" spans="1:19">
      <c r="A154" s="17" t="s">
        <v>21</v>
      </c>
      <c r="B154" s="21" t="s">
        <v>30</v>
      </c>
      <c r="C154" s="19">
        <v>11.69873419695989</v>
      </c>
      <c r="D154" s="19">
        <v>8.2556688926396102</v>
      </c>
      <c r="E154" s="21" t="s">
        <v>30</v>
      </c>
      <c r="F154" s="21" t="s">
        <v>30</v>
      </c>
      <c r="G154" s="20">
        <f>AVERAGE(C154:D154)</f>
        <v>9.9772015447997511</v>
      </c>
      <c r="H154">
        <f>G154/G$213</f>
        <v>3.472112495615233E-4</v>
      </c>
      <c r="I154">
        <f>VLOOKUP(A154,R$1:S$248,2,FALSE)</f>
        <v>0.19499014100000001</v>
      </c>
      <c r="J154">
        <f>H154*I154</f>
        <v>6.7702770508787615E-5</v>
      </c>
      <c r="K154">
        <f>SUM(J154:J211)</f>
        <v>0.24887063704270057</v>
      </c>
      <c r="L154">
        <f>COUNTA(J154:J211)</f>
        <v>51</v>
      </c>
      <c r="R154" s="4" t="s">
        <v>58</v>
      </c>
      <c r="S154" s="5">
        <v>0.19057085000000001</v>
      </c>
    </row>
    <row r="155" spans="1:19">
      <c r="A155" s="17" t="s">
        <v>23</v>
      </c>
      <c r="B155" s="19">
        <v>31.035581875220199</v>
      </c>
      <c r="C155" s="19">
        <v>26.517130846442399</v>
      </c>
      <c r="D155" s="19">
        <v>4.5864827181331203</v>
      </c>
      <c r="E155" s="19">
        <v>15.472483220091949</v>
      </c>
      <c r="F155" s="19">
        <v>4.141639944460608</v>
      </c>
      <c r="G155" s="20">
        <f>AVERAGE(B155:F155)</f>
        <v>16.350663720869655</v>
      </c>
      <c r="H155">
        <f t="shared" ref="H155:H210" si="24">G155/G$213</f>
        <v>5.6901069465138904E-4</v>
      </c>
      <c r="I155">
        <f t="shared" ref="I155:I211" si="25">VLOOKUP(A155,R$1:S$248,2,FALSE)</f>
        <v>0.205225833</v>
      </c>
      <c r="J155">
        <f t="shared" ref="J155:J210" si="26">H155*I155</f>
        <v>1.1677569379573995E-4</v>
      </c>
      <c r="R155" s="17" t="s">
        <v>266</v>
      </c>
      <c r="S155" s="4">
        <v>0.39864959599999999</v>
      </c>
    </row>
    <row r="156" spans="1:19">
      <c r="A156" s="17" t="s">
        <v>29</v>
      </c>
      <c r="B156" s="19">
        <v>170.27630055864046</v>
      </c>
      <c r="C156" s="21" t="s">
        <v>30</v>
      </c>
      <c r="D156" s="21" t="s">
        <v>30</v>
      </c>
      <c r="E156" s="19">
        <v>3.0944966440183896</v>
      </c>
      <c r="F156" s="21" t="s">
        <v>30</v>
      </c>
      <c r="G156" s="20">
        <f>AVERAGE(B156,E156)</f>
        <v>86.685398601329425</v>
      </c>
      <c r="H156">
        <f t="shared" si="24"/>
        <v>3.0166921487913474E-3</v>
      </c>
      <c r="I156">
        <f t="shared" si="25"/>
        <v>0.226918286</v>
      </c>
      <c r="J156">
        <f t="shared" si="26"/>
        <v>6.845426117933895E-4</v>
      </c>
      <c r="R156" s="4" t="s">
        <v>94</v>
      </c>
      <c r="S156" s="5">
        <v>0.25937051</v>
      </c>
    </row>
    <row r="157" spans="1:19">
      <c r="A157" s="17" t="s">
        <v>39</v>
      </c>
      <c r="B157" s="19">
        <v>9.2267946115519468</v>
      </c>
      <c r="C157" s="19">
        <v>15.598312262613186</v>
      </c>
      <c r="D157" s="19">
        <v>185.29390181257796</v>
      </c>
      <c r="E157" s="19">
        <v>41.259955253578532</v>
      </c>
      <c r="F157" s="21" t="s">
        <v>30</v>
      </c>
      <c r="G157" s="20">
        <f>AVERAGE(B157:E157)</f>
        <v>62.844740985080406</v>
      </c>
      <c r="H157">
        <f t="shared" si="24"/>
        <v>2.1870261864333214E-3</v>
      </c>
      <c r="I157">
        <f t="shared" si="25"/>
        <v>0.150847644</v>
      </c>
      <c r="J157">
        <f t="shared" si="26"/>
        <v>3.2990774758977128E-4</v>
      </c>
      <c r="R157" s="17" t="s">
        <v>222</v>
      </c>
      <c r="S157" s="4">
        <v>0.54393411999999997</v>
      </c>
    </row>
    <row r="158" spans="1:19">
      <c r="A158" s="17" t="s">
        <v>41</v>
      </c>
      <c r="B158" s="19">
        <v>244.92945696119713</v>
      </c>
      <c r="C158" s="19">
        <v>464.82970542587293</v>
      </c>
      <c r="D158" s="19">
        <v>509.09958171277611</v>
      </c>
      <c r="E158" s="19">
        <v>165.03982101431399</v>
      </c>
      <c r="F158" s="19">
        <v>243.32134673706074</v>
      </c>
      <c r="G158" s="20">
        <f>AVERAGE(B158:F158)</f>
        <v>325.44398237024421</v>
      </c>
      <c r="H158">
        <f t="shared" si="24"/>
        <v>1.1325601800631841E-2</v>
      </c>
      <c r="I158">
        <f t="shared" si="25"/>
        <v>0.15008984</v>
      </c>
      <c r="J158">
        <f t="shared" si="26"/>
        <v>1.6998577621605451E-3</v>
      </c>
      <c r="R158" s="4" t="s">
        <v>206</v>
      </c>
      <c r="S158" s="5">
        <v>0.37561155200000002</v>
      </c>
    </row>
    <row r="159" spans="1:19">
      <c r="A159" s="17" t="s">
        <v>43</v>
      </c>
      <c r="B159" s="21" t="s">
        <v>30</v>
      </c>
      <c r="C159" s="21" t="s">
        <v>30</v>
      </c>
      <c r="D159" s="21" t="s">
        <v>30</v>
      </c>
      <c r="E159" s="21" t="s">
        <v>30</v>
      </c>
      <c r="F159" s="21" t="s">
        <v>30</v>
      </c>
      <c r="G159" s="20" t="e">
        <f>AVERAGE(B159:F159)</f>
        <v>#DIV/0!</v>
      </c>
      <c r="H159" t="e">
        <f t="shared" si="24"/>
        <v>#DIV/0!</v>
      </c>
      <c r="I159">
        <f t="shared" si="25"/>
        <v>0.24644919700000001</v>
      </c>
      <c r="R159" s="4" t="s">
        <v>131</v>
      </c>
      <c r="S159" s="5">
        <v>0.52911444100000005</v>
      </c>
    </row>
    <row r="160" spans="1:19">
      <c r="A160" s="17" t="s">
        <v>45</v>
      </c>
      <c r="B160" s="19">
        <v>7.5491955912697746</v>
      </c>
      <c r="C160" s="21" t="s">
        <v>30</v>
      </c>
      <c r="D160" s="21" t="s">
        <v>30</v>
      </c>
      <c r="E160" s="19">
        <v>3.0944966440183896</v>
      </c>
      <c r="F160" s="21" t="s">
        <v>30</v>
      </c>
      <c r="G160" s="20">
        <f>AVERAGE(B160,E160)</f>
        <v>5.3218461176440819</v>
      </c>
      <c r="H160">
        <f t="shared" si="24"/>
        <v>1.8520271763422915E-4</v>
      </c>
      <c r="I160">
        <f t="shared" si="25"/>
        <v>0.21118531600000001</v>
      </c>
      <c r="J160">
        <f t="shared" si="26"/>
        <v>3.911209444764346E-5</v>
      </c>
      <c r="R160" s="4" t="s">
        <v>133</v>
      </c>
      <c r="S160" s="5">
        <v>0.50267819899999999</v>
      </c>
    </row>
    <row r="161" spans="1:19">
      <c r="A161" s="17" t="s">
        <v>47</v>
      </c>
      <c r="B161" s="19">
        <v>162.72710496737071</v>
      </c>
      <c r="C161" s="19">
        <v>17.938059102005163</v>
      </c>
      <c r="D161" s="21" t="s">
        <v>30</v>
      </c>
      <c r="E161" s="19">
        <v>8.2519910507157093</v>
      </c>
      <c r="F161" s="19">
        <v>37.2747595001455</v>
      </c>
      <c r="G161" s="20">
        <f>AVERAGE(B161,C161,E161,F161)</f>
        <v>56.547978655059268</v>
      </c>
      <c r="H161">
        <f t="shared" si="24"/>
        <v>1.9678959316237351E-3</v>
      </c>
      <c r="I161">
        <f t="shared" si="25"/>
        <v>0.193795309</v>
      </c>
      <c r="J161">
        <f t="shared" si="26"/>
        <v>3.8136900014886459E-4</v>
      </c>
      <c r="R161" s="4" t="s">
        <v>224</v>
      </c>
      <c r="S161" s="4">
        <v>0.54393411999999997</v>
      </c>
    </row>
    <row r="162" spans="1:19">
      <c r="A162" s="17" t="s">
        <v>49</v>
      </c>
      <c r="B162" s="19">
        <v>26.002784814373669</v>
      </c>
      <c r="C162" s="19">
        <v>13.258565423221208</v>
      </c>
      <c r="D162" s="19">
        <v>19.263227416159097</v>
      </c>
      <c r="E162" s="19">
        <v>93.866398201891158</v>
      </c>
      <c r="F162" s="21" t="s">
        <v>30</v>
      </c>
      <c r="G162" s="20">
        <f>AVERAGE(B162:E162)</f>
        <v>38.097743963911284</v>
      </c>
      <c r="H162">
        <f t="shared" si="24"/>
        <v>1.3258191916629377E-3</v>
      </c>
      <c r="I162">
        <f t="shared" si="25"/>
        <v>0.21171030399999999</v>
      </c>
      <c r="J162">
        <f t="shared" si="26"/>
        <v>2.8068958411599481E-4</v>
      </c>
      <c r="R162" s="4" t="s">
        <v>225</v>
      </c>
      <c r="S162" s="4">
        <v>0.54393411999999997</v>
      </c>
    </row>
    <row r="163" spans="1:19">
      <c r="A163" s="17" t="s">
        <v>54</v>
      </c>
      <c r="B163" s="19">
        <v>319.58261336375398</v>
      </c>
      <c r="C163" s="21" t="s">
        <v>30</v>
      </c>
      <c r="D163" s="21" t="s">
        <v>30</v>
      </c>
      <c r="E163" s="21" t="s">
        <v>30</v>
      </c>
      <c r="F163" s="21" t="s">
        <v>30</v>
      </c>
      <c r="G163" s="20">
        <f>AVERAGE(B163)</f>
        <v>319.58261336375398</v>
      </c>
      <c r="H163">
        <f t="shared" si="24"/>
        <v>1.1121623435782092E-2</v>
      </c>
      <c r="I163">
        <f t="shared" si="25"/>
        <v>0.12913191900000001</v>
      </c>
      <c r="J163">
        <f t="shared" si="26"/>
        <v>1.4361565766579148E-3</v>
      </c>
      <c r="R163" s="4" t="s">
        <v>226</v>
      </c>
      <c r="S163" s="4">
        <v>0.54393411999999997</v>
      </c>
    </row>
    <row r="164" spans="1:19">
      <c r="A164" s="17" t="s">
        <v>58</v>
      </c>
      <c r="B164" s="19">
        <v>430.30414870237718</v>
      </c>
      <c r="C164" s="19">
        <v>316.64573893104767</v>
      </c>
      <c r="D164" s="19">
        <v>80.722095839142881</v>
      </c>
      <c r="E164" s="21" t="s">
        <v>30</v>
      </c>
      <c r="F164" s="19">
        <v>1743.6304166179161</v>
      </c>
      <c r="G164" s="20">
        <f>AVERAGE(B164,C164,D164,F164)</f>
        <v>642.82560002262096</v>
      </c>
      <c r="H164">
        <f t="shared" si="24"/>
        <v>2.2370629562988336E-2</v>
      </c>
      <c r="I164">
        <f t="shared" si="25"/>
        <v>0.19057085000000001</v>
      </c>
      <c r="J164">
        <f t="shared" si="26"/>
        <v>4.2631898908538158E-3</v>
      </c>
      <c r="R164" s="4" t="s">
        <v>83</v>
      </c>
      <c r="S164" s="5">
        <v>0.16181582799999999</v>
      </c>
    </row>
    <row r="165" spans="1:19">
      <c r="A165" s="17" t="s">
        <v>66</v>
      </c>
      <c r="B165" s="19">
        <v>1.67759902028217</v>
      </c>
      <c r="C165" s="21" t="s">
        <v>30</v>
      </c>
      <c r="D165" s="21" t="s">
        <v>30</v>
      </c>
      <c r="E165" s="21" t="s">
        <v>30</v>
      </c>
      <c r="F165" s="21" t="s">
        <v>30</v>
      </c>
      <c r="G165" s="20">
        <f>AVERAGE(B165)</f>
        <v>1.67759902028217</v>
      </c>
      <c r="H165">
        <f t="shared" si="24"/>
        <v>5.8381225384682782E-5</v>
      </c>
      <c r="I165">
        <f t="shared" si="25"/>
        <v>0.187754477</v>
      </c>
      <c r="J165">
        <f t="shared" si="26"/>
        <v>1.096133643872024E-5</v>
      </c>
      <c r="R165" s="4" t="s">
        <v>186</v>
      </c>
      <c r="S165" s="5">
        <v>0.320837551</v>
      </c>
    </row>
    <row r="166" spans="1:19">
      <c r="A166" s="17" t="s">
        <v>70</v>
      </c>
      <c r="B166" s="19">
        <v>0.838799510141086</v>
      </c>
      <c r="C166" s="19">
        <v>4.6794936787839561</v>
      </c>
      <c r="D166" s="21" t="s">
        <v>30</v>
      </c>
      <c r="E166" s="19">
        <v>4.1259955253578502</v>
      </c>
      <c r="F166" s="21" t="s">
        <v>30</v>
      </c>
      <c r="G166" s="20">
        <f>AVERAGE(B166,C166,E166)</f>
        <v>3.2147629047609638</v>
      </c>
      <c r="H166">
        <f t="shared" si="24"/>
        <v>1.1187524279168898E-4</v>
      </c>
      <c r="I166">
        <f t="shared" si="25"/>
        <v>0.21351756199999999</v>
      </c>
      <c r="J166">
        <f t="shared" si="26"/>
        <v>2.3887329089039504E-5</v>
      </c>
      <c r="R166" s="4" t="s">
        <v>178</v>
      </c>
      <c r="S166" s="5">
        <v>0.430075243</v>
      </c>
    </row>
    <row r="167" spans="1:19">
      <c r="A167" s="17" t="s">
        <v>72</v>
      </c>
      <c r="B167" s="19">
        <v>26.002784814373669</v>
      </c>
      <c r="C167" s="21" t="s">
        <v>30</v>
      </c>
      <c r="D167" s="21" t="s">
        <v>30</v>
      </c>
      <c r="E167" s="21" t="s">
        <v>30</v>
      </c>
      <c r="F167" s="19">
        <v>72.478699028060646</v>
      </c>
      <c r="G167" s="20">
        <f>AVERAGE(B167,F167)</f>
        <v>49.240741921217158</v>
      </c>
      <c r="H167">
        <f t="shared" si="24"/>
        <v>1.713600698054801E-3</v>
      </c>
      <c r="I167">
        <f t="shared" si="25"/>
        <v>0.20526576499999999</v>
      </c>
      <c r="J167">
        <f t="shared" si="26"/>
        <v>3.5174355819075274E-4</v>
      </c>
      <c r="R167" s="4" t="s">
        <v>229</v>
      </c>
      <c r="S167" s="4">
        <v>0.54393411999999997</v>
      </c>
    </row>
    <row r="168" spans="1:19">
      <c r="A168" s="17" t="s">
        <v>74</v>
      </c>
      <c r="B168" s="19">
        <v>6205.4387760237551</v>
      </c>
      <c r="C168" s="19">
        <v>13024.59073928201</v>
      </c>
      <c r="D168" s="19">
        <v>4000.3302267557056</v>
      </c>
      <c r="E168" s="19">
        <v>10543.981565051999</v>
      </c>
      <c r="F168" s="19">
        <v>8130.0392109761742</v>
      </c>
      <c r="G168" s="20">
        <f>AVERAGE(B168:F168)</f>
        <v>8380.8761036179294</v>
      </c>
      <c r="H168">
        <f t="shared" si="24"/>
        <v>0.29165838249245229</v>
      </c>
      <c r="I168">
        <f t="shared" si="25"/>
        <v>0.164744418</v>
      </c>
      <c r="J168">
        <f t="shared" si="26"/>
        <v>4.8049090478540446E-2</v>
      </c>
      <c r="R168" s="4" t="s">
        <v>231</v>
      </c>
      <c r="S168" s="5">
        <v>0.349158994</v>
      </c>
    </row>
    <row r="169" spans="1:19">
      <c r="A169" s="17" t="s">
        <v>160</v>
      </c>
      <c r="B169" s="21" t="s">
        <v>30</v>
      </c>
      <c r="C169" s="19">
        <v>33.536371364618297</v>
      </c>
      <c r="D169" s="21" t="s">
        <v>30</v>
      </c>
      <c r="E169" s="21" t="s">
        <v>30</v>
      </c>
      <c r="F169" s="21" t="s">
        <v>30</v>
      </c>
      <c r="G169" s="20">
        <f>AVERAGE(C169)</f>
        <v>33.536371364618297</v>
      </c>
      <c r="H169">
        <f t="shared" si="24"/>
        <v>1.1670813058134043E-3</v>
      </c>
      <c r="I169">
        <f t="shared" si="25"/>
        <v>0.150847644</v>
      </c>
      <c r="R169" s="4" t="s">
        <v>207</v>
      </c>
      <c r="S169" s="5">
        <v>0.33910511100000001</v>
      </c>
    </row>
    <row r="170" spans="1:19">
      <c r="A170" s="17" t="s">
        <v>85</v>
      </c>
      <c r="B170" s="21" t="s">
        <v>30</v>
      </c>
      <c r="C170" s="21" t="s">
        <v>30</v>
      </c>
      <c r="D170" s="21" t="s">
        <v>30</v>
      </c>
      <c r="E170" s="21" t="s">
        <v>30</v>
      </c>
      <c r="F170" s="21" t="s">
        <v>30</v>
      </c>
      <c r="G170" s="20" t="e">
        <f>AVERAGE(B170:F170)</f>
        <v>#DIV/0!</v>
      </c>
      <c r="H170" t="e">
        <f t="shared" si="24"/>
        <v>#DIV/0!</v>
      </c>
      <c r="I170">
        <f t="shared" si="25"/>
        <v>0.15576436299999999</v>
      </c>
      <c r="R170" s="17" t="s">
        <v>219</v>
      </c>
      <c r="S170" s="5">
        <v>0.50184070000000003</v>
      </c>
    </row>
    <row r="171" spans="1:19">
      <c r="A171" s="17" t="s">
        <v>87</v>
      </c>
      <c r="B171" s="19">
        <v>5936.1841332684662</v>
      </c>
      <c r="C171" s="19">
        <v>1463.9016058462475</v>
      </c>
      <c r="D171" s="19">
        <v>3853.562779775446</v>
      </c>
      <c r="E171" s="19">
        <v>1842.2570020722812</v>
      </c>
      <c r="F171" s="19">
        <v>1555.1857991449583</v>
      </c>
      <c r="G171" s="20">
        <f>AVERAGE(B171:F171)</f>
        <v>2930.2182640214801</v>
      </c>
      <c r="H171">
        <f t="shared" si="24"/>
        <v>0.10197295708325953</v>
      </c>
      <c r="I171">
        <f t="shared" si="25"/>
        <v>0.23357465599999999</v>
      </c>
      <c r="J171">
        <f t="shared" si="26"/>
        <v>2.3818298372025107E-2</v>
      </c>
      <c r="R171" s="4" t="s">
        <v>200</v>
      </c>
      <c r="S171" s="5">
        <v>0.34476546800000002</v>
      </c>
    </row>
    <row r="172" spans="1:19">
      <c r="A172" s="17" t="s">
        <v>0</v>
      </c>
      <c r="B172" s="19">
        <v>13914.006274220335</v>
      </c>
      <c r="C172" s="19">
        <v>4491.5340160194673</v>
      </c>
      <c r="D172" s="19">
        <v>1923.5708519850298</v>
      </c>
      <c r="E172" s="19">
        <v>16678.30541237778</v>
      </c>
      <c r="F172" s="19">
        <v>3635.3244612502999</v>
      </c>
      <c r="G172" s="20">
        <f>AVERAGE(B172:F172)</f>
        <v>8128.5482031705815</v>
      </c>
      <c r="H172">
        <f t="shared" si="24"/>
        <v>0.28287725431536109</v>
      </c>
      <c r="I172">
        <f t="shared" si="25"/>
        <v>0.199021375</v>
      </c>
      <c r="J172">
        <f t="shared" si="26"/>
        <v>5.6298620110067851E-2</v>
      </c>
      <c r="R172" s="4" t="s">
        <v>201</v>
      </c>
      <c r="S172" s="5">
        <v>0.36989438499999999</v>
      </c>
    </row>
    <row r="173" spans="1:19">
      <c r="A173" s="17" t="s">
        <v>57</v>
      </c>
      <c r="B173" s="21" t="s">
        <v>30</v>
      </c>
      <c r="C173" s="21" t="s">
        <v>30</v>
      </c>
      <c r="D173" s="19">
        <v>835.65715124385395</v>
      </c>
      <c r="E173" s="19">
        <v>3.0944966440183901</v>
      </c>
      <c r="F173" s="19">
        <v>407.95153452936989</v>
      </c>
      <c r="G173" s="20">
        <f>AVERAGE(D173:F173)</f>
        <v>415.56772747241411</v>
      </c>
      <c r="H173">
        <f t="shared" si="24"/>
        <v>1.4461950005244228E-2</v>
      </c>
      <c r="I173">
        <f t="shared" si="25"/>
        <v>0.39864959599999999</v>
      </c>
      <c r="J173">
        <f t="shared" si="26"/>
        <v>5.7652505269628097E-3</v>
      </c>
      <c r="R173" s="4" t="s">
        <v>166</v>
      </c>
      <c r="S173" s="5">
        <v>0.38176551399999997</v>
      </c>
    </row>
    <row r="174" spans="1:19">
      <c r="A174" s="17" t="s">
        <v>92</v>
      </c>
      <c r="B174" s="19">
        <v>15.098391182539549</v>
      </c>
      <c r="C174" s="19">
        <v>74.871898860543297</v>
      </c>
      <c r="D174" s="19">
        <v>44.030234094077933</v>
      </c>
      <c r="E174" s="19">
        <v>265.095212504242</v>
      </c>
      <c r="F174" s="19">
        <v>215.365277111952</v>
      </c>
      <c r="G174" s="20">
        <f>AVERAGE(B174:F174)</f>
        <v>122.89220275067096</v>
      </c>
      <c r="H174">
        <f t="shared" si="24"/>
        <v>4.2767057563018228E-3</v>
      </c>
      <c r="I174">
        <f t="shared" si="25"/>
        <v>0.28963038000000002</v>
      </c>
      <c r="J174">
        <f t="shared" si="26"/>
        <v>1.2386639133458845E-3</v>
      </c>
      <c r="R174" s="4" t="s">
        <v>235</v>
      </c>
      <c r="S174" s="4">
        <v>0.54393411999999997</v>
      </c>
    </row>
    <row r="175" spans="1:19">
      <c r="A175" s="17" t="s">
        <v>94</v>
      </c>
      <c r="B175" s="19">
        <v>4277.8775017195385</v>
      </c>
      <c r="C175" s="19">
        <v>248.79308058868031</v>
      </c>
      <c r="D175" s="19">
        <v>820.06311000220148</v>
      </c>
      <c r="E175" s="19">
        <v>3175.9850556442075</v>
      </c>
      <c r="F175" s="19">
        <v>1107.8886851432101</v>
      </c>
      <c r="G175" s="20">
        <f>AVERAGE(B175:F175)</f>
        <v>1926.1214866195673</v>
      </c>
      <c r="H175">
        <f t="shared" si="24"/>
        <v>6.7029922686592525E-2</v>
      </c>
      <c r="I175">
        <f t="shared" si="25"/>
        <v>0.25937051</v>
      </c>
      <c r="J175">
        <f t="shared" si="26"/>
        <v>1.7385585232482074E-2</v>
      </c>
      <c r="R175" s="4" t="s">
        <v>60</v>
      </c>
      <c r="S175" s="5">
        <v>0.14993991800000001</v>
      </c>
    </row>
    <row r="176" spans="1:19">
      <c r="A176" s="17" t="s">
        <v>97</v>
      </c>
      <c r="B176" s="19">
        <v>2.5163985304232583</v>
      </c>
      <c r="C176" s="21" t="s">
        <v>30</v>
      </c>
      <c r="D176" s="21" t="s">
        <v>30</v>
      </c>
      <c r="E176" s="21" t="s">
        <v>30</v>
      </c>
      <c r="F176" s="21" t="s">
        <v>30</v>
      </c>
      <c r="G176" s="20">
        <f>AVERAGE(B176)</f>
        <v>2.5163985304232583</v>
      </c>
      <c r="H176">
        <f t="shared" si="24"/>
        <v>8.7571838077024288E-5</v>
      </c>
      <c r="I176">
        <f t="shared" si="25"/>
        <v>0.28376774599999999</v>
      </c>
      <c r="J176">
        <f t="shared" si="26"/>
        <v>2.4850063104194156E-5</v>
      </c>
      <c r="R176" s="4" t="s">
        <v>62</v>
      </c>
      <c r="S176" s="5">
        <v>0.25460756899999998</v>
      </c>
    </row>
    <row r="177" spans="1:19">
      <c r="A177" s="24" t="s">
        <v>118</v>
      </c>
      <c r="B177" s="19">
        <v>0</v>
      </c>
      <c r="C177" s="21" t="s">
        <v>30</v>
      </c>
      <c r="D177" s="21" t="s">
        <v>30</v>
      </c>
      <c r="E177" s="21" t="s">
        <v>30</v>
      </c>
      <c r="F177" s="19">
        <v>1.035409986115152</v>
      </c>
      <c r="G177" s="20">
        <f>AVERAGE(F177)</f>
        <v>1.035409986115152</v>
      </c>
      <c r="H177">
        <f t="shared" si="24"/>
        <v>3.6032748609243107E-5</v>
      </c>
      <c r="I177">
        <f t="shared" si="25"/>
        <v>0.47299710099999998</v>
      </c>
      <c r="J177">
        <f t="shared" si="26"/>
        <v>1.704338563323377E-5</v>
      </c>
      <c r="R177" s="17" t="s">
        <v>236</v>
      </c>
      <c r="S177" s="4">
        <v>0.39864959599999999</v>
      </c>
    </row>
    <row r="178" spans="1:19">
      <c r="A178" s="24" t="s">
        <v>128</v>
      </c>
      <c r="B178" s="21" t="s">
        <v>30</v>
      </c>
      <c r="C178" s="21" t="s">
        <v>30</v>
      </c>
      <c r="D178" s="19">
        <v>103.65450942980847</v>
      </c>
      <c r="E178" s="19">
        <v>384.74908273962001</v>
      </c>
      <c r="F178" s="21" t="s">
        <v>30</v>
      </c>
      <c r="G178" s="20">
        <f>AVERAGE(D178:E178)</f>
        <v>244.20179608471423</v>
      </c>
      <c r="H178">
        <f t="shared" si="24"/>
        <v>8.4983359695620653E-3</v>
      </c>
      <c r="I178">
        <f t="shared" si="25"/>
        <v>0.33922593699999998</v>
      </c>
      <c r="J178">
        <f t="shared" si="26"/>
        <v>2.8828559822154948E-3</v>
      </c>
      <c r="R178" s="4" t="s">
        <v>187</v>
      </c>
      <c r="S178" s="5">
        <v>0.29396187099999999</v>
      </c>
    </row>
    <row r="179" spans="1:19">
      <c r="A179" s="24" t="s">
        <v>129</v>
      </c>
      <c r="B179" s="21" t="s">
        <v>30</v>
      </c>
      <c r="C179" s="21" t="s">
        <v>30</v>
      </c>
      <c r="D179" s="21" t="s">
        <v>30</v>
      </c>
      <c r="E179" s="21" t="s">
        <v>30</v>
      </c>
      <c r="F179" s="19">
        <v>1.03540998611515</v>
      </c>
      <c r="G179" s="20">
        <f>AVERAGE(F179)</f>
        <v>1.03540998611515</v>
      </c>
      <c r="H179">
        <f t="shared" si="24"/>
        <v>3.6032748609243039E-5</v>
      </c>
      <c r="I179">
        <f t="shared" si="25"/>
        <v>0.51318692300000002</v>
      </c>
      <c r="J179">
        <f t="shared" si="26"/>
        <v>1.8491535386009966E-5</v>
      </c>
      <c r="R179" s="22" t="s">
        <v>227</v>
      </c>
      <c r="S179" s="5">
        <v>0.32266445799999999</v>
      </c>
    </row>
    <row r="180" spans="1:19">
      <c r="A180" s="24" t="s">
        <v>141</v>
      </c>
      <c r="B180" s="19">
        <v>182.85829321075676</v>
      </c>
      <c r="C180" s="19">
        <v>56.153924145407473</v>
      </c>
      <c r="D180" s="19">
        <v>71.549130402876642</v>
      </c>
      <c r="E180" s="19">
        <v>245.496733758792</v>
      </c>
      <c r="F180" s="19">
        <v>32.097709569569702</v>
      </c>
      <c r="G180" s="20">
        <f>AVERAGE(B180:F180)</f>
        <v>117.63115821748052</v>
      </c>
      <c r="H180">
        <f t="shared" si="24"/>
        <v>4.0936189620574019E-3</v>
      </c>
      <c r="I180">
        <f t="shared" si="25"/>
        <v>0.36556084300000002</v>
      </c>
      <c r="J180">
        <f t="shared" si="26"/>
        <v>1.4964667986904889E-3</v>
      </c>
      <c r="R180" s="4" t="s">
        <v>237</v>
      </c>
      <c r="S180" s="4">
        <v>0.33922593699999998</v>
      </c>
    </row>
    <row r="181" spans="1:19">
      <c r="A181" s="24" t="s">
        <v>148</v>
      </c>
      <c r="B181" s="21" t="s">
        <v>30</v>
      </c>
      <c r="C181" s="21" t="s">
        <v>30</v>
      </c>
      <c r="D181" s="21" t="s">
        <v>30</v>
      </c>
      <c r="E181" s="21" t="s">
        <v>30</v>
      </c>
      <c r="F181" s="21" t="s">
        <v>30</v>
      </c>
      <c r="G181" s="20" t="e">
        <f>AVERAGE(B181:F181)</f>
        <v>#DIV/0!</v>
      </c>
      <c r="H181" t="e">
        <f t="shared" si="24"/>
        <v>#DIV/0!</v>
      </c>
      <c r="I181">
        <f t="shared" si="25"/>
        <v>0.49722559999999999</v>
      </c>
      <c r="R181" s="4" t="s">
        <v>64</v>
      </c>
      <c r="S181" s="5">
        <v>0.25070976</v>
      </c>
    </row>
    <row r="182" spans="1:19">
      <c r="A182" s="17" t="s">
        <v>96</v>
      </c>
      <c r="B182" s="19">
        <v>856.41429985404886</v>
      </c>
      <c r="C182" s="19">
        <v>1183.13198511921</v>
      </c>
      <c r="D182" s="19">
        <v>152.27122624201951</v>
      </c>
      <c r="E182" s="19">
        <v>215.58326619994781</v>
      </c>
      <c r="F182" s="19">
        <v>590.18369208563672</v>
      </c>
      <c r="G182" s="20">
        <f>AVERAGE(B182:F182)</f>
        <v>599.51689390017259</v>
      </c>
      <c r="H182">
        <f t="shared" si="24"/>
        <v>2.0863466466989167E-2</v>
      </c>
      <c r="I182">
        <f t="shared" si="25"/>
        <v>0.30302319799999999</v>
      </c>
      <c r="J182">
        <f t="shared" si="26"/>
        <v>6.3221143301928186E-3</v>
      </c>
      <c r="R182" s="17" t="s">
        <v>228</v>
      </c>
      <c r="S182" s="5">
        <v>0.28943591299999999</v>
      </c>
    </row>
    <row r="183" spans="1:19">
      <c r="A183" s="17" t="s">
        <v>150</v>
      </c>
      <c r="B183" s="19">
        <v>984.75062490563505</v>
      </c>
      <c r="C183" s="19">
        <v>753.39848228421693</v>
      </c>
      <c r="D183" s="19">
        <v>272.4370734571072</v>
      </c>
      <c r="E183" s="21" t="s">
        <v>30</v>
      </c>
      <c r="F183" s="19">
        <v>1287.014612741134</v>
      </c>
      <c r="G183" s="20">
        <f>AVERAGE(B183,C183,D183,F183)</f>
        <v>824.40019834702332</v>
      </c>
      <c r="H183">
        <f t="shared" si="24"/>
        <v>2.8689509951418214E-2</v>
      </c>
      <c r="I183">
        <f t="shared" si="25"/>
        <v>0.30302319799999999</v>
      </c>
      <c r="J183">
        <f t="shared" si="26"/>
        <v>8.6935870545315711E-3</v>
      </c>
      <c r="R183" s="4" t="s">
        <v>135</v>
      </c>
      <c r="S183" s="5">
        <v>0.52074587400000005</v>
      </c>
    </row>
    <row r="184" spans="1:19">
      <c r="A184" s="17" t="s">
        <v>151</v>
      </c>
      <c r="B184" s="21" t="s">
        <v>30</v>
      </c>
      <c r="C184" s="19">
        <v>49.134683627231503</v>
      </c>
      <c r="D184" s="19">
        <v>65.128054597490276</v>
      </c>
      <c r="E184" s="19">
        <v>183.60680087842445</v>
      </c>
      <c r="F184" s="19">
        <v>2.070819972230304</v>
      </c>
      <c r="G184" s="20">
        <f>AVERAGE(C184:F184)</f>
        <v>74.985089768844134</v>
      </c>
      <c r="H184">
        <f t="shared" si="24"/>
        <v>2.6095159649945632E-3</v>
      </c>
      <c r="I184">
        <f t="shared" si="25"/>
        <v>0.34739118899999999</v>
      </c>
      <c r="J184">
        <f t="shared" si="26"/>
        <v>9.0652285379394363E-4</v>
      </c>
      <c r="R184" s="4" t="s">
        <v>238</v>
      </c>
      <c r="S184" s="4">
        <v>0.39864959599999999</v>
      </c>
    </row>
    <row r="185" spans="1:19">
      <c r="A185" s="17" t="s">
        <v>155</v>
      </c>
      <c r="B185" s="21" t="s">
        <v>30</v>
      </c>
      <c r="C185" s="19">
        <v>0.77991561313065927</v>
      </c>
      <c r="D185" s="21" t="s">
        <v>30</v>
      </c>
      <c r="E185" s="19">
        <v>3.0944966440183901</v>
      </c>
      <c r="F185" s="21" t="s">
        <v>30</v>
      </c>
      <c r="G185" s="20">
        <f>AVERAGE(C185,E185)</f>
        <v>1.9372061285745246</v>
      </c>
      <c r="H185">
        <f t="shared" si="24"/>
        <v>6.7415673376988153E-5</v>
      </c>
      <c r="I185">
        <f t="shared" si="25"/>
        <v>0.39930692499999998</v>
      </c>
      <c r="J185">
        <f t="shared" si="26"/>
        <v>2.6919545232969502E-5</v>
      </c>
      <c r="R185" s="4" t="s">
        <v>239</v>
      </c>
      <c r="S185" s="4">
        <v>0.50207523200000004</v>
      </c>
    </row>
    <row r="186" spans="1:19">
      <c r="A186" s="17" t="s">
        <v>157</v>
      </c>
      <c r="B186" s="19">
        <v>29.357982854938012</v>
      </c>
      <c r="C186" s="19">
        <v>28.076962072703701</v>
      </c>
      <c r="D186" s="21" t="s">
        <v>30</v>
      </c>
      <c r="E186" s="21" t="s">
        <v>30</v>
      </c>
      <c r="F186" s="21" t="s">
        <v>30</v>
      </c>
      <c r="G186" s="20">
        <f>AVERAGE(B186:C186)</f>
        <v>28.717472463820855</v>
      </c>
      <c r="H186">
        <f t="shared" si="24"/>
        <v>9.9938138501460953E-4</v>
      </c>
      <c r="I186">
        <f t="shared" si="25"/>
        <v>0.30302319799999999</v>
      </c>
      <c r="J186">
        <f t="shared" si="26"/>
        <v>3.0283574330879624E-4</v>
      </c>
      <c r="R186" s="4" t="s">
        <v>215</v>
      </c>
      <c r="S186" s="5">
        <v>0.397369798</v>
      </c>
    </row>
    <row r="187" spans="1:19">
      <c r="A187" s="17" t="s">
        <v>161</v>
      </c>
      <c r="B187" s="19">
        <v>399.26856682715697</v>
      </c>
      <c r="C187" s="19">
        <v>188.73957837761955</v>
      </c>
      <c r="D187" s="19">
        <v>339.3997211418507</v>
      </c>
      <c r="E187" s="19">
        <v>461.07999995874007</v>
      </c>
      <c r="F187" s="19">
        <v>411.05776448771536</v>
      </c>
      <c r="G187" s="20">
        <f>AVERAGE(B187:F187)</f>
        <v>359.90912615861652</v>
      </c>
      <c r="H187">
        <f t="shared" si="24"/>
        <v>1.2525004818336292E-2</v>
      </c>
      <c r="I187">
        <f t="shared" si="25"/>
        <v>0.33501194099999998</v>
      </c>
      <c r="J187">
        <f t="shared" si="26"/>
        <v>4.1960261752251931E-3</v>
      </c>
      <c r="R187" s="4" t="s">
        <v>240</v>
      </c>
      <c r="S187" s="5">
        <v>0.30378436800000003</v>
      </c>
    </row>
    <row r="188" spans="1:19">
      <c r="A188" s="17" t="s">
        <v>163</v>
      </c>
      <c r="B188" s="19">
        <v>210.53867704541261</v>
      </c>
      <c r="C188" s="19">
        <v>326.00472628861559</v>
      </c>
      <c r="D188" s="19">
        <v>54.120496073970791</v>
      </c>
      <c r="E188" s="19">
        <v>621.99382544769628</v>
      </c>
      <c r="F188" s="19">
        <v>933.93980747586716</v>
      </c>
      <c r="G188" s="20">
        <f>AVERAGE(B188:F188)</f>
        <v>429.31950646631248</v>
      </c>
      <c r="H188">
        <f t="shared" si="24"/>
        <v>1.4940518303852372E-2</v>
      </c>
      <c r="I188">
        <f t="shared" si="25"/>
        <v>0.309853932</v>
      </c>
      <c r="J188">
        <f t="shared" si="26"/>
        <v>4.6293783425666278E-3</v>
      </c>
      <c r="R188" s="4" t="s">
        <v>241</v>
      </c>
      <c r="S188" s="4">
        <v>0.39864959599999999</v>
      </c>
    </row>
    <row r="189" spans="1:19">
      <c r="A189" s="17" t="s">
        <v>166</v>
      </c>
      <c r="B189" s="19">
        <v>106.52753778791794</v>
      </c>
      <c r="C189" s="19">
        <v>3.1196624525226371</v>
      </c>
      <c r="D189" s="19">
        <v>188.04579144345783</v>
      </c>
      <c r="E189" s="19">
        <v>674.60026839600891</v>
      </c>
      <c r="F189" s="19">
        <v>221.57773702864301</v>
      </c>
      <c r="G189" s="20">
        <f>AVERAGE(B189:F189)</f>
        <v>238.77419942171008</v>
      </c>
      <c r="H189">
        <f t="shared" si="24"/>
        <v>8.3094530838134194E-3</v>
      </c>
      <c r="I189">
        <f t="shared" si="25"/>
        <v>0.38176551399999997</v>
      </c>
      <c r="J189">
        <f t="shared" si="26"/>
        <v>3.1722626276009147E-3</v>
      </c>
      <c r="R189" s="4" t="s">
        <v>242</v>
      </c>
      <c r="S189" s="4">
        <v>0.23357465599999999</v>
      </c>
    </row>
    <row r="190" spans="1:19">
      <c r="A190" s="17" t="s">
        <v>168</v>
      </c>
      <c r="B190" s="19">
        <v>2465.2317603046517</v>
      </c>
      <c r="C190" s="19">
        <v>367.34025378454055</v>
      </c>
      <c r="D190" s="19">
        <v>1032.8759081235783</v>
      </c>
      <c r="E190" s="19">
        <v>869.55355696916752</v>
      </c>
      <c r="F190" s="19">
        <v>1484.777920089128</v>
      </c>
      <c r="G190" s="20">
        <f>AVERAGE(B190:F190)</f>
        <v>1243.9558798542132</v>
      </c>
      <c r="H190">
        <f t="shared" si="24"/>
        <v>4.3290242610033829E-2</v>
      </c>
      <c r="I190">
        <f t="shared" si="25"/>
        <v>0.35233554700000003</v>
      </c>
      <c r="J190">
        <f t="shared" si="26"/>
        <v>1.5252691309768978E-2</v>
      </c>
      <c r="R190" s="4" t="s">
        <v>243</v>
      </c>
      <c r="S190" s="5">
        <v>0.36169664699999998</v>
      </c>
    </row>
    <row r="191" spans="1:19">
      <c r="A191" s="17" t="s">
        <v>170</v>
      </c>
      <c r="B191" s="19">
        <v>37.745977956348902</v>
      </c>
      <c r="C191" s="19">
        <v>43.6752743353169</v>
      </c>
      <c r="D191" s="19">
        <v>82.55668892639612</v>
      </c>
      <c r="E191" s="19">
        <v>73.236420575101889</v>
      </c>
      <c r="F191" s="19">
        <v>45.5580393890667</v>
      </c>
      <c r="G191" s="20">
        <f>AVERAGE(B191:F191)</f>
        <v>56.554480236446103</v>
      </c>
      <c r="H191">
        <f t="shared" si="24"/>
        <v>1.9681221896768889E-3</v>
      </c>
      <c r="I191">
        <f t="shared" si="25"/>
        <v>0.30810618099999998</v>
      </c>
      <c r="J191">
        <f t="shared" si="26"/>
        <v>6.0639061160270387E-4</v>
      </c>
      <c r="R191" s="4" t="s">
        <v>244</v>
      </c>
      <c r="S191" s="5">
        <v>0.41545077699999999</v>
      </c>
    </row>
    <row r="192" spans="1:19">
      <c r="A192" s="17" t="s">
        <v>172</v>
      </c>
      <c r="B192" s="19">
        <v>75.491955912697748</v>
      </c>
      <c r="C192" s="19">
        <v>56.933839758538099</v>
      </c>
      <c r="D192" s="19">
        <v>35.774565201438321</v>
      </c>
      <c r="E192" s="21" t="s">
        <v>30</v>
      </c>
      <c r="F192" s="21" t="s">
        <v>30</v>
      </c>
      <c r="G192" s="20">
        <f>AVERAGE(B192:D192)</f>
        <v>56.066786957558058</v>
      </c>
      <c r="H192">
        <f t="shared" si="24"/>
        <v>1.9511502369699966E-3</v>
      </c>
      <c r="I192">
        <f t="shared" si="25"/>
        <v>0.38138826799999997</v>
      </c>
      <c r="J192">
        <f t="shared" si="26"/>
        <v>7.4414580948577657E-4</v>
      </c>
      <c r="R192" s="4" t="s">
        <v>245</v>
      </c>
      <c r="S192" s="5">
        <v>0.21171030399999999</v>
      </c>
    </row>
    <row r="193" spans="1:19">
      <c r="A193" s="17" t="s">
        <v>174</v>
      </c>
      <c r="B193" s="21" t="s">
        <v>30</v>
      </c>
      <c r="C193" s="19">
        <v>106.06852338576967</v>
      </c>
      <c r="D193" s="19">
        <v>420.12181698099363</v>
      </c>
      <c r="E193" s="19">
        <v>354.83561518077533</v>
      </c>
      <c r="F193" s="19">
        <v>471.1115436823942</v>
      </c>
      <c r="G193" s="20">
        <f>AVERAGE(C193:F193)</f>
        <v>338.03437480748323</v>
      </c>
      <c r="H193">
        <f t="shared" si="24"/>
        <v>1.1763753307442107E-2</v>
      </c>
      <c r="I193">
        <f t="shared" si="25"/>
        <v>0.427243396</v>
      </c>
      <c r="J193">
        <f t="shared" si="26"/>
        <v>5.025985912777798E-3</v>
      </c>
      <c r="R193" s="4" t="s">
        <v>246</v>
      </c>
      <c r="S193" s="5">
        <v>0.50207523200000004</v>
      </c>
    </row>
    <row r="194" spans="1:19">
      <c r="A194" s="17" t="s">
        <v>178</v>
      </c>
      <c r="B194" s="19">
        <v>0</v>
      </c>
      <c r="C194" s="19">
        <v>0</v>
      </c>
      <c r="D194" s="21" t="s">
        <v>30</v>
      </c>
      <c r="E194" s="21" t="s">
        <v>30</v>
      </c>
      <c r="F194" s="21" t="s">
        <v>30</v>
      </c>
      <c r="G194" s="20">
        <f>AVERAGE(B194:F194)</f>
        <v>0</v>
      </c>
      <c r="H194">
        <f t="shared" si="24"/>
        <v>0</v>
      </c>
      <c r="I194">
        <f t="shared" si="25"/>
        <v>0.430075243</v>
      </c>
      <c r="R194" s="4" t="s">
        <v>189</v>
      </c>
      <c r="S194" s="5">
        <v>0.34145803200000002</v>
      </c>
    </row>
    <row r="195" spans="1:19">
      <c r="A195" s="17" t="s">
        <v>189</v>
      </c>
      <c r="B195" s="21" t="s">
        <v>30</v>
      </c>
      <c r="C195" s="19">
        <v>0.77991561313065927</v>
      </c>
      <c r="D195" s="21" t="s">
        <v>30</v>
      </c>
      <c r="E195" s="19">
        <v>2.0629977626789264</v>
      </c>
      <c r="F195" s="19">
        <v>3.1062299583454562</v>
      </c>
      <c r="G195" s="20">
        <f>AVERAGE(C195,E195,F195)</f>
        <v>1.9830477780516806</v>
      </c>
      <c r="H195">
        <f t="shared" si="24"/>
        <v>6.9010984078636821E-5</v>
      </c>
      <c r="I195">
        <f t="shared" si="25"/>
        <v>0.34145803200000002</v>
      </c>
      <c r="J195">
        <f t="shared" si="26"/>
        <v>2.3564354809874664E-5</v>
      </c>
      <c r="R195" s="4" t="s">
        <v>136</v>
      </c>
      <c r="S195" s="5">
        <v>0.472086175</v>
      </c>
    </row>
    <row r="196" spans="1:19">
      <c r="A196" s="17" t="s">
        <v>193</v>
      </c>
      <c r="B196" s="19">
        <v>95.623144156083811</v>
      </c>
      <c r="C196" s="19">
        <v>44.455189948447583</v>
      </c>
      <c r="D196" s="21" t="s">
        <v>30</v>
      </c>
      <c r="E196" s="21" t="s">
        <v>30</v>
      </c>
      <c r="F196" s="21" t="s">
        <v>30</v>
      </c>
      <c r="G196" s="20">
        <f>AVERAGE(B196:C196)</f>
        <v>70.039167052265697</v>
      </c>
      <c r="H196">
        <f t="shared" si="24"/>
        <v>2.4373955563863005E-3</v>
      </c>
      <c r="I196">
        <f t="shared" si="25"/>
        <v>0.29781603099999998</v>
      </c>
      <c r="J196">
        <f t="shared" si="26"/>
        <v>7.2589547058000471E-4</v>
      </c>
      <c r="R196" s="4" t="s">
        <v>223</v>
      </c>
      <c r="S196" s="5">
        <v>0.33414865799999999</v>
      </c>
    </row>
    <row r="197" spans="1:19">
      <c r="A197" s="17" t="s">
        <v>31</v>
      </c>
      <c r="B197" s="21" t="s">
        <v>30</v>
      </c>
      <c r="C197" s="19">
        <v>220.716118515977</v>
      </c>
      <c r="D197" s="21" t="s">
        <v>30</v>
      </c>
      <c r="E197" s="19">
        <v>47.448948541615309</v>
      </c>
      <c r="F197" s="21" t="s">
        <v>30</v>
      </c>
      <c r="G197" s="20">
        <f>AVERAGE(C197,E197)</f>
        <v>134.08253352879615</v>
      </c>
      <c r="H197">
        <f t="shared" si="24"/>
        <v>4.6661344668508988E-3</v>
      </c>
      <c r="I197">
        <f t="shared" si="25"/>
        <v>0.26223906699999999</v>
      </c>
      <c r="J197">
        <f t="shared" si="26"/>
        <v>1.223642749083522E-3</v>
      </c>
      <c r="R197" s="4" t="s">
        <v>247</v>
      </c>
      <c r="S197" s="5">
        <v>0.33414865799999999</v>
      </c>
    </row>
    <row r="198" spans="1:19" ht="16" thickBot="1">
      <c r="A198" s="30" t="s">
        <v>69</v>
      </c>
      <c r="B198" s="28">
        <v>197.95668439329631</v>
      </c>
      <c r="C198" s="28">
        <v>221.49603412910724</v>
      </c>
      <c r="D198" s="28">
        <v>149.51933661113964</v>
      </c>
      <c r="E198" s="28">
        <v>981.98693503516904</v>
      </c>
      <c r="F198" s="28">
        <v>67.301649097484898</v>
      </c>
      <c r="G198" s="20">
        <f>AVERAGE(B198:F198)</f>
        <v>323.65212785323945</v>
      </c>
      <c r="H198">
        <f t="shared" si="24"/>
        <v>1.1263244430873589E-2</v>
      </c>
      <c r="I198">
        <f t="shared" si="25"/>
        <v>0.29559615700000003</v>
      </c>
      <c r="J198">
        <f t="shared" si="26"/>
        <v>3.3293717691178855E-3</v>
      </c>
      <c r="R198" s="4" t="s">
        <v>137</v>
      </c>
      <c r="S198" s="5">
        <v>0.37213973700000003</v>
      </c>
    </row>
    <row r="199" spans="1:19">
      <c r="A199" s="17" t="s">
        <v>95</v>
      </c>
      <c r="B199" s="19">
        <v>312.03341777248403</v>
      </c>
      <c r="C199" s="21" t="s">
        <v>30</v>
      </c>
      <c r="D199" s="21" t="s">
        <v>30</v>
      </c>
      <c r="E199" s="19">
        <v>75.299418337780821</v>
      </c>
      <c r="F199" s="19">
        <v>93.186898750363682</v>
      </c>
      <c r="G199" s="20">
        <f>AVERAGE(B199,E199,F199)</f>
        <v>160.17324495354285</v>
      </c>
      <c r="H199">
        <f t="shared" si="24"/>
        <v>5.5741033472086459E-3</v>
      </c>
      <c r="I199">
        <f t="shared" si="25"/>
        <v>0.28245747300000001</v>
      </c>
      <c r="J199">
        <f t="shared" si="26"/>
        <v>1.5744471456933958E-3</v>
      </c>
      <c r="R199" s="4" t="s">
        <v>139</v>
      </c>
      <c r="S199" s="5">
        <v>0.58945392100000005</v>
      </c>
    </row>
    <row r="200" spans="1:19">
      <c r="A200" s="17" t="s">
        <v>102</v>
      </c>
      <c r="B200" s="21" t="s">
        <v>30</v>
      </c>
      <c r="C200" s="21" t="s">
        <v>30</v>
      </c>
      <c r="D200" s="21" t="s">
        <v>30</v>
      </c>
      <c r="E200" s="21" t="s">
        <v>30</v>
      </c>
      <c r="F200" s="19">
        <v>11.389509847266673</v>
      </c>
      <c r="G200" s="20">
        <f>AVERAGE(F200)</f>
        <v>11.389509847266673</v>
      </c>
      <c r="H200">
        <f t="shared" si="24"/>
        <v>3.9636023470167423E-4</v>
      </c>
      <c r="I200">
        <f t="shared" si="25"/>
        <v>0.29815216</v>
      </c>
      <c r="J200">
        <f t="shared" si="26"/>
        <v>1.1817566011441113E-4</v>
      </c>
      <c r="R200" s="4" t="s">
        <v>168</v>
      </c>
      <c r="S200" s="5">
        <v>0.35233554700000003</v>
      </c>
    </row>
    <row r="201" spans="1:19">
      <c r="A201" s="17" t="s">
        <v>205</v>
      </c>
      <c r="B201" s="21" t="s">
        <v>30</v>
      </c>
      <c r="C201" s="21" t="s">
        <v>30</v>
      </c>
      <c r="D201" s="19">
        <v>177.95552946356497</v>
      </c>
      <c r="E201" s="19">
        <v>12.377986576073599</v>
      </c>
      <c r="F201" s="19">
        <v>193.62166740353342</v>
      </c>
      <c r="G201" s="20">
        <f>AVERAGE(D201:F201)</f>
        <v>127.98506114772401</v>
      </c>
      <c r="H201">
        <f t="shared" si="24"/>
        <v>4.4539395948627316E-3</v>
      </c>
      <c r="I201">
        <f t="shared" si="25"/>
        <v>0.28954676299999998</v>
      </c>
      <c r="J201">
        <f t="shared" si="26"/>
        <v>1.2896237922900354E-3</v>
      </c>
      <c r="R201" s="4" t="s">
        <v>66</v>
      </c>
      <c r="S201" s="5">
        <v>0.187754477</v>
      </c>
    </row>
    <row r="202" spans="1:19">
      <c r="A202" s="17" t="s">
        <v>89</v>
      </c>
      <c r="B202" s="19">
        <v>746.53156402556658</v>
      </c>
      <c r="C202" s="21" t="s">
        <v>30</v>
      </c>
      <c r="D202" s="19">
        <v>13.759448154399401</v>
      </c>
      <c r="E202" s="19">
        <v>166.07131989565357</v>
      </c>
      <c r="F202" s="21" t="s">
        <v>30</v>
      </c>
      <c r="G202" s="20">
        <f>AVERAGE(B202,D202,E202)</f>
        <v>308.78744402520653</v>
      </c>
      <c r="H202">
        <f t="shared" si="24"/>
        <v>1.0745946526937956E-2</v>
      </c>
      <c r="I202">
        <f t="shared" si="25"/>
        <v>0.39864959599999999</v>
      </c>
      <c r="J202">
        <f t="shared" si="26"/>
        <v>4.2838672416014197E-3</v>
      </c>
      <c r="R202" s="4" t="s">
        <v>68</v>
      </c>
      <c r="S202" s="5">
        <v>0.17079533599999999</v>
      </c>
    </row>
    <row r="203" spans="1:19">
      <c r="A203" s="17" t="s">
        <v>19</v>
      </c>
      <c r="B203" s="21" t="s">
        <v>30</v>
      </c>
      <c r="C203" s="19">
        <v>2.3397468393919798</v>
      </c>
      <c r="D203" s="21" t="s">
        <v>30</v>
      </c>
      <c r="E203" s="21" t="s">
        <v>30</v>
      </c>
      <c r="F203" s="21" t="s">
        <v>30</v>
      </c>
      <c r="G203" s="20">
        <f>AVERAGE(C203)</f>
        <v>2.3397468393919798</v>
      </c>
      <c r="H203">
        <f t="shared" si="24"/>
        <v>8.1424277149772585E-5</v>
      </c>
      <c r="I203">
        <f t="shared" si="25"/>
        <v>0.54393411999999997</v>
      </c>
      <c r="J203">
        <f t="shared" si="26"/>
        <v>4.4289442538097654E-5</v>
      </c>
      <c r="R203" s="17" t="s">
        <v>220</v>
      </c>
      <c r="S203" s="5">
        <v>0.54393411999999997</v>
      </c>
    </row>
    <row r="204" spans="1:19">
      <c r="A204" s="17" t="s">
        <v>107</v>
      </c>
      <c r="B204" s="21" t="s">
        <v>30</v>
      </c>
      <c r="C204" s="19">
        <v>5.4594092919146151</v>
      </c>
      <c r="D204" s="21" t="s">
        <v>30</v>
      </c>
      <c r="E204" s="21" t="s">
        <v>30</v>
      </c>
      <c r="F204" s="21" t="s">
        <v>30</v>
      </c>
      <c r="G204" s="20">
        <f>AVERAGE(C204)</f>
        <v>5.4594092919146151</v>
      </c>
      <c r="H204">
        <f t="shared" si="24"/>
        <v>1.8998998001613587E-4</v>
      </c>
      <c r="I204">
        <f t="shared" si="25"/>
        <v>0.54393411999999997</v>
      </c>
      <c r="J204">
        <f t="shared" si="26"/>
        <v>1.0334203258889445E-4</v>
      </c>
      <c r="R204" s="4" t="s">
        <v>248</v>
      </c>
      <c r="S204" s="5">
        <v>0.61926907399999997</v>
      </c>
    </row>
    <row r="205" spans="1:19">
      <c r="A205" s="17" t="s">
        <v>134</v>
      </c>
      <c r="B205" s="19">
        <v>62.07116375044037</v>
      </c>
      <c r="C205" s="19">
        <v>90.470211123156474</v>
      </c>
      <c r="D205" s="19">
        <v>62.376164966610403</v>
      </c>
      <c r="E205" s="19">
        <v>33.007964202862802</v>
      </c>
      <c r="F205" s="19">
        <v>183.26756754238193</v>
      </c>
      <c r="G205" s="20">
        <f>AVERAGE(B205:F205)</f>
        <v>86.238614317090395</v>
      </c>
      <c r="H205">
        <f t="shared" si="24"/>
        <v>3.0011438481061781E-3</v>
      </c>
      <c r="I205">
        <f t="shared" si="25"/>
        <v>0.42167111499999999</v>
      </c>
      <c r="J205">
        <f t="shared" si="26"/>
        <v>1.2654956727063227E-3</v>
      </c>
      <c r="R205" s="4" t="s">
        <v>141</v>
      </c>
      <c r="S205" s="5">
        <v>0.36556084300000002</v>
      </c>
    </row>
    <row r="206" spans="1:19">
      <c r="A206" s="17" t="s">
        <v>222</v>
      </c>
      <c r="B206" s="21" t="s">
        <v>30</v>
      </c>
      <c r="C206" s="19">
        <v>0</v>
      </c>
      <c r="D206" s="19">
        <v>2.7518896308798708</v>
      </c>
      <c r="E206" s="19">
        <v>5.1574944066973165</v>
      </c>
      <c r="F206" s="19">
        <v>9.3186898750363678</v>
      </c>
      <c r="G206" s="20">
        <f>AVERAGE(C206:F206)</f>
        <v>4.3070184781533882</v>
      </c>
      <c r="H206">
        <f t="shared" si="24"/>
        <v>1.4988624425088957E-4</v>
      </c>
      <c r="I206">
        <f t="shared" si="25"/>
        <v>0.54393411999999997</v>
      </c>
      <c r="J206">
        <f t="shared" si="26"/>
        <v>8.1528242366712674E-5</v>
      </c>
      <c r="R206" s="4" t="s">
        <v>249</v>
      </c>
      <c r="S206" s="5">
        <v>0.61926907399999997</v>
      </c>
    </row>
    <row r="207" spans="1:19">
      <c r="A207" s="17" t="s">
        <v>219</v>
      </c>
      <c r="B207" s="19">
        <v>1011.59220923015</v>
      </c>
      <c r="C207" s="19">
        <v>1003.7513940991586</v>
      </c>
      <c r="D207" s="21" t="s">
        <v>30</v>
      </c>
      <c r="E207" s="19">
        <v>382.686084976941</v>
      </c>
      <c r="F207" s="19">
        <v>1624.5582682146735</v>
      </c>
      <c r="G207" s="20">
        <f>AVERAGE(B207,C207,E207,F207)</f>
        <v>1005.6469891302308</v>
      </c>
      <c r="H207">
        <f t="shared" si="24"/>
        <v>3.4996982485102156E-2</v>
      </c>
      <c r="I207">
        <f t="shared" si="25"/>
        <v>0.50184070000000003</v>
      </c>
      <c r="J207">
        <f t="shared" si="26"/>
        <v>1.7562910188211406E-2</v>
      </c>
      <c r="R207" s="4" t="s">
        <v>70</v>
      </c>
      <c r="S207" s="5">
        <v>0.21351756199999999</v>
      </c>
    </row>
    <row r="208" spans="1:19">
      <c r="A208" s="17" t="s">
        <v>244</v>
      </c>
      <c r="B208" s="21" t="s">
        <v>30</v>
      </c>
      <c r="C208" s="21" t="s">
        <v>30</v>
      </c>
      <c r="D208" s="21" t="s">
        <v>30</v>
      </c>
      <c r="E208" s="21" t="s">
        <v>30</v>
      </c>
      <c r="F208" s="21" t="s">
        <v>30</v>
      </c>
      <c r="G208" s="20" t="e">
        <f>AVERAGE(B208:F208)</f>
        <v>#DIV/0!</v>
      </c>
      <c r="H208" t="e">
        <f t="shared" si="24"/>
        <v>#DIV/0!</v>
      </c>
      <c r="I208">
        <f t="shared" si="25"/>
        <v>0.41545077699999999</v>
      </c>
      <c r="R208" s="4" t="s">
        <v>179</v>
      </c>
      <c r="S208" s="5">
        <v>0.33193937699999998</v>
      </c>
    </row>
    <row r="209" spans="1:19">
      <c r="A209" s="17" t="s">
        <v>220</v>
      </c>
      <c r="B209" s="19">
        <v>36.068378936066701</v>
      </c>
      <c r="C209" s="19">
        <v>8.5790717444372522</v>
      </c>
      <c r="D209" s="19">
        <v>35.774565201438321</v>
      </c>
      <c r="E209" s="19">
        <v>8.2519910507157057</v>
      </c>
      <c r="F209" s="19">
        <v>25.885249652878802</v>
      </c>
      <c r="G209" s="20">
        <f>AVERAGE(B209:F209)</f>
        <v>22.911851317107356</v>
      </c>
      <c r="H209">
        <f t="shared" si="24"/>
        <v>7.973430715877501E-4</v>
      </c>
      <c r="I209">
        <f t="shared" si="25"/>
        <v>0.54393411999999997</v>
      </c>
      <c r="J209">
        <f t="shared" si="26"/>
        <v>4.3370210198217981E-4</v>
      </c>
      <c r="R209" s="4" t="s">
        <v>103</v>
      </c>
      <c r="S209" s="5">
        <v>0.526867847</v>
      </c>
    </row>
    <row r="210" spans="1:19">
      <c r="A210" s="17" t="s">
        <v>221</v>
      </c>
      <c r="B210" s="19">
        <v>17.614789712962807</v>
      </c>
      <c r="C210" s="19">
        <v>5.4594092919146204</v>
      </c>
      <c r="D210" s="19">
        <v>27.518896308798698</v>
      </c>
      <c r="E210" s="19">
        <v>6.1889932880367802</v>
      </c>
      <c r="F210" s="19">
        <v>23.814429680648498</v>
      </c>
      <c r="G210" s="20">
        <f>AVERAGE(B210:F210)</f>
        <v>16.119303656472283</v>
      </c>
      <c r="H210">
        <f t="shared" si="24"/>
        <v>5.6095925691132303E-4</v>
      </c>
      <c r="I210">
        <f t="shared" si="25"/>
        <v>0.44710646199999998</v>
      </c>
      <c r="J210">
        <f t="shared" si="26"/>
        <v>2.5080850868377066E-4</v>
      </c>
      <c r="R210" s="4" t="s">
        <v>202</v>
      </c>
      <c r="S210" s="5">
        <v>0.30560838699999998</v>
      </c>
    </row>
    <row r="211" spans="1:19">
      <c r="A211" s="17" t="s">
        <v>228</v>
      </c>
      <c r="B211" s="21" t="s">
        <v>30</v>
      </c>
      <c r="C211" s="21" t="s">
        <v>30</v>
      </c>
      <c r="D211" s="21" t="s">
        <v>30</v>
      </c>
      <c r="E211" s="21" t="s">
        <v>30</v>
      </c>
      <c r="F211" s="21" t="s">
        <v>30</v>
      </c>
      <c r="G211" s="20" t="e">
        <f>AVERAGE(B211:F211)</f>
        <v>#DIV/0!</v>
      </c>
      <c r="I211">
        <f t="shared" si="25"/>
        <v>0.28943591299999999</v>
      </c>
      <c r="R211" s="4" t="s">
        <v>250</v>
      </c>
      <c r="S211" s="5">
        <v>0.16181582799999999</v>
      </c>
    </row>
    <row r="212" spans="1:19" ht="16" thickBot="1">
      <c r="A212" s="138"/>
      <c r="B212" s="32"/>
      <c r="C212" s="32"/>
      <c r="D212" s="32"/>
      <c r="E212" s="32"/>
      <c r="F212" s="32"/>
      <c r="G212" s="13"/>
      <c r="R212" s="4" t="s">
        <v>143</v>
      </c>
      <c r="S212" s="5">
        <v>0.41105823699999999</v>
      </c>
    </row>
    <row r="213" spans="1:19" ht="16" thickBot="1">
      <c r="A213" s="31"/>
      <c r="B213" s="34">
        <f>SUM(B154:B211)</f>
        <v>39608.951668372247</v>
      </c>
      <c r="C213" s="34">
        <f>SUM(C154:C211)</f>
        <v>24974.457763669969</v>
      </c>
      <c r="D213" s="34">
        <f>SUM(D154:D211)</f>
        <v>15572.026124605562</v>
      </c>
      <c r="E213" s="34">
        <f>SUM(E154:E211)</f>
        <v>38651.294582671042</v>
      </c>
      <c r="F213" s="34">
        <f>SUM(F154:F211)</f>
        <v>24869.512456499833</v>
      </c>
      <c r="G213" s="34">
        <f>AVERAGE(B213:F213)</f>
        <v>28735.248519163732</v>
      </c>
      <c r="R213" s="4" t="s">
        <v>72</v>
      </c>
      <c r="S213" s="5">
        <v>0.20526576499999999</v>
      </c>
    </row>
    <row r="214" spans="1:19">
      <c r="A214" s="33"/>
      <c r="B214" s="36"/>
      <c r="C214" s="36"/>
      <c r="D214" s="36"/>
      <c r="E214" s="36"/>
      <c r="F214" s="36"/>
      <c r="G214" s="10"/>
      <c r="R214" s="4" t="s">
        <v>85</v>
      </c>
      <c r="S214" s="5">
        <v>0.15576436299999999</v>
      </c>
    </row>
    <row r="215" spans="1:19">
      <c r="A215" s="35" t="s">
        <v>272</v>
      </c>
      <c r="B215" s="38"/>
      <c r="C215" s="38"/>
      <c r="D215" s="38"/>
      <c r="E215" s="38"/>
      <c r="F215" s="38"/>
      <c r="G215" s="13"/>
      <c r="R215" s="22" t="s">
        <v>190</v>
      </c>
      <c r="S215" s="5">
        <v>0.349158994</v>
      </c>
    </row>
    <row r="216" spans="1:19">
      <c r="R216" s="17" t="s">
        <v>157</v>
      </c>
      <c r="S216" s="5">
        <v>0.30302319799999999</v>
      </c>
    </row>
    <row r="217" spans="1:19">
      <c r="A217" s="1" t="s">
        <v>21</v>
      </c>
      <c r="B217" s="2"/>
      <c r="C217" s="2"/>
      <c r="D217" s="2"/>
      <c r="E217" s="2"/>
      <c r="F217" s="2"/>
      <c r="G217" s="3"/>
      <c r="R217" s="4" t="s">
        <v>230</v>
      </c>
      <c r="S217" s="5">
        <v>0.39837171399999999</v>
      </c>
    </row>
    <row r="218" spans="1:19">
      <c r="A218" s="6" t="s">
        <v>2</v>
      </c>
      <c r="B218" s="6"/>
      <c r="C218" s="6"/>
      <c r="D218" s="6"/>
      <c r="E218" s="6"/>
      <c r="F218" s="6"/>
      <c r="G218" s="7"/>
      <c r="R218" s="4" t="s">
        <v>170</v>
      </c>
      <c r="S218" s="5">
        <v>0.30810618099999998</v>
      </c>
    </row>
    <row r="219" spans="1:19">
      <c r="A219" s="8" t="s">
        <v>4</v>
      </c>
      <c r="B219" s="9"/>
      <c r="C219" s="9"/>
      <c r="D219" s="9"/>
      <c r="E219" s="9"/>
      <c r="F219" s="9"/>
      <c r="G219" s="10"/>
      <c r="R219" s="17" t="s">
        <v>251</v>
      </c>
      <c r="S219" s="5">
        <v>0.30281271399999998</v>
      </c>
    </row>
    <row r="220" spans="1:19" ht="16" thickBot="1">
      <c r="A220" s="11"/>
      <c r="B220" s="12"/>
      <c r="C220" s="12"/>
      <c r="D220" s="12"/>
      <c r="E220" s="12"/>
      <c r="F220" s="12"/>
      <c r="G220" s="13"/>
      <c r="R220" s="4" t="s">
        <v>252</v>
      </c>
      <c r="S220" s="5">
        <v>0.53492192699999996</v>
      </c>
    </row>
    <row r="221" spans="1:19">
      <c r="A221" s="14" t="s">
        <v>7</v>
      </c>
      <c r="B221" s="15" t="s">
        <v>8</v>
      </c>
      <c r="C221" s="15" t="s">
        <v>9</v>
      </c>
      <c r="D221" s="15" t="s">
        <v>10</v>
      </c>
      <c r="E221" s="15" t="s">
        <v>11</v>
      </c>
      <c r="F221" s="15" t="s">
        <v>12</v>
      </c>
      <c r="G221" s="16" t="s">
        <v>13</v>
      </c>
      <c r="H221" s="16" t="s">
        <v>14</v>
      </c>
      <c r="I221" s="16" t="s">
        <v>15</v>
      </c>
      <c r="J221" s="16" t="s">
        <v>279</v>
      </c>
      <c r="K221" s="16" t="s">
        <v>17</v>
      </c>
      <c r="L221" s="16" t="s">
        <v>18</v>
      </c>
      <c r="R221" s="4" t="s">
        <v>253</v>
      </c>
      <c r="S221" s="5">
        <v>0.57529444600000001</v>
      </c>
    </row>
    <row r="222" spans="1:19">
      <c r="A222" s="13"/>
      <c r="B222" s="16"/>
      <c r="C222" s="16"/>
      <c r="D222" s="16"/>
      <c r="E222" s="16"/>
      <c r="F222" s="16"/>
      <c r="G222" s="18"/>
      <c r="R222" s="4" t="s">
        <v>254</v>
      </c>
      <c r="S222" s="4">
        <v>0.54393411999999997</v>
      </c>
    </row>
    <row r="223" spans="1:19">
      <c r="A223" s="17" t="s">
        <v>23</v>
      </c>
      <c r="B223" s="19">
        <v>1445.7831325301204</v>
      </c>
      <c r="C223" s="19">
        <v>1050.2290082698589</v>
      </c>
      <c r="D223" s="19">
        <v>201.31250455270899</v>
      </c>
      <c r="E223" s="19">
        <v>66.726442438017401</v>
      </c>
      <c r="F223" s="19">
        <v>98.934335867936795</v>
      </c>
      <c r="G223" s="20">
        <f>AVERAGE(B223:F223)</f>
        <v>572.5970847317285</v>
      </c>
      <c r="H223">
        <f>G223/G$269</f>
        <v>2.4673797291916121E-2</v>
      </c>
      <c r="I223">
        <f>VLOOKUP(A223,R$1:S$248,2,FALSE)</f>
        <v>0.205225833</v>
      </c>
      <c r="J223">
        <f>H223*I223</f>
        <v>5.0637006025066296E-3</v>
      </c>
      <c r="K223">
        <f>SUM(J223:J267)</f>
        <v>0.21107867437104214</v>
      </c>
      <c r="L223">
        <f>COUNTA(J223:J267)</f>
        <v>45</v>
      </c>
      <c r="R223" s="4" t="s">
        <v>255</v>
      </c>
      <c r="S223" s="5">
        <v>0.416826951</v>
      </c>
    </row>
    <row r="224" spans="1:19">
      <c r="A224" s="17" t="s">
        <v>25</v>
      </c>
      <c r="B224" s="19">
        <v>1558.5747244296333</v>
      </c>
      <c r="C224" s="19">
        <v>530.67127137445243</v>
      </c>
      <c r="D224" s="19">
        <v>173.4995927395056</v>
      </c>
      <c r="E224" s="19">
        <v>465.69496284866307</v>
      </c>
      <c r="F224" s="19">
        <v>151.61365756385118</v>
      </c>
      <c r="G224" s="20">
        <f t="shared" ref="G224:G269" si="27">AVERAGE(B224:F224)</f>
        <v>576.0108417912212</v>
      </c>
      <c r="H224">
        <f t="shared" ref="H224:H267" si="28">G224/G$269</f>
        <v>2.4820899594627341E-2</v>
      </c>
      <c r="I224">
        <f t="shared" ref="I224:I267" si="29">VLOOKUP(A224,R$1:S$248,2,FALSE)</f>
        <v>0.22307782900000001</v>
      </c>
      <c r="J224">
        <f t="shared" ref="J224:J267" si="30">H224*I224</f>
        <v>5.5369923953964475E-3</v>
      </c>
      <c r="R224" s="4" t="s">
        <v>216</v>
      </c>
      <c r="S224" s="5">
        <v>0.302344053</v>
      </c>
    </row>
    <row r="225" spans="1:19">
      <c r="A225" s="17" t="s">
        <v>27</v>
      </c>
      <c r="B225" s="19">
        <v>1063.4635807668362</v>
      </c>
      <c r="C225" s="19">
        <v>515.39016146576409</v>
      </c>
      <c r="D225" s="19">
        <v>431.76234529067807</v>
      </c>
      <c r="E225" s="19">
        <v>629.73080050878912</v>
      </c>
      <c r="F225" s="19">
        <v>264.68146998435037</v>
      </c>
      <c r="G225" s="20">
        <f t="shared" si="27"/>
        <v>581.00567160328353</v>
      </c>
      <c r="H225">
        <f t="shared" si="28"/>
        <v>2.5036131948365549E-2</v>
      </c>
      <c r="I225">
        <f t="shared" si="29"/>
        <v>0.20740839999999999</v>
      </c>
      <c r="J225">
        <f t="shared" si="30"/>
        <v>5.1927040695993812E-3</v>
      </c>
      <c r="R225" s="4" t="s">
        <v>105</v>
      </c>
      <c r="S225" s="5">
        <v>0.31737988700000003</v>
      </c>
    </row>
    <row r="226" spans="1:19">
      <c r="A226" s="17" t="s">
        <v>29</v>
      </c>
      <c r="B226" s="19">
        <v>282.71139268319479</v>
      </c>
      <c r="C226" s="19">
        <v>987.71537682522433</v>
      </c>
      <c r="D226" s="19">
        <v>707.24261467859503</v>
      </c>
      <c r="E226" s="19">
        <v>38.923758088843478</v>
      </c>
      <c r="F226" s="19">
        <v>124.63156596350478</v>
      </c>
      <c r="G226" s="20">
        <f t="shared" si="27"/>
        <v>428.24494164787245</v>
      </c>
      <c r="H226">
        <f t="shared" si="28"/>
        <v>1.845351498158361E-2</v>
      </c>
      <c r="I226">
        <f t="shared" si="29"/>
        <v>0.226918286</v>
      </c>
      <c r="J226">
        <f t="shared" si="30"/>
        <v>4.1874399902962741E-3</v>
      </c>
      <c r="R226" s="4" t="s">
        <v>192</v>
      </c>
      <c r="S226" s="5">
        <v>0.27743080799999997</v>
      </c>
    </row>
    <row r="227" spans="1:19">
      <c r="A227" s="17" t="s">
        <v>32</v>
      </c>
      <c r="B227" s="19">
        <v>2015.6003955029844</v>
      </c>
      <c r="C227" s="19">
        <v>526.50369594481015</v>
      </c>
      <c r="D227" s="19">
        <v>1096.62338006344</v>
      </c>
      <c r="E227" s="19">
        <v>504.61872093750657</v>
      </c>
      <c r="F227" s="19">
        <v>1743.5570619842886</v>
      </c>
      <c r="G227" s="20">
        <f t="shared" si="27"/>
        <v>1177.380650886606</v>
      </c>
      <c r="H227">
        <f t="shared" si="28"/>
        <v>5.0734543171855315E-2</v>
      </c>
      <c r="I227">
        <f t="shared" si="29"/>
        <v>0.167790564</v>
      </c>
      <c r="J227">
        <f t="shared" si="30"/>
        <v>8.5127776130879528E-3</v>
      </c>
      <c r="R227" s="4" t="s">
        <v>256</v>
      </c>
      <c r="S227" s="5">
        <v>0.29321646899999998</v>
      </c>
    </row>
    <row r="228" spans="1:19">
      <c r="A228" s="17" t="s">
        <v>34</v>
      </c>
      <c r="B228" s="19">
        <v>27.831691507672002</v>
      </c>
      <c r="C228" s="19">
        <v>583.460560149922</v>
      </c>
      <c r="D228" s="19">
        <v>1136.35611122516</v>
      </c>
      <c r="E228" s="19">
        <v>43.094160741219568</v>
      </c>
      <c r="F228" s="19">
        <v>62.958213734141601</v>
      </c>
      <c r="G228" s="20">
        <f t="shared" si="27"/>
        <v>370.74014747162306</v>
      </c>
      <c r="H228">
        <f t="shared" si="28"/>
        <v>1.5975574257378042E-2</v>
      </c>
      <c r="I228">
        <f t="shared" si="29"/>
        <v>0.14496762399999999</v>
      </c>
      <c r="J228">
        <f t="shared" si="30"/>
        <v>2.3159410421276592E-3</v>
      </c>
      <c r="R228" s="4" t="s">
        <v>257</v>
      </c>
      <c r="S228" s="4">
        <v>0.39864959599999999</v>
      </c>
    </row>
    <row r="229" spans="1:19">
      <c r="A229" s="17" t="s">
        <v>38</v>
      </c>
      <c r="B229" s="19">
        <v>35.155820851796243</v>
      </c>
      <c r="C229" s="19">
        <v>443.15218735196424</v>
      </c>
      <c r="D229" s="19">
        <v>184.09498771596401</v>
      </c>
      <c r="E229" s="19">
        <v>461.52456019628698</v>
      </c>
      <c r="F229" s="19">
        <v>28.266953105124799</v>
      </c>
      <c r="G229" s="20">
        <f t="shared" si="27"/>
        <v>230.43890184422725</v>
      </c>
      <c r="H229">
        <f t="shared" si="28"/>
        <v>9.9298492847551163E-3</v>
      </c>
      <c r="I229">
        <f t="shared" si="29"/>
        <v>0.189396599</v>
      </c>
      <c r="J229">
        <f t="shared" si="30"/>
        <v>1.8806796831152017E-3</v>
      </c>
      <c r="R229" s="4" t="s">
        <v>258</v>
      </c>
      <c r="S229" s="4">
        <v>0.54393411999999997</v>
      </c>
    </row>
    <row r="230" spans="1:19">
      <c r="A230" s="17" t="s">
        <v>39</v>
      </c>
      <c r="B230" s="19">
        <v>306.14860658439227</v>
      </c>
      <c r="C230" s="19">
        <v>647.36338340443695</v>
      </c>
      <c r="D230" s="19">
        <v>360.243429199584</v>
      </c>
      <c r="E230" s="19">
        <v>1.3901342174586957</v>
      </c>
      <c r="F230" s="19">
        <v>321.21537619459997</v>
      </c>
      <c r="G230" s="20">
        <f t="shared" si="27"/>
        <v>327.27218592009439</v>
      </c>
      <c r="H230">
        <f t="shared" si="28"/>
        <v>1.4102495087724714E-2</v>
      </c>
      <c r="I230">
        <f t="shared" si="29"/>
        <v>0.150847644</v>
      </c>
      <c r="J230">
        <f t="shared" si="30"/>
        <v>2.1273281585048463E-3</v>
      </c>
      <c r="R230" s="4" t="s">
        <v>144</v>
      </c>
      <c r="S230" s="5">
        <v>0.52159803599999999</v>
      </c>
    </row>
    <row r="231" spans="1:19">
      <c r="A231" s="17" t="s">
        <v>41</v>
      </c>
      <c r="B231" s="19">
        <v>3790.9693485186945</v>
      </c>
      <c r="C231" s="19">
        <v>2175.474374273279</v>
      </c>
      <c r="D231" s="19">
        <v>904.58184611513229</v>
      </c>
      <c r="E231" s="19">
        <v>4840.4473451911781</v>
      </c>
      <c r="F231" s="19">
        <v>610.30921476973992</v>
      </c>
      <c r="G231" s="20">
        <f t="shared" si="27"/>
        <v>2464.3564257736048</v>
      </c>
      <c r="H231">
        <f t="shared" si="28"/>
        <v>0.10619165295446283</v>
      </c>
      <c r="I231">
        <f t="shared" si="29"/>
        <v>0.15008984</v>
      </c>
      <c r="J231">
        <f t="shared" si="30"/>
        <v>1.5938288201270853E-2</v>
      </c>
      <c r="R231" s="4" t="s">
        <v>232</v>
      </c>
      <c r="S231" s="5">
        <v>0.262116511</v>
      </c>
    </row>
    <row r="232" spans="1:19">
      <c r="A232" s="17" t="s">
        <v>43</v>
      </c>
      <c r="B232" s="19">
        <v>231.44248727432526</v>
      </c>
      <c r="C232" s="19">
        <v>836.29346954822097</v>
      </c>
      <c r="D232" s="19">
        <v>112.57607162487</v>
      </c>
      <c r="E232" s="19">
        <v>34.753355436467402</v>
      </c>
      <c r="F232" s="19">
        <v>52.679321695914396</v>
      </c>
      <c r="G232" s="20">
        <f t="shared" si="27"/>
        <v>253.54894111595962</v>
      </c>
      <c r="H232">
        <f t="shared" si="28"/>
        <v>1.0925684645436527E-2</v>
      </c>
      <c r="I232">
        <f t="shared" si="29"/>
        <v>0.24644919700000001</v>
      </c>
      <c r="J232">
        <f t="shared" si="30"/>
        <v>2.6926262075430618E-3</v>
      </c>
      <c r="R232" s="4" t="s">
        <v>193</v>
      </c>
      <c r="S232" s="5">
        <v>0.29781603099999998</v>
      </c>
    </row>
    <row r="233" spans="1:19">
      <c r="A233" s="17" t="s">
        <v>45</v>
      </c>
      <c r="B233" s="19">
        <v>1391.5845753836013</v>
      </c>
      <c r="C233" s="19">
        <v>1030.78032293153</v>
      </c>
      <c r="D233" s="19">
        <v>348.32360985106851</v>
      </c>
      <c r="E233" s="19">
        <v>522.69046576446954</v>
      </c>
      <c r="F233" s="19">
        <v>332.77912973760556</v>
      </c>
      <c r="G233" s="20">
        <f t="shared" si="27"/>
        <v>725.23162073365506</v>
      </c>
      <c r="H233">
        <f t="shared" si="28"/>
        <v>3.1250976431453088E-2</v>
      </c>
      <c r="I233">
        <f t="shared" si="29"/>
        <v>0.21118531600000001</v>
      </c>
      <c r="J233">
        <f t="shared" si="30"/>
        <v>6.5997473329849734E-3</v>
      </c>
      <c r="R233" s="4" t="s">
        <v>74</v>
      </c>
      <c r="S233" s="5">
        <v>0.164744418</v>
      </c>
    </row>
    <row r="234" spans="1:19">
      <c r="A234" s="17" t="s">
        <v>47</v>
      </c>
      <c r="B234" s="19">
        <v>80.56542278536638</v>
      </c>
      <c r="C234" s="19">
        <v>169.48140080545301</v>
      </c>
      <c r="D234" s="19">
        <v>23.839638697031301</v>
      </c>
      <c r="E234" s="19">
        <v>29.19281856663261</v>
      </c>
      <c r="F234" s="19">
        <v>0</v>
      </c>
      <c r="G234" s="20">
        <f t="shared" si="27"/>
        <v>60.615856170896656</v>
      </c>
      <c r="H234">
        <f t="shared" si="28"/>
        <v>2.6119995852535156E-3</v>
      </c>
      <c r="I234">
        <f t="shared" si="29"/>
        <v>0.193795309</v>
      </c>
      <c r="J234">
        <f t="shared" si="30"/>
        <v>5.0619326673207691E-4</v>
      </c>
      <c r="R234" s="25" t="s">
        <v>146</v>
      </c>
      <c r="S234" s="5">
        <v>0.53553453900000003</v>
      </c>
    </row>
    <row r="235" spans="1:19">
      <c r="A235" s="17" t="s">
        <v>49</v>
      </c>
      <c r="B235" s="19">
        <v>771.96323287069242</v>
      </c>
      <c r="C235" s="19">
        <v>1279.4456569001852</v>
      </c>
      <c r="D235" s="19">
        <v>197.33923143653689</v>
      </c>
      <c r="E235" s="19">
        <v>194.61879044421701</v>
      </c>
      <c r="F235" s="19">
        <v>1131.9629857097702</v>
      </c>
      <c r="G235" s="20">
        <f t="shared" si="27"/>
        <v>715.06597947228033</v>
      </c>
      <c r="H235">
        <f t="shared" si="28"/>
        <v>3.0812928494232079E-2</v>
      </c>
      <c r="I235">
        <f t="shared" si="29"/>
        <v>0.21171030399999999</v>
      </c>
      <c r="J235">
        <f t="shared" si="30"/>
        <v>6.5234144586441356E-3</v>
      </c>
      <c r="R235" s="4" t="s">
        <v>0</v>
      </c>
      <c r="S235" s="5">
        <v>0.199021375</v>
      </c>
    </row>
    <row r="236" spans="1:19">
      <c r="A236" s="17" t="s">
        <v>54</v>
      </c>
      <c r="B236" s="19">
        <v>303.21895484674258</v>
      </c>
      <c r="C236" s="19">
        <v>122.24887926950737</v>
      </c>
      <c r="D236" s="19">
        <v>128.46916408955758</v>
      </c>
      <c r="E236" s="19">
        <v>33.3632212190087</v>
      </c>
      <c r="F236" s="19">
        <v>5839.695539217827</v>
      </c>
      <c r="G236" s="20">
        <f t="shared" si="27"/>
        <v>1285.3991517285288</v>
      </c>
      <c r="H236">
        <f t="shared" si="28"/>
        <v>5.5389171469166637E-2</v>
      </c>
      <c r="I236">
        <f t="shared" si="29"/>
        <v>0.12913191900000001</v>
      </c>
      <c r="J236">
        <f t="shared" si="30"/>
        <v>7.1525100036335379E-3</v>
      </c>
      <c r="R236" s="4" t="s">
        <v>259</v>
      </c>
      <c r="S236" s="4">
        <v>0.54393411999999997</v>
      </c>
    </row>
    <row r="237" spans="1:19">
      <c r="A237" s="17" t="s">
        <v>56</v>
      </c>
      <c r="B237" s="19">
        <v>234.37213901197495</v>
      </c>
      <c r="C237" s="19">
        <v>137.52998917819599</v>
      </c>
      <c r="D237" s="19">
        <v>202.63692892476601</v>
      </c>
      <c r="E237" s="19">
        <v>159.86543500774999</v>
      </c>
      <c r="F237" s="19">
        <v>161.89254960207839</v>
      </c>
      <c r="G237" s="20">
        <f t="shared" si="27"/>
        <v>179.25940834495307</v>
      </c>
      <c r="H237">
        <f t="shared" si="28"/>
        <v>7.7244722722338774E-3</v>
      </c>
      <c r="I237">
        <f t="shared" si="29"/>
        <v>0.255508018</v>
      </c>
      <c r="J237">
        <f t="shared" si="30"/>
        <v>1.9736646003744346E-3</v>
      </c>
      <c r="R237" s="17" t="s">
        <v>260</v>
      </c>
      <c r="S237" s="4">
        <v>0.39864959599999999</v>
      </c>
    </row>
    <row r="238" spans="1:19">
      <c r="A238" s="17" t="s">
        <v>58</v>
      </c>
      <c r="B238" s="19">
        <v>1683.084923279745</v>
      </c>
      <c r="C238" s="19">
        <v>3029.8273373499501</v>
      </c>
      <c r="D238" s="19">
        <v>1125.7607162487004</v>
      </c>
      <c r="E238" s="19">
        <v>63.946174003099998</v>
      </c>
      <c r="F238" s="19">
        <v>5894.9445839233003</v>
      </c>
      <c r="G238" s="20">
        <f t="shared" si="27"/>
        <v>2359.5127469609592</v>
      </c>
      <c r="H238">
        <f t="shared" si="28"/>
        <v>0.10167383100366827</v>
      </c>
      <c r="I238">
        <f t="shared" si="29"/>
        <v>0.19057085000000001</v>
      </c>
      <c r="J238">
        <f t="shared" si="30"/>
        <v>1.9376068397125416E-2</v>
      </c>
      <c r="R238" s="4" t="s">
        <v>203</v>
      </c>
      <c r="S238" s="5">
        <v>0.273960494</v>
      </c>
    </row>
    <row r="239" spans="1:19">
      <c r="A239" s="17" t="s">
        <v>60</v>
      </c>
      <c r="B239" s="19">
        <v>418.94019848390519</v>
      </c>
      <c r="C239" s="19">
        <v>540.3956140436178</v>
      </c>
      <c r="D239" s="19">
        <v>1034.37543457675</v>
      </c>
      <c r="E239" s="19">
        <v>401.74878884556307</v>
      </c>
      <c r="F239" s="19">
        <v>899.40305334487994</v>
      </c>
      <c r="G239" s="20">
        <f t="shared" si="27"/>
        <v>658.97261785894318</v>
      </c>
      <c r="H239">
        <f t="shared" si="28"/>
        <v>2.8395807850807787E-2</v>
      </c>
      <c r="I239">
        <f t="shared" si="29"/>
        <v>0.14993991800000001</v>
      </c>
      <c r="J239">
        <f t="shared" si="30"/>
        <v>4.2576651006938759E-3</v>
      </c>
      <c r="R239" s="4" t="s">
        <v>233</v>
      </c>
      <c r="S239" s="5">
        <v>0.30434835599999999</v>
      </c>
    </row>
    <row r="240" spans="1:19">
      <c r="A240" s="17" t="s">
        <v>62</v>
      </c>
      <c r="B240" s="19">
        <v>62.987512359468262</v>
      </c>
      <c r="C240" s="19">
        <v>101.41100212129589</v>
      </c>
      <c r="D240" s="19">
        <v>105.95394976458357</v>
      </c>
      <c r="E240" s="19">
        <v>45.874429176136999</v>
      </c>
      <c r="F240" s="19">
        <v>6.4243075238919998</v>
      </c>
      <c r="G240" s="20">
        <f t="shared" si="27"/>
        <v>64.530240189075357</v>
      </c>
      <c r="H240">
        <f t="shared" si="28"/>
        <v>2.7806744185047325E-3</v>
      </c>
      <c r="I240">
        <f t="shared" si="29"/>
        <v>0.25460756899999998</v>
      </c>
      <c r="J240">
        <f t="shared" si="30"/>
        <v>7.0798075387597855E-4</v>
      </c>
      <c r="R240" s="4" t="s">
        <v>221</v>
      </c>
      <c r="S240" s="5">
        <v>0.44710646199999998</v>
      </c>
    </row>
    <row r="241" spans="1:19">
      <c r="A241" s="17" t="s">
        <v>64</v>
      </c>
      <c r="B241" s="19">
        <v>1435.5293514483465</v>
      </c>
      <c r="C241" s="19">
        <v>843.23942859762474</v>
      </c>
      <c r="D241" s="19">
        <v>676.78085412127757</v>
      </c>
      <c r="E241" s="19">
        <v>1092.6454949225349</v>
      </c>
      <c r="F241" s="19">
        <v>1468.596699961711</v>
      </c>
      <c r="G241" s="20">
        <f t="shared" si="27"/>
        <v>1103.3583658102989</v>
      </c>
      <c r="H241">
        <f t="shared" si="28"/>
        <v>4.7544846776679056E-2</v>
      </c>
      <c r="I241">
        <f t="shared" si="29"/>
        <v>0.25070976</v>
      </c>
      <c r="J241">
        <f t="shared" si="30"/>
        <v>1.1919957124617979E-2</v>
      </c>
      <c r="R241" s="39" t="s">
        <v>267</v>
      </c>
      <c r="S241" s="5">
        <v>0.284910779</v>
      </c>
    </row>
    <row r="242" spans="1:19">
      <c r="A242" s="17" t="s">
        <v>66</v>
      </c>
      <c r="B242" s="19">
        <v>106.93228842421357</v>
      </c>
      <c r="C242" s="19">
        <v>154.20029089676498</v>
      </c>
      <c r="D242" s="19">
        <v>381.43421915250087</v>
      </c>
      <c r="E242" s="19">
        <v>474.03576815341523</v>
      </c>
      <c r="F242" s="19">
        <v>285.2392540608048</v>
      </c>
      <c r="G242" s="20">
        <f t="shared" si="27"/>
        <v>280.36836413753991</v>
      </c>
      <c r="H242">
        <f t="shared" si="28"/>
        <v>1.2081361166965895E-2</v>
      </c>
      <c r="I242">
        <f t="shared" si="29"/>
        <v>0.187754477</v>
      </c>
      <c r="J242">
        <f t="shared" si="30"/>
        <v>2.2683296473517914E-3</v>
      </c>
      <c r="R242" s="17" t="s">
        <v>172</v>
      </c>
      <c r="S242" s="5">
        <v>0.38138826799999997</v>
      </c>
    </row>
    <row r="243" spans="1:19">
      <c r="A243" s="17" t="s">
        <v>68</v>
      </c>
      <c r="B243" s="19">
        <v>547.84487494049142</v>
      </c>
      <c r="C243" s="19">
        <v>36.118987056899897</v>
      </c>
      <c r="D243" s="19">
        <v>169.52631962333371</v>
      </c>
      <c r="E243" s="19">
        <v>649.19267955321084</v>
      </c>
      <c r="F243" s="19">
        <v>325.06996070893501</v>
      </c>
      <c r="G243" s="20">
        <f t="shared" si="27"/>
        <v>345.55056437657419</v>
      </c>
      <c r="H243">
        <f t="shared" si="28"/>
        <v>1.4890129214558262E-2</v>
      </c>
      <c r="I243">
        <f t="shared" si="29"/>
        <v>0.17079533599999999</v>
      </c>
      <c r="J243">
        <f t="shared" si="30"/>
        <v>2.5431646222838942E-3</v>
      </c>
      <c r="R243" s="4" t="s">
        <v>261</v>
      </c>
      <c r="S243" s="4">
        <v>0.54393411999999997</v>
      </c>
    </row>
    <row r="244" spans="1:19">
      <c r="A244" s="17" t="s">
        <v>70</v>
      </c>
      <c r="B244" s="19">
        <v>389.64368110740799</v>
      </c>
      <c r="C244" s="19">
        <v>44.4541379161845</v>
      </c>
      <c r="D244" s="19">
        <v>209.25905078505255</v>
      </c>
      <c r="E244" s="19">
        <v>26.412550131715218</v>
      </c>
      <c r="F244" s="19">
        <v>14.133476552562399</v>
      </c>
      <c r="G244" s="20">
        <f t="shared" si="27"/>
        <v>136.78057929858451</v>
      </c>
      <c r="H244">
        <f t="shared" si="28"/>
        <v>5.8940158395415672E-3</v>
      </c>
      <c r="I244">
        <f t="shared" si="29"/>
        <v>0.21351756199999999</v>
      </c>
      <c r="J244">
        <f t="shared" si="30"/>
        <v>1.2584758924482986E-3</v>
      </c>
      <c r="R244" s="4" t="s">
        <v>262</v>
      </c>
      <c r="S244" s="4">
        <v>0.38749658933333336</v>
      </c>
    </row>
    <row r="245" spans="1:19">
      <c r="A245" s="17" t="s">
        <v>72</v>
      </c>
      <c r="B245" s="19">
        <v>98.143333211264505</v>
      </c>
      <c r="C245" s="19">
        <v>163.92463356593001</v>
      </c>
      <c r="D245" s="19">
        <v>317.86184929375099</v>
      </c>
      <c r="E245" s="19">
        <v>102.869932091943</v>
      </c>
      <c r="F245" s="19">
        <v>208.14756377410077</v>
      </c>
      <c r="G245" s="20">
        <f t="shared" si="27"/>
        <v>178.18946238739787</v>
      </c>
      <c r="H245">
        <f t="shared" si="28"/>
        <v>7.6783672004932645E-3</v>
      </c>
      <c r="I245">
        <f t="shared" si="29"/>
        <v>0.20526576499999999</v>
      </c>
      <c r="J245">
        <f t="shared" si="30"/>
        <v>1.5761059173601583E-3</v>
      </c>
      <c r="R245" s="4" t="s">
        <v>195</v>
      </c>
      <c r="S245" s="5">
        <v>0.52748621900000003</v>
      </c>
    </row>
    <row r="246" spans="1:19">
      <c r="A246" s="17" t="s">
        <v>74</v>
      </c>
      <c r="B246" s="19">
        <v>42.479950195920502</v>
      </c>
      <c r="C246" s="19">
        <v>101.41100212129589</v>
      </c>
      <c r="D246" s="19">
        <v>47.679277394062609</v>
      </c>
      <c r="E246" s="19">
        <v>1505.5153575077675</v>
      </c>
      <c r="F246" s="19">
        <v>5.1394460191136</v>
      </c>
      <c r="G246" s="20">
        <f t="shared" si="27"/>
        <v>340.445006647632</v>
      </c>
      <c r="H246">
        <f t="shared" si="28"/>
        <v>1.4670125480999059E-2</v>
      </c>
      <c r="I246">
        <f t="shared" si="29"/>
        <v>0.164744418</v>
      </c>
      <c r="J246">
        <f t="shared" si="30"/>
        <v>2.41682128435416E-3</v>
      </c>
      <c r="R246" s="17" t="s">
        <v>263</v>
      </c>
      <c r="S246" s="4">
        <v>0.25747838160000003</v>
      </c>
    </row>
    <row r="247" spans="1:19">
      <c r="A247" s="17" t="s">
        <v>79</v>
      </c>
      <c r="B247" s="19">
        <v>101.0729849489142</v>
      </c>
      <c r="C247" s="19">
        <v>88.908275832369</v>
      </c>
      <c r="D247" s="19">
        <v>50.328126138177197</v>
      </c>
      <c r="E247" s="19">
        <v>73.677113525310901</v>
      </c>
      <c r="F247" s="19">
        <v>23.1275070860112</v>
      </c>
      <c r="G247" s="20">
        <f t="shared" si="27"/>
        <v>67.422801506156503</v>
      </c>
      <c r="H247">
        <f t="shared" si="28"/>
        <v>2.905317860630423E-3</v>
      </c>
      <c r="I247">
        <f t="shared" si="29"/>
        <v>0.17537725199999998</v>
      </c>
      <c r="J247">
        <f t="shared" si="30"/>
        <v>5.0952666258388256E-4</v>
      </c>
      <c r="R247" s="4" t="s">
        <v>148</v>
      </c>
      <c r="S247" s="5">
        <v>0.49722559999999999</v>
      </c>
    </row>
    <row r="248" spans="1:19">
      <c r="A248" s="17" t="s">
        <v>83</v>
      </c>
      <c r="B248" s="19">
        <v>1.4648258688248399</v>
      </c>
      <c r="C248" s="19">
        <v>79.183933163203648</v>
      </c>
      <c r="D248" s="19">
        <v>86.087584183724104</v>
      </c>
      <c r="E248" s="19">
        <v>127.89234800620001</v>
      </c>
      <c r="F248" s="19">
        <v>14.133476552562399</v>
      </c>
      <c r="G248" s="20">
        <f t="shared" si="27"/>
        <v>61.752433554902993</v>
      </c>
      <c r="H248">
        <f t="shared" si="28"/>
        <v>2.6609758736897159E-3</v>
      </c>
      <c r="I248">
        <f t="shared" si="29"/>
        <v>0.16181582799999999</v>
      </c>
      <c r="J248">
        <f t="shared" si="30"/>
        <v>4.3058801428912477E-4</v>
      </c>
      <c r="R248" s="4" t="s">
        <v>149</v>
      </c>
      <c r="S248" s="5">
        <v>0.47228700699999998</v>
      </c>
    </row>
    <row r="249" spans="1:19">
      <c r="A249" s="17" t="s">
        <v>85</v>
      </c>
      <c r="B249" s="19">
        <v>297.35965137144319</v>
      </c>
      <c r="C249" s="19">
        <v>772.39064629370603</v>
      </c>
      <c r="D249" s="19">
        <v>878.09335867398636</v>
      </c>
      <c r="E249" s="19">
        <v>810.44824877841961</v>
      </c>
      <c r="F249" s="19">
        <v>1638.1984185924598</v>
      </c>
      <c r="G249" s="20">
        <f t="shared" si="27"/>
        <v>879.29806474200302</v>
      </c>
      <c r="H249">
        <f t="shared" si="28"/>
        <v>3.7889857959690951E-2</v>
      </c>
      <c r="I249">
        <f t="shared" si="29"/>
        <v>0.15576436299999999</v>
      </c>
      <c r="J249">
        <f t="shared" si="30"/>
        <v>5.9018895892517399E-3</v>
      </c>
    </row>
    <row r="250" spans="1:19">
      <c r="A250" s="17" t="s">
        <v>87</v>
      </c>
      <c r="B250" s="19">
        <v>597.64895448053608</v>
      </c>
      <c r="C250" s="19">
        <v>75.01635773356135</v>
      </c>
      <c r="D250" s="19">
        <v>354.94573171135499</v>
      </c>
      <c r="E250" s="19">
        <v>125.11207957128261</v>
      </c>
      <c r="F250" s="19">
        <v>7.7091690286704004</v>
      </c>
      <c r="G250" s="20">
        <f t="shared" si="27"/>
        <v>232.08645850508105</v>
      </c>
      <c r="H250">
        <f t="shared" si="28"/>
        <v>1.0000844195768152E-2</v>
      </c>
      <c r="I250">
        <f t="shared" si="29"/>
        <v>0.23357465599999999</v>
      </c>
      <c r="J250">
        <f t="shared" si="30"/>
        <v>2.3359437427361426E-3</v>
      </c>
    </row>
    <row r="251" spans="1:19">
      <c r="A251" s="17" t="s">
        <v>0</v>
      </c>
      <c r="B251" s="19">
        <v>344.23407917383821</v>
      </c>
      <c r="C251" s="19">
        <v>382.02774771721056</v>
      </c>
      <c r="D251" s="19">
        <v>230.44984073796928</v>
      </c>
      <c r="E251" s="19">
        <v>1105.156702879663</v>
      </c>
      <c r="F251" s="19">
        <v>263.39660847957197</v>
      </c>
      <c r="G251" s="20">
        <f t="shared" si="27"/>
        <v>465.05299579765062</v>
      </c>
      <c r="H251">
        <f t="shared" si="28"/>
        <v>2.003961189164211E-2</v>
      </c>
      <c r="I251">
        <f t="shared" si="29"/>
        <v>0.199021375</v>
      </c>
      <c r="J251">
        <f t="shared" si="30"/>
        <v>3.9883111131409641E-3</v>
      </c>
    </row>
    <row r="252" spans="1:19">
      <c r="A252" s="17" t="s">
        <v>37</v>
      </c>
      <c r="B252" s="19">
        <v>454.09601933570144</v>
      </c>
      <c r="C252" s="19">
        <v>540.3956140436178</v>
      </c>
      <c r="D252" s="19">
        <v>258.26275255117247</v>
      </c>
      <c r="E252" s="19">
        <v>88.968589917356525</v>
      </c>
      <c r="F252" s="19">
        <v>3.8545845143351998</v>
      </c>
      <c r="G252" s="20">
        <f t="shared" si="27"/>
        <v>269.11551207243667</v>
      </c>
      <c r="H252">
        <f t="shared" si="28"/>
        <v>1.1596464198025926E-2</v>
      </c>
      <c r="I252">
        <f t="shared" si="29"/>
        <v>0.23886655300000001</v>
      </c>
      <c r="J252">
        <f t="shared" si="30"/>
        <v>2.7700074299703624E-3</v>
      </c>
    </row>
    <row r="253" spans="1:19">
      <c r="A253" s="17" t="s">
        <v>92</v>
      </c>
      <c r="B253" s="19">
        <v>7.3241293441242172</v>
      </c>
      <c r="C253" s="19">
        <v>16.670301718569199</v>
      </c>
      <c r="D253" s="19">
        <v>35.759458045546957</v>
      </c>
      <c r="E253" s="19">
        <v>31.973087001550002</v>
      </c>
      <c r="F253" s="19">
        <v>0</v>
      </c>
      <c r="G253" s="20">
        <f t="shared" si="27"/>
        <v>18.345395221958075</v>
      </c>
      <c r="H253">
        <f t="shared" si="28"/>
        <v>7.9052194818413123E-4</v>
      </c>
      <c r="I253">
        <f t="shared" si="29"/>
        <v>0.28963038000000002</v>
      </c>
      <c r="J253">
        <f t="shared" si="30"/>
        <v>2.2895917225091025E-4</v>
      </c>
    </row>
    <row r="254" spans="1:19">
      <c r="A254" s="17" t="s">
        <v>96</v>
      </c>
      <c r="B254" s="19">
        <v>238.76661661844946</v>
      </c>
      <c r="C254" s="19">
        <v>607.07682091789457</v>
      </c>
      <c r="D254" s="19">
        <v>905.90627048718954</v>
      </c>
      <c r="E254" s="19">
        <v>863.27334904185</v>
      </c>
      <c r="F254" s="19">
        <v>625.72755282708101</v>
      </c>
      <c r="G254" s="20">
        <f t="shared" si="27"/>
        <v>648.15012197849296</v>
      </c>
      <c r="H254">
        <f t="shared" si="28"/>
        <v>2.7929455372481888E-2</v>
      </c>
      <c r="I254">
        <f t="shared" si="29"/>
        <v>0.30302319799999999</v>
      </c>
      <c r="J254">
        <f t="shared" si="30"/>
        <v>8.4632728853677435E-3</v>
      </c>
    </row>
    <row r="255" spans="1:19">
      <c r="A255" s="17" t="s">
        <v>150</v>
      </c>
      <c r="B255" s="19">
        <v>54.198557146519207</v>
      </c>
      <c r="C255" s="19">
        <v>15.2811099086884</v>
      </c>
      <c r="D255" s="19">
        <v>19.866365580859402</v>
      </c>
      <c r="E255" s="19">
        <v>54.21523448088913</v>
      </c>
      <c r="F255" s="19">
        <v>55.249044705471192</v>
      </c>
      <c r="G255" s="20">
        <f t="shared" si="27"/>
        <v>39.762062364485466</v>
      </c>
      <c r="H255">
        <f t="shared" si="28"/>
        <v>1.713388162200467E-3</v>
      </c>
      <c r="I255">
        <f t="shared" si="29"/>
        <v>0.30302319799999999</v>
      </c>
      <c r="J255">
        <f t="shared" si="30"/>
        <v>5.1919636032532826E-4</v>
      </c>
    </row>
    <row r="256" spans="1:19">
      <c r="A256" s="17" t="s">
        <v>151</v>
      </c>
      <c r="B256" s="19">
        <v>45.409601933570144</v>
      </c>
      <c r="C256" s="19">
        <v>63.902823254515219</v>
      </c>
      <c r="D256" s="19">
        <v>112.57607162487004</v>
      </c>
      <c r="E256" s="19">
        <v>94.529126787191302</v>
      </c>
      <c r="F256" s="19">
        <v>107.92836640138559</v>
      </c>
      <c r="G256" s="20">
        <f t="shared" si="27"/>
        <v>84.869198000306454</v>
      </c>
      <c r="H256">
        <f t="shared" si="28"/>
        <v>3.6571010290213936E-3</v>
      </c>
      <c r="I256">
        <f t="shared" si="29"/>
        <v>0.34739118899999999</v>
      </c>
      <c r="J256">
        <f t="shared" si="30"/>
        <v>1.2704446747648654E-3</v>
      </c>
    </row>
    <row r="257" spans="1:10">
      <c r="A257" s="17" t="s">
        <v>168</v>
      </c>
      <c r="B257" s="19">
        <v>279.7817409455451</v>
      </c>
      <c r="C257" s="19">
        <v>175.03816804497646</v>
      </c>
      <c r="D257" s="19">
        <v>131.11801283367217</v>
      </c>
      <c r="E257" s="19">
        <v>8.3408053047521751</v>
      </c>
      <c r="F257" s="19">
        <v>372.60983638573595</v>
      </c>
      <c r="G257" s="20">
        <f t="shared" si="27"/>
        <v>193.37771270293638</v>
      </c>
      <c r="H257">
        <f t="shared" si="28"/>
        <v>8.3328445275653289E-3</v>
      </c>
      <c r="I257">
        <f t="shared" si="29"/>
        <v>0.35233554700000003</v>
      </c>
      <c r="J257">
        <f t="shared" si="30"/>
        <v>2.935957334685687E-3</v>
      </c>
    </row>
    <row r="258" spans="1:10">
      <c r="A258" s="17" t="s">
        <v>170</v>
      </c>
      <c r="B258" s="19">
        <v>14.648258688248434</v>
      </c>
      <c r="C258" s="19">
        <v>1.3891918098807701</v>
      </c>
      <c r="D258" s="19">
        <v>10.595394976458357</v>
      </c>
      <c r="E258" s="19">
        <v>16.68161060950435</v>
      </c>
      <c r="F258" s="19">
        <v>17.988061066897597</v>
      </c>
      <c r="G258" s="20">
        <f t="shared" si="27"/>
        <v>12.260503430197904</v>
      </c>
      <c r="H258">
        <f t="shared" si="28"/>
        <v>5.2831770262204165E-4</v>
      </c>
      <c r="I258">
        <f t="shared" si="29"/>
        <v>0.30810618099999998</v>
      </c>
      <c r="J258">
        <f t="shared" si="30"/>
        <v>1.6277794970957093E-4</v>
      </c>
    </row>
    <row r="259" spans="1:10">
      <c r="A259" s="17" t="s">
        <v>174</v>
      </c>
      <c r="B259" s="19">
        <v>48.339253671219829</v>
      </c>
      <c r="C259" s="19">
        <v>95.854234881772825</v>
      </c>
      <c r="D259" s="19">
        <v>80.789886695494971</v>
      </c>
      <c r="E259" s="19">
        <v>31.973087001549999</v>
      </c>
      <c r="F259" s="19">
        <v>57.818767715027995</v>
      </c>
      <c r="G259" s="20">
        <f t="shared" si="27"/>
        <v>62.955045993013115</v>
      </c>
      <c r="H259">
        <f t="shared" si="28"/>
        <v>2.7127976805236933E-3</v>
      </c>
      <c r="I259">
        <f t="shared" si="29"/>
        <v>0.427243396</v>
      </c>
      <c r="J259">
        <f t="shared" si="30"/>
        <v>1.1590248936878657E-3</v>
      </c>
    </row>
    <row r="260" spans="1:10">
      <c r="A260" s="17" t="s">
        <v>192</v>
      </c>
      <c r="B260" s="19">
        <v>287.10587028966933</v>
      </c>
      <c r="C260" s="19">
        <v>918.25578633118607</v>
      </c>
      <c r="D260" s="19">
        <v>1654.2060406995611</v>
      </c>
      <c r="E260" s="19">
        <v>2328.4748142433154</v>
      </c>
      <c r="F260" s="19">
        <v>2085.330222255343</v>
      </c>
      <c r="G260" s="20">
        <f t="shared" si="27"/>
        <v>1454.674546763815</v>
      </c>
      <c r="H260">
        <f t="shared" si="28"/>
        <v>6.2683422339421271E-2</v>
      </c>
      <c r="I260">
        <f t="shared" si="29"/>
        <v>0.27743080799999997</v>
      </c>
      <c r="J260">
        <f t="shared" si="30"/>
        <v>1.7390312507830893E-2</v>
      </c>
    </row>
    <row r="261" spans="1:10">
      <c r="A261" s="17" t="s">
        <v>69</v>
      </c>
      <c r="B261" s="19">
        <v>146.48258688248433</v>
      </c>
      <c r="C261" s="19">
        <v>50.010905155707562</v>
      </c>
      <c r="D261" s="19">
        <v>182.77056334390667</v>
      </c>
      <c r="E261" s="19">
        <v>286.36764879649132</v>
      </c>
      <c r="F261" s="19">
        <v>185.02005668808957</v>
      </c>
      <c r="G261" s="20">
        <f t="shared" si="27"/>
        <v>170.13035217333589</v>
      </c>
      <c r="H261">
        <f t="shared" si="28"/>
        <v>7.3310918526487325E-3</v>
      </c>
      <c r="I261">
        <f t="shared" si="29"/>
        <v>0.29559615700000003</v>
      </c>
      <c r="J261">
        <f t="shared" si="30"/>
        <v>2.1670425782569758E-3</v>
      </c>
    </row>
    <row r="262" spans="1:10">
      <c r="A262" s="17" t="s">
        <v>63</v>
      </c>
      <c r="B262" s="19">
        <v>338.37477569853883</v>
      </c>
      <c r="C262" s="19">
        <v>227.827456820446</v>
      </c>
      <c r="D262" s="19">
        <v>128.46916408955758</v>
      </c>
      <c r="E262" s="19">
        <v>102.86993209194348</v>
      </c>
      <c r="F262" s="19">
        <v>177.31088765941919</v>
      </c>
      <c r="G262" s="20">
        <f t="shared" si="27"/>
        <v>194.97044327198103</v>
      </c>
      <c r="H262">
        <f t="shared" si="28"/>
        <v>8.4014769258941788E-3</v>
      </c>
      <c r="I262">
        <f t="shared" si="29"/>
        <v>0.27222679999999999</v>
      </c>
      <c r="J262">
        <f t="shared" si="30"/>
        <v>2.2871071788100094E-3</v>
      </c>
    </row>
    <row r="263" spans="1:10">
      <c r="A263" s="17" t="s">
        <v>212</v>
      </c>
      <c r="B263" s="19">
        <v>32.226169114146558</v>
      </c>
      <c r="C263" s="19">
        <v>34.72979524701914</v>
      </c>
      <c r="D263" s="19">
        <v>18.541941208802101</v>
      </c>
      <c r="E263" s="19">
        <v>6.9506710872934789</v>
      </c>
      <c r="F263" s="19">
        <v>16.703199562119199</v>
      </c>
      <c r="G263" s="20">
        <f t="shared" si="27"/>
        <v>21.830355243876092</v>
      </c>
      <c r="H263">
        <f t="shared" si="28"/>
        <v>9.4069245977785188E-4</v>
      </c>
      <c r="I263">
        <f t="shared" si="29"/>
        <v>0.2866231185</v>
      </c>
      <c r="J263">
        <f t="shared" si="30"/>
        <v>2.6962420637096371E-4</v>
      </c>
    </row>
    <row r="264" spans="1:10">
      <c r="A264" s="17" t="s">
        <v>223</v>
      </c>
      <c r="B264" s="19">
        <v>541.98557146519204</v>
      </c>
      <c r="C264" s="19">
        <v>272.28159473663004</v>
      </c>
      <c r="D264" s="19">
        <v>231.77426511002656</v>
      </c>
      <c r="E264" s="19">
        <v>490.71737876291957</v>
      </c>
      <c r="F264" s="19">
        <v>224.85076333621998</v>
      </c>
      <c r="G264" s="20">
        <f t="shared" si="27"/>
        <v>352.32191468219764</v>
      </c>
      <c r="H264">
        <f t="shared" si="28"/>
        <v>1.5181913663498976E-2</v>
      </c>
      <c r="I264">
        <f t="shared" si="29"/>
        <v>0.33414865799999999</v>
      </c>
      <c r="J264">
        <f t="shared" si="30"/>
        <v>5.0730160765300467E-3</v>
      </c>
    </row>
    <row r="265" spans="1:10">
      <c r="A265" s="17" t="s">
        <v>251</v>
      </c>
      <c r="B265" s="19">
        <v>127.43985058776137</v>
      </c>
      <c r="C265" s="19">
        <v>8.3351508592845942</v>
      </c>
      <c r="D265" s="19">
        <v>14.568668092630199</v>
      </c>
      <c r="E265" s="19">
        <v>115.38114004907175</v>
      </c>
      <c r="F265" s="19">
        <v>102.788920382272</v>
      </c>
      <c r="G265" s="20">
        <f t="shared" si="27"/>
        <v>73.70274599420398</v>
      </c>
      <c r="H265">
        <f t="shared" si="28"/>
        <v>3.1759271274854335E-3</v>
      </c>
      <c r="I265">
        <f t="shared" si="29"/>
        <v>0.30281271399999998</v>
      </c>
      <c r="J265">
        <f t="shared" si="30"/>
        <v>9.6171111294008802E-4</v>
      </c>
    </row>
    <row r="266" spans="1:10">
      <c r="A266" s="17" t="s">
        <v>228</v>
      </c>
      <c r="B266" s="19">
        <v>2345.1862159885741</v>
      </c>
      <c r="C266" s="19">
        <v>568.1794502412331</v>
      </c>
      <c r="D266" s="19">
        <v>1634.3396751187015</v>
      </c>
      <c r="E266" s="19">
        <v>1923.9457569628348</v>
      </c>
      <c r="F266" s="19">
        <v>341.77316027105434</v>
      </c>
      <c r="G266" s="20">
        <f t="shared" si="27"/>
        <v>1362.6848517164794</v>
      </c>
      <c r="H266">
        <f t="shared" si="28"/>
        <v>5.8719491769277793E-2</v>
      </c>
      <c r="I266">
        <f t="shared" si="29"/>
        <v>0.28943591299999999</v>
      </c>
      <c r="J266">
        <f t="shared" si="30"/>
        <v>1.6995529711136902E-2</v>
      </c>
    </row>
    <row r="267" spans="1:10">
      <c r="A267" s="17" t="s">
        <v>232</v>
      </c>
      <c r="B267" s="19">
        <v>3313.4361152817955</v>
      </c>
      <c r="C267" s="19">
        <v>15.2811099086884</v>
      </c>
      <c r="D267" s="19">
        <v>580.09787496109504</v>
      </c>
      <c r="E267" s="19">
        <v>995.33609970042608</v>
      </c>
      <c r="F267" s="19">
        <v>731.08619621890955</v>
      </c>
      <c r="G267" s="20">
        <f t="shared" si="27"/>
        <v>1127.0474792141829</v>
      </c>
      <c r="H267">
        <f t="shared" si="28"/>
        <v>4.8565635037287294E-2</v>
      </c>
      <c r="I267">
        <f t="shared" si="29"/>
        <v>0.262116511</v>
      </c>
      <c r="J267">
        <f t="shared" si="30"/>
        <v>1.2729854810473101E-2</v>
      </c>
    </row>
    <row r="268" spans="1:10" ht="16" thickBot="1">
      <c r="A268" s="31"/>
      <c r="B268" s="32"/>
      <c r="C268" s="32"/>
      <c r="D268" s="32"/>
      <c r="E268" s="32"/>
      <c r="F268" s="32"/>
      <c r="G268" s="20"/>
    </row>
    <row r="269" spans="1:10">
      <c r="A269" s="33"/>
      <c r="B269" s="34">
        <f>SUM(B223:B267)</f>
        <v>27941.5534478339</v>
      </c>
      <c r="C269" s="34">
        <f>SUM(C223:C267)</f>
        <v>21058.758645982525</v>
      </c>
      <c r="D269" s="34">
        <f>SUM(D223:D267)</f>
        <v>17877.080174029372</v>
      </c>
      <c r="E269" s="34">
        <f>SUM(E223:E267)</f>
        <v>22071.160970591711</v>
      </c>
      <c r="F269" s="34">
        <f>SUM(F223:F267)</f>
        <v>27084.88052072866</v>
      </c>
      <c r="G269" s="20">
        <f t="shared" si="27"/>
        <v>23206.686751833233</v>
      </c>
    </row>
    <row r="270" spans="1:10">
      <c r="A270" s="35" t="s">
        <v>273</v>
      </c>
      <c r="B270" s="36"/>
      <c r="C270" s="36"/>
      <c r="D270" s="36"/>
      <c r="E270" s="36"/>
      <c r="F270" s="36"/>
      <c r="G270" s="10"/>
    </row>
    <row r="271" spans="1:10">
      <c r="A271" s="139" t="s">
        <v>274</v>
      </c>
      <c r="B271" s="38"/>
      <c r="C271" s="38"/>
      <c r="D271" s="38"/>
      <c r="E271" s="38"/>
      <c r="F271" s="38"/>
      <c r="G271" s="13"/>
    </row>
    <row r="273" spans="1:12">
      <c r="A273" s="88" t="s">
        <v>40</v>
      </c>
      <c r="B273" s="89"/>
      <c r="C273" s="89"/>
      <c r="D273" s="89"/>
      <c r="E273" s="89"/>
      <c r="F273" s="89"/>
      <c r="G273" s="129"/>
      <c r="H273" s="130"/>
      <c r="I273" s="130"/>
      <c r="J273" s="130"/>
      <c r="K273" s="130"/>
      <c r="L273" s="130"/>
    </row>
    <row r="274" spans="1:12">
      <c r="A274" s="90" t="s">
        <v>2</v>
      </c>
      <c r="B274" s="90"/>
      <c r="C274" s="90"/>
      <c r="D274" s="90"/>
      <c r="E274" s="90"/>
      <c r="F274" s="90"/>
      <c r="G274" s="97"/>
      <c r="H274" s="130"/>
      <c r="I274" s="130"/>
      <c r="J274" s="130"/>
      <c r="K274" s="130"/>
      <c r="L274" s="130"/>
    </row>
    <row r="275" spans="1:12">
      <c r="A275" s="91" t="s">
        <v>4</v>
      </c>
      <c r="B275" s="92"/>
      <c r="C275" s="92"/>
      <c r="D275" s="92"/>
      <c r="E275" s="92"/>
      <c r="F275" s="92"/>
      <c r="G275" s="131"/>
      <c r="H275" s="130"/>
      <c r="I275" s="130"/>
      <c r="J275" s="130"/>
      <c r="K275" s="130"/>
      <c r="L275" s="130"/>
    </row>
    <row r="276" spans="1:12" ht="16" thickBot="1">
      <c r="A276" s="93"/>
      <c r="B276" s="94"/>
      <c r="C276" s="94"/>
      <c r="D276" s="94"/>
      <c r="E276" s="94"/>
      <c r="F276" s="94"/>
      <c r="G276" s="97"/>
      <c r="H276" s="130"/>
      <c r="I276" s="130"/>
      <c r="J276" s="130"/>
      <c r="K276" s="130"/>
      <c r="L276" s="130"/>
    </row>
    <row r="277" spans="1:12">
      <c r="A277" s="95" t="s">
        <v>268</v>
      </c>
      <c r="B277" s="96" t="s">
        <v>8</v>
      </c>
      <c r="C277" s="96" t="s">
        <v>9</v>
      </c>
      <c r="D277" s="96" t="s">
        <v>10</v>
      </c>
      <c r="E277" s="96" t="s">
        <v>11</v>
      </c>
      <c r="F277" s="96" t="s">
        <v>12</v>
      </c>
      <c r="G277" s="16" t="s">
        <v>13</v>
      </c>
      <c r="H277" s="16" t="s">
        <v>14</v>
      </c>
      <c r="I277" s="16" t="s">
        <v>15</v>
      </c>
      <c r="J277" s="16" t="s">
        <v>279</v>
      </c>
      <c r="K277" s="16" t="s">
        <v>17</v>
      </c>
      <c r="L277" s="16" t="s">
        <v>18</v>
      </c>
    </row>
    <row r="278" spans="1:12">
      <c r="A278" s="97"/>
      <c r="B278" s="98"/>
      <c r="C278" s="98"/>
      <c r="D278" s="98"/>
      <c r="E278" s="98"/>
      <c r="F278" s="98"/>
      <c r="G278" s="18"/>
    </row>
    <row r="279" spans="1:12">
      <c r="A279" s="39" t="s">
        <v>23</v>
      </c>
      <c r="B279" s="100">
        <v>0</v>
      </c>
      <c r="C279" s="100">
        <v>26.394644387734548</v>
      </c>
      <c r="D279" s="100">
        <v>3.9732731161718799</v>
      </c>
      <c r="E279" s="100">
        <v>549.10301589618484</v>
      </c>
      <c r="F279" s="100">
        <v>64.243075238919999</v>
      </c>
      <c r="G279" s="20">
        <f>AVERAGE(B279:F279)</f>
        <v>128.74280172780226</v>
      </c>
      <c r="H279">
        <f>G279/G$290</f>
        <v>0.4746411161403411</v>
      </c>
      <c r="I279">
        <f>VLOOKUP(A279,R$1:S$248,2,FALSE)</f>
        <v>0.205225833</v>
      </c>
      <c r="J279">
        <f>H279*I279</f>
        <v>9.740861843595125E-2</v>
      </c>
      <c r="K279">
        <f>SUM(J279:J288)</f>
        <v>0.46466268909118019</v>
      </c>
      <c r="L279">
        <f>COUNTA(J279:J288)</f>
        <v>9</v>
      </c>
    </row>
    <row r="280" spans="1:12">
      <c r="A280" s="39" t="s">
        <v>25</v>
      </c>
      <c r="B280" s="100">
        <v>1.757791042589812</v>
      </c>
      <c r="C280" s="100">
        <v>0</v>
      </c>
      <c r="D280" s="100">
        <v>0</v>
      </c>
      <c r="E280" s="100">
        <v>0.78181148389877053</v>
      </c>
      <c r="F280" s="100">
        <v>0.94000467689587741</v>
      </c>
      <c r="G280" s="20">
        <f t="shared" ref="G280:G287" si="31">AVERAGE(B280:F280)</f>
        <v>0.69592144067689199</v>
      </c>
      <c r="H280">
        <f t="shared" ref="H280:H288" si="32">G280/G$290</f>
        <v>2.5656807597464492E-3</v>
      </c>
      <c r="I280">
        <f t="shared" ref="I280:I288" si="33">VLOOKUP(A280,R$1:S$248,2,FALSE)</f>
        <v>0.22307782900000001</v>
      </c>
      <c r="J280">
        <f t="shared" ref="J280:J288" si="34">H280*I280</f>
        <v>5.7234649379130846E-4</v>
      </c>
      <c r="K280" s="130"/>
      <c r="L280" s="130"/>
    </row>
    <row r="281" spans="1:12">
      <c r="A281" s="39" t="s">
        <v>36</v>
      </c>
      <c r="B281" s="100">
        <v>0</v>
      </c>
      <c r="C281" s="100">
        <v>0</v>
      </c>
      <c r="D281" s="100">
        <v>0</v>
      </c>
      <c r="E281" s="100">
        <v>0</v>
      </c>
      <c r="F281" s="100">
        <v>0</v>
      </c>
      <c r="G281" s="20">
        <f t="shared" si="31"/>
        <v>0</v>
      </c>
      <c r="H281">
        <f t="shared" si="32"/>
        <v>0</v>
      </c>
      <c r="I281">
        <f t="shared" si="33"/>
        <v>0.252987409</v>
      </c>
      <c r="K281" s="130"/>
      <c r="L281" s="130"/>
    </row>
    <row r="282" spans="1:12">
      <c r="A282" s="39" t="s">
        <v>39</v>
      </c>
      <c r="B282" s="100">
        <v>2.9296517376496869</v>
      </c>
      <c r="C282" s="100">
        <v>1.3891918098807701</v>
      </c>
      <c r="D282" s="100">
        <v>3.9732731161718799</v>
      </c>
      <c r="E282" s="100">
        <v>1.3901342174586957</v>
      </c>
      <c r="F282" s="100">
        <v>1.2848558075483045</v>
      </c>
      <c r="G282" s="20">
        <f t="shared" si="31"/>
        <v>2.1934213377418676</v>
      </c>
      <c r="H282">
        <f t="shared" si="32"/>
        <v>8.0865721262846739E-3</v>
      </c>
      <c r="I282">
        <f t="shared" si="33"/>
        <v>0.150847644</v>
      </c>
      <c r="J282">
        <f t="shared" si="34"/>
        <v>1.2198403532861135E-3</v>
      </c>
      <c r="K282" s="130"/>
      <c r="L282" s="130"/>
    </row>
    <row r="283" spans="1:12">
      <c r="A283" s="39" t="s">
        <v>41</v>
      </c>
      <c r="B283" s="100">
        <v>95.213681473614798</v>
      </c>
      <c r="C283" s="100">
        <v>1.3891918098807656</v>
      </c>
      <c r="D283" s="100">
        <v>0</v>
      </c>
      <c r="E283" s="100">
        <v>0</v>
      </c>
      <c r="F283" s="100">
        <v>0</v>
      </c>
      <c r="G283" s="20">
        <f t="shared" si="31"/>
        <v>19.320574656699115</v>
      </c>
      <c r="H283">
        <f t="shared" si="32"/>
        <v>7.1229917296013787E-2</v>
      </c>
      <c r="I283">
        <f t="shared" si="33"/>
        <v>0.15008984</v>
      </c>
      <c r="J283">
        <f t="shared" si="34"/>
        <v>1.0690886890171942E-2</v>
      </c>
      <c r="K283" s="130"/>
      <c r="L283" s="130"/>
    </row>
    <row r="284" spans="1:12">
      <c r="A284" s="39" t="s">
        <v>51</v>
      </c>
      <c r="B284" s="100">
        <v>0</v>
      </c>
      <c r="C284" s="100">
        <v>0</v>
      </c>
      <c r="D284" s="100">
        <v>0</v>
      </c>
      <c r="E284" s="100">
        <v>2.5936041721115726</v>
      </c>
      <c r="F284" s="100">
        <v>0</v>
      </c>
      <c r="G284" s="20">
        <f t="shared" si="31"/>
        <v>0.51872083442231454</v>
      </c>
      <c r="H284">
        <f t="shared" si="32"/>
        <v>1.9123883627762291E-3</v>
      </c>
      <c r="I284">
        <f t="shared" si="33"/>
        <v>0.26294708900000002</v>
      </c>
      <c r="J284">
        <f t="shared" si="34"/>
        <v>5.0285695302948539E-4</v>
      </c>
      <c r="K284" s="130"/>
      <c r="L284" s="130"/>
    </row>
    <row r="285" spans="1:12">
      <c r="A285" s="39" t="s">
        <v>54</v>
      </c>
      <c r="B285" s="100">
        <v>2.9296517376496869</v>
      </c>
      <c r="C285" s="100">
        <v>0</v>
      </c>
      <c r="D285" s="100">
        <v>0</v>
      </c>
      <c r="E285" s="100">
        <v>0</v>
      </c>
      <c r="F285" s="100">
        <v>0</v>
      </c>
      <c r="G285" s="20">
        <f t="shared" si="31"/>
        <v>0.58593034752993733</v>
      </c>
      <c r="H285">
        <f t="shared" si="32"/>
        <v>2.1601723001189723E-3</v>
      </c>
      <c r="I285">
        <f t="shared" si="33"/>
        <v>0.12913191900000001</v>
      </c>
      <c r="J285">
        <f t="shared" si="34"/>
        <v>2.7894719448500686E-4</v>
      </c>
      <c r="K285" s="130"/>
      <c r="L285" s="130"/>
    </row>
    <row r="286" spans="1:12">
      <c r="A286" s="39" t="s">
        <v>72</v>
      </c>
      <c r="B286" s="100">
        <v>3.18611460909408</v>
      </c>
      <c r="C286" s="100">
        <v>0</v>
      </c>
      <c r="D286" s="100">
        <v>0</v>
      </c>
      <c r="E286" s="100">
        <v>0</v>
      </c>
      <c r="F286" s="100">
        <v>0</v>
      </c>
      <c r="G286" s="20">
        <f t="shared" si="31"/>
        <v>0.63722292181881601</v>
      </c>
      <c r="H286">
        <f t="shared" si="32"/>
        <v>2.3492746373638767E-3</v>
      </c>
      <c r="I286">
        <f t="shared" si="33"/>
        <v>0.20526576499999999</v>
      </c>
      <c r="J286">
        <f t="shared" si="34"/>
        <v>4.8222565563359372E-4</v>
      </c>
      <c r="K286" s="130"/>
      <c r="L286" s="130"/>
    </row>
    <row r="287" spans="1:12">
      <c r="A287" s="39" t="s">
        <v>192</v>
      </c>
      <c r="B287" s="100">
        <v>18</v>
      </c>
      <c r="C287" s="100">
        <v>69</v>
      </c>
      <c r="D287" s="100">
        <v>12</v>
      </c>
      <c r="E287" s="100">
        <v>1266</v>
      </c>
      <c r="F287" s="100">
        <v>338</v>
      </c>
      <c r="G287" s="20">
        <f t="shared" si="31"/>
        <v>340.6</v>
      </c>
      <c r="H287">
        <f t="shared" si="32"/>
        <v>1.2557033246736371</v>
      </c>
      <c r="I287">
        <f t="shared" si="33"/>
        <v>0.27743080799999997</v>
      </c>
      <c r="J287">
        <f t="shared" si="34"/>
        <v>0.34837078797249343</v>
      </c>
      <c r="K287" s="130"/>
      <c r="L287" s="130"/>
    </row>
    <row r="288" spans="1:12">
      <c r="A288" s="39" t="s">
        <v>0</v>
      </c>
      <c r="B288" s="100">
        <v>14</v>
      </c>
      <c r="C288" s="132" t="s">
        <v>30</v>
      </c>
      <c r="D288" s="132" t="s">
        <v>30</v>
      </c>
      <c r="E288" s="132" t="s">
        <v>30</v>
      </c>
      <c r="F288" s="100">
        <v>0</v>
      </c>
      <c r="G288" s="20">
        <f>AVERAGE(B288,F288)</f>
        <v>7</v>
      </c>
      <c r="H288">
        <f t="shared" si="32"/>
        <v>2.580717343721509E-2</v>
      </c>
      <c r="I288">
        <f t="shared" si="33"/>
        <v>0.199021375</v>
      </c>
      <c r="J288">
        <f t="shared" si="34"/>
        <v>5.1361791423380236E-3</v>
      </c>
      <c r="K288" s="130"/>
      <c r="L288" s="130"/>
    </row>
    <row r="289" spans="1:12" ht="16" thickBot="1">
      <c r="A289" s="101"/>
      <c r="B289" s="102"/>
      <c r="C289" s="102"/>
      <c r="D289" s="102"/>
      <c r="E289" s="102"/>
      <c r="F289" s="102"/>
      <c r="G289" s="20"/>
      <c r="H289" s="130"/>
      <c r="I289" s="130"/>
      <c r="J289" s="130"/>
      <c r="K289" s="130"/>
      <c r="L289" s="130"/>
    </row>
    <row r="290" spans="1:12">
      <c r="A290" s="58"/>
      <c r="B290" s="133">
        <f>SUM(B279:B288)</f>
        <v>138.01689060059806</v>
      </c>
      <c r="C290" s="133">
        <f>SUM(C279:C288)</f>
        <v>98.173028007496086</v>
      </c>
      <c r="D290" s="133">
        <f>SUM(D279:D288)</f>
        <v>19.94654623234376</v>
      </c>
      <c r="E290" s="133">
        <f>SUM(E279:E288)</f>
        <v>1819.8685657696537</v>
      </c>
      <c r="F290" s="133">
        <f>SUM(F279:F288)</f>
        <v>404.46793572336418</v>
      </c>
      <c r="G290" s="20">
        <f>AVERAGE(B290,F290)</f>
        <v>271.24241316198112</v>
      </c>
      <c r="H290" s="130"/>
      <c r="I290" s="130"/>
      <c r="J290" s="130"/>
      <c r="K290" s="130"/>
      <c r="L290" s="130"/>
    </row>
    <row r="291" spans="1:12">
      <c r="A291" s="134" t="s">
        <v>269</v>
      </c>
      <c r="B291" s="135"/>
      <c r="C291" s="135"/>
      <c r="D291" s="135"/>
      <c r="E291" s="135"/>
      <c r="F291" s="135"/>
      <c r="G291" s="131"/>
      <c r="H291" s="130"/>
      <c r="I291" s="130"/>
      <c r="J291" s="130"/>
      <c r="K291" s="130"/>
      <c r="L291" s="130"/>
    </row>
    <row r="292" spans="1:12">
      <c r="A292" s="86"/>
      <c r="B292" s="136"/>
      <c r="C292" s="136"/>
      <c r="D292" s="136"/>
      <c r="E292" s="136"/>
      <c r="F292" s="136"/>
      <c r="G292" s="97"/>
      <c r="H292" s="130"/>
      <c r="I292" s="130"/>
      <c r="J292" s="130"/>
      <c r="K292" s="130"/>
      <c r="L292" s="130"/>
    </row>
    <row r="293" spans="1:12">
      <c r="A293" s="137" t="s">
        <v>271</v>
      </c>
      <c r="B293" s="136"/>
      <c r="C293" s="136"/>
      <c r="D293" s="136"/>
      <c r="E293" s="136"/>
      <c r="F293" s="136"/>
      <c r="G293" s="97"/>
      <c r="H293" s="130"/>
      <c r="I293" s="130"/>
      <c r="J293" s="130"/>
      <c r="K293" s="130"/>
      <c r="L293" s="13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4"/>
  <sheetViews>
    <sheetView topLeftCell="D1" workbookViewId="0">
      <selection activeCell="R135" sqref="R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40" t="s">
        <v>46</v>
      </c>
      <c r="B1" s="141"/>
      <c r="C1" s="141"/>
      <c r="D1" s="141"/>
      <c r="E1" s="141"/>
      <c r="F1" s="141"/>
      <c r="G1" s="142"/>
      <c r="H1" s="143"/>
      <c r="I1" s="143"/>
      <c r="J1" s="143"/>
      <c r="K1" s="143"/>
      <c r="L1" s="143"/>
      <c r="Q1" s="190" t="s">
        <v>278</v>
      </c>
      <c r="R1" s="4" t="s">
        <v>1</v>
      </c>
      <c r="S1" s="5">
        <v>0.58265870500000005</v>
      </c>
    </row>
    <row r="2" spans="1:19">
      <c r="A2" s="144" t="s">
        <v>2</v>
      </c>
      <c r="B2" s="144"/>
      <c r="C2" s="144"/>
      <c r="D2" s="144"/>
      <c r="E2" s="144"/>
      <c r="F2" s="144"/>
      <c r="G2" s="145"/>
      <c r="H2" s="143"/>
      <c r="I2" s="143"/>
      <c r="J2" s="143"/>
      <c r="K2" s="143"/>
      <c r="L2" s="143"/>
      <c r="R2" s="4" t="s">
        <v>3</v>
      </c>
      <c r="S2" s="5">
        <v>0.189396599</v>
      </c>
    </row>
    <row r="3" spans="1:19">
      <c r="A3" s="146" t="s">
        <v>4</v>
      </c>
      <c r="B3" s="147"/>
      <c r="C3" s="147"/>
      <c r="D3" s="147"/>
      <c r="E3" s="147"/>
      <c r="F3" s="147"/>
      <c r="G3" s="148"/>
      <c r="H3" s="143"/>
      <c r="I3" s="143"/>
      <c r="J3" s="143"/>
      <c r="K3" s="143"/>
      <c r="L3" s="143"/>
      <c r="R3" s="4" t="s">
        <v>5</v>
      </c>
      <c r="S3" s="5">
        <v>0.33270861600000001</v>
      </c>
    </row>
    <row r="4" spans="1:19" ht="16" thickBot="1">
      <c r="A4" s="149"/>
      <c r="B4" s="150"/>
      <c r="C4" s="150"/>
      <c r="D4" s="150"/>
      <c r="E4" s="150"/>
      <c r="F4" s="150"/>
      <c r="G4" s="151"/>
      <c r="H4" s="143"/>
      <c r="I4" s="143"/>
      <c r="J4" s="143"/>
      <c r="K4" s="143"/>
      <c r="L4" s="143"/>
      <c r="R4" s="4" t="s">
        <v>6</v>
      </c>
      <c r="S4" s="5">
        <v>0.33249730300000002</v>
      </c>
    </row>
    <row r="5" spans="1:19">
      <c r="A5" s="152" t="s">
        <v>268</v>
      </c>
      <c r="B5" s="153" t="s">
        <v>8</v>
      </c>
      <c r="C5" s="153" t="s">
        <v>9</v>
      </c>
      <c r="D5" s="153" t="s">
        <v>10</v>
      </c>
      <c r="E5" s="153" t="s">
        <v>11</v>
      </c>
      <c r="F5" s="153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51"/>
      <c r="B6" s="154"/>
      <c r="C6" s="154"/>
      <c r="D6" s="154"/>
      <c r="E6" s="154"/>
      <c r="F6" s="154"/>
      <c r="G6" s="18"/>
      <c r="R6" s="4" t="s">
        <v>20</v>
      </c>
      <c r="S6" s="4">
        <v>0.21351756199999999</v>
      </c>
    </row>
    <row r="7" spans="1:19">
      <c r="A7" s="155" t="s">
        <v>25</v>
      </c>
      <c r="B7" s="156">
        <v>0</v>
      </c>
      <c r="C7" s="156">
        <v>0</v>
      </c>
      <c r="D7" s="156">
        <v>0</v>
      </c>
      <c r="E7" s="156">
        <v>0</v>
      </c>
      <c r="F7" s="156">
        <v>0</v>
      </c>
      <c r="G7" s="20">
        <f>AVERAGE(B7:F7)</f>
        <v>0</v>
      </c>
      <c r="H7">
        <f>G7/G$22</f>
        <v>0</v>
      </c>
      <c r="I7">
        <f t="shared" ref="I7:I20" si="0">VLOOKUP(A7,R$1:S$250,2,FALSE)</f>
        <v>0.22307782900000001</v>
      </c>
      <c r="K7">
        <f>SUM(J7:J20)</f>
        <v>0.1534771079234481</v>
      </c>
      <c r="L7">
        <f>COUNTA(J7:J20)</f>
        <v>10</v>
      </c>
      <c r="R7" s="4" t="s">
        <v>22</v>
      </c>
      <c r="S7" s="5">
        <v>0.51563940399999997</v>
      </c>
    </row>
    <row r="8" spans="1:19">
      <c r="A8" s="155" t="s">
        <v>34</v>
      </c>
      <c r="B8" s="156">
        <v>2.9422552975306631</v>
      </c>
      <c r="C8" s="156">
        <v>0</v>
      </c>
      <c r="D8" s="156">
        <v>0</v>
      </c>
      <c r="E8" s="156">
        <v>0</v>
      </c>
      <c r="F8" s="156">
        <v>0</v>
      </c>
      <c r="G8" s="20">
        <f t="shared" ref="G8:G22" si="1">AVERAGE(B8:F8)</f>
        <v>0.58845105950613263</v>
      </c>
      <c r="H8">
        <f t="shared" ref="H8:H20" si="2">G8/G$22</f>
        <v>8.6051133589923629E-3</v>
      </c>
      <c r="I8">
        <f t="shared" si="0"/>
        <v>0.14496762399999999</v>
      </c>
      <c r="J8">
        <f t="shared" ref="J8:J20" si="3">H8*I8</f>
        <v>1.2474628379037817E-3</v>
      </c>
      <c r="K8" s="143"/>
      <c r="L8" s="143"/>
      <c r="R8" s="4" t="s">
        <v>24</v>
      </c>
      <c r="S8" s="4">
        <v>0.39864959599999999</v>
      </c>
    </row>
    <row r="9" spans="1:19">
      <c r="A9" s="155" t="s">
        <v>41</v>
      </c>
      <c r="B9" s="156">
        <v>1.4648258688248399</v>
      </c>
      <c r="C9" s="156">
        <v>1.3891918098807656</v>
      </c>
      <c r="D9" s="156">
        <v>0</v>
      </c>
      <c r="E9" s="156">
        <v>0</v>
      </c>
      <c r="F9" s="156">
        <v>0</v>
      </c>
      <c r="G9" s="20">
        <f t="shared" si="1"/>
        <v>0.57080353574112108</v>
      </c>
      <c r="H9">
        <f t="shared" si="2"/>
        <v>8.3470478154773486E-3</v>
      </c>
      <c r="I9">
        <f t="shared" si="0"/>
        <v>0.15008984</v>
      </c>
      <c r="J9">
        <f t="shared" si="3"/>
        <v>1.2528070710973449E-3</v>
      </c>
      <c r="K9" s="143"/>
      <c r="L9" s="143"/>
      <c r="R9" s="4" t="s">
        <v>26</v>
      </c>
      <c r="S9" s="5">
        <v>0.61926907399999997</v>
      </c>
    </row>
    <row r="10" spans="1:19">
      <c r="A10" s="155" t="s">
        <v>49</v>
      </c>
      <c r="B10" s="156">
        <v>0</v>
      </c>
      <c r="C10" s="156">
        <v>0.66681206874276744</v>
      </c>
      <c r="D10" s="156">
        <v>0.51652550510234496</v>
      </c>
      <c r="E10" s="156">
        <v>0.59775771350723916</v>
      </c>
      <c r="F10" s="156">
        <v>0</v>
      </c>
      <c r="G10" s="20">
        <f t="shared" si="1"/>
        <v>0.35621905747047033</v>
      </c>
      <c r="H10">
        <f t="shared" si="2"/>
        <v>5.2091084222695115E-3</v>
      </c>
      <c r="I10">
        <f t="shared" si="0"/>
        <v>0.21171030399999999</v>
      </c>
      <c r="J10">
        <f t="shared" si="3"/>
        <v>1.1028219276476385E-3</v>
      </c>
      <c r="K10" s="143"/>
      <c r="L10" s="143"/>
      <c r="R10" s="4" t="s">
        <v>28</v>
      </c>
      <c r="S10" s="5">
        <v>0.41010332799999999</v>
      </c>
    </row>
    <row r="11" spans="1:19">
      <c r="A11" s="155" t="s">
        <v>151</v>
      </c>
      <c r="B11" s="156">
        <v>0</v>
      </c>
      <c r="C11" s="156">
        <v>0</v>
      </c>
      <c r="D11" s="156">
        <v>0</v>
      </c>
      <c r="E11" s="156">
        <v>0</v>
      </c>
      <c r="F11" s="156">
        <v>0</v>
      </c>
      <c r="G11" s="20">
        <f t="shared" si="1"/>
        <v>0</v>
      </c>
      <c r="H11">
        <f t="shared" si="2"/>
        <v>0</v>
      </c>
      <c r="I11">
        <f t="shared" si="0"/>
        <v>0.34739118899999999</v>
      </c>
      <c r="K11" s="143"/>
      <c r="L11" s="143"/>
      <c r="R11" s="4" t="s">
        <v>31</v>
      </c>
      <c r="S11" s="5">
        <v>0.26223906699999999</v>
      </c>
    </row>
    <row r="12" spans="1:19">
      <c r="A12" s="155" t="s">
        <v>54</v>
      </c>
      <c r="B12" s="156">
        <v>0</v>
      </c>
      <c r="C12" s="156">
        <v>0</v>
      </c>
      <c r="D12" s="156">
        <v>0</v>
      </c>
      <c r="E12" s="156">
        <v>0</v>
      </c>
      <c r="F12" s="156">
        <v>303.22731512770235</v>
      </c>
      <c r="G12" s="20">
        <f t="shared" si="1"/>
        <v>60.645463025540472</v>
      </c>
      <c r="H12">
        <f t="shared" si="2"/>
        <v>0.88683854946465113</v>
      </c>
      <c r="I12">
        <f t="shared" si="0"/>
        <v>0.12913191900000001</v>
      </c>
      <c r="J12">
        <f t="shared" si="3"/>
        <v>0.11451916373554684</v>
      </c>
      <c r="K12" s="143"/>
      <c r="L12" s="143"/>
      <c r="R12" s="4" t="s">
        <v>33</v>
      </c>
      <c r="S12" s="5">
        <v>0.29721400999999997</v>
      </c>
    </row>
    <row r="13" spans="1:19">
      <c r="A13" s="155" t="s">
        <v>123</v>
      </c>
      <c r="B13" s="156">
        <v>14.98504422344106</v>
      </c>
      <c r="C13" s="156">
        <v>0</v>
      </c>
      <c r="D13" s="156">
        <v>0</v>
      </c>
      <c r="E13" s="156">
        <v>0</v>
      </c>
      <c r="F13" s="156">
        <v>0</v>
      </c>
      <c r="G13" s="20">
        <f t="shared" si="1"/>
        <v>2.9970088446882119</v>
      </c>
      <c r="H13">
        <f t="shared" si="2"/>
        <v>4.3826245921095214E-2</v>
      </c>
      <c r="I13">
        <f t="shared" si="0"/>
        <v>0.53886033200000005</v>
      </c>
      <c r="J13">
        <f t="shared" si="3"/>
        <v>2.3616225427355014E-2</v>
      </c>
      <c r="K13" s="143"/>
      <c r="L13" s="143"/>
      <c r="R13" s="4" t="s">
        <v>35</v>
      </c>
      <c r="S13" s="4">
        <v>0.39864959599999999</v>
      </c>
    </row>
    <row r="14" spans="1:19">
      <c r="A14" s="155" t="s">
        <v>178</v>
      </c>
      <c r="B14" s="156">
        <v>0</v>
      </c>
      <c r="C14" s="156">
        <v>0</v>
      </c>
      <c r="D14" s="156">
        <v>0.60499999999999998</v>
      </c>
      <c r="E14" s="156">
        <v>0</v>
      </c>
      <c r="F14" s="156">
        <v>0.78400000000000003</v>
      </c>
      <c r="G14" s="20">
        <f t="shared" si="1"/>
        <v>0.27779999999999999</v>
      </c>
      <c r="H14">
        <f t="shared" si="2"/>
        <v>4.0623607562782641E-3</v>
      </c>
      <c r="I14">
        <f t="shared" si="0"/>
        <v>0.430075243</v>
      </c>
      <c r="J14">
        <f t="shared" si="3"/>
        <v>1.7471207894100382E-3</v>
      </c>
      <c r="K14" s="143"/>
      <c r="L14" s="143"/>
      <c r="R14" s="4" t="s">
        <v>37</v>
      </c>
      <c r="S14" s="5">
        <v>0.23886655300000001</v>
      </c>
    </row>
    <row r="15" spans="1:19">
      <c r="A15" s="155" t="s">
        <v>166</v>
      </c>
      <c r="B15" s="156">
        <v>0</v>
      </c>
      <c r="C15" s="156">
        <v>0</v>
      </c>
      <c r="D15" s="156">
        <v>0</v>
      </c>
      <c r="E15" s="156">
        <v>0</v>
      </c>
      <c r="F15" s="156">
        <v>0.7</v>
      </c>
      <c r="G15" s="20">
        <f t="shared" si="1"/>
        <v>0.13999999999999999</v>
      </c>
      <c r="H15">
        <f t="shared" si="2"/>
        <v>2.0472660398810545E-3</v>
      </c>
      <c r="I15">
        <f t="shared" si="0"/>
        <v>0.38176551399999997</v>
      </c>
      <c r="J15">
        <f t="shared" si="3"/>
        <v>7.8157557200993525E-4</v>
      </c>
      <c r="K15" s="143"/>
      <c r="L15" s="143"/>
      <c r="R15" s="4" t="s">
        <v>21</v>
      </c>
      <c r="S15" s="5">
        <v>0.19499014100000001</v>
      </c>
    </row>
    <row r="16" spans="1:19">
      <c r="A16" s="155" t="s">
        <v>64</v>
      </c>
      <c r="B16" s="156">
        <v>0</v>
      </c>
      <c r="C16" s="156">
        <v>0</v>
      </c>
      <c r="D16" s="156">
        <v>0</v>
      </c>
      <c r="E16" s="156">
        <v>0</v>
      </c>
      <c r="F16" s="156">
        <v>0</v>
      </c>
      <c r="G16" s="20">
        <f t="shared" si="1"/>
        <v>0</v>
      </c>
      <c r="H16">
        <f t="shared" si="2"/>
        <v>0</v>
      </c>
      <c r="I16">
        <f t="shared" si="0"/>
        <v>0.25070976</v>
      </c>
      <c r="K16" s="143"/>
      <c r="L16" s="143"/>
      <c r="R16" s="4" t="s">
        <v>40</v>
      </c>
      <c r="S16" s="5">
        <v>0.292860758</v>
      </c>
    </row>
    <row r="17" spans="1:19">
      <c r="A17" s="155" t="s">
        <v>189</v>
      </c>
      <c r="B17" s="156">
        <v>0</v>
      </c>
      <c r="C17" s="156">
        <v>0</v>
      </c>
      <c r="D17" s="156">
        <v>0</v>
      </c>
      <c r="E17" s="156">
        <v>0</v>
      </c>
      <c r="F17" s="156">
        <v>0</v>
      </c>
      <c r="G17" s="20">
        <f t="shared" si="1"/>
        <v>0</v>
      </c>
      <c r="H17">
        <f t="shared" si="2"/>
        <v>0</v>
      </c>
      <c r="I17">
        <f t="shared" si="0"/>
        <v>0.34145803200000002</v>
      </c>
      <c r="K17" s="143"/>
      <c r="L17" s="143"/>
      <c r="R17" s="4" t="s">
        <v>42</v>
      </c>
      <c r="S17" s="5">
        <v>0.34843180000000001</v>
      </c>
    </row>
    <row r="18" spans="1:19">
      <c r="A18" s="155" t="s">
        <v>72</v>
      </c>
      <c r="B18" s="156">
        <v>1.51719743290194</v>
      </c>
      <c r="C18" s="156">
        <v>1.30653712786556</v>
      </c>
      <c r="D18" s="156">
        <v>2.6361355917153202</v>
      </c>
      <c r="E18" s="156">
        <v>0.923995232184602</v>
      </c>
      <c r="F18" s="156">
        <v>2.6568187252583799</v>
      </c>
      <c r="G18" s="20">
        <f t="shared" si="1"/>
        <v>1.8081368219851606</v>
      </c>
      <c r="H18">
        <f t="shared" si="2"/>
        <v>2.6440979365061963E-2</v>
      </c>
      <c r="I18">
        <f t="shared" si="0"/>
        <v>0.20526576499999999</v>
      </c>
      <c r="J18">
        <f t="shared" si="3"/>
        <v>5.4274278567186581E-3</v>
      </c>
      <c r="K18" s="143"/>
      <c r="L18" s="143"/>
      <c r="R18" s="4" t="s">
        <v>44</v>
      </c>
      <c r="S18" s="5">
        <v>0.338698428</v>
      </c>
    </row>
    <row r="19" spans="1:19">
      <c r="A19" s="155" t="s">
        <v>0</v>
      </c>
      <c r="B19" s="156">
        <v>1</v>
      </c>
      <c r="C19" s="156">
        <v>1</v>
      </c>
      <c r="D19" s="156">
        <v>1</v>
      </c>
      <c r="E19" s="156">
        <v>1</v>
      </c>
      <c r="F19" s="156">
        <v>0</v>
      </c>
      <c r="G19" s="20">
        <f t="shared" si="1"/>
        <v>0.8</v>
      </c>
      <c r="H19">
        <f t="shared" si="2"/>
        <v>1.1698663085034597E-2</v>
      </c>
      <c r="I19">
        <f t="shared" si="0"/>
        <v>0.199021375</v>
      </c>
      <c r="J19">
        <f t="shared" si="3"/>
        <v>2.3282840128453276E-3</v>
      </c>
      <c r="K19" s="143"/>
      <c r="L19" s="143"/>
      <c r="R19" s="4" t="s">
        <v>46</v>
      </c>
      <c r="S19" s="5">
        <v>0.49513526800000002</v>
      </c>
    </row>
    <row r="20" spans="1:19">
      <c r="A20" s="155" t="s">
        <v>148</v>
      </c>
      <c r="B20" s="156">
        <v>0</v>
      </c>
      <c r="C20" s="156">
        <v>1</v>
      </c>
      <c r="D20" s="156">
        <v>0</v>
      </c>
      <c r="E20" s="156">
        <v>0</v>
      </c>
      <c r="F20" s="156">
        <v>0</v>
      </c>
      <c r="G20" s="20">
        <f t="shared" si="1"/>
        <v>0.2</v>
      </c>
      <c r="H20">
        <f t="shared" si="2"/>
        <v>2.9246657712586493E-3</v>
      </c>
      <c r="I20">
        <f t="shared" si="0"/>
        <v>0.49722559999999999</v>
      </c>
      <c r="J20">
        <f t="shared" si="3"/>
        <v>1.4542186929135446E-3</v>
      </c>
      <c r="K20" s="143"/>
      <c r="L20" s="143"/>
      <c r="R20" s="4" t="s">
        <v>48</v>
      </c>
      <c r="S20" s="5">
        <v>0.35195426499999999</v>
      </c>
    </row>
    <row r="21" spans="1:19" ht="16" thickBot="1">
      <c r="A21" s="157"/>
      <c r="B21" s="158"/>
      <c r="C21" s="158"/>
      <c r="D21" s="158"/>
      <c r="E21" s="158"/>
      <c r="F21" s="158"/>
      <c r="G21" s="20"/>
      <c r="H21" s="143"/>
      <c r="I21" s="143"/>
      <c r="J21" s="143"/>
      <c r="K21" s="143"/>
      <c r="L21" s="143"/>
      <c r="R21" s="4" t="s">
        <v>50</v>
      </c>
      <c r="S21" s="5">
        <v>0.230041615</v>
      </c>
    </row>
    <row r="22" spans="1:19">
      <c r="A22" s="58"/>
      <c r="B22" s="159">
        <f>SUM(B7:B20)</f>
        <v>21.909322822698503</v>
      </c>
      <c r="C22" s="159">
        <f>SUM(C7:C20)</f>
        <v>5.362541006489093</v>
      </c>
      <c r="D22" s="159">
        <f>SUM(D7:D20)</f>
        <v>4.7576610968176656</v>
      </c>
      <c r="E22" s="159">
        <f>SUM(E7:E20)</f>
        <v>2.5217529456918411</v>
      </c>
      <c r="F22" s="159">
        <f>SUM(F7:F20)</f>
        <v>307.36813385296074</v>
      </c>
      <c r="G22" s="20">
        <f t="shared" si="1"/>
        <v>68.383882344931564</v>
      </c>
      <c r="H22" s="143"/>
      <c r="I22" s="143"/>
      <c r="J22" s="143"/>
      <c r="K22" s="143"/>
      <c r="L22" s="143"/>
      <c r="R22" s="4" t="s">
        <v>23</v>
      </c>
      <c r="S22" s="5">
        <v>0.205225833</v>
      </c>
    </row>
    <row r="23" spans="1:19">
      <c r="A23" s="160" t="s">
        <v>269</v>
      </c>
      <c r="B23" s="161"/>
      <c r="C23" s="161"/>
      <c r="D23" s="161"/>
      <c r="E23" s="161"/>
      <c r="F23" s="161"/>
      <c r="G23" s="148"/>
      <c r="H23" s="143"/>
      <c r="I23" s="143"/>
      <c r="J23" s="143"/>
      <c r="K23" s="143"/>
      <c r="L23" s="143"/>
      <c r="R23" s="4" t="s">
        <v>53</v>
      </c>
      <c r="S23" s="5">
        <v>0.29304951499999998</v>
      </c>
    </row>
    <row r="24" spans="1:19">
      <c r="A24" s="86"/>
      <c r="B24" s="162"/>
      <c r="C24" s="162"/>
      <c r="D24" s="162"/>
      <c r="E24" s="162"/>
      <c r="F24" s="162"/>
      <c r="G24" s="151"/>
      <c r="H24" s="143"/>
      <c r="I24" s="143"/>
      <c r="J24" s="143"/>
      <c r="K24" s="143"/>
      <c r="L24" s="143"/>
      <c r="R24" s="4" t="s">
        <v>55</v>
      </c>
      <c r="S24" s="5">
        <v>0.51724363100000004</v>
      </c>
    </row>
    <row r="25" spans="1:19">
      <c r="A25" s="163" t="s">
        <v>271</v>
      </c>
      <c r="B25" s="162"/>
      <c r="C25" s="162"/>
      <c r="D25" s="162"/>
      <c r="E25" s="162"/>
      <c r="F25" s="162"/>
      <c r="G25" s="151"/>
      <c r="H25" s="143"/>
      <c r="I25" s="143"/>
      <c r="J25" s="143"/>
      <c r="K25" s="143"/>
      <c r="L25" s="143"/>
      <c r="R25" s="4" t="s">
        <v>57</v>
      </c>
      <c r="S25" s="4">
        <v>0.39864959599999999</v>
      </c>
    </row>
    <row r="26" spans="1:19">
      <c r="R26" s="4" t="s">
        <v>59</v>
      </c>
      <c r="S26" s="5">
        <v>0.42244188599999999</v>
      </c>
    </row>
    <row r="27" spans="1:19">
      <c r="A27" s="62" t="s">
        <v>50</v>
      </c>
      <c r="B27" s="63"/>
      <c r="C27" s="63"/>
      <c r="D27" s="63"/>
      <c r="E27" s="63"/>
      <c r="F27" s="63"/>
      <c r="G27" s="64"/>
      <c r="R27" s="22" t="s">
        <v>61</v>
      </c>
      <c r="S27" s="5">
        <v>0.37816792100000002</v>
      </c>
    </row>
    <row r="28" spans="1:19">
      <c r="A28" s="65" t="s">
        <v>2</v>
      </c>
      <c r="B28" s="65"/>
      <c r="C28" s="65"/>
      <c r="D28" s="65"/>
      <c r="E28" s="65"/>
      <c r="F28" s="65"/>
      <c r="G28" s="66"/>
      <c r="R28" s="17" t="s">
        <v>63</v>
      </c>
      <c r="S28" s="5">
        <v>0.27222679999999999</v>
      </c>
    </row>
    <row r="29" spans="1:19">
      <c r="A29" s="67" t="s">
        <v>4</v>
      </c>
      <c r="B29" s="68"/>
      <c r="C29" s="68"/>
      <c r="D29" s="68"/>
      <c r="E29" s="68"/>
      <c r="F29" s="68"/>
      <c r="G29" s="69"/>
      <c r="R29" s="4" t="s">
        <v>65</v>
      </c>
      <c r="S29" s="5">
        <v>0.42144716700000001</v>
      </c>
    </row>
    <row r="30" spans="1:19" ht="16" thickBot="1">
      <c r="A30" s="70"/>
      <c r="B30" s="71"/>
      <c r="C30" s="71"/>
      <c r="D30" s="71"/>
      <c r="E30" s="71"/>
      <c r="F30" s="71"/>
      <c r="G30" s="18"/>
      <c r="R30" s="4" t="s">
        <v>67</v>
      </c>
      <c r="S30" s="4">
        <v>0.61926907399999997</v>
      </c>
    </row>
    <row r="31" spans="1:19">
      <c r="A31" s="74" t="s">
        <v>7</v>
      </c>
      <c r="B31" s="75" t="s">
        <v>8</v>
      </c>
      <c r="C31" s="75" t="s">
        <v>9</v>
      </c>
      <c r="D31" s="75" t="s">
        <v>10</v>
      </c>
      <c r="E31" s="75" t="s">
        <v>11</v>
      </c>
      <c r="F31" s="75" t="s">
        <v>12</v>
      </c>
      <c r="G31" s="16" t="s">
        <v>13</v>
      </c>
      <c r="H31" s="16" t="s">
        <v>14</v>
      </c>
      <c r="I31" s="16" t="s">
        <v>15</v>
      </c>
      <c r="J31" s="16" t="s">
        <v>279</v>
      </c>
      <c r="K31" s="16" t="s">
        <v>17</v>
      </c>
      <c r="L31" s="16" t="s">
        <v>18</v>
      </c>
      <c r="R31" s="4" t="s">
        <v>69</v>
      </c>
      <c r="S31" s="5">
        <v>0.29559615700000003</v>
      </c>
    </row>
    <row r="32" spans="1:19">
      <c r="A32" s="18"/>
      <c r="B32" s="76"/>
      <c r="C32" s="76"/>
      <c r="D32" s="76"/>
      <c r="E32" s="76"/>
      <c r="F32" s="76"/>
      <c r="G32" s="18"/>
      <c r="R32" s="4" t="s">
        <v>71</v>
      </c>
      <c r="S32" s="4">
        <v>0.39787066100000001</v>
      </c>
    </row>
    <row r="33" spans="1:19">
      <c r="A33" s="165" t="s">
        <v>228</v>
      </c>
      <c r="B33" s="78">
        <v>25.285120692708318</v>
      </c>
      <c r="C33" s="78">
        <v>93.259309002209989</v>
      </c>
      <c r="D33" s="78">
        <v>40.324667328042707</v>
      </c>
      <c r="E33" s="78">
        <v>119.42466999999991</v>
      </c>
      <c r="F33" s="78">
        <v>110.3</v>
      </c>
      <c r="G33" s="20">
        <f>AVERAGE(B33:F33)</f>
        <v>77.718753404592178</v>
      </c>
      <c r="H33">
        <f>G33/G$36</f>
        <v>0.9606122868897562</v>
      </c>
      <c r="I33">
        <f>VLOOKUP(A33,R$1:S$250,2,FALSE)</f>
        <v>0.28943591299999999</v>
      </c>
      <c r="J33">
        <f>H33*I33</f>
        <v>0.27803569429495451</v>
      </c>
      <c r="K33">
        <f>SUM(J33:J34)</f>
        <v>0.28835986423168053</v>
      </c>
      <c r="L33">
        <f>COUNTA(J33:J34)</f>
        <v>2</v>
      </c>
      <c r="R33" s="22" t="s">
        <v>73</v>
      </c>
      <c r="S33" s="4">
        <v>0.39864959599999999</v>
      </c>
    </row>
    <row r="34" spans="1:19">
      <c r="A34" s="165" t="s">
        <v>232</v>
      </c>
      <c r="B34" s="78">
        <v>3.3813000000000004</v>
      </c>
      <c r="C34" s="78">
        <v>5.8453000000000008</v>
      </c>
      <c r="D34" s="78">
        <v>3.6693999999999991</v>
      </c>
      <c r="E34" s="78">
        <v>0.73740000000001149</v>
      </c>
      <c r="F34" s="78">
        <v>2.2999999999999998</v>
      </c>
      <c r="G34" s="20">
        <f>AVERAGE(B34:F34)</f>
        <v>3.1866800000000026</v>
      </c>
      <c r="H34">
        <f>G34/G$36</f>
        <v>3.938771311024368E-2</v>
      </c>
      <c r="I34">
        <f>VLOOKUP(A34,R$1:S$250,2,FALSE)</f>
        <v>0.262116511</v>
      </c>
      <c r="J34">
        <f>H34*I34</f>
        <v>1.0324169936726031E-2</v>
      </c>
      <c r="R34" s="4" t="s">
        <v>75</v>
      </c>
      <c r="S34" s="5">
        <v>0.30243793699999999</v>
      </c>
    </row>
    <row r="35" spans="1:19" ht="16" thickBot="1">
      <c r="A35" s="79"/>
      <c r="B35" s="80"/>
      <c r="C35" s="80"/>
      <c r="D35" s="80"/>
      <c r="E35" s="80"/>
      <c r="F35" s="80"/>
      <c r="G35" s="20"/>
      <c r="R35" s="4" t="s">
        <v>25</v>
      </c>
      <c r="S35" s="5">
        <v>0.22307782900000001</v>
      </c>
    </row>
    <row r="36" spans="1:19">
      <c r="A36" s="58"/>
      <c r="B36" s="82">
        <f>SUM(B33:B34)</f>
        <v>28.666420692708318</v>
      </c>
      <c r="C36" s="82">
        <f>SUM(C33:C34)</f>
        <v>99.104609002209983</v>
      </c>
      <c r="D36" s="82">
        <f>SUM(D33:D34)</f>
        <v>43.994067328042703</v>
      </c>
      <c r="E36" s="82">
        <f>SUM(E33:E34)</f>
        <v>120.16206999999991</v>
      </c>
      <c r="F36" s="82">
        <f>SUM(F33:F34)</f>
        <v>112.6</v>
      </c>
      <c r="G36" s="20">
        <f>AVERAGE(B36:F36)</f>
        <v>80.905433404592188</v>
      </c>
      <c r="R36" s="4" t="s">
        <v>78</v>
      </c>
      <c r="S36" s="5">
        <v>0.53326135799999996</v>
      </c>
    </row>
    <row r="37" spans="1:19">
      <c r="A37" s="84" t="s">
        <v>276</v>
      </c>
      <c r="B37" s="166"/>
      <c r="C37" s="166"/>
      <c r="D37" s="166"/>
      <c r="E37" s="166"/>
      <c r="F37" s="166"/>
      <c r="G37" s="69"/>
      <c r="R37" s="23" t="s">
        <v>80</v>
      </c>
      <c r="S37" s="5">
        <v>0.45051817900000002</v>
      </c>
    </row>
    <row r="38" spans="1:19">
      <c r="R38" s="4" t="s">
        <v>82</v>
      </c>
      <c r="S38" s="5">
        <v>0.58993438499999995</v>
      </c>
    </row>
    <row r="39" spans="1:19">
      <c r="A39" s="62" t="s">
        <v>23</v>
      </c>
      <c r="R39" s="4" t="s">
        <v>84</v>
      </c>
      <c r="S39" s="5">
        <v>0.49951571</v>
      </c>
    </row>
    <row r="40" spans="1:19">
      <c r="A40" s="167" t="s">
        <v>2</v>
      </c>
      <c r="B40" s="167"/>
      <c r="C40" s="167"/>
      <c r="D40" s="167"/>
      <c r="E40" s="167"/>
      <c r="F40" s="167"/>
      <c r="G40" s="168"/>
      <c r="H40" s="169"/>
      <c r="I40" s="169"/>
      <c r="J40" s="169"/>
      <c r="K40" s="169"/>
      <c r="L40" s="169"/>
      <c r="R40" s="4" t="s">
        <v>86</v>
      </c>
      <c r="S40" s="5">
        <v>0.47433267899999998</v>
      </c>
    </row>
    <row r="41" spans="1:19">
      <c r="A41" s="170" t="s">
        <v>4</v>
      </c>
      <c r="B41" s="171"/>
      <c r="C41" s="171"/>
      <c r="D41" s="171"/>
      <c r="E41" s="171"/>
      <c r="F41" s="171"/>
      <c r="G41" s="172"/>
      <c r="H41" s="169"/>
      <c r="I41" s="169"/>
      <c r="J41" s="169"/>
      <c r="K41" s="169"/>
      <c r="L41" s="169"/>
      <c r="R41" s="4" t="s">
        <v>87</v>
      </c>
      <c r="S41" s="5">
        <v>0.23357465599999999</v>
      </c>
    </row>
    <row r="42" spans="1:19" ht="16" thickBot="1">
      <c r="A42" s="173"/>
      <c r="B42" s="174"/>
      <c r="C42" s="174"/>
      <c r="D42" s="174"/>
      <c r="E42" s="174"/>
      <c r="F42" s="174"/>
      <c r="G42" s="175"/>
      <c r="H42" s="169"/>
      <c r="I42" s="169"/>
      <c r="J42" s="169"/>
      <c r="K42" s="169"/>
      <c r="L42" s="169"/>
      <c r="R42" s="4" t="s">
        <v>88</v>
      </c>
      <c r="S42" s="5">
        <v>0.34930835100000002</v>
      </c>
    </row>
    <row r="43" spans="1:19">
      <c r="A43" s="176" t="s">
        <v>7</v>
      </c>
      <c r="B43" s="177" t="s">
        <v>8</v>
      </c>
      <c r="C43" s="177" t="s">
        <v>9</v>
      </c>
      <c r="D43" s="177" t="s">
        <v>10</v>
      </c>
      <c r="E43" s="177" t="s">
        <v>11</v>
      </c>
      <c r="F43" s="177" t="s">
        <v>12</v>
      </c>
      <c r="G43" s="16" t="s">
        <v>13</v>
      </c>
      <c r="H43" s="16" t="s">
        <v>14</v>
      </c>
      <c r="I43" s="16" t="s">
        <v>15</v>
      </c>
      <c r="J43" s="16" t="s">
        <v>279</v>
      </c>
      <c r="K43" s="16" t="s">
        <v>17</v>
      </c>
      <c r="L43" s="16" t="s">
        <v>18</v>
      </c>
      <c r="R43" s="4" t="s">
        <v>89</v>
      </c>
      <c r="S43" s="4">
        <v>0.39864959599999999</v>
      </c>
    </row>
    <row r="44" spans="1:19">
      <c r="A44" s="175"/>
      <c r="B44" s="178"/>
      <c r="C44" s="178"/>
      <c r="D44" s="178"/>
      <c r="E44" s="178"/>
      <c r="F44" s="178"/>
      <c r="G44" s="18"/>
      <c r="R44" s="4" t="s">
        <v>91</v>
      </c>
      <c r="S44" s="5">
        <v>0.578744904</v>
      </c>
    </row>
    <row r="45" spans="1:19">
      <c r="A45" s="22" t="s">
        <v>21</v>
      </c>
      <c r="B45" s="179">
        <v>0</v>
      </c>
      <c r="C45" s="179">
        <v>3031.2165291598299</v>
      </c>
      <c r="D45" s="179">
        <v>309.91530306140697</v>
      </c>
      <c r="E45" s="179">
        <v>314.17033314566498</v>
      </c>
      <c r="F45" s="179">
        <v>2695.63943702508</v>
      </c>
      <c r="G45" s="20">
        <f>AVERAGE(B45:F45)</f>
        <v>1270.1883204783965</v>
      </c>
      <c r="H45">
        <f>G45/G$197</f>
        <v>7.8587619522504735E-3</v>
      </c>
      <c r="I45">
        <f t="shared" ref="I45:I76" si="4">VLOOKUP(A45,R$1:S$250,2,FALSE)</f>
        <v>0.19499014100000001</v>
      </c>
      <c r="J45">
        <f>H45*I45</f>
        <v>1.5323811011547551E-3</v>
      </c>
      <c r="K45">
        <f>SUM(J45:J195)</f>
        <v>0.18960573845575823</v>
      </c>
      <c r="L45">
        <f>COUNTA(J45:J195)</f>
        <v>149</v>
      </c>
      <c r="R45" s="4" t="s">
        <v>93</v>
      </c>
      <c r="S45" s="5">
        <v>0.544175509</v>
      </c>
    </row>
    <row r="46" spans="1:19">
      <c r="A46" s="22" t="s">
        <v>25</v>
      </c>
      <c r="B46" s="179">
        <v>0</v>
      </c>
      <c r="C46" s="179">
        <v>106.96776936081901</v>
      </c>
      <c r="D46" s="179">
        <v>193.36595832036502</v>
      </c>
      <c r="E46" s="179">
        <v>233.54254853306099</v>
      </c>
      <c r="F46" s="179">
        <v>15.418338057340801</v>
      </c>
      <c r="G46" s="20">
        <f t="shared" ref="G46:G109" si="5">AVERAGE(B46:F46)</f>
        <v>109.85892285431717</v>
      </c>
      <c r="H46">
        <f t="shared" ref="H46:H109" si="6">G46/G$197</f>
        <v>6.797063940231781E-4</v>
      </c>
      <c r="I46">
        <f t="shared" si="4"/>
        <v>0.22307782900000001</v>
      </c>
      <c r="J46">
        <f t="shared" ref="J46:J109" si="7">H46*I46</f>
        <v>1.5162742673610914E-4</v>
      </c>
      <c r="K46" s="169"/>
      <c r="L46" s="169"/>
      <c r="R46" s="4" t="s">
        <v>95</v>
      </c>
      <c r="S46" s="5">
        <v>0.28245747300000001</v>
      </c>
    </row>
    <row r="47" spans="1:19">
      <c r="A47" s="22" t="s">
        <v>27</v>
      </c>
      <c r="B47" s="179">
        <v>0</v>
      </c>
      <c r="C47" s="179">
        <v>9.7243426691653596</v>
      </c>
      <c r="D47" s="179">
        <v>31.786184929375072</v>
      </c>
      <c r="E47" s="179">
        <v>6.9506710872934798</v>
      </c>
      <c r="F47" s="179">
        <v>20.557784076454404</v>
      </c>
      <c r="G47" s="20">
        <f t="shared" si="5"/>
        <v>13.803796552457664</v>
      </c>
      <c r="H47">
        <f t="shared" si="6"/>
        <v>8.5405250067330937E-5</v>
      </c>
      <c r="I47">
        <f t="shared" si="4"/>
        <v>0.20740839999999999</v>
      </c>
      <c r="J47">
        <f t="shared" si="7"/>
        <v>1.7713766268065003E-5</v>
      </c>
      <c r="K47" s="169"/>
      <c r="L47" s="169"/>
      <c r="R47" s="4" t="s">
        <v>96</v>
      </c>
      <c r="S47" s="5">
        <v>0.30302319799999999</v>
      </c>
    </row>
    <row r="48" spans="1:19">
      <c r="A48" s="22" t="s">
        <v>29</v>
      </c>
      <c r="B48" s="179">
        <v>0</v>
      </c>
      <c r="C48" s="179">
        <v>443.15218735196402</v>
      </c>
      <c r="D48" s="179">
        <v>2308.4716804958643</v>
      </c>
      <c r="E48" s="179">
        <v>279.41697770919802</v>
      </c>
      <c r="F48" s="179">
        <v>235.129655374447</v>
      </c>
      <c r="G48" s="20">
        <f t="shared" si="5"/>
        <v>653.23410018629465</v>
      </c>
      <c r="H48">
        <f t="shared" si="6"/>
        <v>4.0416143100128112E-3</v>
      </c>
      <c r="I48">
        <f t="shared" si="4"/>
        <v>0.226918286</v>
      </c>
      <c r="J48">
        <f t="shared" si="7"/>
        <v>9.1711619190117978E-4</v>
      </c>
      <c r="K48" s="169"/>
      <c r="L48" s="169"/>
      <c r="R48" s="4" t="s">
        <v>98</v>
      </c>
      <c r="S48" s="4">
        <v>0.39787066100000001</v>
      </c>
    </row>
    <row r="49" spans="1:19">
      <c r="A49" s="22" t="s">
        <v>32</v>
      </c>
      <c r="B49" s="179">
        <v>0</v>
      </c>
      <c r="C49" s="179">
        <v>184.7625107141418</v>
      </c>
      <c r="D49" s="179">
        <v>662.21218602864735</v>
      </c>
      <c r="E49" s="179">
        <v>624.17026363895445</v>
      </c>
      <c r="F49" s="179">
        <v>873.70582324931195</v>
      </c>
      <c r="G49" s="20">
        <f t="shared" si="5"/>
        <v>468.97015672621109</v>
      </c>
      <c r="H49">
        <f t="shared" si="6"/>
        <v>2.9015577965894016E-3</v>
      </c>
      <c r="I49">
        <f t="shared" si="4"/>
        <v>0.167790564</v>
      </c>
      <c r="J49">
        <f t="shared" si="7"/>
        <v>4.8685401916833299E-4</v>
      </c>
      <c r="K49" s="169"/>
      <c r="L49" s="169"/>
      <c r="R49" s="4" t="s">
        <v>100</v>
      </c>
      <c r="S49" s="4">
        <v>0.39787066100000001</v>
      </c>
    </row>
    <row r="50" spans="1:19">
      <c r="A50" s="22" t="s">
        <v>34</v>
      </c>
      <c r="B50" s="179">
        <v>0</v>
      </c>
      <c r="C50" s="179">
        <v>745.99600190597096</v>
      </c>
      <c r="D50" s="179">
        <v>385.40749226867302</v>
      </c>
      <c r="E50" s="179">
        <v>379.50664136622402</v>
      </c>
      <c r="F50" s="179">
        <v>1585.5190968965455</v>
      </c>
      <c r="G50" s="20">
        <f t="shared" si="5"/>
        <v>619.28584648748279</v>
      </c>
      <c r="H50">
        <f t="shared" si="6"/>
        <v>3.831573609581015E-3</v>
      </c>
      <c r="I50">
        <f t="shared" si="4"/>
        <v>0.14496762399999999</v>
      </c>
      <c r="J50">
        <f t="shared" si="7"/>
        <v>5.5545412236206334E-4</v>
      </c>
      <c r="K50" s="169"/>
      <c r="L50" s="169"/>
      <c r="R50" s="4" t="s">
        <v>102</v>
      </c>
      <c r="S50" s="5">
        <v>0.29815216</v>
      </c>
    </row>
    <row r="51" spans="1:19">
      <c r="A51" s="22" t="s">
        <v>36</v>
      </c>
      <c r="B51" s="179">
        <v>0</v>
      </c>
      <c r="C51" s="179">
        <v>2.7783836197615299</v>
      </c>
      <c r="D51" s="179">
        <v>21.190789952916699</v>
      </c>
      <c r="E51" s="179">
        <v>43.094160741219603</v>
      </c>
      <c r="F51" s="179">
        <v>24.412368590789601</v>
      </c>
      <c r="G51" s="20">
        <f t="shared" si="5"/>
        <v>18.295140580937485</v>
      </c>
      <c r="H51">
        <f t="shared" si="6"/>
        <v>1.1319357326037584E-4</v>
      </c>
      <c r="I51">
        <f t="shared" si="4"/>
        <v>0.252987409</v>
      </c>
      <c r="J51">
        <f t="shared" si="7"/>
        <v>2.8636548814594164E-5</v>
      </c>
      <c r="K51" s="169"/>
      <c r="L51" s="169"/>
      <c r="R51" s="4" t="s">
        <v>104</v>
      </c>
      <c r="S51" s="5">
        <v>0.46037966699999999</v>
      </c>
    </row>
    <row r="52" spans="1:19">
      <c r="A52" s="22" t="s">
        <v>38</v>
      </c>
      <c r="B52" s="179">
        <v>7299.2273043541945</v>
      </c>
      <c r="C52" s="179">
        <v>1033.5587065512896</v>
      </c>
      <c r="D52" s="179">
        <v>1113.84089690018</v>
      </c>
      <c r="E52" s="179">
        <v>1898.9233410485799</v>
      </c>
      <c r="F52" s="179">
        <v>964.93099008857803</v>
      </c>
      <c r="G52" s="20">
        <f t="shared" si="5"/>
        <v>2462.0962477885641</v>
      </c>
      <c r="H52">
        <f t="shared" si="6"/>
        <v>1.5233196529166567E-2</v>
      </c>
      <c r="I52">
        <f t="shared" si="4"/>
        <v>0.189396599</v>
      </c>
      <c r="J52">
        <f t="shared" si="7"/>
        <v>2.8851156145227523E-3</v>
      </c>
      <c r="K52" s="169"/>
      <c r="L52" s="169"/>
      <c r="R52" s="4" t="s">
        <v>106</v>
      </c>
      <c r="S52" s="5">
        <v>0.48877002400000003</v>
      </c>
    </row>
    <row r="53" spans="1:19">
      <c r="A53" s="22" t="s">
        <v>39</v>
      </c>
      <c r="B53" s="179">
        <v>25797.048375874314</v>
      </c>
      <c r="C53" s="179">
        <v>5719.3026812791122</v>
      </c>
      <c r="D53" s="179">
        <v>27804.965266970801</v>
      </c>
      <c r="E53" s="179">
        <v>8581.2985243725307</v>
      </c>
      <c r="F53" s="179">
        <v>2600.5596856714801</v>
      </c>
      <c r="G53" s="20">
        <f t="shared" si="5"/>
        <v>14100.634906833648</v>
      </c>
      <c r="H53">
        <f t="shared" si="6"/>
        <v>8.7241813927767017E-2</v>
      </c>
      <c r="I53">
        <f t="shared" si="4"/>
        <v>0.150847644</v>
      </c>
      <c r="J53">
        <f t="shared" si="7"/>
        <v>1.3160222089290042E-2</v>
      </c>
      <c r="K53" s="169"/>
      <c r="L53" s="169"/>
      <c r="R53" s="17" t="s">
        <v>107</v>
      </c>
      <c r="S53" s="4">
        <v>0.54393411999999997</v>
      </c>
    </row>
    <row r="54" spans="1:19">
      <c r="A54" s="22" t="s">
        <v>41</v>
      </c>
      <c r="B54" s="179">
        <v>6572.6736734170718</v>
      </c>
      <c r="C54" s="179">
        <v>187.540894333903</v>
      </c>
      <c r="D54" s="179">
        <v>6378.4277758279313</v>
      </c>
      <c r="E54" s="179">
        <v>5941.4336454184649</v>
      </c>
      <c r="F54" s="179">
        <v>10370.117205066501</v>
      </c>
      <c r="G54" s="20">
        <f t="shared" si="5"/>
        <v>5890.0386388127745</v>
      </c>
      <c r="H54">
        <f t="shared" si="6"/>
        <v>3.6442164367054795E-2</v>
      </c>
      <c r="I54">
        <f t="shared" si="4"/>
        <v>0.15008984</v>
      </c>
      <c r="J54">
        <f t="shared" si="7"/>
        <v>5.4695986191049557E-3</v>
      </c>
      <c r="K54" s="169"/>
      <c r="L54" s="169"/>
      <c r="R54" s="22" t="s">
        <v>108</v>
      </c>
      <c r="S54" s="5">
        <v>0.342986709</v>
      </c>
    </row>
    <row r="55" spans="1:19">
      <c r="A55" s="22" t="s">
        <v>43</v>
      </c>
      <c r="B55" s="179">
        <v>0</v>
      </c>
      <c r="C55" s="179">
        <v>357.02229513935674</v>
      </c>
      <c r="D55" s="179">
        <v>206.61020204093793</v>
      </c>
      <c r="E55" s="179">
        <v>318.34073579804101</v>
      </c>
      <c r="F55" s="179">
        <v>1069.0047719756301</v>
      </c>
      <c r="G55" s="20">
        <f t="shared" si="5"/>
        <v>390.1956009907932</v>
      </c>
      <c r="H55">
        <f t="shared" si="6"/>
        <v>2.4141729958964044E-3</v>
      </c>
      <c r="I55">
        <f t="shared" si="4"/>
        <v>0.24644919700000001</v>
      </c>
      <c r="J55">
        <f t="shared" si="7"/>
        <v>5.9497099625775316E-4</v>
      </c>
      <c r="K55" s="169"/>
      <c r="L55" s="169"/>
      <c r="R55" s="25" t="s">
        <v>109</v>
      </c>
      <c r="S55" s="5">
        <v>0.50274215499999997</v>
      </c>
    </row>
    <row r="56" spans="1:19">
      <c r="A56" s="22" t="s">
        <v>45</v>
      </c>
      <c r="B56" s="179">
        <v>0</v>
      </c>
      <c r="C56" s="179">
        <v>10809.3014726822</v>
      </c>
      <c r="D56" s="179">
        <v>41.057155533776132</v>
      </c>
      <c r="E56" s="179">
        <v>212.69053527118047</v>
      </c>
      <c r="F56" s="179">
        <v>147.75907304951599</v>
      </c>
      <c r="G56" s="20">
        <f t="shared" si="5"/>
        <v>2242.1616473073345</v>
      </c>
      <c r="H56">
        <f t="shared" si="6"/>
        <v>1.3872442661114689E-2</v>
      </c>
      <c r="I56">
        <f t="shared" si="4"/>
        <v>0.21118531600000001</v>
      </c>
      <c r="J56">
        <f t="shared" si="7"/>
        <v>2.9296561870793868E-3</v>
      </c>
      <c r="K56" s="169"/>
      <c r="L56" s="169"/>
      <c r="R56" s="4" t="s">
        <v>27</v>
      </c>
      <c r="S56" s="5">
        <v>0.20740839999999999</v>
      </c>
    </row>
    <row r="57" spans="1:19">
      <c r="A57" s="22" t="s">
        <v>47</v>
      </c>
      <c r="B57" s="179">
        <v>0</v>
      </c>
      <c r="C57" s="179">
        <v>2222.70689580922</v>
      </c>
      <c r="D57" s="179">
        <v>398.65173598924599</v>
      </c>
      <c r="E57" s="179">
        <v>2096.3223999277134</v>
      </c>
      <c r="F57" s="179">
        <v>4725.7206145749597</v>
      </c>
      <c r="G57" s="20">
        <f t="shared" si="5"/>
        <v>1888.6803292602278</v>
      </c>
      <c r="H57">
        <f t="shared" si="6"/>
        <v>1.1685424021190738E-2</v>
      </c>
      <c r="I57">
        <f t="shared" si="4"/>
        <v>0.193795309</v>
      </c>
      <c r="J57">
        <f t="shared" si="7"/>
        <v>2.2645803589826817E-3</v>
      </c>
      <c r="K57" s="169"/>
      <c r="L57" s="169"/>
      <c r="R57" s="4" t="s">
        <v>110</v>
      </c>
      <c r="S57" s="5">
        <v>0.38689927499999999</v>
      </c>
    </row>
    <row r="58" spans="1:19">
      <c r="A58" s="22" t="s">
        <v>49</v>
      </c>
      <c r="B58" s="179">
        <v>5252.8655656058891</v>
      </c>
      <c r="C58" s="179">
        <v>4588.5005480361688</v>
      </c>
      <c r="D58" s="179">
        <v>1598.5802170731547</v>
      </c>
      <c r="E58" s="179">
        <v>1337.3091171952651</v>
      </c>
      <c r="F58" s="179">
        <v>1774.3937380989703</v>
      </c>
      <c r="G58" s="20">
        <f t="shared" si="5"/>
        <v>2910.3298372018899</v>
      </c>
      <c r="H58">
        <f t="shared" si="6"/>
        <v>1.8006455439999087E-2</v>
      </c>
      <c r="I58">
        <f t="shared" si="4"/>
        <v>0.21171030399999999</v>
      </c>
      <c r="J58">
        <f t="shared" si="7"/>
        <v>3.8121521551646603E-3</v>
      </c>
      <c r="K58" s="169"/>
      <c r="L58" s="169"/>
      <c r="R58" s="4" t="s">
        <v>29</v>
      </c>
      <c r="S58" s="5">
        <v>0.226918286</v>
      </c>
    </row>
    <row r="59" spans="1:19">
      <c r="A59" s="22" t="s">
        <v>51</v>
      </c>
      <c r="B59" s="179">
        <v>0</v>
      </c>
      <c r="C59" s="179">
        <v>6.9459590494038297</v>
      </c>
      <c r="D59" s="179">
        <v>52.976974882291799</v>
      </c>
      <c r="E59" s="179">
        <v>11.121073739669566</v>
      </c>
      <c r="F59" s="179">
        <v>6.4243075238919989</v>
      </c>
      <c r="G59" s="20">
        <f t="shared" si="5"/>
        <v>15.493663039051437</v>
      </c>
      <c r="H59">
        <f t="shared" si="6"/>
        <v>9.5860596125169458E-5</v>
      </c>
      <c r="I59">
        <f t="shared" si="4"/>
        <v>0.26294708900000002</v>
      </c>
      <c r="J59">
        <f t="shared" si="7"/>
        <v>2.520626470091799E-5</v>
      </c>
      <c r="K59" s="169"/>
      <c r="L59" s="169"/>
      <c r="R59" s="4" t="s">
        <v>32</v>
      </c>
      <c r="S59" s="5">
        <v>0.167790564</v>
      </c>
    </row>
    <row r="60" spans="1:19">
      <c r="A60" s="22" t="s">
        <v>52</v>
      </c>
      <c r="B60" s="179">
        <v>0</v>
      </c>
      <c r="C60" s="179">
        <v>16.670301718569199</v>
      </c>
      <c r="D60" s="179">
        <v>66.221218602864695</v>
      </c>
      <c r="E60" s="179">
        <v>23.632281696797826</v>
      </c>
      <c r="F60" s="179">
        <v>66.812798248476795</v>
      </c>
      <c r="G60" s="20">
        <f t="shared" si="5"/>
        <v>34.667320053341697</v>
      </c>
      <c r="H60">
        <f t="shared" si="6"/>
        <v>2.1448962443543844E-4</v>
      </c>
      <c r="I60">
        <f t="shared" si="4"/>
        <v>0.25720264300000001</v>
      </c>
      <c r="J60">
        <f t="shared" si="7"/>
        <v>5.5167298300872151E-5</v>
      </c>
      <c r="K60" s="169"/>
      <c r="L60" s="169"/>
      <c r="R60" s="25" t="s">
        <v>111</v>
      </c>
      <c r="S60" s="5">
        <v>0.57165877300000001</v>
      </c>
    </row>
    <row r="61" spans="1:19">
      <c r="A61" s="22" t="s">
        <v>54</v>
      </c>
      <c r="B61" s="179">
        <v>41120.591789651</v>
      </c>
      <c r="C61" s="179">
        <v>8236.5182407830598</v>
      </c>
      <c r="D61" s="179">
        <v>37336.847472667199</v>
      </c>
      <c r="E61" s="179">
        <v>31244.656671601653</v>
      </c>
      <c r="F61" s="179">
        <v>51212.009857457502</v>
      </c>
      <c r="G61" s="20">
        <f t="shared" si="5"/>
        <v>33830.124806432083</v>
      </c>
      <c r="H61">
        <f t="shared" si="6"/>
        <v>0.20930982704087553</v>
      </c>
      <c r="I61">
        <f t="shared" si="4"/>
        <v>0.12913191900000001</v>
      </c>
      <c r="J61">
        <f t="shared" si="7"/>
        <v>2.7028579631346351E-2</v>
      </c>
      <c r="K61" s="169"/>
      <c r="L61" s="169"/>
      <c r="R61" s="4" t="s">
        <v>34</v>
      </c>
      <c r="S61" s="5">
        <v>0.14496762399999999</v>
      </c>
    </row>
    <row r="62" spans="1:19">
      <c r="A62" s="22" t="s">
        <v>56</v>
      </c>
      <c r="B62" s="179">
        <v>0</v>
      </c>
      <c r="C62" s="179">
        <v>95.85423488177284</v>
      </c>
      <c r="D62" s="179">
        <v>56.950247998463702</v>
      </c>
      <c r="E62" s="179">
        <v>1739.0579060408299</v>
      </c>
      <c r="F62" s="179">
        <v>88.655443829709597</v>
      </c>
      <c r="G62" s="20">
        <f t="shared" si="5"/>
        <v>396.10356655015522</v>
      </c>
      <c r="H62">
        <f t="shared" si="6"/>
        <v>2.4507260756284188E-3</v>
      </c>
      <c r="I62">
        <f t="shared" si="4"/>
        <v>0.255508018</v>
      </c>
      <c r="J62">
        <f t="shared" si="7"/>
        <v>6.2618016224473539E-4</v>
      </c>
      <c r="K62" s="169"/>
      <c r="L62" s="169"/>
      <c r="R62" s="4" t="s">
        <v>115</v>
      </c>
      <c r="S62" s="5">
        <v>0.45267124600000003</v>
      </c>
    </row>
    <row r="63" spans="1:19">
      <c r="A63" s="22" t="s">
        <v>58</v>
      </c>
      <c r="B63" s="179">
        <v>43331.014025707686</v>
      </c>
      <c r="C63" s="179">
        <v>10156.3813220383</v>
      </c>
      <c r="D63" s="179">
        <v>27623.519127998999</v>
      </c>
      <c r="E63" s="179">
        <v>22235.196808251836</v>
      </c>
      <c r="F63" s="179">
        <v>4134.6843223768901</v>
      </c>
      <c r="G63" s="20">
        <f t="shared" si="5"/>
        <v>21496.159121274741</v>
      </c>
      <c r="H63">
        <f t="shared" si="6"/>
        <v>0.13299854415144508</v>
      </c>
      <c r="I63">
        <f t="shared" si="4"/>
        <v>0.19057085000000001</v>
      </c>
      <c r="J63">
        <f t="shared" si="7"/>
        <v>2.5345645607703419E-2</v>
      </c>
      <c r="K63" s="169"/>
      <c r="L63" s="169"/>
      <c r="R63" s="4" t="s">
        <v>117</v>
      </c>
      <c r="S63" s="5">
        <v>0.40126814</v>
      </c>
    </row>
    <row r="64" spans="1:19">
      <c r="A64" s="22" t="s">
        <v>60</v>
      </c>
      <c r="B64" s="179">
        <v>0</v>
      </c>
      <c r="C64" s="179">
        <v>987.71537682522398</v>
      </c>
      <c r="D64" s="179">
        <v>41.057155533776097</v>
      </c>
      <c r="E64" s="179">
        <v>1075.9638843130306</v>
      </c>
      <c r="F64" s="179">
        <v>1252.7399671589401</v>
      </c>
      <c r="G64" s="20">
        <f t="shared" si="5"/>
        <v>671.49527676619414</v>
      </c>
      <c r="H64">
        <f t="shared" si="6"/>
        <v>4.1545977451426432E-3</v>
      </c>
      <c r="I64">
        <f t="shared" si="4"/>
        <v>0.14993991800000001</v>
      </c>
      <c r="J64">
        <f t="shared" si="7"/>
        <v>6.2294004522967287E-4</v>
      </c>
      <c r="K64" s="169"/>
      <c r="L64" s="169"/>
      <c r="R64" s="4" t="s">
        <v>119</v>
      </c>
      <c r="S64" s="5">
        <v>0.39864959599999999</v>
      </c>
    </row>
    <row r="65" spans="1:19">
      <c r="A65" s="22" t="s">
        <v>62</v>
      </c>
      <c r="B65" s="179">
        <v>0</v>
      </c>
      <c r="C65" s="179">
        <v>1540.6137171577691</v>
      </c>
      <c r="D65" s="179">
        <v>683.40297598156405</v>
      </c>
      <c r="E65" s="179">
        <v>11.121073739669599</v>
      </c>
      <c r="F65" s="179">
        <v>1680.59884825015</v>
      </c>
      <c r="G65" s="20">
        <f t="shared" si="5"/>
        <v>783.14732302583047</v>
      </c>
      <c r="H65">
        <f t="shared" si="6"/>
        <v>4.845398344462958E-3</v>
      </c>
      <c r="I65">
        <f t="shared" si="4"/>
        <v>0.25460756899999998</v>
      </c>
      <c r="J65">
        <f t="shared" si="7"/>
        <v>1.2336750933203383E-3</v>
      </c>
      <c r="K65" s="169"/>
      <c r="L65" s="169"/>
      <c r="R65" s="4" t="s">
        <v>121</v>
      </c>
      <c r="S65" s="5">
        <v>0.31631986200000001</v>
      </c>
    </row>
    <row r="66" spans="1:19">
      <c r="A66" s="22" t="s">
        <v>64</v>
      </c>
      <c r="B66" s="179">
        <v>0</v>
      </c>
      <c r="C66" s="179">
        <v>357.0222951393568</v>
      </c>
      <c r="D66" s="179">
        <v>5.2976974882291898</v>
      </c>
      <c r="E66" s="179">
        <v>79.237650395145593</v>
      </c>
      <c r="F66" s="179">
        <v>21.842645581232802</v>
      </c>
      <c r="G66" s="20">
        <f t="shared" si="5"/>
        <v>92.68005772079286</v>
      </c>
      <c r="H66">
        <f t="shared" si="6"/>
        <v>5.7341931082646302E-4</v>
      </c>
      <c r="I66">
        <f t="shared" si="4"/>
        <v>0.25070976</v>
      </c>
      <c r="J66">
        <f t="shared" si="7"/>
        <v>1.4376181779666796E-4</v>
      </c>
      <c r="K66" s="169"/>
      <c r="L66" s="169"/>
      <c r="R66" s="4" t="s">
        <v>97</v>
      </c>
      <c r="S66" s="5">
        <v>0.28376774599999999</v>
      </c>
    </row>
    <row r="67" spans="1:19">
      <c r="A67" s="22" t="s">
        <v>66</v>
      </c>
      <c r="B67" s="179">
        <v>0</v>
      </c>
      <c r="C67" s="179">
        <v>570.9578338609947</v>
      </c>
      <c r="D67" s="179">
        <v>19.866365580859423</v>
      </c>
      <c r="E67" s="179">
        <v>293.3183198837848</v>
      </c>
      <c r="F67" s="179">
        <v>213.28700979321439</v>
      </c>
      <c r="G67" s="20">
        <f t="shared" si="5"/>
        <v>219.48590582377065</v>
      </c>
      <c r="H67">
        <f t="shared" si="6"/>
        <v>1.3579777564742743E-3</v>
      </c>
      <c r="I67">
        <f t="shared" si="4"/>
        <v>0.187754477</v>
      </c>
      <c r="J67">
        <f t="shared" si="7"/>
        <v>2.5496640344446075E-4</v>
      </c>
      <c r="K67" s="169"/>
      <c r="L67" s="169"/>
      <c r="R67" s="22" t="s">
        <v>124</v>
      </c>
      <c r="S67" s="5">
        <v>0.38353377399999999</v>
      </c>
    </row>
    <row r="68" spans="1:19">
      <c r="A68" s="22" t="s">
        <v>68</v>
      </c>
      <c r="B68" s="179">
        <v>0</v>
      </c>
      <c r="C68" s="179">
        <v>12.502726288926899</v>
      </c>
      <c r="D68" s="179">
        <v>129.793588461615</v>
      </c>
      <c r="E68" s="179">
        <v>113.99100583161299</v>
      </c>
      <c r="F68" s="179">
        <v>738.79536524757998</v>
      </c>
      <c r="G68" s="20">
        <f t="shared" si="5"/>
        <v>199.01653716594697</v>
      </c>
      <c r="H68">
        <f t="shared" si="6"/>
        <v>1.2313320512656906E-3</v>
      </c>
      <c r="I68">
        <f t="shared" si="4"/>
        <v>0.17079533599999999</v>
      </c>
      <c r="J68">
        <f t="shared" si="7"/>
        <v>2.1030577142349283E-4</v>
      </c>
      <c r="K68" s="169"/>
      <c r="L68" s="169"/>
      <c r="R68" s="25" t="s">
        <v>112</v>
      </c>
      <c r="S68" s="5">
        <v>0.42592862599999998</v>
      </c>
    </row>
    <row r="69" spans="1:19">
      <c r="A69" s="22" t="s">
        <v>70</v>
      </c>
      <c r="B69" s="179">
        <v>7517.4863588090966</v>
      </c>
      <c r="C69" s="179">
        <v>1755.9384476892899</v>
      </c>
      <c r="D69" s="179">
        <v>1615.7977339099</v>
      </c>
      <c r="E69" s="179">
        <v>8344.9757074045501</v>
      </c>
      <c r="F69" s="179">
        <v>3747.9410094385898</v>
      </c>
      <c r="G69" s="20">
        <f t="shared" si="5"/>
        <v>4596.4278514502848</v>
      </c>
      <c r="H69">
        <f t="shared" si="6"/>
        <v>2.8438485642536072E-2</v>
      </c>
      <c r="I69">
        <f t="shared" si="4"/>
        <v>0.21351756199999999</v>
      </c>
      <c r="J69">
        <f t="shared" si="7"/>
        <v>6.0721161213663057E-3</v>
      </c>
      <c r="K69" s="169"/>
      <c r="L69" s="169"/>
      <c r="R69" s="4" t="s">
        <v>113</v>
      </c>
      <c r="S69" s="5">
        <v>0.49646305299999999</v>
      </c>
    </row>
    <row r="70" spans="1:19">
      <c r="A70" s="22" t="s">
        <v>72</v>
      </c>
      <c r="B70" s="179">
        <v>8768.4476507855125</v>
      </c>
      <c r="C70" s="179">
        <v>4742.7008389329339</v>
      </c>
      <c r="D70" s="179">
        <v>818.49426193140812</v>
      </c>
      <c r="E70" s="179">
        <v>10229.9977062785</v>
      </c>
      <c r="F70" s="179">
        <v>12644.322068524199</v>
      </c>
      <c r="G70" s="20">
        <f t="shared" si="5"/>
        <v>7440.7925052905102</v>
      </c>
      <c r="H70">
        <f t="shared" si="6"/>
        <v>4.6036808945892127E-2</v>
      </c>
      <c r="I70">
        <f t="shared" si="4"/>
        <v>0.20526576499999999</v>
      </c>
      <c r="J70">
        <f t="shared" si="7"/>
        <v>9.4497808064373905E-3</v>
      </c>
      <c r="K70" s="169"/>
      <c r="L70" s="169"/>
      <c r="R70" s="4" t="s">
        <v>36</v>
      </c>
      <c r="S70" s="5">
        <v>0.252987409</v>
      </c>
    </row>
    <row r="71" spans="1:19">
      <c r="A71" s="22" t="s">
        <v>74</v>
      </c>
      <c r="B71" s="179">
        <v>9347.0538689713248</v>
      </c>
      <c r="C71" s="179">
        <v>2546.3885875114402</v>
      </c>
      <c r="D71" s="179">
        <v>2777.317908204147</v>
      </c>
      <c r="E71" s="179">
        <v>27388.424352371225</v>
      </c>
      <c r="F71" s="179">
        <v>12834.481571231438</v>
      </c>
      <c r="G71" s="20">
        <f t="shared" si="5"/>
        <v>10978.733257657914</v>
      </c>
      <c r="H71">
        <f t="shared" si="6"/>
        <v>6.7926345895459955E-2</v>
      </c>
      <c r="I71">
        <f t="shared" si="4"/>
        <v>0.164744418</v>
      </c>
      <c r="J71">
        <f t="shared" si="7"/>
        <v>1.119048632141424E-2</v>
      </c>
      <c r="K71" s="169"/>
      <c r="L71" s="169"/>
      <c r="R71" s="4" t="s">
        <v>114</v>
      </c>
      <c r="S71" s="5">
        <v>0.547400573</v>
      </c>
    </row>
    <row r="72" spans="1:19">
      <c r="A72" s="22" t="s">
        <v>132</v>
      </c>
      <c r="B72" s="179">
        <v>0</v>
      </c>
      <c r="C72" s="179">
        <v>0</v>
      </c>
      <c r="D72" s="179">
        <v>1.3244243720572946</v>
      </c>
      <c r="E72" s="179">
        <v>1.3901342174586999</v>
      </c>
      <c r="F72" s="179">
        <v>39.830706648130395</v>
      </c>
      <c r="G72" s="20">
        <f t="shared" si="5"/>
        <v>8.509053047529278</v>
      </c>
      <c r="H72">
        <f t="shared" si="6"/>
        <v>5.2646226753540183E-5</v>
      </c>
      <c r="I72">
        <f t="shared" si="4"/>
        <v>0.235824899</v>
      </c>
      <c r="J72">
        <f t="shared" si="7"/>
        <v>1.2415291106884712E-5</v>
      </c>
      <c r="K72" s="169"/>
      <c r="L72" s="169"/>
      <c r="R72" s="4" t="s">
        <v>130</v>
      </c>
      <c r="S72" s="5">
        <v>0.26223906699999999</v>
      </c>
    </row>
    <row r="73" spans="1:19">
      <c r="A73" s="22" t="s">
        <v>76</v>
      </c>
      <c r="B73" s="179">
        <v>0</v>
      </c>
      <c r="C73" s="179">
        <v>29.173028007496079</v>
      </c>
      <c r="D73" s="179">
        <v>7.9465462323437697</v>
      </c>
      <c r="E73" s="179">
        <v>26.4125501317152</v>
      </c>
      <c r="F73" s="179">
        <v>15.418338057340799</v>
      </c>
      <c r="G73" s="20">
        <f t="shared" si="5"/>
        <v>15.790092485779169</v>
      </c>
      <c r="H73">
        <f t="shared" si="6"/>
        <v>9.7694630039599692E-5</v>
      </c>
      <c r="I73">
        <f t="shared" si="4"/>
        <v>0.21351756199999999</v>
      </c>
      <c r="J73">
        <f t="shared" si="7"/>
        <v>2.0859519226547287E-5</v>
      </c>
      <c r="K73" s="169"/>
      <c r="L73" s="169"/>
      <c r="R73" s="17" t="s">
        <v>132</v>
      </c>
      <c r="S73" s="5">
        <v>0.235824899</v>
      </c>
    </row>
    <row r="74" spans="1:19">
      <c r="A74" s="22" t="s">
        <v>160</v>
      </c>
      <c r="B74" s="179">
        <v>0</v>
      </c>
      <c r="C74" s="179">
        <v>34.72979524701914</v>
      </c>
      <c r="D74" s="179">
        <v>13.2442437205729</v>
      </c>
      <c r="E74" s="179">
        <v>48.654697611054402</v>
      </c>
      <c r="F74" s="179">
        <v>962.36126707902145</v>
      </c>
      <c r="G74" s="20">
        <f t="shared" si="5"/>
        <v>211.79800073153356</v>
      </c>
      <c r="H74">
        <f t="shared" si="6"/>
        <v>1.3104120411726013E-3</v>
      </c>
      <c r="I74">
        <f t="shared" si="4"/>
        <v>0.150847644</v>
      </c>
      <c r="J74">
        <f t="shared" si="7"/>
        <v>1.9767256908011791E-4</v>
      </c>
      <c r="K74" s="169"/>
      <c r="L74" s="169"/>
      <c r="R74" s="4" t="s">
        <v>134</v>
      </c>
      <c r="S74" s="5">
        <v>0.42167111499999999</v>
      </c>
    </row>
    <row r="75" spans="1:19">
      <c r="A75" s="22" t="s">
        <v>181</v>
      </c>
      <c r="B75" s="179">
        <v>0</v>
      </c>
      <c r="C75" s="179">
        <v>1.3891918098807701</v>
      </c>
      <c r="D75" s="179">
        <v>5.2976974882291801</v>
      </c>
      <c r="E75" s="179">
        <v>45.874429176136957</v>
      </c>
      <c r="F75" s="179">
        <v>38.545845143351997</v>
      </c>
      <c r="G75" s="20">
        <f t="shared" si="5"/>
        <v>18.221432723519779</v>
      </c>
      <c r="H75">
        <f t="shared" si="6"/>
        <v>1.1273753654824641E-4</v>
      </c>
      <c r="I75">
        <f t="shared" si="4"/>
        <v>0.164744418</v>
      </c>
      <c r="J75">
        <f t="shared" si="7"/>
        <v>1.8572879845394585E-5</v>
      </c>
      <c r="K75" s="169"/>
      <c r="L75" s="169"/>
      <c r="R75" s="4" t="s">
        <v>38</v>
      </c>
      <c r="S75" s="5">
        <v>0.189396599</v>
      </c>
    </row>
    <row r="76" spans="1:19">
      <c r="A76" s="22" t="s">
        <v>188</v>
      </c>
      <c r="B76" s="179">
        <v>0</v>
      </c>
      <c r="C76" s="179">
        <v>9.7243426691653596</v>
      </c>
      <c r="D76" s="179">
        <v>401.30058473335998</v>
      </c>
      <c r="E76" s="179">
        <v>151.524629702998</v>
      </c>
      <c r="F76" s="179">
        <v>114.352673925278</v>
      </c>
      <c r="G76" s="20">
        <f t="shared" si="5"/>
        <v>135.38044620616029</v>
      </c>
      <c r="H76">
        <f t="shared" si="6"/>
        <v>8.3761020517253263E-4</v>
      </c>
      <c r="I76">
        <f t="shared" si="4"/>
        <v>0.150847644</v>
      </c>
      <c r="J76">
        <f t="shared" si="7"/>
        <v>1.2635152604063317E-4</v>
      </c>
      <c r="K76" s="169"/>
      <c r="L76" s="169"/>
      <c r="R76" s="4" t="s">
        <v>39</v>
      </c>
      <c r="S76" s="5">
        <v>0.150847644</v>
      </c>
    </row>
    <row r="77" spans="1:19">
      <c r="A77" s="22" t="s">
        <v>79</v>
      </c>
      <c r="B77" s="179">
        <v>0</v>
      </c>
      <c r="C77" s="179">
        <v>15.2811099086884</v>
      </c>
      <c r="D77" s="179">
        <v>26.488487441145899</v>
      </c>
      <c r="E77" s="179">
        <v>5.5605368698347828</v>
      </c>
      <c r="F77" s="179">
        <v>17.9880610668976</v>
      </c>
      <c r="G77" s="20">
        <f t="shared" si="5"/>
        <v>13.063639057313338</v>
      </c>
      <c r="H77">
        <f t="shared" si="6"/>
        <v>8.0825833403097658E-5</v>
      </c>
      <c r="I77">
        <f t="shared" ref="I77:I108" si="8">VLOOKUP(A77,R$1:S$250,2,FALSE)</f>
        <v>0.17537725199999998</v>
      </c>
      <c r="J77">
        <f t="shared" si="7"/>
        <v>1.4175012552845074E-5</v>
      </c>
      <c r="K77" s="169"/>
      <c r="L77" s="169"/>
      <c r="R77" s="4" t="s">
        <v>138</v>
      </c>
      <c r="S77" s="4">
        <v>0.300602272</v>
      </c>
    </row>
    <row r="78" spans="1:19">
      <c r="A78" s="22" t="s">
        <v>81</v>
      </c>
      <c r="B78" s="179">
        <v>0</v>
      </c>
      <c r="C78" s="179">
        <v>0</v>
      </c>
      <c r="D78" s="179">
        <v>0</v>
      </c>
      <c r="E78" s="179">
        <v>0</v>
      </c>
      <c r="F78" s="179">
        <v>0</v>
      </c>
      <c r="G78" s="20">
        <f t="shared" si="5"/>
        <v>0</v>
      </c>
      <c r="H78">
        <f t="shared" si="6"/>
        <v>0</v>
      </c>
      <c r="I78">
        <f t="shared" si="8"/>
        <v>0.18817235299999999</v>
      </c>
      <c r="K78" s="169"/>
      <c r="L78" s="169"/>
      <c r="R78" s="4" t="s">
        <v>140</v>
      </c>
      <c r="S78" s="4">
        <v>0.54393411999999997</v>
      </c>
    </row>
    <row r="79" spans="1:19">
      <c r="A79" s="22" t="s">
        <v>83</v>
      </c>
      <c r="B79" s="179">
        <v>332.51547222323944</v>
      </c>
      <c r="C79" s="179">
        <v>1139.1372841022278</v>
      </c>
      <c r="D79" s="179">
        <v>3724.2813342251125</v>
      </c>
      <c r="E79" s="179">
        <v>123.721945353824</v>
      </c>
      <c r="F79" s="179">
        <v>14373.745653955959</v>
      </c>
      <c r="G79" s="20">
        <f t="shared" si="5"/>
        <v>3938.6803379720723</v>
      </c>
      <c r="H79">
        <f t="shared" si="6"/>
        <v>2.4368946464941463E-2</v>
      </c>
      <c r="I79">
        <f t="shared" si="8"/>
        <v>0.16181582799999999</v>
      </c>
      <c r="J79">
        <f t="shared" si="7"/>
        <v>3.9432812497121753E-3</v>
      </c>
      <c r="K79" s="169"/>
      <c r="L79" s="169"/>
      <c r="R79" s="4" t="s">
        <v>142</v>
      </c>
      <c r="S79" s="29">
        <v>0.61926907399999997</v>
      </c>
    </row>
    <row r="80" spans="1:19">
      <c r="A80" s="22" t="s">
        <v>85</v>
      </c>
      <c r="B80" s="179">
        <v>3348.5919361335918</v>
      </c>
      <c r="C80" s="179">
        <v>1428.0891805574272</v>
      </c>
      <c r="D80" s="179">
        <v>210.58347515711</v>
      </c>
      <c r="E80" s="179">
        <v>5563.3171382697001</v>
      </c>
      <c r="F80" s="179">
        <v>9506.6902738553799</v>
      </c>
      <c r="G80" s="20">
        <f t="shared" si="5"/>
        <v>4011.4544007946415</v>
      </c>
      <c r="H80">
        <f t="shared" si="6"/>
        <v>2.4819205711385559E-2</v>
      </c>
      <c r="I80">
        <f t="shared" si="8"/>
        <v>0.15576436299999999</v>
      </c>
      <c r="J80">
        <f t="shared" si="7"/>
        <v>3.8659477677999332E-3</v>
      </c>
      <c r="K80" s="169"/>
      <c r="L80" s="169"/>
      <c r="R80" s="4" t="s">
        <v>116</v>
      </c>
      <c r="S80" s="5">
        <v>0.35482106800000002</v>
      </c>
    </row>
    <row r="81" spans="1:19">
      <c r="A81" s="22" t="s">
        <v>87</v>
      </c>
      <c r="B81" s="179">
        <v>0</v>
      </c>
      <c r="C81" s="179">
        <v>1214.1536418357891</v>
      </c>
      <c r="D81" s="179">
        <v>4480.5276506698301</v>
      </c>
      <c r="E81" s="179">
        <v>2350.7169617226546</v>
      </c>
      <c r="F81" s="179">
        <v>614.16379928407503</v>
      </c>
      <c r="G81" s="20">
        <f t="shared" si="5"/>
        <v>1731.9124107024697</v>
      </c>
      <c r="H81">
        <f t="shared" si="6"/>
        <v>1.0715487726050505E-2</v>
      </c>
      <c r="I81">
        <f t="shared" si="8"/>
        <v>0.23357465599999999</v>
      </c>
      <c r="J81">
        <f t="shared" si="7"/>
        <v>2.502866359484469E-3</v>
      </c>
      <c r="K81" s="169"/>
      <c r="L81" s="169"/>
      <c r="R81" s="4" t="s">
        <v>145</v>
      </c>
      <c r="S81" s="5">
        <v>0.496256117</v>
      </c>
    </row>
    <row r="82" spans="1:19">
      <c r="A82" s="22" t="s">
        <v>0</v>
      </c>
      <c r="B82" s="179">
        <v>405.75676566448197</v>
      </c>
      <c r="C82" s="179">
        <v>5262.2585758283403</v>
      </c>
      <c r="D82" s="179">
        <v>28943.970226940117</v>
      </c>
      <c r="E82" s="179">
        <v>27551.070055813889</v>
      </c>
      <c r="F82" s="179">
        <v>39829.421786625615</v>
      </c>
      <c r="G82" s="20">
        <f t="shared" si="5"/>
        <v>20398.495482174487</v>
      </c>
      <c r="H82">
        <f t="shared" si="6"/>
        <v>0.12620720691093187</v>
      </c>
      <c r="I82">
        <f t="shared" si="8"/>
        <v>0.199021375</v>
      </c>
      <c r="J82">
        <f t="shared" si="7"/>
        <v>2.5117931854323164E-2</v>
      </c>
      <c r="K82" s="169"/>
      <c r="L82" s="169"/>
      <c r="R82" s="4" t="s">
        <v>147</v>
      </c>
      <c r="S82" s="5">
        <v>0.304407025</v>
      </c>
    </row>
    <row r="83" spans="1:19">
      <c r="A83" s="22" t="s">
        <v>37</v>
      </c>
      <c r="B83" s="179">
        <v>0</v>
      </c>
      <c r="C83" s="179">
        <v>234.7734158698494</v>
      </c>
      <c r="D83" s="179">
        <v>4520.2603818315465</v>
      </c>
      <c r="E83" s="179">
        <v>624.170263638954</v>
      </c>
      <c r="F83" s="179">
        <v>7850.5037941960236</v>
      </c>
      <c r="G83" s="20">
        <f t="shared" si="5"/>
        <v>2645.9415711072747</v>
      </c>
      <c r="H83">
        <f t="shared" si="6"/>
        <v>1.6370663004572444E-2</v>
      </c>
      <c r="I83">
        <f t="shared" si="8"/>
        <v>0.23886655300000001</v>
      </c>
      <c r="J83">
        <f t="shared" si="7"/>
        <v>3.9104038422268428E-3</v>
      </c>
      <c r="K83" s="169"/>
      <c r="L83" s="169"/>
      <c r="R83" s="4" t="s">
        <v>41</v>
      </c>
      <c r="S83" s="5">
        <v>0.15008984</v>
      </c>
    </row>
    <row r="84" spans="1:19">
      <c r="A84" s="22" t="s">
        <v>57</v>
      </c>
      <c r="B84" s="179">
        <v>0</v>
      </c>
      <c r="C84" s="179">
        <v>386.19532314685284</v>
      </c>
      <c r="D84" s="179">
        <v>2772.0202107159198</v>
      </c>
      <c r="E84" s="179">
        <v>3896.5462115367241</v>
      </c>
      <c r="F84" s="179">
        <v>5166.4281107139504</v>
      </c>
      <c r="G84" s="20">
        <f t="shared" si="5"/>
        <v>2444.2379712226893</v>
      </c>
      <c r="H84">
        <f t="shared" si="6"/>
        <v>1.5122705870304419E-2</v>
      </c>
      <c r="I84">
        <f t="shared" si="8"/>
        <v>0.39864959599999999</v>
      </c>
      <c r="J84">
        <f t="shared" si="7"/>
        <v>6.0286605856236849E-3</v>
      </c>
      <c r="K84" s="169"/>
      <c r="L84" s="169"/>
      <c r="R84" s="4" t="s">
        <v>118</v>
      </c>
      <c r="S84" s="5">
        <v>0.47299710099999998</v>
      </c>
    </row>
    <row r="85" spans="1:19">
      <c r="A85" s="22" t="s">
        <v>90</v>
      </c>
      <c r="B85" s="179">
        <v>0</v>
      </c>
      <c r="C85" s="179">
        <v>291.73028007496083</v>
      </c>
      <c r="D85" s="179">
        <v>59.599096742578297</v>
      </c>
      <c r="E85" s="179">
        <v>27.802684349173916</v>
      </c>
      <c r="F85" s="179">
        <v>123.34670445872639</v>
      </c>
      <c r="G85" s="20">
        <f t="shared" si="5"/>
        <v>100.49575312508787</v>
      </c>
      <c r="H85">
        <f t="shared" si="6"/>
        <v>6.2177567553505907E-4</v>
      </c>
      <c r="I85">
        <f t="shared" si="8"/>
        <v>0.25567135899999999</v>
      </c>
      <c r="J85">
        <f t="shared" si="7"/>
        <v>1.589702319571916E-4</v>
      </c>
      <c r="K85" s="169"/>
      <c r="L85" s="169"/>
      <c r="R85" s="4" t="s">
        <v>76</v>
      </c>
      <c r="S85" s="5">
        <v>0.21351756199999999</v>
      </c>
    </row>
    <row r="86" spans="1:19">
      <c r="A86" s="22" t="s">
        <v>92</v>
      </c>
      <c r="B86" s="179">
        <v>827.62661588603601</v>
      </c>
      <c r="C86" s="179">
        <v>15.2811099086884</v>
      </c>
      <c r="D86" s="179">
        <v>1074.10816573847</v>
      </c>
      <c r="E86" s="179">
        <v>105.65020052686083</v>
      </c>
      <c r="F86" s="179">
        <v>102.78892038227198</v>
      </c>
      <c r="G86" s="20">
        <f t="shared" si="5"/>
        <v>425.09100248846545</v>
      </c>
      <c r="H86">
        <f t="shared" si="6"/>
        <v>2.6300737794078795E-3</v>
      </c>
      <c r="I86">
        <f t="shared" si="8"/>
        <v>0.28963038000000002</v>
      </c>
      <c r="J86">
        <f t="shared" si="7"/>
        <v>7.6174926815794034E-4</v>
      </c>
      <c r="K86" s="169"/>
      <c r="L86" s="169"/>
      <c r="R86" s="4" t="s">
        <v>43</v>
      </c>
      <c r="S86" s="5">
        <v>0.24644919700000001</v>
      </c>
    </row>
    <row r="87" spans="1:19">
      <c r="A87" s="22" t="s">
        <v>94</v>
      </c>
      <c r="B87" s="179">
        <v>0</v>
      </c>
      <c r="C87" s="179">
        <v>112.524536600342</v>
      </c>
      <c r="D87" s="179">
        <v>38.408306789661545</v>
      </c>
      <c r="E87" s="179">
        <v>12.511207957128301</v>
      </c>
      <c r="F87" s="179">
        <v>39.830706648130402</v>
      </c>
      <c r="G87" s="20">
        <f t="shared" si="5"/>
        <v>40.654951599052445</v>
      </c>
      <c r="H87">
        <f t="shared" si="6"/>
        <v>2.5153560432431319E-4</v>
      </c>
      <c r="I87">
        <f t="shared" si="8"/>
        <v>0.25937051</v>
      </c>
      <c r="J87">
        <f t="shared" si="7"/>
        <v>6.5240917976755312E-5</v>
      </c>
      <c r="K87" s="169"/>
      <c r="L87" s="169"/>
      <c r="R87" s="4" t="s">
        <v>152</v>
      </c>
      <c r="S87" s="5">
        <v>0.235824899</v>
      </c>
    </row>
    <row r="88" spans="1:19">
      <c r="A88" s="22" t="s">
        <v>6</v>
      </c>
      <c r="B88" s="179">
        <v>0</v>
      </c>
      <c r="C88" s="179">
        <v>4.1675754296422971</v>
      </c>
      <c r="D88" s="179">
        <v>6.6221218602864704</v>
      </c>
      <c r="E88" s="179">
        <v>1.3901342174586957</v>
      </c>
      <c r="F88" s="179">
        <v>6.4243075238919998</v>
      </c>
      <c r="G88" s="20">
        <f t="shared" si="5"/>
        <v>3.7208278062558926</v>
      </c>
      <c r="H88">
        <f t="shared" si="6"/>
        <v>2.3021074531425545E-5</v>
      </c>
      <c r="I88">
        <f t="shared" si="8"/>
        <v>0.33249730300000002</v>
      </c>
      <c r="J88">
        <f t="shared" si="7"/>
        <v>7.6544451938609834E-6</v>
      </c>
      <c r="K88" s="169"/>
      <c r="L88" s="169"/>
      <c r="R88" s="4" t="s">
        <v>154</v>
      </c>
      <c r="S88" s="5">
        <v>0.35523275199999998</v>
      </c>
    </row>
    <row r="89" spans="1:19">
      <c r="A89" s="22" t="s">
        <v>97</v>
      </c>
      <c r="B89" s="179">
        <v>0</v>
      </c>
      <c r="C89" s="179">
        <v>65.292015064395983</v>
      </c>
      <c r="D89" s="179">
        <v>198.6636558085942</v>
      </c>
      <c r="E89" s="179">
        <v>111.21073739669566</v>
      </c>
      <c r="F89" s="179">
        <v>98.934335867936781</v>
      </c>
      <c r="G89" s="20">
        <f t="shared" si="5"/>
        <v>94.820148827524534</v>
      </c>
      <c r="H89">
        <f t="shared" si="6"/>
        <v>5.8666023446965791E-4</v>
      </c>
      <c r="I89">
        <f t="shared" si="8"/>
        <v>0.28376774599999999</v>
      </c>
      <c r="J89">
        <f t="shared" si="7"/>
        <v>1.6647525240328634E-4</v>
      </c>
      <c r="K89" s="169"/>
      <c r="L89" s="169"/>
      <c r="R89" s="4" t="s">
        <v>156</v>
      </c>
      <c r="S89" s="4">
        <v>0.39864959599999999</v>
      </c>
    </row>
    <row r="90" spans="1:19">
      <c r="A90" s="22" t="s">
        <v>99</v>
      </c>
      <c r="B90" s="179">
        <v>0</v>
      </c>
      <c r="C90" s="179">
        <v>0</v>
      </c>
      <c r="D90" s="179">
        <v>0</v>
      </c>
      <c r="E90" s="179">
        <v>0</v>
      </c>
      <c r="F90" s="179">
        <v>2.5697230095567996</v>
      </c>
      <c r="G90" s="20">
        <f t="shared" si="5"/>
        <v>0.51394460191135993</v>
      </c>
      <c r="H90">
        <f t="shared" si="6"/>
        <v>3.1798184709683813E-6</v>
      </c>
      <c r="I90">
        <f t="shared" si="8"/>
        <v>0.36547341700000002</v>
      </c>
      <c r="J90">
        <f t="shared" si="7"/>
        <v>1.1621391220245298E-6</v>
      </c>
      <c r="K90" s="169"/>
      <c r="L90" s="169"/>
      <c r="R90" s="4" t="s">
        <v>158</v>
      </c>
      <c r="S90" s="4">
        <v>0.54393411999999997</v>
      </c>
    </row>
    <row r="91" spans="1:19">
      <c r="A91" s="22" t="s">
        <v>101</v>
      </c>
      <c r="B91" s="179">
        <v>0</v>
      </c>
      <c r="C91" s="179">
        <v>44.4541379161845</v>
      </c>
      <c r="D91" s="179">
        <v>921.79936295187701</v>
      </c>
      <c r="E91" s="179">
        <v>50.04483182851304</v>
      </c>
      <c r="F91" s="179">
        <v>44.970152667244001</v>
      </c>
      <c r="G91" s="20">
        <f t="shared" si="5"/>
        <v>212.25369707276371</v>
      </c>
      <c r="H91">
        <f t="shared" si="6"/>
        <v>1.3132314727564867E-3</v>
      </c>
      <c r="I91">
        <f t="shared" si="8"/>
        <v>0.36470802699999999</v>
      </c>
      <c r="J91">
        <f t="shared" si="7"/>
        <v>4.789460594233225E-4</v>
      </c>
      <c r="K91" s="169"/>
      <c r="L91" s="169"/>
      <c r="R91" s="4" t="s">
        <v>159</v>
      </c>
      <c r="S91" s="5">
        <v>0.34895254799999997</v>
      </c>
    </row>
    <row r="92" spans="1:19">
      <c r="A92" s="22" t="s">
        <v>103</v>
      </c>
      <c r="B92" s="179">
        <v>0</v>
      </c>
      <c r="C92" s="179">
        <v>1.3891918098807656</v>
      </c>
      <c r="D92" s="179">
        <v>1.3244243720572946</v>
      </c>
      <c r="E92" s="179">
        <v>0</v>
      </c>
      <c r="F92" s="179">
        <v>0</v>
      </c>
      <c r="G92" s="20">
        <f t="shared" si="5"/>
        <v>0.542723236387612</v>
      </c>
      <c r="H92">
        <f t="shared" si="6"/>
        <v>3.3578743025434286E-6</v>
      </c>
      <c r="I92">
        <f t="shared" si="8"/>
        <v>0.526867847</v>
      </c>
      <c r="J92">
        <f t="shared" si="7"/>
        <v>1.7691560042776828E-6</v>
      </c>
      <c r="K92" s="169"/>
      <c r="L92" s="169"/>
      <c r="R92" s="4" t="s">
        <v>160</v>
      </c>
      <c r="S92" s="5">
        <v>0.150847644</v>
      </c>
    </row>
    <row r="93" spans="1:19">
      <c r="A93" s="22" t="s">
        <v>105</v>
      </c>
      <c r="B93" s="179">
        <v>0</v>
      </c>
      <c r="C93" s="179">
        <v>76.405549543442106</v>
      </c>
      <c r="D93" s="179">
        <v>1.3244243720572899</v>
      </c>
      <c r="E93" s="179">
        <v>1.3901342174586999</v>
      </c>
      <c r="F93" s="179">
        <v>6.4243075238919998</v>
      </c>
      <c r="G93" s="20">
        <f t="shared" si="5"/>
        <v>17.108883131370018</v>
      </c>
      <c r="H93">
        <f t="shared" si="6"/>
        <v>1.0585409866441726E-4</v>
      </c>
      <c r="I93">
        <f t="shared" si="8"/>
        <v>0.31737988700000003</v>
      </c>
      <c r="J93">
        <f t="shared" si="7"/>
        <v>3.3595961872599602E-5</v>
      </c>
      <c r="K93" s="169"/>
      <c r="L93" s="169"/>
      <c r="R93" s="4" t="s">
        <v>162</v>
      </c>
      <c r="S93" s="5">
        <v>0.54537309199999995</v>
      </c>
    </row>
    <row r="94" spans="1:19">
      <c r="A94" s="25" t="s">
        <v>22</v>
      </c>
      <c r="B94" s="179">
        <v>0</v>
      </c>
      <c r="C94" s="179">
        <v>4.1675754296422998</v>
      </c>
      <c r="D94" s="179">
        <v>33.110609301432397</v>
      </c>
      <c r="E94" s="179">
        <v>1.3901342174586957</v>
      </c>
      <c r="F94" s="179">
        <v>25.697230095567999</v>
      </c>
      <c r="G94" s="20">
        <f t="shared" si="5"/>
        <v>12.873109808820278</v>
      </c>
      <c r="H94">
        <f t="shared" si="6"/>
        <v>7.9647012920569377E-5</v>
      </c>
      <c r="I94">
        <f t="shared" si="8"/>
        <v>0.51563940399999997</v>
      </c>
      <c r="J94">
        <f t="shared" si="7"/>
        <v>4.1069138272742691E-5</v>
      </c>
      <c r="K94" s="169"/>
      <c r="L94" s="169"/>
      <c r="R94" s="4" t="s">
        <v>164</v>
      </c>
      <c r="S94" s="5">
        <v>0.53538932900000002</v>
      </c>
    </row>
    <row r="95" spans="1:19">
      <c r="A95" s="25" t="s">
        <v>65</v>
      </c>
      <c r="B95" s="179">
        <v>0</v>
      </c>
      <c r="C95" s="179">
        <v>12.50272628892689</v>
      </c>
      <c r="D95" s="179">
        <v>58.274672370520967</v>
      </c>
      <c r="E95" s="179">
        <v>6.9506710872934789</v>
      </c>
      <c r="F95" s="179">
        <v>12.848615047784</v>
      </c>
      <c r="G95" s="20">
        <f t="shared" si="5"/>
        <v>18.115336958905068</v>
      </c>
      <c r="H95">
        <f t="shared" si="6"/>
        <v>1.1208111313070547E-4</v>
      </c>
      <c r="I95">
        <f t="shared" si="8"/>
        <v>0.42144716700000001</v>
      </c>
      <c r="J95">
        <f t="shared" si="7"/>
        <v>4.7236267603142323E-5</v>
      </c>
      <c r="K95" s="169"/>
      <c r="L95" s="169"/>
      <c r="R95" s="4" t="s">
        <v>165</v>
      </c>
      <c r="S95" s="5">
        <v>0.40111301500000002</v>
      </c>
    </row>
    <row r="96" spans="1:19" ht="16" thickBot="1">
      <c r="A96" s="180" t="s">
        <v>86</v>
      </c>
      <c r="B96" s="181">
        <v>0</v>
      </c>
      <c r="C96" s="181">
        <v>1.3891918098807701</v>
      </c>
      <c r="D96" s="181">
        <v>1707.18301558185</v>
      </c>
      <c r="E96" s="181">
        <v>1807.1744826963045</v>
      </c>
      <c r="F96" s="181">
        <v>43.685291162465603</v>
      </c>
      <c r="G96" s="20">
        <f t="shared" si="5"/>
        <v>711.88639625010023</v>
      </c>
      <c r="H96">
        <f t="shared" si="6"/>
        <v>4.4045009979842148E-3</v>
      </c>
      <c r="I96">
        <f t="shared" si="8"/>
        <v>0.47433267899999998</v>
      </c>
      <c r="J96">
        <f t="shared" si="7"/>
        <v>2.089198758032026E-3</v>
      </c>
      <c r="K96" s="169"/>
      <c r="L96" s="169"/>
      <c r="R96" s="4" t="s">
        <v>167</v>
      </c>
      <c r="S96" s="5">
        <v>0.53611852299999996</v>
      </c>
    </row>
    <row r="97" spans="1:19">
      <c r="A97" s="25" t="s">
        <v>106</v>
      </c>
      <c r="B97" s="179">
        <v>0</v>
      </c>
      <c r="C97" s="179">
        <v>1200.2617237369816</v>
      </c>
      <c r="D97" s="179">
        <v>132.44243720572948</v>
      </c>
      <c r="E97" s="179">
        <v>189.058253574383</v>
      </c>
      <c r="F97" s="179">
        <v>167.03199562119198</v>
      </c>
      <c r="G97" s="20">
        <f t="shared" si="5"/>
        <v>337.75888202765719</v>
      </c>
      <c r="H97">
        <f t="shared" si="6"/>
        <v>2.0897426061309422E-3</v>
      </c>
      <c r="I97">
        <f t="shared" si="8"/>
        <v>0.48877002400000003</v>
      </c>
      <c r="J97">
        <f t="shared" si="7"/>
        <v>1.0214035437524432E-3</v>
      </c>
      <c r="K97" s="169"/>
      <c r="L97" s="169"/>
      <c r="R97" s="4" t="s">
        <v>169</v>
      </c>
      <c r="S97" s="4">
        <v>0.61926907399999997</v>
      </c>
    </row>
    <row r="98" spans="1:19">
      <c r="A98" s="25" t="s">
        <v>111</v>
      </c>
      <c r="B98" s="179">
        <v>0</v>
      </c>
      <c r="C98" s="179">
        <v>16.670301718569188</v>
      </c>
      <c r="D98" s="179">
        <v>18.541941208802125</v>
      </c>
      <c r="E98" s="179">
        <v>12.511207957128264</v>
      </c>
      <c r="F98" s="179">
        <v>104.07378188705</v>
      </c>
      <c r="G98" s="20">
        <f t="shared" si="5"/>
        <v>30.359446554309915</v>
      </c>
      <c r="H98">
        <f t="shared" si="6"/>
        <v>1.8783644883660415E-4</v>
      </c>
      <c r="I98">
        <f t="shared" si="8"/>
        <v>0.57165877300000001</v>
      </c>
      <c r="J98">
        <f t="shared" si="7"/>
        <v>1.0737835386661041E-4</v>
      </c>
      <c r="K98" s="169"/>
      <c r="L98" s="169"/>
      <c r="R98" s="4" t="s">
        <v>171</v>
      </c>
      <c r="S98" s="5">
        <v>0.21171030399999999</v>
      </c>
    </row>
    <row r="99" spans="1:19">
      <c r="A99" s="25" t="s">
        <v>109</v>
      </c>
      <c r="B99" s="179">
        <v>0</v>
      </c>
      <c r="C99" s="179">
        <v>2.7783836197615313</v>
      </c>
      <c r="D99" s="179">
        <v>6.6221218602864731</v>
      </c>
      <c r="E99" s="179">
        <v>11.121073739669567</v>
      </c>
      <c r="F99" s="179">
        <v>2.5697230095568013</v>
      </c>
      <c r="G99" s="20">
        <f t="shared" si="5"/>
        <v>4.6182604458548751</v>
      </c>
      <c r="H99">
        <f t="shared" si="6"/>
        <v>2.8573565740077112E-5</v>
      </c>
      <c r="I99">
        <f t="shared" si="8"/>
        <v>0.50274215499999997</v>
      </c>
      <c r="J99">
        <f t="shared" si="7"/>
        <v>1.4365136016200536E-5</v>
      </c>
      <c r="K99" s="169"/>
      <c r="L99" s="169"/>
      <c r="R99" s="4" t="s">
        <v>173</v>
      </c>
      <c r="S99" s="5">
        <v>0.40242429099999999</v>
      </c>
    </row>
    <row r="100" spans="1:19">
      <c r="A100" s="25" t="s">
        <v>112</v>
      </c>
      <c r="B100" s="179">
        <v>0</v>
      </c>
      <c r="C100" s="179">
        <v>0</v>
      </c>
      <c r="D100" s="179">
        <v>2.6488487441145891</v>
      </c>
      <c r="E100" s="179">
        <v>0</v>
      </c>
      <c r="F100" s="179">
        <v>0</v>
      </c>
      <c r="G100" s="20">
        <f t="shared" si="5"/>
        <v>0.52976974882291783</v>
      </c>
      <c r="H100">
        <f t="shared" si="6"/>
        <v>3.2777299856880921E-6</v>
      </c>
      <c r="I100">
        <f t="shared" si="8"/>
        <v>0.42592862599999998</v>
      </c>
      <c r="J100">
        <f t="shared" si="7"/>
        <v>1.3960790292031286E-6</v>
      </c>
      <c r="K100" s="169"/>
      <c r="L100" s="169"/>
      <c r="R100" s="17" t="s">
        <v>150</v>
      </c>
      <c r="S100" s="5">
        <v>0.30302319799999999</v>
      </c>
    </row>
    <row r="101" spans="1:19">
      <c r="A101" s="25" t="s">
        <v>114</v>
      </c>
      <c r="B101" s="179">
        <v>0</v>
      </c>
      <c r="C101" s="179">
        <v>0</v>
      </c>
      <c r="D101" s="179">
        <v>0</v>
      </c>
      <c r="E101" s="179">
        <v>1.3901342174586957</v>
      </c>
      <c r="F101" s="179">
        <v>1.2848615047784</v>
      </c>
      <c r="G101" s="20">
        <f t="shared" si="5"/>
        <v>0.53499914444741914</v>
      </c>
      <c r="H101">
        <f t="shared" si="6"/>
        <v>3.3100846961704068E-6</v>
      </c>
      <c r="I101">
        <f t="shared" si="8"/>
        <v>0.547400573</v>
      </c>
      <c r="J101">
        <f t="shared" si="7"/>
        <v>1.8119422593622117E-6</v>
      </c>
      <c r="K101" s="169"/>
      <c r="L101" s="169"/>
      <c r="R101" s="4" t="s">
        <v>45</v>
      </c>
      <c r="S101" s="5">
        <v>0.21118531600000001</v>
      </c>
    </row>
    <row r="102" spans="1:19">
      <c r="A102" s="25" t="s">
        <v>116</v>
      </c>
      <c r="B102" s="179">
        <v>0</v>
      </c>
      <c r="C102" s="179">
        <v>12.50272628892689</v>
      </c>
      <c r="D102" s="179">
        <v>29.137336185260484</v>
      </c>
      <c r="E102" s="179">
        <v>58.38563713326522</v>
      </c>
      <c r="F102" s="179">
        <v>75.806828781925589</v>
      </c>
      <c r="G102" s="20">
        <f t="shared" si="5"/>
        <v>35.166505677875634</v>
      </c>
      <c r="H102">
        <f t="shared" si="6"/>
        <v>2.1757812787225178E-4</v>
      </c>
      <c r="I102">
        <f t="shared" si="8"/>
        <v>0.35482106800000002</v>
      </c>
      <c r="J102">
        <f t="shared" si="7"/>
        <v>7.7201303705072953E-5</v>
      </c>
      <c r="K102" s="169"/>
      <c r="L102" s="169"/>
      <c r="R102" s="4" t="s">
        <v>77</v>
      </c>
      <c r="S102" s="5">
        <v>0.235824899</v>
      </c>
    </row>
    <row r="103" spans="1:19">
      <c r="A103" s="25" t="s">
        <v>118</v>
      </c>
      <c r="B103" s="179">
        <v>0</v>
      </c>
      <c r="C103" s="179">
        <v>25.005452577853799</v>
      </c>
      <c r="D103" s="179">
        <v>72.843340463151208</v>
      </c>
      <c r="E103" s="179">
        <v>88.968589917356496</v>
      </c>
      <c r="F103" s="179">
        <v>427.85888109120719</v>
      </c>
      <c r="G103" s="20">
        <f t="shared" si="5"/>
        <v>122.93525280991375</v>
      </c>
      <c r="H103">
        <f t="shared" si="6"/>
        <v>7.6061074708116483E-4</v>
      </c>
      <c r="I103">
        <f t="shared" si="8"/>
        <v>0.47299710099999998</v>
      </c>
      <c r="J103">
        <f t="shared" si="7"/>
        <v>3.5976667835883517E-4</v>
      </c>
      <c r="K103" s="169"/>
      <c r="L103" s="169"/>
      <c r="R103" s="4" t="s">
        <v>174</v>
      </c>
      <c r="S103" s="5">
        <v>0.427243396</v>
      </c>
    </row>
    <row r="104" spans="1:19">
      <c r="A104" s="25" t="s">
        <v>162</v>
      </c>
      <c r="B104" s="179">
        <v>0</v>
      </c>
      <c r="C104" s="179">
        <v>4.1675754296422971</v>
      </c>
      <c r="D104" s="179">
        <v>37.083882417604251</v>
      </c>
      <c r="E104" s="179">
        <v>44.484294958678262</v>
      </c>
      <c r="F104" s="179">
        <v>88.655443829709597</v>
      </c>
      <c r="G104" s="20">
        <f t="shared" si="5"/>
        <v>34.878239327126877</v>
      </c>
      <c r="H104">
        <f t="shared" si="6"/>
        <v>2.157945997190995E-4</v>
      </c>
      <c r="I104">
        <f t="shared" si="8"/>
        <v>0.54537309199999995</v>
      </c>
      <c r="J104">
        <f t="shared" si="7"/>
        <v>1.1768856808570761E-4</v>
      </c>
      <c r="K104" s="169"/>
      <c r="L104" s="169"/>
      <c r="R104" s="4" t="s">
        <v>161</v>
      </c>
      <c r="S104" s="5">
        <v>0.33501194099999998</v>
      </c>
    </row>
    <row r="105" spans="1:19">
      <c r="A105" s="25" t="s">
        <v>120</v>
      </c>
      <c r="B105" s="179">
        <v>0</v>
      </c>
      <c r="C105" s="179">
        <v>215.32473053151867</v>
      </c>
      <c r="D105" s="179">
        <v>123.1714666013284</v>
      </c>
      <c r="E105" s="179">
        <v>20.852013261880433</v>
      </c>
      <c r="F105" s="179">
        <v>331.49426823282698</v>
      </c>
      <c r="G105" s="20">
        <f t="shared" si="5"/>
        <v>138.16849572551092</v>
      </c>
      <c r="H105">
        <f t="shared" si="6"/>
        <v>8.5486010200311498E-4</v>
      </c>
      <c r="I105">
        <f t="shared" si="8"/>
        <v>0.530444735</v>
      </c>
      <c r="J105">
        <f t="shared" si="7"/>
        <v>4.5345604026911528E-4</v>
      </c>
      <c r="K105" s="169"/>
      <c r="L105" s="169"/>
      <c r="R105" s="22" t="s">
        <v>175</v>
      </c>
      <c r="S105" s="5">
        <v>0.28742747600000002</v>
      </c>
    </row>
    <row r="106" spans="1:19">
      <c r="A106" s="25" t="s">
        <v>122</v>
      </c>
      <c r="B106" s="179">
        <v>0</v>
      </c>
      <c r="C106" s="179">
        <v>1.3891918098807701</v>
      </c>
      <c r="D106" s="179">
        <v>37.083882417604251</v>
      </c>
      <c r="E106" s="179">
        <v>15.291476392045652</v>
      </c>
      <c r="F106" s="179">
        <v>12.848615047784</v>
      </c>
      <c r="G106" s="20">
        <f t="shared" si="5"/>
        <v>13.322633133462935</v>
      </c>
      <c r="H106">
        <f t="shared" si="6"/>
        <v>8.2428251531722972E-5</v>
      </c>
      <c r="I106">
        <f t="shared" si="8"/>
        <v>0.57400911600000004</v>
      </c>
      <c r="J106">
        <f t="shared" si="7"/>
        <v>4.7314567795149956E-5</v>
      </c>
      <c r="K106" s="169"/>
      <c r="L106" s="169"/>
      <c r="R106" s="4" t="s">
        <v>180</v>
      </c>
      <c r="S106" s="5">
        <v>0.45023135800000003</v>
      </c>
    </row>
    <row r="107" spans="1:19">
      <c r="A107" s="25" t="s">
        <v>123</v>
      </c>
      <c r="B107" s="179">
        <v>0</v>
      </c>
      <c r="C107" s="179">
        <v>0</v>
      </c>
      <c r="D107" s="179">
        <v>1.3244243720572899</v>
      </c>
      <c r="E107" s="179">
        <v>1.3901342174586999</v>
      </c>
      <c r="F107" s="179">
        <v>1.2848615047784</v>
      </c>
      <c r="G107" s="20">
        <f t="shared" si="5"/>
        <v>0.79988401885887794</v>
      </c>
      <c r="H107">
        <f t="shared" si="6"/>
        <v>4.9489496890144524E-6</v>
      </c>
      <c r="I107">
        <f t="shared" si="8"/>
        <v>0.53886033200000005</v>
      </c>
      <c r="J107">
        <f t="shared" si="7"/>
        <v>2.666792672473625E-6</v>
      </c>
      <c r="K107" s="169"/>
      <c r="L107" s="169"/>
      <c r="R107" s="4" t="s">
        <v>47</v>
      </c>
      <c r="S107" s="5">
        <v>0.193795309</v>
      </c>
    </row>
    <row r="108" spans="1:19">
      <c r="A108" s="25" t="s">
        <v>125</v>
      </c>
      <c r="B108" s="179">
        <v>0</v>
      </c>
      <c r="C108" s="179">
        <v>1.3891918098807701</v>
      </c>
      <c r="D108" s="179">
        <v>1.3244243720572946</v>
      </c>
      <c r="E108" s="179">
        <v>1.3901342174586957</v>
      </c>
      <c r="F108" s="179">
        <v>0</v>
      </c>
      <c r="G108" s="20">
        <f t="shared" si="5"/>
        <v>0.82075007987935211</v>
      </c>
      <c r="H108">
        <f t="shared" si="6"/>
        <v>5.0780497632296507E-6</v>
      </c>
      <c r="I108">
        <f t="shared" si="8"/>
        <v>0.491810578</v>
      </c>
      <c r="J108">
        <f t="shared" si="7"/>
        <v>2.4974385891667377E-6</v>
      </c>
      <c r="K108" s="169"/>
      <c r="L108" s="169"/>
      <c r="R108" s="4" t="s">
        <v>181</v>
      </c>
      <c r="S108" s="5">
        <v>0.164744418</v>
      </c>
    </row>
    <row r="109" spans="1:19">
      <c r="A109" s="25" t="s">
        <v>126</v>
      </c>
      <c r="B109" s="179">
        <v>0</v>
      </c>
      <c r="C109" s="179">
        <v>0</v>
      </c>
      <c r="D109" s="179">
        <v>0</v>
      </c>
      <c r="E109" s="179">
        <v>2.7802684349173914</v>
      </c>
      <c r="F109" s="179">
        <v>1.2848615047784</v>
      </c>
      <c r="G109" s="20">
        <f t="shared" si="5"/>
        <v>0.81302598793915826</v>
      </c>
      <c r="H109">
        <f t="shared" si="6"/>
        <v>5.0302601568566229E-6</v>
      </c>
      <c r="I109">
        <f t="shared" ref="I109:I140" si="9">VLOOKUP(A109,R$1:S$250,2,FALSE)</f>
        <v>0.54441631300000004</v>
      </c>
      <c r="J109">
        <f t="shared" si="7"/>
        <v>2.7385556880266846E-6</v>
      </c>
      <c r="K109" s="169"/>
      <c r="L109" s="169"/>
      <c r="R109" s="4" t="s">
        <v>90</v>
      </c>
      <c r="S109" s="5">
        <v>0.25567135899999999</v>
      </c>
    </row>
    <row r="110" spans="1:19">
      <c r="A110" s="25" t="s">
        <v>128</v>
      </c>
      <c r="B110" s="179">
        <v>0</v>
      </c>
      <c r="C110" s="179">
        <v>59.735247824872921</v>
      </c>
      <c r="D110" s="179">
        <v>46.354853022005301</v>
      </c>
      <c r="E110" s="179">
        <v>23.632281696797801</v>
      </c>
      <c r="F110" s="179">
        <v>43.685291162465603</v>
      </c>
      <c r="G110" s="20">
        <f t="shared" ref="G110:G173" si="10">AVERAGE(B110:F110)</f>
        <v>34.681534741228326</v>
      </c>
      <c r="H110">
        <f t="shared" ref="H110:H173" si="11">G110/G$197</f>
        <v>2.1457757190474321E-4</v>
      </c>
      <c r="I110">
        <f t="shared" si="9"/>
        <v>0.33922593699999998</v>
      </c>
      <c r="J110">
        <f t="shared" ref="J110:J173" si="12">H110*I110</f>
        <v>7.2790277888571379E-5</v>
      </c>
      <c r="K110" s="169"/>
      <c r="L110" s="169"/>
      <c r="R110" s="4" t="s">
        <v>49</v>
      </c>
      <c r="S110" s="5">
        <v>0.21171030399999999</v>
      </c>
    </row>
    <row r="111" spans="1:19">
      <c r="A111" s="25" t="s">
        <v>129</v>
      </c>
      <c r="B111" s="179">
        <v>0</v>
      </c>
      <c r="C111" s="179">
        <v>0</v>
      </c>
      <c r="D111" s="179">
        <v>0</v>
      </c>
      <c r="E111" s="179">
        <v>0</v>
      </c>
      <c r="F111" s="179">
        <v>1.2848615047784</v>
      </c>
      <c r="G111" s="20">
        <f t="shared" si="10"/>
        <v>0.25697230095568002</v>
      </c>
      <c r="H111">
        <f t="shared" si="11"/>
        <v>1.5899092354841911E-6</v>
      </c>
      <c r="I111">
        <f t="shared" si="9"/>
        <v>0.51318692300000002</v>
      </c>
      <c r="J111">
        <f t="shared" si="12"/>
        <v>8.1592062840741445E-7</v>
      </c>
      <c r="K111" s="169"/>
      <c r="L111" s="169"/>
      <c r="R111" s="4" t="s">
        <v>185</v>
      </c>
      <c r="S111" s="5">
        <v>0.36166089299999998</v>
      </c>
    </row>
    <row r="112" spans="1:19">
      <c r="A112" s="25" t="s">
        <v>217</v>
      </c>
      <c r="B112" s="179">
        <v>0</v>
      </c>
      <c r="C112" s="179">
        <v>1.3891918098807656</v>
      </c>
      <c r="D112" s="179">
        <v>0</v>
      </c>
      <c r="E112" s="179">
        <v>1.3901342174586999</v>
      </c>
      <c r="F112" s="179">
        <v>0</v>
      </c>
      <c r="G112" s="20">
        <f t="shared" si="10"/>
        <v>0.55586520546789309</v>
      </c>
      <c r="H112">
        <f t="shared" si="11"/>
        <v>3.4391847703856038E-6</v>
      </c>
      <c r="I112">
        <f t="shared" si="9"/>
        <v>0.42702807500000001</v>
      </c>
      <c r="J112">
        <f t="shared" si="12"/>
        <v>1.4686284520670815E-6</v>
      </c>
      <c r="K112" s="169"/>
      <c r="L112" s="169"/>
      <c r="R112" s="4" t="s">
        <v>92</v>
      </c>
      <c r="S112" s="5">
        <v>0.28963038000000002</v>
      </c>
    </row>
    <row r="113" spans="1:19">
      <c r="A113" s="25" t="s">
        <v>133</v>
      </c>
      <c r="B113" s="179">
        <v>0</v>
      </c>
      <c r="C113" s="179">
        <v>2135.1878117867368</v>
      </c>
      <c r="D113" s="179">
        <v>813.196564443179</v>
      </c>
      <c r="E113" s="179">
        <v>351.70395701705002</v>
      </c>
      <c r="F113" s="179">
        <v>585.89684617895</v>
      </c>
      <c r="G113" s="20">
        <f t="shared" si="10"/>
        <v>777.19703588518314</v>
      </c>
      <c r="H113">
        <f t="shared" si="11"/>
        <v>4.8085834175485989E-3</v>
      </c>
      <c r="I113">
        <f t="shared" si="9"/>
        <v>0.50267819899999999</v>
      </c>
      <c r="J113">
        <f t="shared" si="12"/>
        <v>2.4171700520745948E-3</v>
      </c>
      <c r="K113" s="169"/>
      <c r="L113" s="169"/>
      <c r="R113" s="4" t="s">
        <v>188</v>
      </c>
      <c r="S113" s="5">
        <v>0.150847644</v>
      </c>
    </row>
    <row r="114" spans="1:19">
      <c r="A114" s="25" t="s">
        <v>135</v>
      </c>
      <c r="B114" s="179">
        <v>0</v>
      </c>
      <c r="C114" s="179">
        <v>0</v>
      </c>
      <c r="D114" s="179">
        <v>0</v>
      </c>
      <c r="E114" s="179">
        <v>0</v>
      </c>
      <c r="F114" s="179">
        <v>1.2848615047783998</v>
      </c>
      <c r="G114" s="20">
        <f t="shared" si="10"/>
        <v>0.25697230095567997</v>
      </c>
      <c r="H114">
        <f t="shared" si="11"/>
        <v>1.5899092354841907E-6</v>
      </c>
      <c r="I114">
        <f t="shared" si="9"/>
        <v>0.52074587400000005</v>
      </c>
      <c r="J114">
        <f t="shared" si="12"/>
        <v>8.2793867441288679E-7</v>
      </c>
      <c r="K114" s="169"/>
      <c r="L114" s="169"/>
      <c r="R114" s="4" t="s">
        <v>182</v>
      </c>
      <c r="S114" s="5">
        <v>0.304453064</v>
      </c>
    </row>
    <row r="115" spans="1:19">
      <c r="A115" s="25" t="s">
        <v>136</v>
      </c>
      <c r="B115" s="179">
        <v>0</v>
      </c>
      <c r="C115" s="179">
        <v>0</v>
      </c>
      <c r="D115" s="179">
        <v>23.839638697031301</v>
      </c>
      <c r="E115" s="179">
        <v>0</v>
      </c>
      <c r="F115" s="179">
        <v>0</v>
      </c>
      <c r="G115" s="20">
        <f t="shared" si="10"/>
        <v>4.76792773940626</v>
      </c>
      <c r="H115">
        <f t="shared" si="11"/>
        <v>2.9499569871192827E-5</v>
      </c>
      <c r="I115">
        <f t="shared" si="9"/>
        <v>0.472086175</v>
      </c>
      <c r="J115">
        <f t="shared" si="12"/>
        <v>1.3926339104636664E-5</v>
      </c>
      <c r="K115" s="169"/>
      <c r="L115" s="169"/>
      <c r="R115" s="4" t="s">
        <v>191</v>
      </c>
      <c r="S115" s="5">
        <v>0.28386346000000001</v>
      </c>
    </row>
    <row r="116" spans="1:19">
      <c r="A116" s="25" t="s">
        <v>137</v>
      </c>
      <c r="B116" s="179">
        <v>0</v>
      </c>
      <c r="C116" s="179">
        <v>0</v>
      </c>
      <c r="D116" s="179">
        <v>2.6488487441145891</v>
      </c>
      <c r="E116" s="179">
        <v>9.7309395222108694</v>
      </c>
      <c r="F116" s="179">
        <v>12.848615047784</v>
      </c>
      <c r="G116" s="20">
        <f t="shared" si="10"/>
        <v>5.0456806628218915</v>
      </c>
      <c r="H116">
        <f t="shared" si="11"/>
        <v>3.1218050565333514E-5</v>
      </c>
      <c r="I116">
        <f t="shared" si="9"/>
        <v>0.37213973700000003</v>
      </c>
      <c r="J116">
        <f t="shared" si="12"/>
        <v>1.1617477127035917E-5</v>
      </c>
      <c r="K116" s="169"/>
      <c r="L116" s="169"/>
      <c r="R116" s="4" t="s">
        <v>120</v>
      </c>
      <c r="S116" s="5">
        <v>0.530444735</v>
      </c>
    </row>
    <row r="117" spans="1:19">
      <c r="A117" s="25" t="s">
        <v>141</v>
      </c>
      <c r="B117" s="179">
        <v>0</v>
      </c>
      <c r="C117" s="179">
        <v>507.05501060647902</v>
      </c>
      <c r="D117" s="179">
        <v>120.522617857214</v>
      </c>
      <c r="E117" s="179">
        <v>175.156911399796</v>
      </c>
      <c r="F117" s="179">
        <v>246.69340891745301</v>
      </c>
      <c r="G117" s="20">
        <f t="shared" si="10"/>
        <v>209.88558975618844</v>
      </c>
      <c r="H117">
        <f t="shared" si="11"/>
        <v>1.2985797936485113E-3</v>
      </c>
      <c r="I117">
        <f t="shared" si="9"/>
        <v>0.36556084300000002</v>
      </c>
      <c r="J117">
        <f t="shared" si="12"/>
        <v>4.7470992406891587E-4</v>
      </c>
      <c r="K117" s="169"/>
      <c r="L117" s="169"/>
      <c r="R117" s="4" t="s">
        <v>194</v>
      </c>
      <c r="S117" s="4">
        <v>0.54393411999999997</v>
      </c>
    </row>
    <row r="118" spans="1:19">
      <c r="A118" s="25" t="s">
        <v>144</v>
      </c>
      <c r="B118" s="179">
        <v>0</v>
      </c>
      <c r="C118" s="179">
        <v>111.13534479046125</v>
      </c>
      <c r="D118" s="179">
        <v>58.274672370521003</v>
      </c>
      <c r="E118" s="179">
        <v>38.923758088843499</v>
      </c>
      <c r="F118" s="179">
        <v>6.4243075238919998</v>
      </c>
      <c r="G118" s="20">
        <f t="shared" si="10"/>
        <v>42.951616554743552</v>
      </c>
      <c r="H118">
        <f t="shared" si="11"/>
        <v>2.6574526353772372E-4</v>
      </c>
      <c r="I118">
        <f t="shared" si="9"/>
        <v>0.52159803599999999</v>
      </c>
      <c r="J118">
        <f t="shared" si="12"/>
        <v>1.3861220753757909E-4</v>
      </c>
      <c r="K118" s="169"/>
      <c r="L118" s="169"/>
      <c r="R118" s="4" t="s">
        <v>196</v>
      </c>
      <c r="S118" s="5">
        <v>0.41895681699999998</v>
      </c>
    </row>
    <row r="119" spans="1:19">
      <c r="A119" s="25" t="s">
        <v>146</v>
      </c>
      <c r="B119" s="179">
        <v>0</v>
      </c>
      <c r="C119" s="179">
        <v>12.50272628892689</v>
      </c>
      <c r="D119" s="179">
        <v>1.3244243720572899</v>
      </c>
      <c r="E119" s="179">
        <v>12.511207957128301</v>
      </c>
      <c r="F119" s="179">
        <v>1.2848615047784</v>
      </c>
      <c r="G119" s="20">
        <f t="shared" si="10"/>
        <v>5.5246440245781763</v>
      </c>
      <c r="H119">
        <f t="shared" si="11"/>
        <v>3.4181437161798667E-5</v>
      </c>
      <c r="I119">
        <f t="shared" si="9"/>
        <v>0.53553453900000003</v>
      </c>
      <c r="J119">
        <f t="shared" si="12"/>
        <v>1.8305340192801319E-5</v>
      </c>
      <c r="K119" s="169"/>
      <c r="L119" s="169"/>
      <c r="R119" s="17" t="s">
        <v>151</v>
      </c>
      <c r="S119" s="5">
        <v>0.34739118899999999</v>
      </c>
    </row>
    <row r="120" spans="1:19">
      <c r="A120" s="25" t="s">
        <v>148</v>
      </c>
      <c r="B120" s="179">
        <v>0</v>
      </c>
      <c r="C120" s="179">
        <v>1.3891918098807656</v>
      </c>
      <c r="D120" s="179">
        <v>0</v>
      </c>
      <c r="E120" s="179">
        <v>2.7802684349173901</v>
      </c>
      <c r="F120" s="179">
        <v>0</v>
      </c>
      <c r="G120" s="20">
        <f t="shared" si="10"/>
        <v>0.8338920489596312</v>
      </c>
      <c r="H120">
        <f t="shared" si="11"/>
        <v>5.1593602310718135E-6</v>
      </c>
      <c r="I120">
        <f t="shared" si="9"/>
        <v>0.49722559999999999</v>
      </c>
      <c r="J120">
        <f t="shared" si="12"/>
        <v>2.5653659865108211E-6</v>
      </c>
      <c r="K120" s="169"/>
      <c r="L120" s="169"/>
      <c r="R120" s="4" t="s">
        <v>183</v>
      </c>
      <c r="S120" s="5">
        <v>0.32123402699999998</v>
      </c>
    </row>
    <row r="121" spans="1:19">
      <c r="A121" s="22" t="s">
        <v>96</v>
      </c>
      <c r="B121" s="179">
        <v>435.05328304097799</v>
      </c>
      <c r="C121" s="179">
        <v>144.47594822760001</v>
      </c>
      <c r="D121" s="179">
        <v>154.957651530703</v>
      </c>
      <c r="E121" s="179">
        <v>681.16576655476092</v>
      </c>
      <c r="F121" s="179">
        <v>213.287009793214</v>
      </c>
      <c r="G121" s="20">
        <f t="shared" si="10"/>
        <v>325.78793182945117</v>
      </c>
      <c r="H121">
        <f t="shared" si="11"/>
        <v>2.015677330586199E-3</v>
      </c>
      <c r="I121">
        <f t="shared" si="9"/>
        <v>0.30302319799999999</v>
      </c>
      <c r="J121">
        <f t="shared" si="12"/>
        <v>6.1079699085033324E-4</v>
      </c>
      <c r="K121" s="169"/>
      <c r="L121" s="169"/>
      <c r="R121" s="4" t="s">
        <v>197</v>
      </c>
      <c r="S121" s="5">
        <v>0.35481905499999999</v>
      </c>
    </row>
    <row r="122" spans="1:19">
      <c r="A122" s="22" t="s">
        <v>150</v>
      </c>
      <c r="B122" s="179">
        <v>632.80477533233238</v>
      </c>
      <c r="C122" s="179">
        <v>188.93008614378414</v>
      </c>
      <c r="D122" s="179">
        <v>1961.4724950168534</v>
      </c>
      <c r="E122" s="179">
        <v>5885.8282767201199</v>
      </c>
      <c r="F122" s="179">
        <v>303.22731512770241</v>
      </c>
      <c r="G122" s="20">
        <f t="shared" si="10"/>
        <v>1794.4525896681585</v>
      </c>
      <c r="H122">
        <f t="shared" si="11"/>
        <v>1.110242907247808E-2</v>
      </c>
      <c r="I122">
        <f t="shared" si="9"/>
        <v>0.30302319799999999</v>
      </c>
      <c r="J122">
        <f t="shared" si="12"/>
        <v>3.3642935631104814E-3</v>
      </c>
      <c r="K122" s="169"/>
      <c r="L122" s="169"/>
      <c r="R122" s="22" t="s">
        <v>198</v>
      </c>
      <c r="S122" s="5">
        <v>0.48138170000000002</v>
      </c>
    </row>
    <row r="123" spans="1:19">
      <c r="A123" s="22" t="s">
        <v>151</v>
      </c>
      <c r="B123" s="179">
        <v>0</v>
      </c>
      <c r="C123" s="179">
        <v>148.64352365724193</v>
      </c>
      <c r="D123" s="179">
        <v>129.79358846161489</v>
      </c>
      <c r="E123" s="179">
        <v>385.06717823605874</v>
      </c>
      <c r="F123" s="179">
        <v>2457.9400586410802</v>
      </c>
      <c r="G123" s="20">
        <f t="shared" si="10"/>
        <v>624.28886979919912</v>
      </c>
      <c r="H123">
        <f t="shared" si="11"/>
        <v>3.8625277355278905E-3</v>
      </c>
      <c r="I123">
        <f t="shared" si="9"/>
        <v>0.34739118899999999</v>
      </c>
      <c r="J123">
        <f t="shared" si="12"/>
        <v>1.3418081025905113E-3</v>
      </c>
      <c r="K123" s="169"/>
      <c r="L123" s="169"/>
      <c r="R123" s="4" t="s">
        <v>51</v>
      </c>
      <c r="S123" s="5">
        <v>0.26294708900000002</v>
      </c>
    </row>
    <row r="124" spans="1:19">
      <c r="A124" s="22" t="s">
        <v>153</v>
      </c>
      <c r="B124" s="179">
        <v>0</v>
      </c>
      <c r="C124" s="179">
        <v>0</v>
      </c>
      <c r="D124" s="179">
        <v>0</v>
      </c>
      <c r="E124" s="179">
        <v>1.3901342174586957</v>
      </c>
      <c r="F124" s="179">
        <v>1.2848615047783998</v>
      </c>
      <c r="G124" s="20">
        <f t="shared" si="10"/>
        <v>0.53499914444741914</v>
      </c>
      <c r="H124">
        <f t="shared" si="11"/>
        <v>3.3100846961704068E-6</v>
      </c>
      <c r="I124">
        <f t="shared" si="9"/>
        <v>0.30302319799999999</v>
      </c>
      <c r="J124">
        <f t="shared" si="12"/>
        <v>1.003032450284415E-6</v>
      </c>
      <c r="K124" s="169"/>
      <c r="L124" s="169"/>
      <c r="R124" s="4" t="s">
        <v>184</v>
      </c>
      <c r="S124" s="5">
        <v>0.35035347300000003</v>
      </c>
    </row>
    <row r="125" spans="1:19">
      <c r="A125" s="22" t="s">
        <v>155</v>
      </c>
      <c r="B125" s="179">
        <v>0</v>
      </c>
      <c r="C125" s="179">
        <v>0</v>
      </c>
      <c r="D125" s="179">
        <v>0</v>
      </c>
      <c r="E125" s="179">
        <v>0</v>
      </c>
      <c r="F125" s="179">
        <v>2.5697230095567996</v>
      </c>
      <c r="G125" s="20">
        <f t="shared" si="10"/>
        <v>0.51394460191135993</v>
      </c>
      <c r="H125">
        <f t="shared" si="11"/>
        <v>3.1798184709683813E-6</v>
      </c>
      <c r="I125">
        <f t="shared" si="9"/>
        <v>0.39930692499999998</v>
      </c>
      <c r="J125">
        <f t="shared" si="12"/>
        <v>1.2697235357005861E-6</v>
      </c>
      <c r="K125" s="169"/>
      <c r="L125" s="169"/>
      <c r="R125" s="4" t="s">
        <v>199</v>
      </c>
      <c r="S125" s="5">
        <v>0.47867728199999998</v>
      </c>
    </row>
    <row r="126" spans="1:19">
      <c r="A126" s="22" t="s">
        <v>157</v>
      </c>
      <c r="B126" s="179">
        <v>0</v>
      </c>
      <c r="C126" s="179">
        <v>8.335150859284596</v>
      </c>
      <c r="D126" s="179">
        <v>3.9732731161718799</v>
      </c>
      <c r="E126" s="179">
        <v>34.753355436467402</v>
      </c>
      <c r="F126" s="179">
        <v>33.406399124238398</v>
      </c>
      <c r="G126" s="20">
        <f t="shared" si="10"/>
        <v>16.093635707232455</v>
      </c>
      <c r="H126">
        <f t="shared" si="11"/>
        <v>9.9572677476472804E-5</v>
      </c>
      <c r="I126">
        <f t="shared" si="9"/>
        <v>0.30302319799999999</v>
      </c>
      <c r="J126">
        <f t="shared" si="12"/>
        <v>3.017283116234336E-5</v>
      </c>
      <c r="K126" s="169"/>
      <c r="L126" s="169"/>
      <c r="R126" s="4" t="s">
        <v>122</v>
      </c>
      <c r="S126" s="5">
        <v>0.57400911600000004</v>
      </c>
    </row>
    <row r="127" spans="1:19">
      <c r="A127" s="22" t="s">
        <v>75</v>
      </c>
      <c r="B127" s="179">
        <v>0</v>
      </c>
      <c r="C127" s="179">
        <v>1.3891918098807656</v>
      </c>
      <c r="D127" s="179">
        <v>1.3244243720572946</v>
      </c>
      <c r="E127" s="179">
        <v>0</v>
      </c>
      <c r="F127" s="179">
        <v>0</v>
      </c>
      <c r="G127" s="20">
        <f t="shared" si="10"/>
        <v>0.542723236387612</v>
      </c>
      <c r="H127">
        <f t="shared" si="11"/>
        <v>3.3578743025434286E-6</v>
      </c>
      <c r="I127">
        <f t="shared" si="9"/>
        <v>0.30243793699999999</v>
      </c>
      <c r="J127">
        <f t="shared" si="12"/>
        <v>1.0155485767665484E-6</v>
      </c>
      <c r="K127" s="169"/>
      <c r="L127" s="169"/>
      <c r="R127" s="22" t="s">
        <v>99</v>
      </c>
      <c r="S127" s="5">
        <v>0.36547341700000002</v>
      </c>
    </row>
    <row r="128" spans="1:19">
      <c r="A128" s="22" t="s">
        <v>161</v>
      </c>
      <c r="B128" s="179">
        <v>0</v>
      </c>
      <c r="C128" s="179">
        <v>254.22210120818011</v>
      </c>
      <c r="D128" s="179">
        <v>346.9991854790112</v>
      </c>
      <c r="E128" s="179">
        <v>297.48872253616088</v>
      </c>
      <c r="F128" s="179">
        <v>127.20128897306157</v>
      </c>
      <c r="G128" s="20">
        <f t="shared" si="10"/>
        <v>205.18225963928276</v>
      </c>
      <c r="H128">
        <f t="shared" si="11"/>
        <v>1.2694798946999123E-3</v>
      </c>
      <c r="I128">
        <f t="shared" si="9"/>
        <v>0.33501194099999998</v>
      </c>
      <c r="J128">
        <f t="shared" si="12"/>
        <v>4.2529092358389322E-4</v>
      </c>
      <c r="K128" s="169"/>
      <c r="L128" s="169"/>
      <c r="R128" s="4" t="s">
        <v>79</v>
      </c>
      <c r="S128" s="4">
        <v>0.17537725199999998</v>
      </c>
    </row>
    <row r="129" spans="1:19">
      <c r="A129" s="22" t="s">
        <v>198</v>
      </c>
      <c r="B129" s="179">
        <v>0</v>
      </c>
      <c r="C129" s="179">
        <v>59.7352478248729</v>
      </c>
      <c r="D129" s="179">
        <v>0</v>
      </c>
      <c r="E129" s="179">
        <v>56.995502915806526</v>
      </c>
      <c r="F129" s="179">
        <v>1.2848615047784</v>
      </c>
      <c r="G129" s="20">
        <f t="shared" si="10"/>
        <v>23.603122449091565</v>
      </c>
      <c r="H129">
        <f t="shared" si="11"/>
        <v>1.4603450344069247E-4</v>
      </c>
      <c r="I129">
        <f t="shared" si="9"/>
        <v>0.48138170000000002</v>
      </c>
      <c r="J129">
        <f t="shared" si="12"/>
        <v>7.0298337524936396E-5</v>
      </c>
      <c r="K129" s="169"/>
      <c r="L129" s="169"/>
      <c r="R129" s="4" t="s">
        <v>52</v>
      </c>
      <c r="S129" s="5">
        <v>0.25720264300000001</v>
      </c>
    </row>
    <row r="130" spans="1:19">
      <c r="A130" s="22" t="s">
        <v>163</v>
      </c>
      <c r="B130" s="179">
        <v>0</v>
      </c>
      <c r="C130" s="179">
        <v>54.178480585349902</v>
      </c>
      <c r="D130" s="179">
        <v>33.110609301432362</v>
      </c>
      <c r="E130" s="179">
        <v>73.677113525310872</v>
      </c>
      <c r="F130" s="179">
        <v>73.237105772368807</v>
      </c>
      <c r="G130" s="20">
        <f t="shared" si="10"/>
        <v>46.840661836892387</v>
      </c>
      <c r="H130">
        <f t="shared" si="11"/>
        <v>2.8980711373834545E-4</v>
      </c>
      <c r="I130">
        <f t="shared" si="9"/>
        <v>0.309853932</v>
      </c>
      <c r="J130">
        <f t="shared" si="12"/>
        <v>8.9797873713397564E-5</v>
      </c>
      <c r="K130" s="169"/>
      <c r="L130" s="169"/>
      <c r="R130" s="4" t="s">
        <v>54</v>
      </c>
      <c r="S130" s="5">
        <v>0.12913191900000001</v>
      </c>
    </row>
    <row r="131" spans="1:19">
      <c r="A131" s="22" t="s">
        <v>166</v>
      </c>
      <c r="B131" s="179">
        <v>0</v>
      </c>
      <c r="C131" s="179">
        <v>6.9459590494038279</v>
      </c>
      <c r="D131" s="179">
        <v>9.2709706044010591</v>
      </c>
      <c r="E131" s="179">
        <v>25.022415914256523</v>
      </c>
      <c r="F131" s="179">
        <v>0</v>
      </c>
      <c r="G131" s="20">
        <f t="shared" si="10"/>
        <v>8.2478691136122819</v>
      </c>
      <c r="H131">
        <f t="shared" si="11"/>
        <v>5.1030259790757121E-5</v>
      </c>
      <c r="I131">
        <f t="shared" si="9"/>
        <v>0.38176551399999997</v>
      </c>
      <c r="J131">
        <f t="shared" si="12"/>
        <v>1.9481593358571924E-5</v>
      </c>
      <c r="K131" s="169"/>
      <c r="L131" s="169"/>
      <c r="R131" s="23" t="s">
        <v>153</v>
      </c>
      <c r="S131" s="4">
        <v>0.30302319799999999</v>
      </c>
    </row>
    <row r="132" spans="1:19">
      <c r="A132" s="22" t="s">
        <v>168</v>
      </c>
      <c r="B132" s="179">
        <v>0</v>
      </c>
      <c r="C132" s="179">
        <v>357.02229513935703</v>
      </c>
      <c r="D132" s="179">
        <v>360.24342919958417</v>
      </c>
      <c r="E132" s="179">
        <v>19.4618790444217</v>
      </c>
      <c r="F132" s="179">
        <v>872.42096174453354</v>
      </c>
      <c r="G132" s="20">
        <f t="shared" si="10"/>
        <v>321.82971302557928</v>
      </c>
      <c r="H132">
        <f t="shared" si="11"/>
        <v>1.9911874979896948E-3</v>
      </c>
      <c r="I132">
        <f t="shared" si="9"/>
        <v>0.35233554700000003</v>
      </c>
      <c r="J132">
        <f t="shared" si="12"/>
        <v>7.0156613628376057E-4</v>
      </c>
      <c r="K132" s="169"/>
      <c r="L132" s="169"/>
      <c r="R132" s="4" t="s">
        <v>123</v>
      </c>
      <c r="S132" s="5">
        <v>0.53886033200000005</v>
      </c>
    </row>
    <row r="133" spans="1:19">
      <c r="A133" s="22" t="s">
        <v>170</v>
      </c>
      <c r="B133" s="179">
        <v>0</v>
      </c>
      <c r="C133" s="179">
        <v>84.740700402726702</v>
      </c>
      <c r="D133" s="179">
        <v>10.595394976458399</v>
      </c>
      <c r="E133" s="179">
        <v>543.54247902635007</v>
      </c>
      <c r="F133" s="179">
        <v>46.255014172022392</v>
      </c>
      <c r="G133" s="20">
        <f t="shared" si="10"/>
        <v>137.0267177155115</v>
      </c>
      <c r="H133">
        <f t="shared" si="11"/>
        <v>8.4779582544015604E-4</v>
      </c>
      <c r="I133">
        <f t="shared" si="9"/>
        <v>0.30810618099999998</v>
      </c>
      <c r="J133">
        <f t="shared" si="12"/>
        <v>2.6121113404410911E-4</v>
      </c>
      <c r="K133" s="169"/>
      <c r="L133" s="169"/>
      <c r="R133" s="4" t="s">
        <v>125</v>
      </c>
      <c r="S133" s="5">
        <v>0.491810578</v>
      </c>
    </row>
    <row r="134" spans="1:19">
      <c r="A134" s="22" t="s">
        <v>172</v>
      </c>
      <c r="B134" s="179">
        <v>0</v>
      </c>
      <c r="C134" s="179">
        <v>0</v>
      </c>
      <c r="D134" s="179">
        <v>21.190789952916713</v>
      </c>
      <c r="E134" s="179">
        <v>20.852013261880401</v>
      </c>
      <c r="F134" s="179">
        <v>0</v>
      </c>
      <c r="G134" s="20">
        <f t="shared" si="10"/>
        <v>8.408560642959424</v>
      </c>
      <c r="H134">
        <f t="shared" si="11"/>
        <v>5.2024471795797941E-5</v>
      </c>
      <c r="I134">
        <f t="shared" si="9"/>
        <v>0.38138826799999997</v>
      </c>
      <c r="J134">
        <f t="shared" si="12"/>
        <v>1.9841523191814225E-5</v>
      </c>
      <c r="K134" s="169"/>
      <c r="L134" s="169"/>
      <c r="R134" s="4" t="s">
        <v>163</v>
      </c>
      <c r="S134" s="5">
        <v>0.309853932</v>
      </c>
    </row>
    <row r="135" spans="1:19">
      <c r="A135" s="22" t="s">
        <v>174</v>
      </c>
      <c r="B135" s="179">
        <v>0</v>
      </c>
      <c r="C135" s="179">
        <v>169.4814008054534</v>
      </c>
      <c r="D135" s="179">
        <v>54.301399254349086</v>
      </c>
      <c r="E135" s="179">
        <v>73.677113525310887</v>
      </c>
      <c r="F135" s="179">
        <v>154.18338057340799</v>
      </c>
      <c r="G135" s="20">
        <f t="shared" si="10"/>
        <v>90.328658831704274</v>
      </c>
      <c r="H135">
        <f t="shared" si="11"/>
        <v>5.5887100816440292E-4</v>
      </c>
      <c r="I135">
        <f t="shared" si="9"/>
        <v>0.427243396</v>
      </c>
      <c r="J135">
        <f t="shared" si="12"/>
        <v>2.3877394745410322E-4</v>
      </c>
      <c r="K135" s="169"/>
      <c r="L135" s="169"/>
      <c r="R135" s="4" t="s">
        <v>176</v>
      </c>
      <c r="S135" s="5">
        <v>0.39787066100000001</v>
      </c>
    </row>
    <row r="136" spans="1:19">
      <c r="A136" s="22" t="s">
        <v>175</v>
      </c>
      <c r="B136" s="179">
        <v>0</v>
      </c>
      <c r="C136" s="179">
        <v>2.7783836197615313</v>
      </c>
      <c r="D136" s="179">
        <v>3.9732731161718835</v>
      </c>
      <c r="E136" s="179">
        <v>1.3901342174586957</v>
      </c>
      <c r="F136" s="179">
        <v>7.7091690286703987</v>
      </c>
      <c r="G136" s="20">
        <f t="shared" si="10"/>
        <v>3.1701919964125018</v>
      </c>
      <c r="H136">
        <f t="shared" si="11"/>
        <v>1.9614244471522262E-5</v>
      </c>
      <c r="I136">
        <f t="shared" si="9"/>
        <v>0.28742747600000002</v>
      </c>
      <c r="J136">
        <f t="shared" si="12"/>
        <v>5.6376727820965982E-6</v>
      </c>
      <c r="K136" s="169"/>
      <c r="L136" s="169"/>
      <c r="R136" s="4" t="s">
        <v>126</v>
      </c>
      <c r="S136" s="5">
        <v>0.54441631300000004</v>
      </c>
    </row>
    <row r="137" spans="1:19">
      <c r="A137" s="22" t="s">
        <v>178</v>
      </c>
      <c r="B137" s="179">
        <v>0</v>
      </c>
      <c r="C137" s="179">
        <v>51.400096965588297</v>
      </c>
      <c r="D137" s="179">
        <v>3.9732731161718839</v>
      </c>
      <c r="E137" s="179">
        <v>6.9506710872934798</v>
      </c>
      <c r="F137" s="179">
        <v>0</v>
      </c>
      <c r="G137" s="20">
        <f t="shared" si="10"/>
        <v>12.464808233810732</v>
      </c>
      <c r="H137">
        <f t="shared" si="11"/>
        <v>7.7120816740840344E-5</v>
      </c>
      <c r="I137">
        <f t="shared" si="9"/>
        <v>0.430075243</v>
      </c>
      <c r="J137">
        <f t="shared" si="12"/>
        <v>3.3167754000175382E-5</v>
      </c>
      <c r="K137" s="169"/>
      <c r="L137" s="169"/>
      <c r="R137" s="4" t="s">
        <v>56</v>
      </c>
      <c r="S137" s="5">
        <v>0.255508018</v>
      </c>
    </row>
    <row r="138" spans="1:19">
      <c r="A138" s="22" t="s">
        <v>44</v>
      </c>
      <c r="B138" s="179">
        <v>0</v>
      </c>
      <c r="C138" s="179">
        <v>38.897370676661403</v>
      </c>
      <c r="D138" s="179">
        <v>3.9732731161718835</v>
      </c>
      <c r="E138" s="179">
        <v>22.242147479339131</v>
      </c>
      <c r="F138" s="179">
        <v>20.5577840764544</v>
      </c>
      <c r="G138" s="20">
        <f t="shared" si="10"/>
        <v>17.134115069725361</v>
      </c>
      <c r="H138">
        <f t="shared" si="11"/>
        <v>1.0601021078884131E-4</v>
      </c>
      <c r="I138">
        <f t="shared" si="9"/>
        <v>0.338698428</v>
      </c>
      <c r="J138">
        <f t="shared" si="12"/>
        <v>3.5905491746129191E-5</v>
      </c>
      <c r="K138" s="169"/>
      <c r="L138" s="169"/>
      <c r="R138" s="4" t="s">
        <v>208</v>
      </c>
      <c r="S138" s="4">
        <v>0.54393411999999997</v>
      </c>
    </row>
    <row r="139" spans="1:19">
      <c r="A139" s="22" t="s">
        <v>180</v>
      </c>
      <c r="B139" s="179">
        <v>0</v>
      </c>
      <c r="C139" s="179">
        <v>0</v>
      </c>
      <c r="D139" s="179">
        <v>25.164063069088598</v>
      </c>
      <c r="E139" s="179">
        <v>51.434966045971741</v>
      </c>
      <c r="F139" s="179">
        <v>71.952244267590402</v>
      </c>
      <c r="G139" s="20">
        <f t="shared" si="10"/>
        <v>29.710254676530148</v>
      </c>
      <c r="H139">
        <f t="shared" si="11"/>
        <v>1.8381984409654157E-4</v>
      </c>
      <c r="I139">
        <f t="shared" si="9"/>
        <v>0.45023135800000003</v>
      </c>
      <c r="J139">
        <f t="shared" si="12"/>
        <v>8.2761458034934202E-5</v>
      </c>
      <c r="K139" s="169"/>
      <c r="L139" s="169"/>
      <c r="R139" s="4" t="s">
        <v>209</v>
      </c>
      <c r="S139" s="4">
        <v>0.39864959599999999</v>
      </c>
    </row>
    <row r="140" spans="1:19">
      <c r="A140" s="22" t="s">
        <v>182</v>
      </c>
      <c r="B140" s="179">
        <v>0</v>
      </c>
      <c r="C140" s="179">
        <v>0</v>
      </c>
      <c r="D140" s="179">
        <v>0</v>
      </c>
      <c r="E140" s="179">
        <v>1.3901342174586957</v>
      </c>
      <c r="F140" s="179">
        <v>2.5697230095567996</v>
      </c>
      <c r="G140" s="20">
        <f t="shared" si="10"/>
        <v>0.79197144540309905</v>
      </c>
      <c r="H140">
        <f t="shared" si="11"/>
        <v>4.899993931654597E-6</v>
      </c>
      <c r="I140">
        <f t="shared" si="9"/>
        <v>0.304453064</v>
      </c>
      <c r="J140">
        <f t="shared" si="12"/>
        <v>1.4918181660736486E-6</v>
      </c>
      <c r="K140" s="169"/>
      <c r="L140" s="169"/>
      <c r="R140" s="4" t="s">
        <v>127</v>
      </c>
      <c r="S140" s="5">
        <v>0.46528443800000002</v>
      </c>
    </row>
    <row r="141" spans="1:19">
      <c r="A141" s="22" t="s">
        <v>183</v>
      </c>
      <c r="B141" s="179">
        <v>0</v>
      </c>
      <c r="C141" s="179">
        <v>70.848782303919052</v>
      </c>
      <c r="D141" s="179">
        <v>0</v>
      </c>
      <c r="E141" s="179">
        <v>69.506710872934804</v>
      </c>
      <c r="F141" s="179">
        <v>0</v>
      </c>
      <c r="G141" s="20">
        <f t="shared" si="10"/>
        <v>28.07109863537077</v>
      </c>
      <c r="H141">
        <f t="shared" si="11"/>
        <v>1.7367824782897934E-4</v>
      </c>
      <c r="I141">
        <f t="shared" ref="I141:I172" si="13">VLOOKUP(A141,R$1:S$250,2,FALSE)</f>
        <v>0.32123402699999998</v>
      </c>
      <c r="J141">
        <f t="shared" si="12"/>
        <v>5.5791362952407036E-5</v>
      </c>
      <c r="K141" s="169"/>
      <c r="L141" s="169"/>
      <c r="R141" s="4" t="s">
        <v>128</v>
      </c>
      <c r="S141" s="5">
        <v>0.33922593699999998</v>
      </c>
    </row>
    <row r="142" spans="1:19">
      <c r="A142" s="22" t="s">
        <v>184</v>
      </c>
      <c r="B142" s="179">
        <v>0</v>
      </c>
      <c r="C142" s="179">
        <v>11.1135344790461</v>
      </c>
      <c r="D142" s="179">
        <v>34.435033673489663</v>
      </c>
      <c r="E142" s="179">
        <v>29.192818566632599</v>
      </c>
      <c r="F142" s="179">
        <v>32.12153761946</v>
      </c>
      <c r="G142" s="20">
        <f t="shared" si="10"/>
        <v>21.372584867725671</v>
      </c>
      <c r="H142">
        <f t="shared" si="11"/>
        <v>1.3223397985305551E-4</v>
      </c>
      <c r="I142">
        <f t="shared" si="13"/>
        <v>0.35035347300000003</v>
      </c>
      <c r="J142">
        <f t="shared" si="12"/>
        <v>4.6328634090130033E-5</v>
      </c>
      <c r="K142" s="169"/>
      <c r="L142" s="169"/>
      <c r="R142" s="4" t="s">
        <v>210</v>
      </c>
      <c r="S142" s="4">
        <v>0.46037966699999999</v>
      </c>
    </row>
    <row r="143" spans="1:19">
      <c r="A143" s="22" t="s">
        <v>186</v>
      </c>
      <c r="B143" s="179">
        <v>0</v>
      </c>
      <c r="C143" s="179">
        <v>0</v>
      </c>
      <c r="D143" s="179">
        <v>0</v>
      </c>
      <c r="E143" s="179">
        <v>1.3901342174586957</v>
      </c>
      <c r="F143" s="179">
        <v>0</v>
      </c>
      <c r="G143" s="20">
        <f t="shared" si="10"/>
        <v>0.27802684349173912</v>
      </c>
      <c r="H143">
        <f t="shared" si="11"/>
        <v>1.7201754606862159E-6</v>
      </c>
      <c r="I143">
        <f t="shared" si="13"/>
        <v>0.320837551</v>
      </c>
      <c r="J143">
        <f t="shared" si="12"/>
        <v>5.5189688209686232E-7</v>
      </c>
      <c r="K143" s="169"/>
      <c r="L143" s="169"/>
      <c r="R143" s="4" t="s">
        <v>205</v>
      </c>
      <c r="S143" s="5">
        <v>0.28954676299999998</v>
      </c>
    </row>
    <row r="144" spans="1:19">
      <c r="A144" s="22" t="s">
        <v>187</v>
      </c>
      <c r="B144" s="179">
        <v>0</v>
      </c>
      <c r="C144" s="179">
        <v>90.297467642249757</v>
      </c>
      <c r="D144" s="179">
        <v>23.839638697031305</v>
      </c>
      <c r="E144" s="179">
        <v>55.605368698347824</v>
      </c>
      <c r="F144" s="179">
        <v>50.1095986863576</v>
      </c>
      <c r="G144" s="20">
        <f t="shared" si="10"/>
        <v>43.970414744797296</v>
      </c>
      <c r="H144">
        <f t="shared" si="11"/>
        <v>2.7204865361298475E-4</v>
      </c>
      <c r="I144">
        <f t="shared" si="13"/>
        <v>0.29396187099999999</v>
      </c>
      <c r="J144">
        <f t="shared" si="12"/>
        <v>7.99719312191039E-5</v>
      </c>
      <c r="K144" s="169"/>
      <c r="L144" s="169"/>
      <c r="R144" s="4" t="s">
        <v>211</v>
      </c>
      <c r="S144" s="5">
        <v>0.48259844499999999</v>
      </c>
    </row>
    <row r="145" spans="1:19">
      <c r="A145" s="22" t="s">
        <v>189</v>
      </c>
      <c r="B145" s="179">
        <v>0</v>
      </c>
      <c r="C145" s="179">
        <v>9.7243426691653578</v>
      </c>
      <c r="D145" s="179">
        <v>92.70970604401063</v>
      </c>
      <c r="E145" s="179">
        <v>134.8430190934935</v>
      </c>
      <c r="F145" s="179">
        <v>89.940305334488002</v>
      </c>
      <c r="G145" s="20">
        <f t="shared" si="10"/>
        <v>65.443474628231499</v>
      </c>
      <c r="H145">
        <f t="shared" si="11"/>
        <v>4.0490428083743527E-4</v>
      </c>
      <c r="I145">
        <f t="shared" si="13"/>
        <v>0.34145803200000002</v>
      </c>
      <c r="J145">
        <f t="shared" si="12"/>
        <v>1.3825781888312597E-4</v>
      </c>
      <c r="K145" s="169"/>
      <c r="L145" s="169"/>
      <c r="R145" s="4" t="s">
        <v>81</v>
      </c>
      <c r="S145" s="5">
        <v>0.18817235299999999</v>
      </c>
    </row>
    <row r="146" spans="1:19">
      <c r="A146" s="22" t="s">
        <v>190</v>
      </c>
      <c r="B146" s="179">
        <v>0</v>
      </c>
      <c r="C146" s="179">
        <v>2.7783836197615299</v>
      </c>
      <c r="D146" s="179">
        <v>0</v>
      </c>
      <c r="E146" s="179">
        <v>0</v>
      </c>
      <c r="F146" s="179">
        <v>0</v>
      </c>
      <c r="G146" s="20">
        <f t="shared" si="10"/>
        <v>0.55567672395230594</v>
      </c>
      <c r="H146">
        <f t="shared" si="11"/>
        <v>3.4380186193987635E-6</v>
      </c>
      <c r="I146">
        <f t="shared" si="13"/>
        <v>0.349158994</v>
      </c>
      <c r="J146">
        <f t="shared" si="12"/>
        <v>1.200415122502541E-6</v>
      </c>
      <c r="K146" s="169"/>
      <c r="L146" s="169"/>
      <c r="R146" s="4" t="s">
        <v>155</v>
      </c>
      <c r="S146" s="5">
        <v>0.39930692499999998</v>
      </c>
    </row>
    <row r="147" spans="1:19">
      <c r="A147" s="22" t="s">
        <v>192</v>
      </c>
      <c r="B147" s="179">
        <v>0</v>
      </c>
      <c r="C147" s="179">
        <v>81.962316782965203</v>
      </c>
      <c r="D147" s="179">
        <v>320.51069803786532</v>
      </c>
      <c r="E147" s="179">
        <v>1219.1477087112762</v>
      </c>
      <c r="F147" s="179">
        <v>2888.3686627418401</v>
      </c>
      <c r="G147" s="20">
        <f t="shared" si="10"/>
        <v>901.99787725478927</v>
      </c>
      <c r="H147">
        <f t="shared" si="11"/>
        <v>5.5807367179307914E-3</v>
      </c>
      <c r="I147">
        <f t="shared" si="13"/>
        <v>0.27743080799999997</v>
      </c>
      <c r="J147">
        <f t="shared" si="12"/>
        <v>1.5482682968908073E-3</v>
      </c>
      <c r="K147" s="169"/>
      <c r="L147" s="169"/>
      <c r="R147" s="4" t="s">
        <v>212</v>
      </c>
      <c r="S147" s="4">
        <v>0.2866231185</v>
      </c>
    </row>
    <row r="148" spans="1:19">
      <c r="A148" s="22" t="s">
        <v>193</v>
      </c>
      <c r="B148" s="179">
        <v>0</v>
      </c>
      <c r="C148" s="179">
        <v>51.400096965588297</v>
      </c>
      <c r="D148" s="179">
        <v>303.29318120112049</v>
      </c>
      <c r="E148" s="179">
        <v>125.11207957128261</v>
      </c>
      <c r="F148" s="179">
        <v>69.382521258033591</v>
      </c>
      <c r="G148" s="20">
        <f t="shared" si="10"/>
        <v>109.837575799205</v>
      </c>
      <c r="H148">
        <f t="shared" si="11"/>
        <v>6.7957431799806946E-4</v>
      </c>
      <c r="I148">
        <f t="shared" si="13"/>
        <v>0.29781603099999998</v>
      </c>
      <c r="J148">
        <f t="shared" si="12"/>
        <v>2.0238812615571691E-4</v>
      </c>
      <c r="K148" s="169"/>
      <c r="L148" s="169"/>
      <c r="R148" s="4" t="s">
        <v>214</v>
      </c>
      <c r="S148" s="4">
        <v>0.39864959599999999</v>
      </c>
    </row>
    <row r="149" spans="1:19">
      <c r="A149" s="22" t="s">
        <v>31</v>
      </c>
      <c r="B149" s="179">
        <v>0</v>
      </c>
      <c r="C149" s="179">
        <v>318.12492446269499</v>
      </c>
      <c r="D149" s="179">
        <v>129.793588461615</v>
      </c>
      <c r="E149" s="179">
        <v>158.4753007902913</v>
      </c>
      <c r="F149" s="179">
        <v>263.39660847957197</v>
      </c>
      <c r="G149" s="20">
        <f t="shared" si="10"/>
        <v>173.95808443883465</v>
      </c>
      <c r="H149">
        <f t="shared" si="11"/>
        <v>1.0762932970123625E-3</v>
      </c>
      <c r="I149">
        <f t="shared" si="13"/>
        <v>0.26223906699999999</v>
      </c>
      <c r="J149">
        <f t="shared" si="12"/>
        <v>2.8224615002687585E-4</v>
      </c>
      <c r="K149" s="169"/>
      <c r="L149" s="169"/>
      <c r="R149" s="4" t="s">
        <v>101</v>
      </c>
      <c r="S149" s="5">
        <v>0.36470802699999999</v>
      </c>
    </row>
    <row r="150" spans="1:19">
      <c r="A150" s="22" t="s">
        <v>61</v>
      </c>
      <c r="B150" s="179">
        <v>0</v>
      </c>
      <c r="C150" s="179">
        <v>0</v>
      </c>
      <c r="D150" s="179">
        <v>0</v>
      </c>
      <c r="E150" s="179">
        <v>1.3901342174586957</v>
      </c>
      <c r="F150" s="179">
        <v>0</v>
      </c>
      <c r="G150" s="20">
        <f t="shared" si="10"/>
        <v>0.27802684349173912</v>
      </c>
      <c r="H150">
        <f t="shared" si="11"/>
        <v>1.7201754606862159E-6</v>
      </c>
      <c r="I150">
        <f t="shared" si="13"/>
        <v>0.37816792100000002</v>
      </c>
      <c r="J150">
        <f t="shared" si="12"/>
        <v>6.5051517772292351E-7</v>
      </c>
      <c r="K150" s="169"/>
      <c r="L150" s="169"/>
      <c r="R150" s="4" t="s">
        <v>129</v>
      </c>
      <c r="S150" s="5">
        <v>0.51318692300000002</v>
      </c>
    </row>
    <row r="151" spans="1:19">
      <c r="A151" s="22" t="s">
        <v>69</v>
      </c>
      <c r="B151" s="179">
        <v>2781.7043248983778</v>
      </c>
      <c r="C151" s="179">
        <v>887.69356651380917</v>
      </c>
      <c r="D151" s="179">
        <v>1443.6225655424512</v>
      </c>
      <c r="E151" s="179">
        <v>1290.04455380167</v>
      </c>
      <c r="F151" s="179">
        <v>516.51432492091681</v>
      </c>
      <c r="G151" s="20">
        <f t="shared" si="10"/>
        <v>1383.9158671354451</v>
      </c>
      <c r="H151">
        <f t="shared" si="11"/>
        <v>8.5624038470638215E-3</v>
      </c>
      <c r="I151">
        <f t="shared" si="13"/>
        <v>0.29559615700000003</v>
      </c>
      <c r="J151">
        <f t="shared" si="12"/>
        <v>2.5310136718740815E-3</v>
      </c>
      <c r="K151" s="169"/>
      <c r="L151" s="169"/>
      <c r="R151" s="4" t="s">
        <v>217</v>
      </c>
      <c r="S151" s="5">
        <v>0.42702807500000001</v>
      </c>
    </row>
    <row r="152" spans="1:19">
      <c r="A152" s="22" t="s">
        <v>95</v>
      </c>
      <c r="B152" s="179">
        <v>0</v>
      </c>
      <c r="C152" s="179">
        <v>69.459590494038295</v>
      </c>
      <c r="D152" s="179">
        <v>7.9465462323437697</v>
      </c>
      <c r="E152" s="179">
        <v>182.10758248708913</v>
      </c>
      <c r="F152" s="179">
        <v>177.31088765941919</v>
      </c>
      <c r="G152" s="20">
        <f t="shared" si="10"/>
        <v>87.364921374578074</v>
      </c>
      <c r="H152">
        <f t="shared" si="11"/>
        <v>5.4053411528874606E-4</v>
      </c>
      <c r="I152">
        <f t="shared" si="13"/>
        <v>0.28245747300000001</v>
      </c>
      <c r="J152">
        <f t="shared" si="12"/>
        <v>1.5267790027474989E-4</v>
      </c>
      <c r="K152" s="169"/>
      <c r="L152" s="169"/>
      <c r="R152" s="4" t="s">
        <v>218</v>
      </c>
      <c r="S152" s="4">
        <v>0.54393411999999997</v>
      </c>
    </row>
    <row r="153" spans="1:19">
      <c r="A153" s="22" t="s">
        <v>102</v>
      </c>
      <c r="B153" s="179">
        <v>0</v>
      </c>
      <c r="C153" s="179">
        <v>5.5567672395230625</v>
      </c>
      <c r="D153" s="179">
        <v>1.3244243720572946</v>
      </c>
      <c r="E153" s="179">
        <v>6.9506710872934789</v>
      </c>
      <c r="F153" s="179">
        <v>34.691260629016796</v>
      </c>
      <c r="G153" s="20">
        <f t="shared" si="10"/>
        <v>9.7046246655781268</v>
      </c>
      <c r="H153">
        <f t="shared" si="11"/>
        <v>6.0043328893145812E-5</v>
      </c>
      <c r="I153">
        <f t="shared" si="13"/>
        <v>0.29815216</v>
      </c>
      <c r="J153">
        <f t="shared" si="12"/>
        <v>1.7902048203081831E-5</v>
      </c>
      <c r="K153" s="182"/>
      <c r="L153" s="182"/>
      <c r="R153" s="4" t="s">
        <v>177</v>
      </c>
      <c r="S153" s="5">
        <v>0.47759416300000002</v>
      </c>
    </row>
    <row r="154" spans="1:19">
      <c r="A154" s="22" t="s">
        <v>121</v>
      </c>
      <c r="B154" s="179">
        <v>0</v>
      </c>
      <c r="C154" s="179">
        <v>6.9459590494038279</v>
      </c>
      <c r="D154" s="179">
        <v>1.3244243720572899</v>
      </c>
      <c r="E154" s="179">
        <v>11.121073739669566</v>
      </c>
      <c r="F154" s="179">
        <v>88.655443829709597</v>
      </c>
      <c r="G154" s="20">
        <f t="shared" si="10"/>
        <v>21.609380198168054</v>
      </c>
      <c r="H154">
        <f t="shared" si="11"/>
        <v>1.3369905247523985E-4</v>
      </c>
      <c r="I154">
        <f t="shared" si="13"/>
        <v>0.31631986200000001</v>
      </c>
      <c r="J154">
        <f t="shared" si="12"/>
        <v>4.2291665828498631E-5</v>
      </c>
      <c r="K154" s="182"/>
      <c r="L154" s="182"/>
      <c r="R154" s="4" t="s">
        <v>58</v>
      </c>
      <c r="S154" s="5">
        <v>0.19057085000000001</v>
      </c>
    </row>
    <row r="155" spans="1:19">
      <c r="A155" s="22" t="s">
        <v>200</v>
      </c>
      <c r="B155" s="179">
        <v>0</v>
      </c>
      <c r="C155" s="179">
        <v>0</v>
      </c>
      <c r="D155" s="179">
        <v>0</v>
      </c>
      <c r="E155" s="179">
        <v>0</v>
      </c>
      <c r="F155" s="179">
        <v>0</v>
      </c>
      <c r="G155" s="20">
        <f t="shared" si="10"/>
        <v>0</v>
      </c>
      <c r="H155">
        <f t="shared" si="11"/>
        <v>0</v>
      </c>
      <c r="I155">
        <f t="shared" si="13"/>
        <v>0.34476546800000002</v>
      </c>
      <c r="K155" s="182"/>
      <c r="L155" s="182"/>
      <c r="R155" s="218" t="s">
        <v>266</v>
      </c>
      <c r="S155" s="4">
        <v>0.39864959599999999</v>
      </c>
    </row>
    <row r="156" spans="1:19">
      <c r="A156" s="22" t="s">
        <v>201</v>
      </c>
      <c r="B156" s="179">
        <v>0</v>
      </c>
      <c r="C156" s="179">
        <v>22.22706895809225</v>
      </c>
      <c r="D156" s="179">
        <v>133.76686157778701</v>
      </c>
      <c r="E156" s="179">
        <v>20.85201326188043</v>
      </c>
      <c r="F156" s="179">
        <v>341.77316027105434</v>
      </c>
      <c r="G156" s="20">
        <f t="shared" si="10"/>
        <v>103.72382081376281</v>
      </c>
      <c r="H156">
        <f t="shared" si="11"/>
        <v>6.4174800178152711E-4</v>
      </c>
      <c r="I156">
        <f t="shared" si="13"/>
        <v>0.36989438499999999</v>
      </c>
      <c r="J156">
        <f t="shared" si="12"/>
        <v>2.3737898244395687E-4</v>
      </c>
      <c r="K156" s="169"/>
      <c r="L156" s="169"/>
      <c r="R156" s="22" t="s">
        <v>213</v>
      </c>
      <c r="S156" s="4">
        <v>0.39864959599999999</v>
      </c>
    </row>
    <row r="157" spans="1:19">
      <c r="A157" s="22" t="s">
        <v>203</v>
      </c>
      <c r="B157" s="179">
        <v>0</v>
      </c>
      <c r="C157" s="179">
        <v>2.7783836197615299</v>
      </c>
      <c r="D157" s="179">
        <v>10.595394976458357</v>
      </c>
      <c r="E157" s="179">
        <v>6.9506710872934798</v>
      </c>
      <c r="F157" s="179">
        <v>5.1394460191136</v>
      </c>
      <c r="G157" s="20">
        <f t="shared" si="10"/>
        <v>5.0927791405253924</v>
      </c>
      <c r="H157">
        <f t="shared" si="11"/>
        <v>3.1509452807518971E-5</v>
      </c>
      <c r="I157">
        <f t="shared" si="13"/>
        <v>0.273960494</v>
      </c>
      <c r="J157">
        <f t="shared" si="12"/>
        <v>8.6323452568175843E-6</v>
      </c>
      <c r="K157" s="169"/>
      <c r="L157" s="169"/>
      <c r="R157" s="4" t="s">
        <v>94</v>
      </c>
      <c r="S157" s="5">
        <v>0.25937051</v>
      </c>
    </row>
    <row r="158" spans="1:19">
      <c r="A158" s="22" t="s">
        <v>204</v>
      </c>
      <c r="B158" s="179">
        <v>0</v>
      </c>
      <c r="C158" s="179">
        <v>2.7783836197615299</v>
      </c>
      <c r="D158" s="179">
        <v>23.839638697031301</v>
      </c>
      <c r="E158" s="179">
        <v>79.23765039514565</v>
      </c>
      <c r="F158" s="179">
        <v>84.800859315374396</v>
      </c>
      <c r="G158" s="20">
        <f t="shared" si="10"/>
        <v>38.131306405462581</v>
      </c>
      <c r="H158">
        <f t="shared" si="11"/>
        <v>2.3592159929166254E-4</v>
      </c>
      <c r="I158">
        <f t="shared" si="13"/>
        <v>0.284910779</v>
      </c>
      <c r="J158">
        <f t="shared" si="12"/>
        <v>6.7216606637113428E-5</v>
      </c>
      <c r="K158" s="169"/>
      <c r="L158" s="169"/>
      <c r="R158" s="17" t="s">
        <v>222</v>
      </c>
      <c r="S158" s="4">
        <v>0.54393411999999997</v>
      </c>
    </row>
    <row r="159" spans="1:19">
      <c r="A159" s="22" t="s">
        <v>53</v>
      </c>
      <c r="B159" s="179">
        <v>0</v>
      </c>
      <c r="C159" s="179">
        <v>1.3891918098807656</v>
      </c>
      <c r="D159" s="179">
        <v>0</v>
      </c>
      <c r="E159" s="179">
        <v>11.121073739669566</v>
      </c>
      <c r="F159" s="179">
        <v>12.848615047784</v>
      </c>
      <c r="G159" s="20">
        <f t="shared" si="10"/>
        <v>5.0717761194668665</v>
      </c>
      <c r="H159">
        <f t="shared" si="11"/>
        <v>3.1379505350031019E-5</v>
      </c>
      <c r="I159">
        <f t="shared" si="13"/>
        <v>0.29304951499999998</v>
      </c>
      <c r="J159">
        <f t="shared" si="12"/>
        <v>9.1957488237664942E-6</v>
      </c>
      <c r="K159" s="169"/>
      <c r="L159" s="169"/>
      <c r="R159" s="4" t="s">
        <v>206</v>
      </c>
      <c r="S159" s="5">
        <v>0.37561155200000002</v>
      </c>
    </row>
    <row r="160" spans="1:19">
      <c r="A160" s="22" t="s">
        <v>108</v>
      </c>
      <c r="B160" s="179">
        <v>0</v>
      </c>
      <c r="C160" s="179">
        <v>37.508178866780675</v>
      </c>
      <c r="D160" s="179">
        <v>35.759458045546957</v>
      </c>
      <c r="E160" s="179">
        <v>82.017918830063053</v>
      </c>
      <c r="F160" s="179">
        <v>77.091690286703994</v>
      </c>
      <c r="G160" s="20">
        <f t="shared" si="10"/>
        <v>46.475449205818933</v>
      </c>
      <c r="H160">
        <f t="shared" si="11"/>
        <v>2.8754751247821078E-4</v>
      </c>
      <c r="I160">
        <f t="shared" si="13"/>
        <v>0.342986709</v>
      </c>
      <c r="J160">
        <f t="shared" si="12"/>
        <v>9.8624974986037946E-5</v>
      </c>
      <c r="K160" s="169"/>
      <c r="L160" s="169"/>
      <c r="R160" s="4" t="s">
        <v>131</v>
      </c>
      <c r="S160" s="5">
        <v>0.52911444100000005</v>
      </c>
    </row>
    <row r="161" spans="1:19">
      <c r="A161" s="22" t="s">
        <v>124</v>
      </c>
      <c r="B161" s="179">
        <v>0</v>
      </c>
      <c r="C161" s="179">
        <v>0</v>
      </c>
      <c r="D161" s="179">
        <v>1.3244243720572946</v>
      </c>
      <c r="E161" s="179">
        <v>1.3901342174586957</v>
      </c>
      <c r="F161" s="179">
        <v>1.2848615047783998</v>
      </c>
      <c r="G161" s="20">
        <f t="shared" si="10"/>
        <v>0.79988401885887794</v>
      </c>
      <c r="H161">
        <f t="shared" si="11"/>
        <v>4.9489496890144524E-6</v>
      </c>
      <c r="I161">
        <f t="shared" si="13"/>
        <v>0.38353377399999999</v>
      </c>
      <c r="J161">
        <f t="shared" si="12"/>
        <v>1.8980893515638392E-6</v>
      </c>
      <c r="K161" s="169"/>
      <c r="L161" s="169"/>
      <c r="R161" s="4" t="s">
        <v>133</v>
      </c>
      <c r="S161" s="5">
        <v>0.50267819899999999</v>
      </c>
    </row>
    <row r="162" spans="1:19">
      <c r="A162" s="22" t="s">
        <v>159</v>
      </c>
      <c r="B162" s="179">
        <v>0</v>
      </c>
      <c r="C162" s="179">
        <v>1.3891918098807656</v>
      </c>
      <c r="D162" s="179">
        <v>1.3244243720572946</v>
      </c>
      <c r="E162" s="179">
        <v>15.2914763920457</v>
      </c>
      <c r="F162" s="179">
        <v>15.418338057340801</v>
      </c>
      <c r="G162" s="20">
        <f t="shared" si="10"/>
        <v>6.6846861262649124</v>
      </c>
      <c r="H162">
        <f t="shared" si="11"/>
        <v>4.1358715195902155E-5</v>
      </c>
      <c r="I162">
        <f t="shared" si="13"/>
        <v>0.34895254799999997</v>
      </c>
      <c r="J162">
        <f t="shared" si="12"/>
        <v>1.4432229049616374E-5</v>
      </c>
      <c r="K162" s="169"/>
      <c r="L162" s="169"/>
      <c r="R162" s="4" t="s">
        <v>224</v>
      </c>
      <c r="S162" s="4">
        <v>0.54393411999999997</v>
      </c>
    </row>
    <row r="163" spans="1:19">
      <c r="A163" s="22" t="s">
        <v>173</v>
      </c>
      <c r="B163" s="179">
        <v>0</v>
      </c>
      <c r="C163" s="179">
        <v>0</v>
      </c>
      <c r="D163" s="179">
        <v>1.3244243720572946</v>
      </c>
      <c r="E163" s="179">
        <v>0</v>
      </c>
      <c r="F163" s="179">
        <v>0</v>
      </c>
      <c r="G163" s="20">
        <f t="shared" si="10"/>
        <v>0.26488487441145891</v>
      </c>
      <c r="H163">
        <f t="shared" si="11"/>
        <v>1.638864992844046E-6</v>
      </c>
      <c r="I163">
        <f t="shared" si="13"/>
        <v>0.40242429099999999</v>
      </c>
      <c r="J163">
        <f t="shared" si="12"/>
        <v>6.5951908278998525E-7</v>
      </c>
      <c r="K163" s="169"/>
      <c r="L163" s="169"/>
      <c r="R163" s="4" t="s">
        <v>225</v>
      </c>
      <c r="S163" s="4">
        <v>0.54393411999999997</v>
      </c>
    </row>
    <row r="164" spans="1:19">
      <c r="A164" s="22" t="s">
        <v>205</v>
      </c>
      <c r="B164" s="179">
        <v>0</v>
      </c>
      <c r="C164" s="179">
        <v>52.789288775469089</v>
      </c>
      <c r="D164" s="179">
        <v>165.55304650716201</v>
      </c>
      <c r="E164" s="179">
        <v>257.17483022985869</v>
      </c>
      <c r="F164" s="179">
        <v>616.73352229363195</v>
      </c>
      <c r="G164" s="20">
        <f t="shared" si="10"/>
        <v>218.45013756122435</v>
      </c>
      <c r="H164">
        <f t="shared" si="11"/>
        <v>1.351569371133444E-3</v>
      </c>
      <c r="I164">
        <f t="shared" si="13"/>
        <v>0.28954676299999998</v>
      </c>
      <c r="J164">
        <f t="shared" si="12"/>
        <v>3.9134253638163435E-4</v>
      </c>
      <c r="K164" s="169"/>
      <c r="L164" s="169"/>
      <c r="R164" s="4" t="s">
        <v>226</v>
      </c>
      <c r="S164" s="4">
        <v>0.54393411999999997</v>
      </c>
    </row>
    <row r="165" spans="1:19">
      <c r="A165" s="22" t="s">
        <v>207</v>
      </c>
      <c r="B165" s="179">
        <v>0</v>
      </c>
      <c r="C165" s="179">
        <v>23.616260767973017</v>
      </c>
      <c r="D165" s="179">
        <v>76.816613579323089</v>
      </c>
      <c r="E165" s="179">
        <v>743.72180634040217</v>
      </c>
      <c r="F165" s="179">
        <v>59.1036292198064</v>
      </c>
      <c r="G165" s="20">
        <f t="shared" si="10"/>
        <v>180.65166198150092</v>
      </c>
      <c r="H165">
        <f t="shared" si="11"/>
        <v>1.1177070241492424E-3</v>
      </c>
      <c r="I165">
        <f t="shared" si="13"/>
        <v>0.33910511100000001</v>
      </c>
      <c r="J165">
        <f t="shared" si="12"/>
        <v>3.7902016448960855E-4</v>
      </c>
      <c r="K165" s="169"/>
      <c r="L165" s="169"/>
      <c r="R165" s="4" t="s">
        <v>83</v>
      </c>
      <c r="S165" s="5">
        <v>0.16181582799999999</v>
      </c>
    </row>
    <row r="166" spans="1:19">
      <c r="A166" s="22" t="s">
        <v>24</v>
      </c>
      <c r="B166" s="179">
        <v>0</v>
      </c>
      <c r="C166" s="179">
        <v>0</v>
      </c>
      <c r="D166" s="179">
        <v>9.2709706044010627</v>
      </c>
      <c r="E166" s="179">
        <v>1.3901342174586957</v>
      </c>
      <c r="F166" s="179">
        <v>3.8545845143351998</v>
      </c>
      <c r="G166" s="20">
        <f t="shared" si="10"/>
        <v>2.9031378672389918</v>
      </c>
      <c r="H166">
        <f t="shared" si="11"/>
        <v>1.7961958117047113E-5</v>
      </c>
      <c r="I166">
        <f t="shared" si="13"/>
        <v>0.39864959599999999</v>
      </c>
      <c r="J166">
        <f t="shared" si="12"/>
        <v>7.1605273467297521E-6</v>
      </c>
      <c r="K166" s="169"/>
      <c r="L166" s="169"/>
      <c r="R166" s="4" t="s">
        <v>186</v>
      </c>
      <c r="S166" s="5">
        <v>0.320837551</v>
      </c>
    </row>
    <row r="167" spans="1:19">
      <c r="A167" s="22" t="s">
        <v>42</v>
      </c>
      <c r="B167" s="179">
        <v>0</v>
      </c>
      <c r="C167" s="179">
        <v>923.81255357070904</v>
      </c>
      <c r="D167" s="179">
        <v>45.030428649948021</v>
      </c>
      <c r="E167" s="179">
        <v>4.1704026523760875</v>
      </c>
      <c r="F167" s="179">
        <v>60.388490724584791</v>
      </c>
      <c r="G167" s="20">
        <f t="shared" si="10"/>
        <v>206.68037511952357</v>
      </c>
      <c r="H167">
        <f t="shared" si="11"/>
        <v>1.2787488611566025E-3</v>
      </c>
      <c r="I167">
        <f t="shared" si="13"/>
        <v>0.34843180000000001</v>
      </c>
      <c r="J167">
        <f t="shared" si="12"/>
        <v>4.4555676744074512E-4</v>
      </c>
      <c r="K167" s="169"/>
      <c r="L167" s="169"/>
      <c r="R167" s="4" t="s">
        <v>178</v>
      </c>
      <c r="S167" s="5">
        <v>0.430075243</v>
      </c>
    </row>
    <row r="168" spans="1:19">
      <c r="A168" s="22" t="s">
        <v>48</v>
      </c>
      <c r="B168" s="179">
        <v>0</v>
      </c>
      <c r="C168" s="179">
        <v>2.7783836197615299</v>
      </c>
      <c r="D168" s="179">
        <v>1.3244243720572946</v>
      </c>
      <c r="E168" s="179">
        <v>4.1704026523760875</v>
      </c>
      <c r="F168" s="179">
        <v>3.8545845143352002</v>
      </c>
      <c r="G168" s="20">
        <f t="shared" si="10"/>
        <v>2.4255590317060225</v>
      </c>
      <c r="H168">
        <f t="shared" si="11"/>
        <v>1.5007137700754032E-5</v>
      </c>
      <c r="I168">
        <f t="shared" si="13"/>
        <v>0.35195426499999999</v>
      </c>
      <c r="J168">
        <f t="shared" si="12"/>
        <v>5.2818261192226752E-6</v>
      </c>
      <c r="K168" s="169"/>
      <c r="L168" s="169"/>
      <c r="R168" s="4" t="s">
        <v>229</v>
      </c>
      <c r="S168" s="4">
        <v>0.54393411999999997</v>
      </c>
    </row>
    <row r="169" spans="1:19">
      <c r="A169" s="22" t="s">
        <v>73</v>
      </c>
      <c r="B169" s="179">
        <v>0</v>
      </c>
      <c r="C169" s="179">
        <v>363.96825418876102</v>
      </c>
      <c r="D169" s="179">
        <v>805.25001821083515</v>
      </c>
      <c r="E169" s="179">
        <v>871.61415434660205</v>
      </c>
      <c r="F169" s="179">
        <v>840.29942412507353</v>
      </c>
      <c r="G169" s="20">
        <f t="shared" si="10"/>
        <v>576.22637017425427</v>
      </c>
      <c r="H169">
        <f t="shared" si="11"/>
        <v>3.5651610086473366E-3</v>
      </c>
      <c r="I169">
        <f t="shared" si="13"/>
        <v>0.39864959599999999</v>
      </c>
      <c r="J169">
        <f t="shared" si="12"/>
        <v>1.4212499957722132E-3</v>
      </c>
      <c r="K169" s="169"/>
      <c r="L169" s="169"/>
      <c r="R169" s="4" t="s">
        <v>231</v>
      </c>
      <c r="S169" s="5">
        <v>0.349158994</v>
      </c>
    </row>
    <row r="170" spans="1:19">
      <c r="A170" s="22" t="s">
        <v>89</v>
      </c>
      <c r="B170" s="179">
        <v>0</v>
      </c>
      <c r="C170" s="179">
        <v>1007.1640621635552</v>
      </c>
      <c r="D170" s="179">
        <v>248.991781946771</v>
      </c>
      <c r="E170" s="179">
        <v>51.434966045971734</v>
      </c>
      <c r="F170" s="179">
        <v>310.93648415637279</v>
      </c>
      <c r="G170" s="20">
        <f t="shared" si="10"/>
        <v>323.7054588625341</v>
      </c>
      <c r="H170">
        <f t="shared" si="11"/>
        <v>2.0027928952192969E-3</v>
      </c>
      <c r="I170">
        <f t="shared" si="13"/>
        <v>0.39864959599999999</v>
      </c>
      <c r="J170">
        <f t="shared" si="12"/>
        <v>7.9841257855084306E-4</v>
      </c>
      <c r="K170" s="169"/>
      <c r="L170" s="169"/>
      <c r="R170" s="4" t="s">
        <v>207</v>
      </c>
      <c r="S170" s="5">
        <v>0.33910511100000001</v>
      </c>
    </row>
    <row r="171" spans="1:19">
      <c r="A171" s="22" t="s">
        <v>119</v>
      </c>
      <c r="B171" s="179">
        <v>0</v>
      </c>
      <c r="C171" s="179">
        <v>5.5567672395230598</v>
      </c>
      <c r="D171" s="179">
        <v>2.64884874411459</v>
      </c>
      <c r="E171" s="179">
        <v>2.7802684349173901</v>
      </c>
      <c r="F171" s="179">
        <v>1.2848615047783998</v>
      </c>
      <c r="G171" s="20">
        <f t="shared" si="10"/>
        <v>2.4541491846666879</v>
      </c>
      <c r="H171">
        <f t="shared" si="11"/>
        <v>1.5184027381342242E-5</v>
      </c>
      <c r="I171">
        <f t="shared" si="13"/>
        <v>0.39864959599999999</v>
      </c>
      <c r="J171">
        <f t="shared" si="12"/>
        <v>6.0531063812250226E-6</v>
      </c>
      <c r="K171" s="169"/>
      <c r="L171" s="169"/>
      <c r="R171" s="17" t="s">
        <v>219</v>
      </c>
      <c r="S171" s="5">
        <v>0.50184070000000003</v>
      </c>
    </row>
    <row r="172" spans="1:19">
      <c r="A172" s="22" t="s">
        <v>185</v>
      </c>
      <c r="B172" s="179">
        <v>0</v>
      </c>
      <c r="C172" s="179">
        <v>126.41645469914999</v>
      </c>
      <c r="D172" s="179">
        <v>0</v>
      </c>
      <c r="E172" s="179">
        <v>0</v>
      </c>
      <c r="F172" s="179">
        <v>0</v>
      </c>
      <c r="G172" s="20">
        <f t="shared" si="10"/>
        <v>25.28329093983</v>
      </c>
      <c r="H172">
        <f t="shared" si="11"/>
        <v>1.5642984718264424E-4</v>
      </c>
      <c r="I172">
        <f t="shared" si="13"/>
        <v>0.36166089299999998</v>
      </c>
      <c r="J172">
        <f t="shared" si="12"/>
        <v>5.6574558223928647E-5</v>
      </c>
      <c r="K172" s="169"/>
      <c r="L172" s="169"/>
      <c r="R172" s="4" t="s">
        <v>200</v>
      </c>
      <c r="S172" s="5">
        <v>0.34476546800000002</v>
      </c>
    </row>
    <row r="173" spans="1:19">
      <c r="A173" s="22" t="s">
        <v>213</v>
      </c>
      <c r="B173" s="179">
        <v>0</v>
      </c>
      <c r="C173" s="179">
        <v>50.010905155707597</v>
      </c>
      <c r="D173" s="179">
        <v>346.9991854790112</v>
      </c>
      <c r="E173" s="179">
        <v>2.7802684349173901</v>
      </c>
      <c r="F173" s="179">
        <v>0</v>
      </c>
      <c r="G173" s="20">
        <f t="shared" si="10"/>
        <v>79.958071813927234</v>
      </c>
      <c r="H173">
        <f t="shared" si="11"/>
        <v>4.9470731419569034E-4</v>
      </c>
      <c r="I173">
        <f t="shared" ref="I173:I195" si="14">VLOOKUP(A173,R$1:S$250,2,FALSE)</f>
        <v>0.39864959599999999</v>
      </c>
      <c r="J173">
        <f t="shared" si="12"/>
        <v>1.9721487094235702E-4</v>
      </c>
      <c r="K173" s="169"/>
      <c r="L173" s="169"/>
      <c r="R173" s="4" t="s">
        <v>201</v>
      </c>
      <c r="S173" s="5">
        <v>0.36989438499999999</v>
      </c>
    </row>
    <row r="174" spans="1:19">
      <c r="A174" s="22" t="s">
        <v>215</v>
      </c>
      <c r="B174" s="179">
        <v>0</v>
      </c>
      <c r="C174" s="179">
        <v>4.1675754296422971</v>
      </c>
      <c r="D174" s="179">
        <v>0</v>
      </c>
      <c r="E174" s="179">
        <v>44.484294958678262</v>
      </c>
      <c r="F174" s="179">
        <v>44.970152667244001</v>
      </c>
      <c r="G174" s="20">
        <f t="shared" ref="G174:G195" si="15">AVERAGE(B174:F174)</f>
        <v>18.724404611112913</v>
      </c>
      <c r="H174">
        <f t="shared" ref="H174:H195" si="16">G174/G$197</f>
        <v>1.1584946591300374E-4</v>
      </c>
      <c r="I174">
        <f t="shared" si="14"/>
        <v>0.397369798</v>
      </c>
      <c r="J174">
        <f t="shared" ref="J174:J195" si="17">H174*I174</f>
        <v>4.6035078868258186E-5</v>
      </c>
      <c r="K174" s="169"/>
      <c r="L174" s="169"/>
      <c r="R174" s="4" t="s">
        <v>166</v>
      </c>
      <c r="S174" s="5">
        <v>0.38176551399999997</v>
      </c>
    </row>
    <row r="175" spans="1:19">
      <c r="A175" s="22" t="s">
        <v>257</v>
      </c>
      <c r="B175" s="179">
        <v>0</v>
      </c>
      <c r="C175" s="179">
        <v>0</v>
      </c>
      <c r="D175" s="179">
        <v>0</v>
      </c>
      <c r="E175" s="179">
        <v>0</v>
      </c>
      <c r="F175" s="179">
        <v>2.5697230095567996</v>
      </c>
      <c r="G175" s="20">
        <f t="shared" si="15"/>
        <v>0.51394460191135993</v>
      </c>
      <c r="H175">
        <f t="shared" si="16"/>
        <v>3.1798184709683813E-6</v>
      </c>
      <c r="I175">
        <f t="shared" si="14"/>
        <v>0.39864959599999999</v>
      </c>
      <c r="J175">
        <f t="shared" si="17"/>
        <v>1.2676333488048829E-6</v>
      </c>
      <c r="K175" s="169"/>
      <c r="L175" s="169"/>
      <c r="R175" s="4" t="s">
        <v>235</v>
      </c>
      <c r="S175" s="4">
        <v>0.54393411999999997</v>
      </c>
    </row>
    <row r="176" spans="1:19">
      <c r="A176" s="22" t="s">
        <v>260</v>
      </c>
      <c r="B176" s="179">
        <v>0</v>
      </c>
      <c r="C176" s="179">
        <v>29.173028007496079</v>
      </c>
      <c r="D176" s="179">
        <v>29.137336185260502</v>
      </c>
      <c r="E176" s="179">
        <v>0</v>
      </c>
      <c r="F176" s="179">
        <v>0</v>
      </c>
      <c r="G176" s="20">
        <f t="shared" si="15"/>
        <v>11.662072838551316</v>
      </c>
      <c r="H176">
        <f t="shared" si="16"/>
        <v>7.2154225346256074E-5</v>
      </c>
      <c r="I176">
        <f t="shared" si="14"/>
        <v>0.39864959599999999</v>
      </c>
      <c r="J176">
        <f t="shared" si="17"/>
        <v>2.8764252783977945E-5</v>
      </c>
      <c r="K176" s="169"/>
      <c r="L176" s="169"/>
      <c r="R176" s="4" t="s">
        <v>60</v>
      </c>
      <c r="S176" s="5">
        <v>0.14993991800000001</v>
      </c>
    </row>
    <row r="177" spans="1:19">
      <c r="A177" s="22" t="s">
        <v>107</v>
      </c>
      <c r="B177" s="179">
        <v>0</v>
      </c>
      <c r="C177" s="179">
        <v>0</v>
      </c>
      <c r="D177" s="179">
        <v>0</v>
      </c>
      <c r="E177" s="179">
        <v>0</v>
      </c>
      <c r="F177" s="179">
        <v>1.2848615047783998</v>
      </c>
      <c r="G177" s="20">
        <f t="shared" si="15"/>
        <v>0.25697230095567997</v>
      </c>
      <c r="H177">
        <f t="shared" si="16"/>
        <v>1.5899092354841907E-6</v>
      </c>
      <c r="I177">
        <f t="shared" si="14"/>
        <v>0.54393411999999997</v>
      </c>
      <c r="J177">
        <f t="shared" si="17"/>
        <v>8.64805880882966E-7</v>
      </c>
      <c r="K177" s="169"/>
      <c r="L177" s="169"/>
      <c r="R177" s="4" t="s">
        <v>62</v>
      </c>
      <c r="S177" s="5">
        <v>0.25460756899999998</v>
      </c>
    </row>
    <row r="178" spans="1:19">
      <c r="A178" s="22" t="s">
        <v>158</v>
      </c>
      <c r="B178" s="179">
        <v>0</v>
      </c>
      <c r="C178" s="179">
        <v>2.7783836197615299</v>
      </c>
      <c r="D178" s="179">
        <v>0</v>
      </c>
      <c r="E178" s="179">
        <v>0</v>
      </c>
      <c r="F178" s="179">
        <v>0</v>
      </c>
      <c r="G178" s="20">
        <f t="shared" si="15"/>
        <v>0.55567672395230594</v>
      </c>
      <c r="H178">
        <f t="shared" si="16"/>
        <v>3.4380186193987635E-6</v>
      </c>
      <c r="I178">
        <f t="shared" si="14"/>
        <v>0.54393411999999997</v>
      </c>
      <c r="J178">
        <f t="shared" si="17"/>
        <v>1.8700556322862811E-6</v>
      </c>
      <c r="K178" s="169"/>
      <c r="L178" s="169"/>
      <c r="R178" s="17" t="s">
        <v>236</v>
      </c>
      <c r="S178" s="4">
        <v>0.39864959599999999</v>
      </c>
    </row>
    <row r="179" spans="1:19">
      <c r="A179" s="22" t="s">
        <v>208</v>
      </c>
      <c r="B179" s="179">
        <v>0</v>
      </c>
      <c r="C179" s="179">
        <v>75.016357733561335</v>
      </c>
      <c r="D179" s="179">
        <v>245.01850883060001</v>
      </c>
      <c r="E179" s="179">
        <v>2.7802684349173914</v>
      </c>
      <c r="F179" s="179">
        <v>0</v>
      </c>
      <c r="G179" s="20">
        <f t="shared" si="15"/>
        <v>64.563026999815747</v>
      </c>
      <c r="H179">
        <f t="shared" si="16"/>
        <v>3.9945687732128828E-4</v>
      </c>
      <c r="I179">
        <f t="shared" si="14"/>
        <v>0.54393411999999997</v>
      </c>
      <c r="J179">
        <f t="shared" si="17"/>
        <v>2.1727822504370289E-4</v>
      </c>
      <c r="K179" s="169"/>
      <c r="L179" s="169"/>
      <c r="R179" s="4" t="s">
        <v>187</v>
      </c>
      <c r="S179" s="5">
        <v>0.29396187099999999</v>
      </c>
    </row>
    <row r="180" spans="1:19">
      <c r="A180" s="22" t="s">
        <v>222</v>
      </c>
      <c r="B180" s="179">
        <v>0</v>
      </c>
      <c r="C180" s="179">
        <v>1.3891918098807701</v>
      </c>
      <c r="D180" s="179">
        <v>3.9732731161718799</v>
      </c>
      <c r="E180" s="179">
        <v>0</v>
      </c>
      <c r="F180" s="179">
        <v>0</v>
      </c>
      <c r="G180" s="20">
        <f t="shared" si="15"/>
        <v>1.07249298521053</v>
      </c>
      <c r="H180">
        <f t="shared" si="16"/>
        <v>6.635604288231522E-6</v>
      </c>
      <c r="I180">
        <f t="shared" si="14"/>
        <v>0.54393411999999997</v>
      </c>
      <c r="J180">
        <f t="shared" si="17"/>
        <v>3.6093315791874389E-6</v>
      </c>
      <c r="K180" s="169"/>
      <c r="L180" s="169"/>
      <c r="R180" s="22" t="s">
        <v>227</v>
      </c>
      <c r="S180" s="5">
        <v>0.32266445799999999</v>
      </c>
    </row>
    <row r="181" spans="1:19">
      <c r="A181" s="22" t="s">
        <v>244</v>
      </c>
      <c r="B181" s="179">
        <v>0</v>
      </c>
      <c r="C181" s="179">
        <v>18.059493528449952</v>
      </c>
      <c r="D181" s="179">
        <v>9.2709706044010627</v>
      </c>
      <c r="E181" s="179">
        <v>1.3901342174586999</v>
      </c>
      <c r="F181" s="179">
        <v>29.551814609903197</v>
      </c>
      <c r="G181" s="20">
        <f t="shared" si="15"/>
        <v>11.654482592042582</v>
      </c>
      <c r="H181">
        <f t="shared" si="16"/>
        <v>7.2107263852822897E-5</v>
      </c>
      <c r="I181">
        <f t="shared" si="14"/>
        <v>0.41545077699999999</v>
      </c>
      <c r="J181">
        <f t="shared" si="17"/>
        <v>2.9957018794999287E-5</v>
      </c>
      <c r="K181" s="169"/>
      <c r="L181" s="169"/>
      <c r="R181" s="4" t="s">
        <v>237</v>
      </c>
      <c r="S181" s="4">
        <v>0.33922593699999998</v>
      </c>
    </row>
    <row r="182" spans="1:19">
      <c r="A182" s="22" t="s">
        <v>221</v>
      </c>
      <c r="B182" s="179">
        <v>0</v>
      </c>
      <c r="C182" s="179">
        <v>1.3891918098807656</v>
      </c>
      <c r="D182" s="179">
        <v>2.6488487441145891</v>
      </c>
      <c r="E182" s="179">
        <v>1.3901342174586957</v>
      </c>
      <c r="F182" s="179">
        <v>0</v>
      </c>
      <c r="G182" s="20">
        <f t="shared" si="15"/>
        <v>1.0856349542908101</v>
      </c>
      <c r="H182">
        <f t="shared" si="16"/>
        <v>6.7169147560736916E-6</v>
      </c>
      <c r="I182">
        <f t="shared" si="14"/>
        <v>0.44710646199999998</v>
      </c>
      <c r="J182">
        <f t="shared" si="17"/>
        <v>3.0031759921437013E-6</v>
      </c>
      <c r="K182" s="169"/>
      <c r="L182" s="169"/>
      <c r="R182" s="4" t="s">
        <v>64</v>
      </c>
      <c r="S182" s="5">
        <v>0.25070976</v>
      </c>
    </row>
    <row r="183" spans="1:19">
      <c r="A183" s="22" t="s">
        <v>5</v>
      </c>
      <c r="B183" s="179">
        <v>0</v>
      </c>
      <c r="C183" s="179">
        <v>0</v>
      </c>
      <c r="D183" s="179">
        <v>1.3244243720572946</v>
      </c>
      <c r="E183" s="179">
        <v>5.5605368698347828</v>
      </c>
      <c r="F183" s="179">
        <v>7.7091690286704004</v>
      </c>
      <c r="G183" s="20">
        <f t="shared" si="15"/>
        <v>2.9188260541124955</v>
      </c>
      <c r="H183">
        <f t="shared" si="16"/>
        <v>1.8059022248494057E-5</v>
      </c>
      <c r="I183">
        <f t="shared" si="14"/>
        <v>0.33270861600000001</v>
      </c>
      <c r="J183">
        <f t="shared" si="17"/>
        <v>6.0083922986096661E-6</v>
      </c>
      <c r="K183" s="169"/>
      <c r="L183" s="169"/>
      <c r="R183" s="17" t="s">
        <v>228</v>
      </c>
      <c r="S183" s="5">
        <v>0.28943591299999999</v>
      </c>
    </row>
    <row r="184" spans="1:19">
      <c r="A184" s="22" t="s">
        <v>63</v>
      </c>
      <c r="B184" s="179">
        <v>0</v>
      </c>
      <c r="C184" s="179">
        <v>0</v>
      </c>
      <c r="D184" s="179">
        <v>1.3244243720572899</v>
      </c>
      <c r="E184" s="179">
        <v>8.3408053047521751</v>
      </c>
      <c r="F184" s="179">
        <v>14.133476552562399</v>
      </c>
      <c r="G184" s="20">
        <f t="shared" si="15"/>
        <v>4.7597412458743733</v>
      </c>
      <c r="H184">
        <f t="shared" si="16"/>
        <v>2.9448919347287439E-5</v>
      </c>
      <c r="I184">
        <f t="shared" si="14"/>
        <v>0.27222679999999999</v>
      </c>
      <c r="J184">
        <f t="shared" si="17"/>
        <v>8.0167850773701475E-6</v>
      </c>
      <c r="K184" s="169"/>
      <c r="L184" s="169"/>
      <c r="R184" s="4" t="s">
        <v>135</v>
      </c>
      <c r="S184" s="5">
        <v>0.52074587400000005</v>
      </c>
    </row>
    <row r="185" spans="1:19">
      <c r="A185" s="22" t="s">
        <v>212</v>
      </c>
      <c r="B185" s="179">
        <v>0</v>
      </c>
      <c r="C185" s="179">
        <v>66.681206874276796</v>
      </c>
      <c r="D185" s="179">
        <v>2.64884874411459</v>
      </c>
      <c r="E185" s="179">
        <v>1.3901342174586961</v>
      </c>
      <c r="F185" s="179">
        <v>0</v>
      </c>
      <c r="G185" s="20">
        <f t="shared" si="15"/>
        <v>14.144037967170016</v>
      </c>
      <c r="H185">
        <f t="shared" si="16"/>
        <v>8.7510352311944735E-5</v>
      </c>
      <c r="I185">
        <f t="shared" si="14"/>
        <v>0.2866231185</v>
      </c>
      <c r="J185">
        <f t="shared" si="17"/>
        <v>2.5082490080683285E-5</v>
      </c>
      <c r="K185" s="169"/>
      <c r="L185" s="169"/>
      <c r="R185" s="4" t="s">
        <v>238</v>
      </c>
      <c r="S185" s="4">
        <v>0.39864959599999999</v>
      </c>
    </row>
    <row r="186" spans="1:19">
      <c r="A186" s="22" t="s">
        <v>223</v>
      </c>
      <c r="B186" s="179">
        <v>0</v>
      </c>
      <c r="C186" s="179">
        <v>1.3891918098807656</v>
      </c>
      <c r="D186" s="179">
        <v>3.9732731161718799</v>
      </c>
      <c r="E186" s="179">
        <v>6.950671087293478</v>
      </c>
      <c r="F186" s="179">
        <v>5.1394460191136</v>
      </c>
      <c r="G186" s="20">
        <f t="shared" si="15"/>
        <v>3.4905164064919445</v>
      </c>
      <c r="H186">
        <f t="shared" si="16"/>
        <v>2.1596118533599356E-5</v>
      </c>
      <c r="I186">
        <f t="shared" si="14"/>
        <v>0.33414865799999999</v>
      </c>
      <c r="J186">
        <f t="shared" si="17"/>
        <v>7.2163140260111526E-6</v>
      </c>
      <c r="K186" s="169"/>
      <c r="L186" s="169"/>
      <c r="R186" s="4" t="s">
        <v>239</v>
      </c>
      <c r="S186" s="4">
        <v>0.50207523200000004</v>
      </c>
    </row>
    <row r="187" spans="1:19">
      <c r="A187" s="22" t="s">
        <v>247</v>
      </c>
      <c r="B187" s="179">
        <v>0</v>
      </c>
      <c r="C187" s="183">
        <v>1.38919180988077E-5</v>
      </c>
      <c r="D187" s="183">
        <v>5.2976974882291798E-5</v>
      </c>
      <c r="E187" s="183">
        <v>4.1704026523760902E-5</v>
      </c>
      <c r="F187" s="183" t="s">
        <v>30</v>
      </c>
      <c r="G187" s="20">
        <f>AVERAGE(B187:E187)</f>
        <v>2.7143229876215103E-5</v>
      </c>
      <c r="H187">
        <f t="shared" si="16"/>
        <v>1.6793744578917785E-10</v>
      </c>
      <c r="I187">
        <f t="shared" si="14"/>
        <v>0.33414865799999999</v>
      </c>
      <c r="J187">
        <f t="shared" si="17"/>
        <v>5.611607213840153E-11</v>
      </c>
      <c r="K187" s="169"/>
      <c r="L187" s="169"/>
      <c r="R187" s="4" t="s">
        <v>215</v>
      </c>
      <c r="S187" s="5">
        <v>0.397369798</v>
      </c>
    </row>
    <row r="188" spans="1:19">
      <c r="A188" s="22" t="s">
        <v>251</v>
      </c>
      <c r="B188" s="179">
        <v>0</v>
      </c>
      <c r="C188" s="179">
        <v>0</v>
      </c>
      <c r="D188" s="179">
        <v>0</v>
      </c>
      <c r="E188" s="179">
        <v>0</v>
      </c>
      <c r="F188" s="179">
        <v>6.4243075238919998</v>
      </c>
      <c r="G188" s="20">
        <f t="shared" si="15"/>
        <v>1.2848615047784</v>
      </c>
      <c r="H188">
        <f t="shared" si="16"/>
        <v>7.9495461774209542E-6</v>
      </c>
      <c r="I188">
        <f t="shared" si="14"/>
        <v>0.30281271399999998</v>
      </c>
      <c r="J188">
        <f t="shared" si="17"/>
        <v>2.4072236530531646E-6</v>
      </c>
      <c r="K188" s="169"/>
      <c r="L188" s="169"/>
      <c r="R188" s="4" t="s">
        <v>240</v>
      </c>
      <c r="S188" s="5">
        <v>0.30378436800000003</v>
      </c>
    </row>
    <row r="189" spans="1:19">
      <c r="A189" s="22" t="s">
        <v>40</v>
      </c>
      <c r="B189" s="179">
        <v>0</v>
      </c>
      <c r="C189" s="179">
        <v>1.3891918098807656</v>
      </c>
      <c r="D189" s="179">
        <v>0</v>
      </c>
      <c r="E189" s="179">
        <v>246.05375649018913</v>
      </c>
      <c r="F189" s="179">
        <v>2.5697230095568</v>
      </c>
      <c r="G189" s="20">
        <f t="shared" si="15"/>
        <v>50.002534261925341</v>
      </c>
      <c r="H189">
        <f t="shared" si="16"/>
        <v>3.0936988432212799E-4</v>
      </c>
      <c r="I189">
        <f t="shared" si="14"/>
        <v>0.292860758</v>
      </c>
      <c r="J189">
        <f t="shared" si="17"/>
        <v>9.0602298824950716E-5</v>
      </c>
      <c r="K189" s="169"/>
      <c r="L189" s="169"/>
      <c r="R189" s="4" t="s">
        <v>241</v>
      </c>
      <c r="S189" s="4">
        <v>0.39864959599999999</v>
      </c>
    </row>
    <row r="190" spans="1:19">
      <c r="A190" s="22" t="s">
        <v>50</v>
      </c>
      <c r="B190" s="179">
        <v>0</v>
      </c>
      <c r="C190" s="179">
        <v>9.7243426691653596</v>
      </c>
      <c r="D190" s="179">
        <v>2.6488487441145891</v>
      </c>
      <c r="E190" s="179">
        <v>11.121073739669566</v>
      </c>
      <c r="F190" s="179">
        <v>43.685291162465603</v>
      </c>
      <c r="G190" s="20">
        <f t="shared" si="15"/>
        <v>13.435911263083023</v>
      </c>
      <c r="H190">
        <f t="shared" si="16"/>
        <v>8.3129112845535985E-5</v>
      </c>
      <c r="I190">
        <f t="shared" si="14"/>
        <v>0.230041615</v>
      </c>
      <c r="J190">
        <f t="shared" si="17"/>
        <v>1.9123155372504345E-5</v>
      </c>
      <c r="K190" s="169"/>
      <c r="L190" s="169"/>
      <c r="R190" s="4" t="s">
        <v>242</v>
      </c>
      <c r="S190" s="4">
        <v>0.23357465599999999</v>
      </c>
    </row>
    <row r="191" spans="1:19">
      <c r="A191" s="22" t="s">
        <v>191</v>
      </c>
      <c r="B191" s="179">
        <v>0</v>
      </c>
      <c r="C191" s="179">
        <v>312.56815722317202</v>
      </c>
      <c r="D191" s="179">
        <v>29.137336185260502</v>
      </c>
      <c r="E191" s="179">
        <v>12.511207957128264</v>
      </c>
      <c r="F191" s="179">
        <v>7.7091690286703995</v>
      </c>
      <c r="G191" s="20">
        <f t="shared" si="15"/>
        <v>72.385174078846234</v>
      </c>
      <c r="H191">
        <f t="shared" si="16"/>
        <v>4.4785315908401095E-4</v>
      </c>
      <c r="I191">
        <f t="shared" si="14"/>
        <v>0.28386346000000001</v>
      </c>
      <c r="J191">
        <f t="shared" si="17"/>
        <v>1.271291473095178E-4</v>
      </c>
      <c r="K191" s="169"/>
      <c r="L191" s="169"/>
      <c r="R191" s="4" t="s">
        <v>243</v>
      </c>
      <c r="S191" s="5">
        <v>0.36169664699999998</v>
      </c>
    </row>
    <row r="192" spans="1:19">
      <c r="A192" s="22" t="s">
        <v>227</v>
      </c>
      <c r="B192" s="179">
        <v>0</v>
      </c>
      <c r="C192" s="179">
        <v>22.2270689580923</v>
      </c>
      <c r="D192" s="179">
        <v>1.3244243720572946</v>
      </c>
      <c r="E192" s="179">
        <v>0</v>
      </c>
      <c r="F192" s="179">
        <v>0</v>
      </c>
      <c r="G192" s="20">
        <f t="shared" si="15"/>
        <v>4.7102986660299191</v>
      </c>
      <c r="H192">
        <f t="shared" si="16"/>
        <v>2.9143013948034234E-5</v>
      </c>
      <c r="I192">
        <f t="shared" si="14"/>
        <v>0.32266445799999999</v>
      </c>
      <c r="J192">
        <f t="shared" si="17"/>
        <v>9.4034148000289058E-6</v>
      </c>
      <c r="K192" s="169"/>
      <c r="L192" s="169"/>
      <c r="R192" s="4" t="s">
        <v>244</v>
      </c>
      <c r="S192" s="5">
        <v>0.41545077699999999</v>
      </c>
    </row>
    <row r="193" spans="1:19">
      <c r="A193" s="22" t="s">
        <v>228</v>
      </c>
      <c r="B193" s="179">
        <v>0</v>
      </c>
      <c r="C193" s="179">
        <v>54.178480585349902</v>
      </c>
      <c r="D193" s="179">
        <v>180.12171459979206</v>
      </c>
      <c r="E193" s="179">
        <v>12.511207957128249</v>
      </c>
      <c r="F193" s="179">
        <v>511.37487890180302</v>
      </c>
      <c r="G193" s="20">
        <f t="shared" si="15"/>
        <v>151.63725640881464</v>
      </c>
      <c r="H193">
        <f t="shared" si="16"/>
        <v>9.3819245697394991E-4</v>
      </c>
      <c r="I193">
        <f t="shared" si="14"/>
        <v>0.28943591299999999</v>
      </c>
      <c r="J193">
        <f t="shared" si="17"/>
        <v>2.7154659035396841E-4</v>
      </c>
      <c r="K193" s="169"/>
      <c r="L193" s="169"/>
      <c r="R193" s="4" t="s">
        <v>245</v>
      </c>
      <c r="S193" s="5">
        <v>0.21171030399999999</v>
      </c>
    </row>
    <row r="194" spans="1:19">
      <c r="A194" s="22" t="s">
        <v>232</v>
      </c>
      <c r="B194" s="179">
        <v>0</v>
      </c>
      <c r="C194" s="179">
        <v>100.02181031141514</v>
      </c>
      <c r="D194" s="179">
        <v>5.2976974882291801</v>
      </c>
      <c r="E194" s="179">
        <v>83.408053047521705</v>
      </c>
      <c r="F194" s="179">
        <v>24.412368590789601</v>
      </c>
      <c r="G194" s="20">
        <f t="shared" si="15"/>
        <v>42.627985887591123</v>
      </c>
      <c r="H194">
        <f t="shared" si="16"/>
        <v>2.6374293338510431E-4</v>
      </c>
      <c r="I194">
        <f t="shared" si="14"/>
        <v>0.262116511</v>
      </c>
      <c r="J194">
        <f t="shared" si="17"/>
        <v>6.9131377499808959E-5</v>
      </c>
      <c r="K194" s="169"/>
      <c r="L194" s="169"/>
      <c r="R194" s="4" t="s">
        <v>246</v>
      </c>
      <c r="S194" s="5">
        <v>0.50207523200000004</v>
      </c>
    </row>
    <row r="195" spans="1:19">
      <c r="A195" s="22" t="s">
        <v>147</v>
      </c>
      <c r="B195" s="179">
        <v>0</v>
      </c>
      <c r="C195" s="179">
        <v>20.837877148211486</v>
      </c>
      <c r="D195" s="179">
        <v>21.190789952916699</v>
      </c>
      <c r="E195" s="179">
        <v>0</v>
      </c>
      <c r="F195" s="179">
        <v>2.5697230095567996</v>
      </c>
      <c r="G195" s="20">
        <f t="shared" si="15"/>
        <v>8.9196780221369973</v>
      </c>
      <c r="H195">
        <f t="shared" si="16"/>
        <v>5.5186798001963849E-5</v>
      </c>
      <c r="I195">
        <f t="shared" si="14"/>
        <v>0.304407025</v>
      </c>
      <c r="J195">
        <f t="shared" si="17"/>
        <v>1.679924899905376E-5</v>
      </c>
      <c r="K195" s="169"/>
      <c r="L195" s="169"/>
      <c r="R195" s="4" t="s">
        <v>189</v>
      </c>
      <c r="S195" s="5">
        <v>0.34145803200000002</v>
      </c>
    </row>
    <row r="196" spans="1:19" ht="16" thickBot="1">
      <c r="A196" s="184"/>
      <c r="B196" s="185"/>
      <c r="C196" s="185"/>
      <c r="D196" s="185"/>
      <c r="E196" s="185"/>
      <c r="F196" s="185"/>
      <c r="G196" s="175"/>
      <c r="H196" s="169"/>
      <c r="I196" s="169"/>
      <c r="J196" s="169"/>
      <c r="K196" s="169"/>
      <c r="L196" s="169"/>
      <c r="R196" s="4" t="s">
        <v>136</v>
      </c>
      <c r="S196" s="5">
        <v>0.472086175</v>
      </c>
    </row>
    <row r="197" spans="1:19">
      <c r="A197" s="33"/>
      <c r="B197" s="186">
        <f>SUM(B45:B195)</f>
        <v>163770.46178635507</v>
      </c>
      <c r="C197" s="186">
        <f>SUM(C45:C195)</f>
        <v>81683.089243071066</v>
      </c>
      <c r="D197" s="186">
        <f>SUM(D45:D195)</f>
        <v>171350.05203663345</v>
      </c>
      <c r="E197" s="186">
        <f>SUM(E45:E195)</f>
        <v>182696.99943699557</v>
      </c>
      <c r="F197" s="186">
        <f>SUM(F45:F195)</f>
        <v>208634.52628441202</v>
      </c>
      <c r="G197" s="187">
        <f>AVERAGE(B197:F197)</f>
        <v>161627.02575749342</v>
      </c>
      <c r="H197" s="169"/>
      <c r="I197" s="169"/>
      <c r="J197" s="169"/>
      <c r="K197" s="169"/>
      <c r="L197" s="169"/>
      <c r="R197" s="4" t="s">
        <v>223</v>
      </c>
      <c r="S197" s="5">
        <v>0.33414865799999999</v>
      </c>
    </row>
    <row r="198" spans="1:19">
      <c r="A198" s="188" t="s">
        <v>277</v>
      </c>
      <c r="B198" s="189"/>
      <c r="C198" s="189"/>
      <c r="D198" s="189"/>
      <c r="E198" s="189"/>
      <c r="F198" s="189"/>
      <c r="G198" s="172"/>
      <c r="H198" s="169"/>
      <c r="I198" s="169"/>
      <c r="J198" s="169"/>
      <c r="K198" s="169"/>
      <c r="L198" s="169"/>
      <c r="R198" s="4" t="s">
        <v>247</v>
      </c>
      <c r="S198" s="5">
        <v>0.33414865799999999</v>
      </c>
    </row>
    <row r="199" spans="1:19">
      <c r="R199" s="4" t="s">
        <v>137</v>
      </c>
      <c r="S199" s="5">
        <v>0.37213973700000003</v>
      </c>
    </row>
    <row r="200" spans="1:19">
      <c r="A200" s="88" t="s">
        <v>55</v>
      </c>
      <c r="B200" s="89"/>
      <c r="C200" s="89"/>
      <c r="D200" s="89"/>
      <c r="E200" s="89"/>
      <c r="F200" s="89"/>
      <c r="R200" s="4" t="s">
        <v>139</v>
      </c>
      <c r="S200" s="5">
        <v>0.58945392100000005</v>
      </c>
    </row>
    <row r="201" spans="1:19">
      <c r="A201" s="90" t="s">
        <v>2</v>
      </c>
      <c r="B201" s="90"/>
      <c r="C201" s="90"/>
      <c r="D201" s="90"/>
      <c r="E201" s="90"/>
      <c r="F201" s="90"/>
      <c r="R201" s="4" t="s">
        <v>168</v>
      </c>
      <c r="S201" s="5">
        <v>0.35233554700000003</v>
      </c>
    </row>
    <row r="202" spans="1:19">
      <c r="A202" s="91" t="s">
        <v>4</v>
      </c>
      <c r="B202" s="92"/>
      <c r="C202" s="92"/>
      <c r="D202" s="92"/>
      <c r="E202" s="92"/>
      <c r="F202" s="92"/>
      <c r="R202" s="4" t="s">
        <v>66</v>
      </c>
      <c r="S202" s="5">
        <v>0.187754477</v>
      </c>
    </row>
    <row r="203" spans="1:19" ht="16" thickBot="1">
      <c r="A203" s="93"/>
      <c r="B203" s="94"/>
      <c r="C203" s="94"/>
      <c r="D203" s="94"/>
      <c r="E203" s="94"/>
      <c r="F203" s="94"/>
      <c r="R203" s="4" t="s">
        <v>68</v>
      </c>
      <c r="S203" s="5">
        <v>0.17079533599999999</v>
      </c>
    </row>
    <row r="204" spans="1:19">
      <c r="A204" s="95" t="s">
        <v>268</v>
      </c>
      <c r="B204" s="96" t="s">
        <v>8</v>
      </c>
      <c r="C204" s="96" t="s">
        <v>9</v>
      </c>
      <c r="D204" s="96" t="s">
        <v>10</v>
      </c>
      <c r="E204" s="96" t="s">
        <v>11</v>
      </c>
      <c r="F204" s="96" t="s">
        <v>12</v>
      </c>
      <c r="G204" s="16" t="s">
        <v>13</v>
      </c>
      <c r="H204" s="16" t="s">
        <v>14</v>
      </c>
      <c r="I204" s="16" t="s">
        <v>15</v>
      </c>
      <c r="J204" s="16" t="s">
        <v>279</v>
      </c>
      <c r="K204" s="16" t="s">
        <v>17</v>
      </c>
      <c r="L204" s="16" t="s">
        <v>18</v>
      </c>
      <c r="R204" s="17" t="s">
        <v>220</v>
      </c>
      <c r="S204" s="5">
        <v>0.54393411999999997</v>
      </c>
    </row>
    <row r="205" spans="1:19">
      <c r="A205" s="97"/>
      <c r="B205" s="98"/>
      <c r="C205" s="98"/>
      <c r="D205" s="98"/>
      <c r="E205" s="98"/>
      <c r="F205" s="98"/>
      <c r="G205" s="18"/>
      <c r="R205" s="4" t="s">
        <v>248</v>
      </c>
      <c r="S205" s="5">
        <v>0.61926907399999997</v>
      </c>
    </row>
    <row r="206" spans="1:19">
      <c r="A206" s="39" t="s">
        <v>23</v>
      </c>
      <c r="B206" s="100">
        <v>0</v>
      </c>
      <c r="C206" s="100">
        <v>0</v>
      </c>
      <c r="D206" s="100">
        <v>0</v>
      </c>
      <c r="E206" s="100">
        <v>1.3901342174586957</v>
      </c>
      <c r="F206" s="100">
        <v>0</v>
      </c>
      <c r="G206" s="20">
        <f>AVERAGE(B206:F206)</f>
        <v>0.27802684349173912</v>
      </c>
      <c r="H206">
        <f>G206/G$213</f>
        <v>2.6824344027179411E-2</v>
      </c>
      <c r="I206">
        <f t="shared" ref="I206:I211" si="18">VLOOKUP(A206,R$1:S$250,2,FALSE)</f>
        <v>0.205225833</v>
      </c>
      <c r="J206">
        <f>H206*I206</f>
        <v>5.505048347656469E-3</v>
      </c>
      <c r="K206">
        <f>SUM(J206:J211)</f>
        <v>0.20942595674127137</v>
      </c>
      <c r="L206">
        <f>COUNTA(J206:J211)</f>
        <v>3</v>
      </c>
      <c r="R206" s="4" t="s">
        <v>141</v>
      </c>
      <c r="S206" s="5">
        <v>0.36556084300000002</v>
      </c>
    </row>
    <row r="207" spans="1:19">
      <c r="A207" s="39" t="s">
        <v>34</v>
      </c>
      <c r="B207" s="100">
        <v>0</v>
      </c>
      <c r="C207" s="100">
        <v>0</v>
      </c>
      <c r="D207" s="100">
        <v>0</v>
      </c>
      <c r="E207" s="100">
        <v>0</v>
      </c>
      <c r="F207" s="100">
        <v>0</v>
      </c>
      <c r="G207" s="83">
        <f t="shared" ref="G207:G213" si="19">AVERAGE(B207:F207)</f>
        <v>0</v>
      </c>
      <c r="H207">
        <f t="shared" ref="H207:H211" si="20">G207/G$213</f>
        <v>0</v>
      </c>
      <c r="I207">
        <f t="shared" si="18"/>
        <v>0.14496762399999999</v>
      </c>
      <c r="R207" s="4" t="s">
        <v>249</v>
      </c>
      <c r="S207" s="5">
        <v>0.61926907399999997</v>
      </c>
    </row>
    <row r="208" spans="1:19">
      <c r="A208" s="39" t="s">
        <v>39</v>
      </c>
      <c r="B208" s="100">
        <v>0</v>
      </c>
      <c r="C208" s="100">
        <v>0</v>
      </c>
      <c r="D208" s="100">
        <v>0</v>
      </c>
      <c r="E208" s="100">
        <v>0</v>
      </c>
      <c r="F208" s="100">
        <v>0</v>
      </c>
      <c r="G208" s="83">
        <f t="shared" si="19"/>
        <v>0</v>
      </c>
      <c r="H208">
        <f t="shared" si="20"/>
        <v>0</v>
      </c>
      <c r="I208">
        <f t="shared" si="18"/>
        <v>0.150847644</v>
      </c>
      <c r="R208" s="4" t="s">
        <v>70</v>
      </c>
      <c r="S208" s="5">
        <v>0.21351756199999999</v>
      </c>
    </row>
    <row r="209" spans="1:19">
      <c r="A209" s="39" t="s">
        <v>49</v>
      </c>
      <c r="B209" s="100">
        <v>25.312191013293294</v>
      </c>
      <c r="C209" s="100">
        <v>23.796855703257499</v>
      </c>
      <c r="D209" s="100">
        <v>0</v>
      </c>
      <c r="E209" s="100">
        <v>0</v>
      </c>
      <c r="F209" s="100">
        <v>0</v>
      </c>
      <c r="G209" s="83">
        <f t="shared" si="19"/>
        <v>9.821809343310159</v>
      </c>
      <c r="H209">
        <f t="shared" si="20"/>
        <v>0.94761926397277885</v>
      </c>
      <c r="I209">
        <f t="shared" si="18"/>
        <v>0.21171030399999999</v>
      </c>
      <c r="J209">
        <f t="shared" ref="J209:J210" si="21">H209*I209</f>
        <v>0.20062076245193325</v>
      </c>
      <c r="R209" s="4" t="s">
        <v>179</v>
      </c>
      <c r="S209" s="5">
        <v>0.33193937699999998</v>
      </c>
    </row>
    <row r="210" spans="1:19">
      <c r="A210" s="39" t="s">
        <v>54</v>
      </c>
      <c r="B210" s="100">
        <v>0</v>
      </c>
      <c r="C210" s="100">
        <v>0</v>
      </c>
      <c r="D210" s="100">
        <v>1.3244243720572899</v>
      </c>
      <c r="E210" s="100">
        <v>0</v>
      </c>
      <c r="F210" s="100">
        <v>0</v>
      </c>
      <c r="G210" s="83">
        <f t="shared" si="19"/>
        <v>0.26488487441145797</v>
      </c>
      <c r="H210">
        <f t="shared" si="20"/>
        <v>2.5556392000041821E-2</v>
      </c>
      <c r="I210">
        <f t="shared" si="18"/>
        <v>0.12913191900000001</v>
      </c>
      <c r="J210">
        <f t="shared" si="21"/>
        <v>3.3001459416816489E-3</v>
      </c>
      <c r="R210" s="4" t="s">
        <v>103</v>
      </c>
      <c r="S210" s="5">
        <v>0.526867847</v>
      </c>
    </row>
    <row r="211" spans="1:19">
      <c r="A211" s="39" t="s">
        <v>72</v>
      </c>
      <c r="B211" s="100">
        <v>0</v>
      </c>
      <c r="C211" s="100">
        <v>0</v>
      </c>
      <c r="D211" s="100">
        <v>0</v>
      </c>
      <c r="E211" s="100">
        <v>0</v>
      </c>
      <c r="F211" s="100">
        <v>0</v>
      </c>
      <c r="G211" s="83">
        <f t="shared" si="19"/>
        <v>0</v>
      </c>
      <c r="H211">
        <f t="shared" si="20"/>
        <v>0</v>
      </c>
      <c r="I211">
        <f t="shared" si="18"/>
        <v>0.20526576499999999</v>
      </c>
      <c r="R211" s="4" t="s">
        <v>202</v>
      </c>
      <c r="S211" s="5">
        <v>0.30560838699999998</v>
      </c>
    </row>
    <row r="212" spans="1:19" ht="16" thickBot="1">
      <c r="A212" s="101"/>
      <c r="B212" s="102"/>
      <c r="C212" s="102"/>
      <c r="D212" s="102"/>
      <c r="E212" s="102"/>
      <c r="F212" s="102"/>
      <c r="G212" s="83"/>
      <c r="R212" s="4" t="s">
        <v>250</v>
      </c>
      <c r="S212" s="5">
        <v>0.16181582799999999</v>
      </c>
    </row>
    <row r="213" spans="1:19">
      <c r="A213" s="58"/>
      <c r="B213" s="133">
        <f>SUM(B206:B211)</f>
        <v>25.312191013293294</v>
      </c>
      <c r="C213" s="133">
        <f t="shared" ref="C213:F213" si="22">SUM(C206:C211)</f>
        <v>23.796855703257499</v>
      </c>
      <c r="D213" s="133">
        <f t="shared" si="22"/>
        <v>1.3244243720572899</v>
      </c>
      <c r="E213" s="133">
        <f t="shared" si="22"/>
        <v>1.3901342174586957</v>
      </c>
      <c r="F213" s="133">
        <f t="shared" si="22"/>
        <v>0</v>
      </c>
      <c r="G213" s="83">
        <f t="shared" si="19"/>
        <v>10.364721061213356</v>
      </c>
      <c r="R213" s="4" t="s">
        <v>143</v>
      </c>
      <c r="S213" s="5">
        <v>0.41105823699999999</v>
      </c>
    </row>
    <row r="214" spans="1:19">
      <c r="A214" s="134" t="s">
        <v>269</v>
      </c>
      <c r="B214" s="135"/>
      <c r="C214" s="135"/>
      <c r="D214" s="135"/>
      <c r="E214" s="135"/>
      <c r="F214" s="135"/>
      <c r="R214" s="4" t="s">
        <v>72</v>
      </c>
      <c r="S214" s="5">
        <v>0.20526576499999999</v>
      </c>
    </row>
    <row r="215" spans="1:19">
      <c r="A215" s="86"/>
      <c r="B215" s="136"/>
      <c r="C215" s="136"/>
      <c r="D215" s="136"/>
      <c r="E215" s="136"/>
      <c r="F215" s="136"/>
      <c r="R215" s="4" t="s">
        <v>85</v>
      </c>
      <c r="S215" s="5">
        <v>0.15576436299999999</v>
      </c>
    </row>
    <row r="216" spans="1:19">
      <c r="A216" s="137" t="s">
        <v>271</v>
      </c>
      <c r="B216" s="136"/>
      <c r="C216" s="136"/>
      <c r="D216" s="136"/>
      <c r="E216" s="136"/>
      <c r="F216" s="136"/>
      <c r="R216" s="22" t="s">
        <v>190</v>
      </c>
      <c r="S216" s="5">
        <v>0.349158994</v>
      </c>
    </row>
    <row r="217" spans="1:19">
      <c r="R217" s="17" t="s">
        <v>157</v>
      </c>
      <c r="S217" s="5">
        <v>0.30302319799999999</v>
      </c>
    </row>
    <row r="218" spans="1:19">
      <c r="A218" s="191" t="s">
        <v>280</v>
      </c>
      <c r="B218" s="192"/>
      <c r="C218" s="192"/>
      <c r="D218" s="192"/>
      <c r="E218" s="192"/>
      <c r="F218" s="192"/>
      <c r="G218" s="193"/>
      <c r="H218" s="194"/>
      <c r="I218" s="194"/>
      <c r="J218" s="194"/>
      <c r="K218" s="194"/>
      <c r="L218" s="194"/>
      <c r="R218" s="4" t="s">
        <v>230</v>
      </c>
      <c r="S218" s="5">
        <v>0.39837171399999999</v>
      </c>
    </row>
    <row r="219" spans="1:19">
      <c r="A219" s="195" t="s">
        <v>2</v>
      </c>
      <c r="B219" s="195"/>
      <c r="C219" s="195"/>
      <c r="D219" s="195"/>
      <c r="E219" s="195"/>
      <c r="F219" s="195"/>
      <c r="G219" s="196"/>
      <c r="H219" s="194"/>
      <c r="I219" s="194"/>
      <c r="J219" s="194"/>
      <c r="K219" s="194"/>
      <c r="L219" s="194"/>
      <c r="R219" s="4" t="s">
        <v>170</v>
      </c>
      <c r="S219" s="5">
        <v>0.30810618099999998</v>
      </c>
    </row>
    <row r="220" spans="1:19">
      <c r="A220" s="197" t="s">
        <v>4</v>
      </c>
      <c r="B220" s="198"/>
      <c r="C220" s="198"/>
      <c r="D220" s="198"/>
      <c r="E220" s="198"/>
      <c r="F220" s="198"/>
      <c r="G220" s="199"/>
      <c r="H220" s="194"/>
      <c r="I220" s="194"/>
      <c r="J220" s="194"/>
      <c r="K220" s="194"/>
      <c r="L220" s="194"/>
      <c r="R220" s="17" t="s">
        <v>251</v>
      </c>
      <c r="S220" s="5">
        <v>0.30281271399999998</v>
      </c>
    </row>
    <row r="221" spans="1:19" ht="16" thickBot="1">
      <c r="A221" s="200"/>
      <c r="B221" s="201"/>
      <c r="C221" s="201"/>
      <c r="D221" s="201"/>
      <c r="E221" s="201"/>
      <c r="F221" s="201"/>
      <c r="G221" s="196"/>
      <c r="H221" s="194"/>
      <c r="I221" s="194"/>
      <c r="J221" s="194"/>
      <c r="K221" s="194"/>
      <c r="L221" s="194"/>
      <c r="R221" s="4" t="s">
        <v>252</v>
      </c>
      <c r="S221" s="5">
        <v>0.53492192699999996</v>
      </c>
    </row>
    <row r="222" spans="1:19">
      <c r="A222" s="202" t="s">
        <v>268</v>
      </c>
      <c r="B222" s="203" t="s">
        <v>8</v>
      </c>
      <c r="C222" s="203" t="s">
        <v>9</v>
      </c>
      <c r="D222" s="203" t="s">
        <v>10</v>
      </c>
      <c r="E222" s="203" t="s">
        <v>11</v>
      </c>
      <c r="F222" s="203" t="s">
        <v>12</v>
      </c>
      <c r="G222" s="16" t="s">
        <v>13</v>
      </c>
      <c r="H222" s="16" t="s">
        <v>14</v>
      </c>
      <c r="I222" s="16" t="s">
        <v>15</v>
      </c>
      <c r="J222" s="16" t="s">
        <v>279</v>
      </c>
      <c r="K222" s="16" t="s">
        <v>17</v>
      </c>
      <c r="L222" s="16" t="s">
        <v>18</v>
      </c>
      <c r="R222" s="4" t="s">
        <v>253</v>
      </c>
      <c r="S222" s="5">
        <v>0.57529444600000001</v>
      </c>
    </row>
    <row r="223" spans="1:19">
      <c r="A223" s="196"/>
      <c r="B223" s="204"/>
      <c r="C223" s="204"/>
      <c r="D223" s="204"/>
      <c r="E223" s="204"/>
      <c r="F223" s="204"/>
      <c r="G223" s="18"/>
      <c r="R223" s="4" t="s">
        <v>254</v>
      </c>
      <c r="S223" s="4">
        <v>0.54393411999999997</v>
      </c>
    </row>
    <row r="224" spans="1:19">
      <c r="A224" s="194" t="s">
        <v>31</v>
      </c>
      <c r="B224" s="205">
        <v>4.9509999999999996</v>
      </c>
      <c r="C224" s="205">
        <v>1.901</v>
      </c>
      <c r="D224" s="205">
        <v>13.741</v>
      </c>
      <c r="E224" s="205">
        <v>4.0330000000000004</v>
      </c>
      <c r="F224" s="205">
        <v>0.96199999999999997</v>
      </c>
      <c r="G224" s="20">
        <f>AVERAGE(B224:F224)</f>
        <v>5.1176000000000004</v>
      </c>
      <c r="H224">
        <f>G224/G$236</f>
        <v>0.11288865560329985</v>
      </c>
      <c r="I224">
        <f t="shared" ref="I224:I234" si="23">VLOOKUP(A224,R$1:S$250,2,FALSE)</f>
        <v>0.26223906699999999</v>
      </c>
      <c r="J224">
        <f>H224*I224</f>
        <v>2.9603815720293674E-2</v>
      </c>
      <c r="K224">
        <f>SUM(J224:J234)</f>
        <v>0.29007182691138483</v>
      </c>
      <c r="L224">
        <f>COUNTA(J224:J234)</f>
        <v>10</v>
      </c>
      <c r="R224" s="4" t="s">
        <v>255</v>
      </c>
      <c r="S224" s="5">
        <v>0.416826951</v>
      </c>
    </row>
    <row r="225" spans="1:19">
      <c r="A225" s="194" t="s">
        <v>95</v>
      </c>
      <c r="B225" s="205">
        <v>0</v>
      </c>
      <c r="C225" s="205">
        <v>0</v>
      </c>
      <c r="D225" s="205">
        <v>0</v>
      </c>
      <c r="E225" s="205">
        <v>0.73599999999999999</v>
      </c>
      <c r="F225" s="205">
        <v>0.748</v>
      </c>
      <c r="G225" s="20">
        <f t="shared" ref="G225:G236" si="24">AVERAGE(B225:F225)</f>
        <v>0.29680000000000001</v>
      </c>
      <c r="H225">
        <f t="shared" ref="H225:H234" si="25">G225/G$236</f>
        <v>6.5470831997536724E-3</v>
      </c>
      <c r="I225">
        <f t="shared" si="23"/>
        <v>0.28245747300000001</v>
      </c>
      <c r="J225">
        <f t="shared" ref="J225:J234" si="26">H225*I225</f>
        <v>1.8492725761231766E-3</v>
      </c>
      <c r="K225" s="194"/>
      <c r="L225" s="194"/>
      <c r="R225" s="4" t="s">
        <v>216</v>
      </c>
      <c r="S225" s="5">
        <v>0.302344053</v>
      </c>
    </row>
    <row r="226" spans="1:19">
      <c r="A226" s="194" t="s">
        <v>102</v>
      </c>
      <c r="B226" s="205">
        <v>1.101</v>
      </c>
      <c r="C226" s="205">
        <v>2.645</v>
      </c>
      <c r="D226" s="205">
        <v>0</v>
      </c>
      <c r="E226" s="205">
        <v>2.1989999999999998</v>
      </c>
      <c r="F226" s="205">
        <v>1.649</v>
      </c>
      <c r="G226" s="20">
        <f t="shared" si="24"/>
        <v>1.5188000000000001</v>
      </c>
      <c r="H226">
        <f t="shared" si="25"/>
        <v>3.3503065915720616E-2</v>
      </c>
      <c r="I226">
        <f t="shared" si="23"/>
        <v>0.29815216</v>
      </c>
      <c r="J226">
        <f t="shared" si="26"/>
        <v>9.9890114693944789E-3</v>
      </c>
      <c r="K226" s="194"/>
      <c r="L226" s="194"/>
      <c r="R226" s="4" t="s">
        <v>105</v>
      </c>
      <c r="S226" s="5">
        <v>0.31737988700000003</v>
      </c>
    </row>
    <row r="227" spans="1:19">
      <c r="A227" s="194" t="s">
        <v>121</v>
      </c>
      <c r="B227" s="205">
        <v>76.472999999999999</v>
      </c>
      <c r="C227" s="205">
        <v>80.790999999999997</v>
      </c>
      <c r="D227" s="205">
        <v>0</v>
      </c>
      <c r="E227" s="205">
        <v>0</v>
      </c>
      <c r="F227" s="205">
        <v>0</v>
      </c>
      <c r="G227" s="20">
        <f t="shared" si="24"/>
        <v>31.452800000000003</v>
      </c>
      <c r="H227">
        <f t="shared" si="25"/>
        <v>0.69381434792861296</v>
      </c>
      <c r="I227">
        <f t="shared" si="23"/>
        <v>0.31631986200000001</v>
      </c>
      <c r="J227">
        <f t="shared" si="26"/>
        <v>0.21946725879039886</v>
      </c>
      <c r="K227" s="194"/>
      <c r="L227" s="194"/>
      <c r="R227" s="4" t="s">
        <v>192</v>
      </c>
      <c r="S227" s="5">
        <v>0.27743080799999997</v>
      </c>
    </row>
    <row r="228" spans="1:19">
      <c r="A228" s="194" t="s">
        <v>39</v>
      </c>
      <c r="B228" s="205">
        <v>0</v>
      </c>
      <c r="C228" s="205">
        <v>0</v>
      </c>
      <c r="D228" s="205">
        <v>0</v>
      </c>
      <c r="E228" s="206" t="s">
        <v>30</v>
      </c>
      <c r="F228" s="205">
        <v>0</v>
      </c>
      <c r="G228" s="20">
        <f>AVERAGE(B228,C228,D228,F228)</f>
        <v>0</v>
      </c>
      <c r="H228">
        <f t="shared" si="25"/>
        <v>0</v>
      </c>
      <c r="I228">
        <f t="shared" si="23"/>
        <v>0.150847644</v>
      </c>
      <c r="K228" s="194"/>
      <c r="L228" s="194"/>
      <c r="R228" s="4" t="s">
        <v>256</v>
      </c>
      <c r="S228" s="5">
        <v>0.29321646899999998</v>
      </c>
    </row>
    <row r="229" spans="1:19">
      <c r="A229" s="194" t="s">
        <v>41</v>
      </c>
      <c r="B229" s="205">
        <v>1.4648258688248399</v>
      </c>
      <c r="C229" s="205">
        <v>1.3891918098807701</v>
      </c>
      <c r="D229" s="205">
        <v>0</v>
      </c>
      <c r="E229" s="205">
        <v>0</v>
      </c>
      <c r="F229" s="205">
        <v>0</v>
      </c>
      <c r="G229" s="20">
        <f t="shared" si="24"/>
        <v>0.57080353574112197</v>
      </c>
      <c r="H229">
        <f t="shared" si="25"/>
        <v>1.2591301345049509E-2</v>
      </c>
      <c r="I229">
        <f t="shared" si="23"/>
        <v>0.15008984</v>
      </c>
      <c r="J229">
        <f t="shared" si="26"/>
        <v>1.8898264042702655E-3</v>
      </c>
      <c r="K229" s="194"/>
      <c r="L229" s="194"/>
      <c r="R229" s="4" t="s">
        <v>257</v>
      </c>
      <c r="S229" s="4">
        <v>0.39864959599999999</v>
      </c>
    </row>
    <row r="230" spans="1:19">
      <c r="A230" s="194" t="s">
        <v>49</v>
      </c>
      <c r="B230" s="205">
        <v>2.9589482550261836</v>
      </c>
      <c r="C230" s="205">
        <v>3.0840058179352998</v>
      </c>
      <c r="D230" s="205">
        <v>2.5958717692322977</v>
      </c>
      <c r="E230" s="205">
        <v>2.7385644083936307</v>
      </c>
      <c r="F230" s="205">
        <v>3.443428832806112</v>
      </c>
      <c r="G230" s="20">
        <f t="shared" si="24"/>
        <v>2.9641638166787048</v>
      </c>
      <c r="H230">
        <f t="shared" si="25"/>
        <v>6.5386209991559543E-2</v>
      </c>
      <c r="I230">
        <f t="shared" si="23"/>
        <v>0.21171030399999999</v>
      </c>
      <c r="J230">
        <f t="shared" si="26"/>
        <v>1.3842934394720908E-2</v>
      </c>
      <c r="K230" s="194"/>
      <c r="L230" s="194"/>
      <c r="R230" s="4" t="s">
        <v>258</v>
      </c>
      <c r="S230" s="4">
        <v>0.54393411999999997</v>
      </c>
    </row>
    <row r="231" spans="1:19">
      <c r="A231" s="194" t="s">
        <v>92</v>
      </c>
      <c r="B231" s="205">
        <v>0</v>
      </c>
      <c r="C231" s="205">
        <v>0</v>
      </c>
      <c r="D231" s="205">
        <v>0</v>
      </c>
      <c r="E231" s="205">
        <v>0.56386031300512485</v>
      </c>
      <c r="F231" s="205">
        <v>0</v>
      </c>
      <c r="G231" s="20">
        <f t="shared" si="24"/>
        <v>0.11277206260102497</v>
      </c>
      <c r="H231">
        <f t="shared" si="25"/>
        <v>2.4876282899485851E-3</v>
      </c>
      <c r="I231">
        <f t="shared" si="23"/>
        <v>0.28963038000000002</v>
      </c>
      <c r="J231">
        <f t="shared" si="26"/>
        <v>7.2049272691655894E-4</v>
      </c>
      <c r="K231" s="194"/>
      <c r="L231" s="194"/>
      <c r="R231" s="4" t="s">
        <v>144</v>
      </c>
      <c r="S231" s="5">
        <v>0.52159803599999999</v>
      </c>
    </row>
    <row r="232" spans="1:19">
      <c r="A232" s="194" t="s">
        <v>54</v>
      </c>
      <c r="B232" s="205">
        <v>0</v>
      </c>
      <c r="C232" s="205">
        <v>0</v>
      </c>
      <c r="D232" s="205">
        <v>0</v>
      </c>
      <c r="E232" s="205">
        <v>4.1704026523760875</v>
      </c>
      <c r="F232" s="205">
        <v>2.5697230095568</v>
      </c>
      <c r="G232" s="20">
        <f t="shared" si="24"/>
        <v>1.3480251323865775</v>
      </c>
      <c r="H232">
        <f t="shared" si="25"/>
        <v>2.9735959222014424E-2</v>
      </c>
      <c r="I232">
        <f t="shared" si="23"/>
        <v>0.12913191900000001</v>
      </c>
      <c r="J232">
        <f t="shared" si="26"/>
        <v>3.83986147764447E-3</v>
      </c>
      <c r="K232" s="194"/>
      <c r="L232" s="194"/>
      <c r="R232" s="4" t="s">
        <v>232</v>
      </c>
      <c r="S232" s="5">
        <v>0.262116511</v>
      </c>
    </row>
    <row r="233" spans="1:19">
      <c r="A233" s="194" t="s">
        <v>205</v>
      </c>
      <c r="B233" s="205">
        <v>0</v>
      </c>
      <c r="C233" s="205">
        <v>0</v>
      </c>
      <c r="D233" s="205">
        <v>0</v>
      </c>
      <c r="E233" s="205">
        <v>0</v>
      </c>
      <c r="F233" s="205">
        <v>0.75700000000000001</v>
      </c>
      <c r="G233" s="20">
        <f t="shared" si="24"/>
        <v>0.15140000000000001</v>
      </c>
      <c r="H233">
        <f t="shared" si="25"/>
        <v>3.3397183168554783E-3</v>
      </c>
      <c r="I233">
        <f t="shared" si="23"/>
        <v>0.28954676299999998</v>
      </c>
      <c r="J233">
        <f t="shared" si="26"/>
        <v>9.6700462797731201E-4</v>
      </c>
      <c r="K233" s="194"/>
      <c r="L233" s="194"/>
      <c r="R233" s="4" t="s">
        <v>193</v>
      </c>
      <c r="S233" s="5">
        <v>0.29781603099999998</v>
      </c>
    </row>
    <row r="234" spans="1:19">
      <c r="A234" s="194" t="s">
        <v>0</v>
      </c>
      <c r="B234" s="205">
        <v>3</v>
      </c>
      <c r="C234" s="205">
        <v>1</v>
      </c>
      <c r="D234" s="205">
        <v>1</v>
      </c>
      <c r="E234" s="205">
        <v>4</v>
      </c>
      <c r="F234" s="205">
        <v>0</v>
      </c>
      <c r="G234" s="20">
        <f t="shared" si="24"/>
        <v>1.8</v>
      </c>
      <c r="H234">
        <f t="shared" si="25"/>
        <v>3.9706030187185347E-2</v>
      </c>
      <c r="I234">
        <f t="shared" si="23"/>
        <v>0.199021375</v>
      </c>
      <c r="J234">
        <f t="shared" si="26"/>
        <v>7.9023487236451351E-3</v>
      </c>
      <c r="K234" s="194"/>
      <c r="L234" s="194"/>
      <c r="R234" s="4" t="s">
        <v>74</v>
      </c>
      <c r="S234" s="5">
        <v>0.164744418</v>
      </c>
    </row>
    <row r="235" spans="1:19" ht="16" thickBot="1">
      <c r="A235" s="207"/>
      <c r="B235" s="208"/>
      <c r="C235" s="208"/>
      <c r="D235" s="208"/>
      <c r="E235" s="208"/>
      <c r="F235" s="208"/>
      <c r="G235" s="20"/>
      <c r="H235" s="194"/>
      <c r="I235" s="194"/>
      <c r="J235" s="194"/>
      <c r="K235" s="194"/>
      <c r="L235" s="194"/>
      <c r="R235" s="25" t="s">
        <v>146</v>
      </c>
      <c r="S235" s="5">
        <v>0.53553453900000003</v>
      </c>
    </row>
    <row r="236" spans="1:19">
      <c r="A236" s="58"/>
      <c r="B236" s="209">
        <f>SUM(B224:B234)</f>
        <v>89.948774123851038</v>
      </c>
      <c r="C236" s="209">
        <f>SUM(C224:C234)</f>
        <v>90.810197627816081</v>
      </c>
      <c r="D236" s="209">
        <f>SUM(D224:D234)</f>
        <v>17.336871769232296</v>
      </c>
      <c r="E236" s="209">
        <f>SUM(E224:E234)</f>
        <v>18.440827373774841</v>
      </c>
      <c r="F236" s="209">
        <f>SUM(F224:F234)</f>
        <v>10.129151842362912</v>
      </c>
      <c r="G236" s="20">
        <f t="shared" si="24"/>
        <v>45.333164547407435</v>
      </c>
      <c r="H236" s="194"/>
      <c r="I236" s="194"/>
      <c r="J236" s="194"/>
      <c r="K236" s="194"/>
      <c r="L236" s="194"/>
      <c r="R236" s="39" t="s">
        <v>275</v>
      </c>
      <c r="S236" s="39">
        <v>0.53553453900000003</v>
      </c>
    </row>
    <row r="237" spans="1:19">
      <c r="A237" s="210" t="s">
        <v>281</v>
      </c>
      <c r="B237" s="211"/>
      <c r="C237" s="211"/>
      <c r="D237" s="211"/>
      <c r="E237" s="211"/>
      <c r="F237" s="211"/>
      <c r="G237" s="199"/>
      <c r="H237" s="194"/>
      <c r="I237" s="194"/>
      <c r="J237" s="194"/>
      <c r="K237" s="194"/>
      <c r="L237" s="194"/>
      <c r="R237" s="4" t="s">
        <v>0</v>
      </c>
      <c r="S237" s="5">
        <v>0.199021375</v>
      </c>
    </row>
    <row r="238" spans="1:19">
      <c r="A238" s="212"/>
      <c r="B238" s="213"/>
      <c r="C238" s="213"/>
      <c r="D238" s="213"/>
      <c r="E238" s="213"/>
      <c r="F238" s="213"/>
      <c r="G238" s="196"/>
      <c r="H238" s="194"/>
      <c r="I238" s="194"/>
      <c r="J238" s="194"/>
      <c r="K238" s="194"/>
      <c r="L238" s="194"/>
      <c r="R238" s="4" t="s">
        <v>259</v>
      </c>
      <c r="S238" s="4">
        <v>0.54393411999999997</v>
      </c>
    </row>
    <row r="239" spans="1:19">
      <c r="A239" s="214" t="s">
        <v>282</v>
      </c>
      <c r="B239" s="213"/>
      <c r="C239" s="213"/>
      <c r="D239" s="213"/>
      <c r="E239" s="213"/>
      <c r="F239" s="213"/>
      <c r="G239" s="196"/>
      <c r="H239" s="194"/>
      <c r="I239" s="194"/>
      <c r="J239" s="194"/>
      <c r="K239" s="194"/>
      <c r="L239" s="194"/>
      <c r="R239" s="17" t="s">
        <v>260</v>
      </c>
      <c r="S239" s="4">
        <v>0.39864959599999999</v>
      </c>
    </row>
    <row r="240" spans="1:19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R240" s="4" t="s">
        <v>203</v>
      </c>
      <c r="S240" s="5">
        <v>0.273960494</v>
      </c>
    </row>
    <row r="241" spans="1:19">
      <c r="A241" s="88" t="s">
        <v>63</v>
      </c>
      <c r="B241" s="89"/>
      <c r="C241" s="89"/>
      <c r="D241" s="89"/>
      <c r="E241" s="89"/>
      <c r="F241" s="89"/>
      <c r="G241" s="129"/>
      <c r="H241" s="130"/>
      <c r="I241" s="130"/>
      <c r="J241" s="130"/>
      <c r="K241" s="130"/>
      <c r="L241" s="130"/>
      <c r="R241" s="4" t="s">
        <v>233</v>
      </c>
      <c r="S241" s="5">
        <v>0.30434835599999999</v>
      </c>
    </row>
    <row r="242" spans="1:19">
      <c r="A242" s="90" t="s">
        <v>2</v>
      </c>
      <c r="B242" s="90"/>
      <c r="C242" s="90"/>
      <c r="D242" s="90"/>
      <c r="E242" s="90"/>
      <c r="F242" s="90"/>
      <c r="G242" s="97"/>
      <c r="H242" s="130"/>
      <c r="I242" s="130"/>
      <c r="J242" s="130"/>
      <c r="K242" s="130"/>
      <c r="L242" s="130"/>
      <c r="R242" s="4" t="s">
        <v>221</v>
      </c>
      <c r="S242" s="5">
        <v>0.44710646199999998</v>
      </c>
    </row>
    <row r="243" spans="1:19">
      <c r="A243" s="91" t="s">
        <v>4</v>
      </c>
      <c r="B243" s="92"/>
      <c r="C243" s="92"/>
      <c r="D243" s="92"/>
      <c r="E243" s="92"/>
      <c r="F243" s="92"/>
      <c r="G243" s="131"/>
      <c r="H243" s="130"/>
      <c r="I243" s="130"/>
      <c r="J243" s="130"/>
      <c r="K243" s="130"/>
      <c r="L243" s="130"/>
      <c r="R243" s="22" t="s">
        <v>204</v>
      </c>
      <c r="S243" s="5">
        <v>0.284910779</v>
      </c>
    </row>
    <row r="244" spans="1:19" ht="16" thickBot="1">
      <c r="A244" s="93"/>
      <c r="B244" s="94"/>
      <c r="C244" s="94"/>
      <c r="D244" s="94"/>
      <c r="E244" s="94"/>
      <c r="F244" s="94"/>
      <c r="G244" s="97"/>
      <c r="H244" s="130"/>
      <c r="I244" s="130"/>
      <c r="J244" s="130"/>
      <c r="K244" s="130"/>
      <c r="L244" s="130"/>
      <c r="R244" s="17" t="s">
        <v>172</v>
      </c>
      <c r="S244" s="5">
        <v>0.38138826799999997</v>
      </c>
    </row>
    <row r="245" spans="1:19">
      <c r="A245" s="95" t="s">
        <v>268</v>
      </c>
      <c r="B245" s="96" t="s">
        <v>8</v>
      </c>
      <c r="C245" s="96" t="s">
        <v>9</v>
      </c>
      <c r="D245" s="96" t="s">
        <v>10</v>
      </c>
      <c r="E245" s="96" t="s">
        <v>11</v>
      </c>
      <c r="F245" s="96" t="s">
        <v>12</v>
      </c>
      <c r="G245" s="16" t="s">
        <v>13</v>
      </c>
      <c r="H245" s="16" t="s">
        <v>14</v>
      </c>
      <c r="I245" s="16" t="s">
        <v>15</v>
      </c>
      <c r="J245" s="16" t="s">
        <v>279</v>
      </c>
      <c r="K245" s="16" t="s">
        <v>17</v>
      </c>
      <c r="L245" s="16" t="s">
        <v>18</v>
      </c>
      <c r="R245" s="4" t="s">
        <v>261</v>
      </c>
      <c r="S245" s="4">
        <v>0.54393411999999997</v>
      </c>
    </row>
    <row r="246" spans="1:19">
      <c r="A246" s="97"/>
      <c r="B246" s="98"/>
      <c r="C246" s="98"/>
      <c r="D246" s="98"/>
      <c r="E246" s="98"/>
      <c r="F246" s="98"/>
      <c r="G246" s="18"/>
      <c r="R246" s="4" t="s">
        <v>262</v>
      </c>
      <c r="S246" s="4">
        <v>0.38749658933333336</v>
      </c>
    </row>
    <row r="247" spans="1:19">
      <c r="A247" s="39" t="s">
        <v>21</v>
      </c>
      <c r="B247" s="100">
        <v>0</v>
      </c>
      <c r="C247" s="100">
        <v>0</v>
      </c>
      <c r="D247" s="100">
        <v>1.3244243720572899</v>
      </c>
      <c r="E247" s="100">
        <v>11.121073739669599</v>
      </c>
      <c r="F247" s="100">
        <v>16.703199562119199</v>
      </c>
      <c r="G247" s="20">
        <f>AVERAGE(B247:F247)</f>
        <v>5.8297395347692174</v>
      </c>
      <c r="H247">
        <f>G247/G$262</f>
        <v>0.14107754833157415</v>
      </c>
      <c r="I247">
        <f t="shared" ref="I247:I260" si="27">VLOOKUP(A247,R$1:S$250,2,FALSE)</f>
        <v>0.19499014100000001</v>
      </c>
      <c r="J247">
        <f>H247*I247</f>
        <v>2.7508731041107959E-2</v>
      </c>
      <c r="K247">
        <f>SUM(J247:J260)</f>
        <v>0.17443826468370058</v>
      </c>
      <c r="L247">
        <f>COUNTA(J247:J260)</f>
        <v>11</v>
      </c>
      <c r="R247" s="4" t="s">
        <v>195</v>
      </c>
      <c r="S247" s="5">
        <v>0.52748621900000003</v>
      </c>
    </row>
    <row r="248" spans="1:19">
      <c r="A248" s="39" t="s">
        <v>23</v>
      </c>
      <c r="B248" s="100">
        <v>0</v>
      </c>
      <c r="C248" s="100">
        <v>5.5567672395230625</v>
      </c>
      <c r="D248" s="100">
        <v>0</v>
      </c>
      <c r="E248" s="100">
        <v>0</v>
      </c>
      <c r="F248" s="100">
        <v>0</v>
      </c>
      <c r="G248" s="20">
        <f t="shared" ref="G248:G262" si="28">AVERAGE(B248:F248)</f>
        <v>1.1113534479046125</v>
      </c>
      <c r="H248">
        <f t="shared" ref="H248:H260" si="29">G248/G$262</f>
        <v>2.6894343876794027E-2</v>
      </c>
      <c r="I248">
        <f t="shared" si="27"/>
        <v>0.205225833</v>
      </c>
      <c r="J248">
        <f t="shared" ref="J248:J259" si="30">H248*I248</f>
        <v>5.5194141251035033E-3</v>
      </c>
      <c r="K248" s="130"/>
      <c r="L248" s="130"/>
      <c r="R248" s="17" t="s">
        <v>263</v>
      </c>
      <c r="S248" s="4">
        <v>0.25747838160000003</v>
      </c>
    </row>
    <row r="249" spans="1:19">
      <c r="A249" s="39" t="s">
        <v>25</v>
      </c>
      <c r="B249" s="100">
        <v>0.58593034752993733</v>
      </c>
      <c r="C249" s="100">
        <v>1.25027262889269</v>
      </c>
      <c r="D249" s="100">
        <v>0</v>
      </c>
      <c r="E249" s="100">
        <v>0.58552453239360303</v>
      </c>
      <c r="F249" s="100">
        <v>0</v>
      </c>
      <c r="G249" s="20">
        <f t="shared" si="28"/>
        <v>0.48434550176324603</v>
      </c>
      <c r="H249">
        <f t="shared" si="29"/>
        <v>1.1720982648822556E-2</v>
      </c>
      <c r="I249">
        <f t="shared" si="27"/>
        <v>0.22307782900000001</v>
      </c>
      <c r="J249">
        <f t="shared" si="30"/>
        <v>2.6146913630460053E-3</v>
      </c>
      <c r="K249" s="130"/>
      <c r="L249" s="130"/>
      <c r="R249" s="4" t="s">
        <v>148</v>
      </c>
      <c r="S249" s="5">
        <v>0.49722559999999999</v>
      </c>
    </row>
    <row r="250" spans="1:19">
      <c r="A250" s="39" t="s">
        <v>27</v>
      </c>
      <c r="B250" s="100">
        <v>13.680008788955213</v>
      </c>
      <c r="C250" s="100">
        <v>5.5914970347700796</v>
      </c>
      <c r="D250" s="100">
        <v>6.2883669185280358</v>
      </c>
      <c r="E250" s="100">
        <v>21.408066948863915</v>
      </c>
      <c r="F250" s="100">
        <v>0.61544866078885352</v>
      </c>
      <c r="G250" s="20">
        <f t="shared" si="28"/>
        <v>9.5166776703812168</v>
      </c>
      <c r="H250">
        <f t="shared" si="29"/>
        <v>0.23030009248129607</v>
      </c>
      <c r="I250">
        <f t="shared" si="27"/>
        <v>0.20740839999999999</v>
      </c>
      <c r="J250">
        <f t="shared" si="30"/>
        <v>4.7766173701397643E-2</v>
      </c>
      <c r="K250" s="130"/>
      <c r="L250" s="130"/>
      <c r="R250" s="4" t="s">
        <v>149</v>
      </c>
      <c r="S250" s="5">
        <v>0.47228700699999998</v>
      </c>
    </row>
    <row r="251" spans="1:19">
      <c r="A251" s="39" t="s">
        <v>32</v>
      </c>
      <c r="B251" s="100">
        <v>0</v>
      </c>
      <c r="C251" s="100">
        <v>0</v>
      </c>
      <c r="D251" s="100">
        <v>0</v>
      </c>
      <c r="E251" s="100">
        <v>0</v>
      </c>
      <c r="F251" s="100">
        <v>0</v>
      </c>
      <c r="G251" s="20">
        <f t="shared" si="28"/>
        <v>0</v>
      </c>
      <c r="H251">
        <f t="shared" si="29"/>
        <v>0</v>
      </c>
      <c r="I251">
        <f t="shared" si="27"/>
        <v>0.167790564</v>
      </c>
      <c r="K251" s="130"/>
      <c r="L251" s="130"/>
    </row>
    <row r="252" spans="1:19">
      <c r="A252" s="39" t="s">
        <v>41</v>
      </c>
      <c r="B252" s="100">
        <v>1.4648258688248434</v>
      </c>
      <c r="C252" s="100">
        <v>13.891918098807656</v>
      </c>
      <c r="D252" s="100">
        <v>0</v>
      </c>
      <c r="E252" s="100">
        <v>0</v>
      </c>
      <c r="F252" s="100">
        <v>0</v>
      </c>
      <c r="G252" s="20">
        <f t="shared" si="28"/>
        <v>3.0713487935265</v>
      </c>
      <c r="H252">
        <f t="shared" si="29"/>
        <v>7.4325508931851414E-2</v>
      </c>
      <c r="I252">
        <f t="shared" si="27"/>
        <v>0.15008984</v>
      </c>
      <c r="J252">
        <f t="shared" si="30"/>
        <v>1.1155503743500149E-2</v>
      </c>
      <c r="K252" s="130"/>
      <c r="L252" s="130"/>
    </row>
    <row r="253" spans="1:19">
      <c r="A253" s="39" t="s">
        <v>49</v>
      </c>
      <c r="B253" s="100">
        <v>1.2597502471893653</v>
      </c>
      <c r="C253" s="100">
        <v>0.88908275832368999</v>
      </c>
      <c r="D253" s="100">
        <v>0.68870067346979325</v>
      </c>
      <c r="E253" s="100">
        <v>0.75067247742769572</v>
      </c>
      <c r="F253" s="100">
        <v>3.5076719080450318</v>
      </c>
      <c r="G253" s="20">
        <f t="shared" si="28"/>
        <v>1.4191756128911153</v>
      </c>
      <c r="H253">
        <f t="shared" si="29"/>
        <v>3.4343526829035867E-2</v>
      </c>
      <c r="I253">
        <f t="shared" si="27"/>
        <v>0.21171030399999999</v>
      </c>
      <c r="J253">
        <f t="shared" si="30"/>
        <v>7.270878505407339E-3</v>
      </c>
      <c r="K253" s="130"/>
      <c r="L253" s="130"/>
    </row>
    <row r="254" spans="1:19">
      <c r="A254" s="39" t="s">
        <v>120</v>
      </c>
      <c r="B254" s="100">
        <v>2.3366721936876313</v>
      </c>
      <c r="C254" s="100">
        <v>0</v>
      </c>
      <c r="D254" s="100">
        <v>0</v>
      </c>
      <c r="E254" s="100">
        <v>0</v>
      </c>
      <c r="F254" s="100">
        <v>0</v>
      </c>
      <c r="G254" s="20">
        <f t="shared" si="28"/>
        <v>0.46733443873752628</v>
      </c>
      <c r="H254">
        <f t="shared" si="29"/>
        <v>1.1309321192616959E-2</v>
      </c>
      <c r="I254">
        <f t="shared" si="27"/>
        <v>0.530444735</v>
      </c>
      <c r="J254">
        <f t="shared" si="30"/>
        <v>5.9989698830475871E-3</v>
      </c>
      <c r="K254" s="130"/>
      <c r="L254" s="130"/>
    </row>
    <row r="255" spans="1:19">
      <c r="A255" s="39" t="s">
        <v>52</v>
      </c>
      <c r="B255" s="100">
        <v>0.52183209734077796</v>
      </c>
      <c r="C255" s="100">
        <v>0</v>
      </c>
      <c r="D255" s="100">
        <v>1.2891690614772497</v>
      </c>
      <c r="E255" s="100">
        <v>0</v>
      </c>
      <c r="F255" s="100">
        <v>0</v>
      </c>
      <c r="G255" s="20">
        <f t="shared" si="28"/>
        <v>0.36220023176360555</v>
      </c>
      <c r="H255">
        <f t="shared" si="29"/>
        <v>8.7651121285232964E-3</v>
      </c>
      <c r="I255">
        <f t="shared" si="27"/>
        <v>0.25720264300000001</v>
      </c>
      <c r="J255">
        <f t="shared" si="30"/>
        <v>2.2544100056475476E-3</v>
      </c>
      <c r="K255" s="130"/>
      <c r="L255" s="130"/>
    </row>
    <row r="256" spans="1:19">
      <c r="A256" s="39" t="s">
        <v>54</v>
      </c>
      <c r="B256" s="100">
        <v>48.339253671219829</v>
      </c>
      <c r="C256" s="100">
        <v>9.7243426691653596</v>
      </c>
      <c r="D256" s="100">
        <v>11.9198193485157</v>
      </c>
      <c r="E256" s="100">
        <v>2.7802684349173901</v>
      </c>
      <c r="F256" s="100">
        <v>0</v>
      </c>
      <c r="G256" s="20">
        <f t="shared" si="28"/>
        <v>14.552736824763656</v>
      </c>
      <c r="H256">
        <f t="shared" si="29"/>
        <v>0.35217086809926385</v>
      </c>
      <c r="I256">
        <f t="shared" si="27"/>
        <v>0.12913191900000001</v>
      </c>
      <c r="J256">
        <f t="shared" si="30"/>
        <v>4.5476500013553828E-2</v>
      </c>
      <c r="K256" s="130"/>
      <c r="L256" s="130"/>
    </row>
    <row r="257" spans="1:12">
      <c r="A257" s="39" t="s">
        <v>64</v>
      </c>
      <c r="B257" s="100">
        <v>0</v>
      </c>
      <c r="C257" s="100">
        <v>0</v>
      </c>
      <c r="D257" s="100">
        <v>0</v>
      </c>
      <c r="E257" s="100">
        <v>0</v>
      </c>
      <c r="F257" s="100">
        <v>0</v>
      </c>
      <c r="G257" s="20">
        <f t="shared" si="28"/>
        <v>0</v>
      </c>
      <c r="H257">
        <f t="shared" si="29"/>
        <v>0</v>
      </c>
      <c r="I257">
        <f t="shared" si="27"/>
        <v>0.25070976</v>
      </c>
      <c r="K257" s="130"/>
      <c r="L257" s="130"/>
    </row>
    <row r="258" spans="1:12">
      <c r="A258" s="39" t="s">
        <v>66</v>
      </c>
      <c r="B258" s="100">
        <v>2.9296517376496869</v>
      </c>
      <c r="C258" s="100">
        <v>0</v>
      </c>
      <c r="D258" s="100">
        <v>0</v>
      </c>
      <c r="E258" s="100">
        <v>0</v>
      </c>
      <c r="F258" s="100">
        <v>0</v>
      </c>
      <c r="G258" s="20">
        <f t="shared" si="28"/>
        <v>0.58593034752993733</v>
      </c>
      <c r="H258">
        <f t="shared" si="29"/>
        <v>1.41792984797327E-2</v>
      </c>
      <c r="I258">
        <f t="shared" si="27"/>
        <v>0.187754477</v>
      </c>
      <c r="J258">
        <f t="shared" si="30"/>
        <v>2.6622267702891083E-3</v>
      </c>
      <c r="K258" s="130"/>
      <c r="L258" s="130"/>
    </row>
    <row r="259" spans="1:12">
      <c r="A259" s="39" t="s">
        <v>68</v>
      </c>
      <c r="B259" s="100">
        <v>9.2284029735965127</v>
      </c>
      <c r="C259" s="100">
        <v>0.83351508592845935</v>
      </c>
      <c r="D259" s="100">
        <v>2.9137336185260483</v>
      </c>
      <c r="E259" s="100">
        <v>2.7802684349173914</v>
      </c>
      <c r="F259" s="100">
        <v>3.8545845143352002</v>
      </c>
      <c r="G259" s="20">
        <f t="shared" si="28"/>
        <v>3.9221009254607226</v>
      </c>
      <c r="H259">
        <f t="shared" si="29"/>
        <v>9.4913397000489008E-2</v>
      </c>
      <c r="I259">
        <f t="shared" si="27"/>
        <v>0.17079533599999999</v>
      </c>
      <c r="J259">
        <f t="shared" si="30"/>
        <v>1.6210765531599912E-2</v>
      </c>
      <c r="K259" s="130"/>
      <c r="L259" s="130"/>
    </row>
    <row r="260" spans="1:12">
      <c r="A260" s="39" t="s">
        <v>72</v>
      </c>
      <c r="B260" s="100">
        <v>0</v>
      </c>
      <c r="C260" s="100">
        <v>0</v>
      </c>
      <c r="D260" s="100">
        <v>0</v>
      </c>
      <c r="E260" s="100">
        <v>0</v>
      </c>
      <c r="F260" s="100">
        <v>0</v>
      </c>
      <c r="G260" s="20">
        <f t="shared" si="28"/>
        <v>0</v>
      </c>
      <c r="H260">
        <f t="shared" si="29"/>
        <v>0</v>
      </c>
      <c r="I260">
        <f t="shared" si="27"/>
        <v>0.20526576499999999</v>
      </c>
      <c r="K260" s="130"/>
      <c r="L260" s="130"/>
    </row>
    <row r="261" spans="1:12" ht="16" thickBot="1">
      <c r="A261" s="101"/>
      <c r="B261" s="102"/>
      <c r="C261" s="102"/>
      <c r="D261" s="102"/>
      <c r="E261" s="102"/>
      <c r="F261" s="102"/>
      <c r="G261" s="20"/>
      <c r="H261" s="130"/>
      <c r="I261" s="130"/>
      <c r="J261" s="130"/>
      <c r="K261" s="130"/>
      <c r="L261" s="130"/>
    </row>
    <row r="262" spans="1:12">
      <c r="A262" s="58"/>
      <c r="B262" s="133">
        <f>SUM(B247:B260)</f>
        <v>80.346327925993805</v>
      </c>
      <c r="C262" s="133">
        <f t="shared" ref="C262:F262" si="31">SUM(C247:C260)</f>
        <v>37.737395515410995</v>
      </c>
      <c r="D262" s="133">
        <f t="shared" si="31"/>
        <v>24.424213992574117</v>
      </c>
      <c r="E262" s="133">
        <f t="shared" si="31"/>
        <v>39.425874568189592</v>
      </c>
      <c r="F262" s="133">
        <f t="shared" si="31"/>
        <v>24.680904645288287</v>
      </c>
      <c r="G262" s="20">
        <f t="shared" si="28"/>
        <v>41.322943329491359</v>
      </c>
      <c r="H262" s="130"/>
      <c r="I262" s="130"/>
      <c r="J262" s="130"/>
      <c r="K262" s="130"/>
      <c r="L262" s="130"/>
    </row>
    <row r="263" spans="1:12">
      <c r="A263" s="134" t="s">
        <v>269</v>
      </c>
      <c r="B263" s="135"/>
      <c r="C263" s="135"/>
      <c r="D263" s="135"/>
      <c r="E263" s="135"/>
      <c r="F263" s="135"/>
      <c r="G263" s="131"/>
      <c r="H263" s="130"/>
      <c r="I263" s="130"/>
      <c r="J263" s="130"/>
      <c r="K263" s="130"/>
      <c r="L263" s="130"/>
    </row>
    <row r="264" spans="1:12">
      <c r="A264" s="86"/>
      <c r="B264" s="136"/>
      <c r="C264" s="136"/>
      <c r="D264" s="136"/>
      <c r="E264" s="136"/>
      <c r="F264" s="136"/>
      <c r="G264" s="97"/>
      <c r="H264" s="130"/>
      <c r="I264" s="130"/>
      <c r="J264" s="130"/>
      <c r="K264" s="130"/>
      <c r="L264" s="130"/>
    </row>
    <row r="265" spans="1:12">
      <c r="A265" s="137" t="s">
        <v>271</v>
      </c>
      <c r="B265" s="136"/>
      <c r="C265" s="136"/>
      <c r="D265" s="136"/>
      <c r="E265" s="136"/>
      <c r="F265" s="136"/>
      <c r="G265" s="97"/>
      <c r="H265" s="130"/>
      <c r="I265" s="130"/>
      <c r="J265" s="130"/>
      <c r="K265" s="130"/>
      <c r="L265" s="130"/>
    </row>
    <row r="267" spans="1:12">
      <c r="A267" s="88" t="s">
        <v>65</v>
      </c>
      <c r="B267" s="89"/>
      <c r="C267" s="89"/>
      <c r="D267" s="89"/>
      <c r="E267" s="89"/>
      <c r="F267" s="89"/>
      <c r="G267" s="129"/>
      <c r="H267" s="130"/>
      <c r="I267" s="130"/>
      <c r="J267" s="130"/>
      <c r="K267" s="130"/>
      <c r="L267" s="130"/>
    </row>
    <row r="268" spans="1:12">
      <c r="A268" s="90" t="s">
        <v>2</v>
      </c>
      <c r="B268" s="90"/>
      <c r="C268" s="90"/>
      <c r="D268" s="90"/>
      <c r="E268" s="90"/>
      <c r="F268" s="90"/>
      <c r="G268" s="97"/>
      <c r="H268" s="130"/>
      <c r="I268" s="130"/>
      <c r="J268" s="130"/>
      <c r="K268" s="130"/>
      <c r="L268" s="130"/>
    </row>
    <row r="269" spans="1:12">
      <c r="A269" s="91" t="s">
        <v>4</v>
      </c>
      <c r="B269" s="92"/>
      <c r="C269" s="92"/>
      <c r="D269" s="92"/>
      <c r="E269" s="92"/>
      <c r="F269" s="92"/>
      <c r="G269" s="131"/>
      <c r="H269" s="130"/>
      <c r="I269" s="130"/>
      <c r="J269" s="130"/>
      <c r="K269" s="130"/>
      <c r="L269" s="130"/>
    </row>
    <row r="270" spans="1:12" ht="16" thickBot="1">
      <c r="A270" s="93"/>
      <c r="B270" s="94"/>
      <c r="C270" s="94"/>
      <c r="D270" s="94"/>
      <c r="E270" s="94"/>
      <c r="F270" s="94"/>
      <c r="G270" s="97"/>
      <c r="H270" s="130"/>
      <c r="I270" s="130"/>
      <c r="J270" s="130"/>
      <c r="K270" s="130"/>
      <c r="L270" s="130"/>
    </row>
    <row r="271" spans="1:12">
      <c r="A271" s="95" t="s">
        <v>268</v>
      </c>
      <c r="B271" s="96" t="s">
        <v>8</v>
      </c>
      <c r="C271" s="96" t="s">
        <v>9</v>
      </c>
      <c r="D271" s="96" t="s">
        <v>10</v>
      </c>
      <c r="E271" s="96" t="s">
        <v>11</v>
      </c>
      <c r="F271" s="96" t="s">
        <v>12</v>
      </c>
      <c r="G271" s="16" t="s">
        <v>13</v>
      </c>
      <c r="H271" s="16" t="s">
        <v>14</v>
      </c>
      <c r="I271" s="16" t="s">
        <v>15</v>
      </c>
      <c r="J271" s="16" t="s">
        <v>279</v>
      </c>
      <c r="K271" s="16" t="s">
        <v>17</v>
      </c>
      <c r="L271" s="16" t="s">
        <v>18</v>
      </c>
    </row>
    <row r="272" spans="1:12">
      <c r="A272" s="97"/>
      <c r="B272" s="98"/>
      <c r="C272" s="98"/>
      <c r="D272" s="98"/>
      <c r="E272" s="98"/>
      <c r="F272" s="98"/>
      <c r="G272" s="18"/>
    </row>
    <row r="273" spans="1:12">
      <c r="A273" s="39" t="s">
        <v>41</v>
      </c>
      <c r="B273" s="100">
        <v>0</v>
      </c>
      <c r="C273" s="100">
        <v>0</v>
      </c>
      <c r="D273" s="100">
        <v>0</v>
      </c>
      <c r="E273" s="100">
        <v>0</v>
      </c>
      <c r="F273" s="100">
        <v>0</v>
      </c>
      <c r="G273" s="20">
        <f>AVERAGE(B273:F273)</f>
        <v>0</v>
      </c>
      <c r="H273">
        <f>G273/G$279</f>
        <v>0</v>
      </c>
      <c r="I273">
        <f>VLOOKUP(A273,R$1:S$250,2,FALSE)</f>
        <v>0.15008984</v>
      </c>
      <c r="K273">
        <f>SUM(J273:J277)</f>
        <v>0.48550925440861648</v>
      </c>
      <c r="L273">
        <f>COUNTA(J273:J277)</f>
        <v>4</v>
      </c>
    </row>
    <row r="274" spans="1:12">
      <c r="A274" s="39" t="s">
        <v>54</v>
      </c>
      <c r="B274" s="100">
        <v>0</v>
      </c>
      <c r="C274" s="100">
        <v>0</v>
      </c>
      <c r="D274" s="100">
        <v>0</v>
      </c>
      <c r="E274" s="100">
        <v>0</v>
      </c>
      <c r="F274" s="100">
        <v>10.278892038227198</v>
      </c>
      <c r="G274" s="20">
        <f t="shared" ref="G274:G279" si="32">AVERAGE(B274:F274)</f>
        <v>2.0557784076454397</v>
      </c>
      <c r="H274">
        <f t="shared" ref="H274:H277" si="33">G274/G$279</f>
        <v>7.8648815378116521E-2</v>
      </c>
      <c r="I274">
        <f>VLOOKUP(A274,R$1:S$250,2,FALSE)</f>
        <v>0.12913191900000001</v>
      </c>
      <c r="J274">
        <f t="shared" ref="J274:J277" si="34">H274*I274</f>
        <v>1.0156072456852898E-2</v>
      </c>
      <c r="K274" s="130"/>
      <c r="L274" s="130"/>
    </row>
    <row r="275" spans="1:12">
      <c r="A275" s="39" t="s">
        <v>129</v>
      </c>
      <c r="B275" s="100">
        <v>0</v>
      </c>
      <c r="C275" s="100">
        <v>0</v>
      </c>
      <c r="D275" s="100">
        <v>3.0190000000000001</v>
      </c>
      <c r="E275" s="100">
        <v>14.78</v>
      </c>
      <c r="F275" s="100">
        <v>0.66800000000000004</v>
      </c>
      <c r="G275" s="20">
        <f t="shared" si="32"/>
        <v>3.6933999999999996</v>
      </c>
      <c r="H275">
        <f t="shared" si="33"/>
        <v>0.14130002223840601</v>
      </c>
      <c r="I275">
        <f>VLOOKUP(A275,R$1:S$250,2,FALSE)</f>
        <v>0.51318692300000002</v>
      </c>
      <c r="J275">
        <f t="shared" si="34"/>
        <v>7.2513323632359156E-2</v>
      </c>
      <c r="K275" s="130"/>
      <c r="L275" s="130"/>
    </row>
    <row r="276" spans="1:12">
      <c r="A276" s="39" t="s">
        <v>275</v>
      </c>
      <c r="B276" s="100">
        <v>25.6</v>
      </c>
      <c r="C276" s="100">
        <v>2.1</v>
      </c>
      <c r="D276" s="100">
        <v>7</v>
      </c>
      <c r="E276" s="100">
        <v>16.399999999999999</v>
      </c>
      <c r="F276" s="100">
        <v>0</v>
      </c>
      <c r="G276" s="20">
        <f t="shared" si="32"/>
        <v>10.220000000000001</v>
      </c>
      <c r="H276">
        <f t="shared" si="33"/>
        <v>0.3909910183777846</v>
      </c>
      <c r="I276">
        <f>VLOOKUP(A276,R$1:S$250,2,FALSE)</f>
        <v>0.53553453900000003</v>
      </c>
      <c r="J276">
        <f t="shared" si="34"/>
        <v>0.20938919478008741</v>
      </c>
      <c r="K276" s="130"/>
      <c r="L276" s="130"/>
    </row>
    <row r="277" spans="1:12">
      <c r="A277" s="39" t="s">
        <v>148</v>
      </c>
      <c r="B277" s="100">
        <v>0</v>
      </c>
      <c r="C277" s="100">
        <v>1.7</v>
      </c>
      <c r="D277" s="100">
        <v>20.100000000000001</v>
      </c>
      <c r="E277" s="100">
        <v>17.5</v>
      </c>
      <c r="F277" s="100">
        <v>11.547647194497561</v>
      </c>
      <c r="G277" s="20">
        <f t="shared" si="32"/>
        <v>10.169529438899511</v>
      </c>
      <c r="H277">
        <f t="shared" si="33"/>
        <v>0.38906014400569278</v>
      </c>
      <c r="I277">
        <f>VLOOKUP(A277,R$1:S$250,2,FALSE)</f>
        <v>0.49722559999999999</v>
      </c>
      <c r="J277">
        <f t="shared" si="34"/>
        <v>0.193450663539317</v>
      </c>
      <c r="K277" s="130"/>
      <c r="L277" s="130"/>
    </row>
    <row r="278" spans="1:12" ht="16" thickBot="1">
      <c r="A278" s="101"/>
      <c r="B278" s="102"/>
      <c r="C278" s="102"/>
      <c r="D278" s="102"/>
      <c r="E278" s="102"/>
      <c r="F278" s="102"/>
      <c r="G278" s="20"/>
      <c r="H278" s="130"/>
      <c r="I278" s="130"/>
      <c r="J278" s="130"/>
      <c r="K278" s="130"/>
      <c r="L278" s="130"/>
    </row>
    <row r="279" spans="1:12">
      <c r="A279" s="58"/>
      <c r="B279" s="133">
        <f>SUM(B273:B277)</f>
        <v>25.6</v>
      </c>
      <c r="C279" s="133">
        <f t="shared" ref="C279:F279" si="35">SUM(C273:C277)</f>
        <v>3.8</v>
      </c>
      <c r="D279" s="133">
        <f t="shared" si="35"/>
        <v>30.119</v>
      </c>
      <c r="E279" s="133">
        <f t="shared" si="35"/>
        <v>48.68</v>
      </c>
      <c r="F279" s="133">
        <f t="shared" si="35"/>
        <v>22.494539232724758</v>
      </c>
      <c r="G279" s="20">
        <f t="shared" si="32"/>
        <v>26.138707846544953</v>
      </c>
      <c r="H279" s="130"/>
      <c r="I279" s="130"/>
      <c r="J279" s="130"/>
      <c r="K279" s="130"/>
      <c r="L279" s="130"/>
    </row>
    <row r="280" spans="1:12">
      <c r="A280" s="134" t="s">
        <v>269</v>
      </c>
      <c r="B280" s="135"/>
      <c r="C280" s="135"/>
      <c r="D280" s="135"/>
      <c r="E280" s="135"/>
      <c r="F280" s="135"/>
      <c r="G280" s="131"/>
      <c r="H280" s="130"/>
      <c r="I280" s="130"/>
      <c r="J280" s="130"/>
      <c r="K280" s="130"/>
      <c r="L280" s="130"/>
    </row>
    <row r="281" spans="1:12">
      <c r="A281" s="86"/>
      <c r="B281" s="136"/>
      <c r="C281" s="136"/>
      <c r="D281" s="136"/>
      <c r="E281" s="136"/>
      <c r="F281" s="136"/>
      <c r="G281" s="97"/>
      <c r="H281" s="130"/>
      <c r="I281" s="130"/>
      <c r="J281" s="130"/>
      <c r="K281" s="130"/>
      <c r="L281" s="130"/>
    </row>
    <row r="282" spans="1:12">
      <c r="A282" s="137" t="s">
        <v>271</v>
      </c>
      <c r="B282" s="136"/>
      <c r="C282" s="136"/>
      <c r="D282" s="136"/>
      <c r="E282" s="136"/>
      <c r="F282" s="136"/>
      <c r="G282" s="97"/>
      <c r="H282" s="130"/>
      <c r="I282" s="130"/>
      <c r="J282" s="130"/>
      <c r="K282" s="130"/>
      <c r="L282" s="130"/>
    </row>
    <row r="284" spans="1:12">
      <c r="A284" s="62" t="s">
        <v>69</v>
      </c>
      <c r="B284" s="63"/>
      <c r="C284" s="63"/>
      <c r="D284" s="63"/>
      <c r="E284" s="63"/>
      <c r="F284" s="63"/>
      <c r="G284" s="64"/>
    </row>
    <row r="285" spans="1:12">
      <c r="A285" s="65" t="s">
        <v>2</v>
      </c>
      <c r="B285" s="65"/>
      <c r="C285" s="65"/>
      <c r="D285" s="65"/>
      <c r="E285" s="65"/>
      <c r="F285" s="65"/>
      <c r="G285" s="66"/>
    </row>
    <row r="286" spans="1:12">
      <c r="A286" s="67" t="s">
        <v>4</v>
      </c>
      <c r="B286" s="68"/>
      <c r="C286" s="68"/>
      <c r="D286" s="68"/>
      <c r="E286" s="68"/>
      <c r="F286" s="68"/>
      <c r="G286" s="69"/>
    </row>
    <row r="287" spans="1:12" ht="16" thickBot="1">
      <c r="A287" s="70"/>
      <c r="B287" s="71"/>
      <c r="C287" s="71"/>
      <c r="D287" s="71"/>
      <c r="E287" s="71"/>
      <c r="F287" s="71"/>
      <c r="G287" s="18"/>
    </row>
    <row r="288" spans="1:12">
      <c r="A288" s="74" t="s">
        <v>7</v>
      </c>
      <c r="B288" s="75" t="s">
        <v>8</v>
      </c>
      <c r="C288" s="75" t="s">
        <v>9</v>
      </c>
      <c r="D288" s="75" t="s">
        <v>10</v>
      </c>
      <c r="E288" s="75" t="s">
        <v>11</v>
      </c>
      <c r="F288" s="75" t="s">
        <v>12</v>
      </c>
      <c r="G288" s="16" t="s">
        <v>13</v>
      </c>
      <c r="H288" s="16" t="s">
        <v>14</v>
      </c>
      <c r="I288" s="16" t="s">
        <v>15</v>
      </c>
      <c r="J288" s="336" t="s">
        <v>279</v>
      </c>
      <c r="K288" s="16" t="s">
        <v>17</v>
      </c>
      <c r="L288" s="16" t="s">
        <v>18</v>
      </c>
    </row>
    <row r="289" spans="1:12">
      <c r="A289" s="18"/>
      <c r="B289" s="76"/>
      <c r="C289" s="76"/>
      <c r="D289" s="76"/>
      <c r="E289" s="76"/>
      <c r="F289" s="76"/>
      <c r="G289" s="18"/>
    </row>
    <row r="290" spans="1:12">
      <c r="A290" s="165" t="s">
        <v>21</v>
      </c>
      <c r="B290" s="78">
        <v>228.54</v>
      </c>
      <c r="C290" s="78">
        <v>361</v>
      </c>
      <c r="D290" s="78">
        <v>539.53800000000001</v>
      </c>
      <c r="E290" s="78">
        <v>308.916</v>
      </c>
      <c r="F290" s="78">
        <v>197.964</v>
      </c>
      <c r="G290" s="20">
        <f>AVERAGE(B290:F290)</f>
        <v>327.19159999999999</v>
      </c>
      <c r="H290">
        <f>G290/G$345</f>
        <v>1.6367077922066878E-2</v>
      </c>
      <c r="I290">
        <f t="shared" ref="I290:I321" si="36">VLOOKUP(A290,R$1:S$250,2,FALSE)</f>
        <v>0.19499014100000001</v>
      </c>
      <c r="J290">
        <f>H290*I290</f>
        <v>3.1914188317818076E-3</v>
      </c>
      <c r="K290">
        <f>SUM(J290:J343)</f>
        <v>0.25094357612315116</v>
      </c>
      <c r="L290">
        <f>COUNTA(J290:J343)</f>
        <v>49</v>
      </c>
    </row>
    <row r="291" spans="1:12">
      <c r="A291" s="165" t="s">
        <v>23</v>
      </c>
      <c r="B291" s="78">
        <v>0</v>
      </c>
      <c r="C291" s="78">
        <v>0</v>
      </c>
      <c r="D291" s="78">
        <v>2.6019999999999999</v>
      </c>
      <c r="E291" s="78">
        <v>0</v>
      </c>
      <c r="F291" s="78">
        <v>581.19399999999996</v>
      </c>
      <c r="G291" s="20">
        <f t="shared" ref="G291:G343" si="37">AVERAGE(B291:F291)</f>
        <v>116.75919999999999</v>
      </c>
      <c r="H291">
        <f t="shared" ref="H291:H343" si="38">G291/G$345</f>
        <v>5.8406356535992696E-3</v>
      </c>
      <c r="I291">
        <f t="shared" si="36"/>
        <v>0.205225833</v>
      </c>
      <c r="J291">
        <f t="shared" ref="J291:J342" si="39">H291*I291</f>
        <v>1.1986493172594095E-3</v>
      </c>
    </row>
    <row r="292" spans="1:12">
      <c r="A292" s="165" t="s">
        <v>34</v>
      </c>
      <c r="B292" s="78">
        <v>194</v>
      </c>
      <c r="C292" s="78">
        <v>55</v>
      </c>
      <c r="D292" s="78">
        <v>202.65299999999999</v>
      </c>
      <c r="E292" s="78">
        <v>155.453</v>
      </c>
      <c r="F292" s="78">
        <v>281.05599999999998</v>
      </c>
      <c r="G292" s="20">
        <f t="shared" si="37"/>
        <v>177.63240000000002</v>
      </c>
      <c r="H292">
        <f t="shared" si="38"/>
        <v>8.8856906237316374E-3</v>
      </c>
      <c r="I292">
        <f t="shared" si="36"/>
        <v>0.14496762399999999</v>
      </c>
      <c r="J292">
        <f t="shared" si="39"/>
        <v>1.2881374573214535E-3</v>
      </c>
    </row>
    <row r="293" spans="1:12">
      <c r="A293" s="165" t="s">
        <v>38</v>
      </c>
      <c r="B293" s="78">
        <v>0</v>
      </c>
      <c r="C293" s="78">
        <v>4</v>
      </c>
      <c r="D293" s="78">
        <v>0</v>
      </c>
      <c r="E293" s="78">
        <v>0</v>
      </c>
      <c r="F293" s="78">
        <v>0</v>
      </c>
      <c r="G293" s="20">
        <f t="shared" si="37"/>
        <v>0.8</v>
      </c>
      <c r="H293">
        <f t="shared" si="38"/>
        <v>4.0018332798438291E-5</v>
      </c>
      <c r="I293">
        <f t="shared" si="36"/>
        <v>0.189396599</v>
      </c>
      <c r="J293">
        <f t="shared" si="39"/>
        <v>7.5793361296743649E-6</v>
      </c>
    </row>
    <row r="294" spans="1:12">
      <c r="A294" s="165" t="s">
        <v>39</v>
      </c>
      <c r="B294" s="78">
        <v>445</v>
      </c>
      <c r="C294" s="78">
        <v>10</v>
      </c>
      <c r="D294" s="78">
        <v>921.03300000000002</v>
      </c>
      <c r="E294" s="78">
        <v>5.17</v>
      </c>
      <c r="F294" s="78">
        <v>36.393999999999998</v>
      </c>
      <c r="G294" s="20">
        <f t="shared" si="37"/>
        <v>283.51940000000002</v>
      </c>
      <c r="H294">
        <f t="shared" si="38"/>
        <v>1.4182467130016932E-2</v>
      </c>
      <c r="I294">
        <f t="shared" si="36"/>
        <v>0.150847644</v>
      </c>
      <c r="J294">
        <f t="shared" si="39"/>
        <v>2.1393917526704958E-3</v>
      </c>
    </row>
    <row r="295" spans="1:12">
      <c r="A295" s="165" t="s">
        <v>41</v>
      </c>
      <c r="B295" s="78">
        <v>330</v>
      </c>
      <c r="C295" s="78">
        <v>6</v>
      </c>
      <c r="D295" s="78">
        <v>17.628</v>
      </c>
      <c r="E295" s="78">
        <v>44.545999999999999</v>
      </c>
      <c r="F295" s="78">
        <v>16.599</v>
      </c>
      <c r="G295" s="20">
        <f t="shared" si="37"/>
        <v>82.954599999999999</v>
      </c>
      <c r="H295">
        <f t="shared" si="38"/>
        <v>4.1496309874516609E-3</v>
      </c>
      <c r="I295">
        <f t="shared" si="36"/>
        <v>0.15008984</v>
      </c>
      <c r="J295">
        <f t="shared" si="39"/>
        <v>6.2281745096566185E-4</v>
      </c>
    </row>
    <row r="296" spans="1:12">
      <c r="A296" s="165" t="s">
        <v>45</v>
      </c>
      <c r="B296" s="78">
        <v>356</v>
      </c>
      <c r="C296" s="78">
        <v>84</v>
      </c>
      <c r="D296" s="78">
        <v>124.093</v>
      </c>
      <c r="E296" s="78">
        <v>729.91800000000001</v>
      </c>
      <c r="F296" s="78">
        <v>35.055</v>
      </c>
      <c r="G296" s="20">
        <f t="shared" si="37"/>
        <v>265.81319999999999</v>
      </c>
      <c r="H296">
        <f t="shared" si="38"/>
        <v>1.3296751374772296E-2</v>
      </c>
      <c r="I296">
        <f t="shared" si="36"/>
        <v>0.21118531600000001</v>
      </c>
      <c r="J296">
        <f t="shared" si="39"/>
        <v>2.808078640854722E-3</v>
      </c>
    </row>
    <row r="297" spans="1:12">
      <c r="A297" s="165" t="s">
        <v>47</v>
      </c>
      <c r="B297" s="78">
        <v>0</v>
      </c>
      <c r="C297" s="78">
        <v>0</v>
      </c>
      <c r="D297" s="78">
        <v>0</v>
      </c>
      <c r="E297" s="78">
        <v>0</v>
      </c>
      <c r="F297" s="78">
        <v>0</v>
      </c>
      <c r="G297" s="20">
        <f t="shared" si="37"/>
        <v>0</v>
      </c>
      <c r="H297">
        <f t="shared" si="38"/>
        <v>0</v>
      </c>
      <c r="I297">
        <f t="shared" si="36"/>
        <v>0.193795309</v>
      </c>
    </row>
    <row r="298" spans="1:12">
      <c r="A298" s="165" t="s">
        <v>49</v>
      </c>
      <c r="B298" s="78">
        <v>344</v>
      </c>
      <c r="C298" s="78">
        <v>13</v>
      </c>
      <c r="D298" s="78">
        <v>0</v>
      </c>
      <c r="E298" s="78">
        <v>0</v>
      </c>
      <c r="F298" s="78">
        <v>0</v>
      </c>
      <c r="G298" s="20">
        <f t="shared" si="37"/>
        <v>71.400000000000006</v>
      </c>
      <c r="H298">
        <f t="shared" si="38"/>
        <v>3.5716362022606175E-3</v>
      </c>
      <c r="I298">
        <f t="shared" si="36"/>
        <v>0.21171030399999999</v>
      </c>
      <c r="J298">
        <f t="shared" si="39"/>
        <v>7.5615218615800075E-4</v>
      </c>
    </row>
    <row r="299" spans="1:12">
      <c r="A299" s="165" t="s">
        <v>54</v>
      </c>
      <c r="B299" s="78">
        <v>246</v>
      </c>
      <c r="C299" s="78">
        <v>183</v>
      </c>
      <c r="D299" s="78">
        <v>1147.327</v>
      </c>
      <c r="E299" s="78">
        <v>3.6749999999999998</v>
      </c>
      <c r="F299" s="78">
        <v>228.464</v>
      </c>
      <c r="G299" s="20">
        <f t="shared" si="37"/>
        <v>361.69319999999999</v>
      </c>
      <c r="H299">
        <f t="shared" si="38"/>
        <v>1.8092948560665126E-2</v>
      </c>
      <c r="I299">
        <f t="shared" si="36"/>
        <v>0.12913191900000001</v>
      </c>
      <c r="J299">
        <f t="shared" si="39"/>
        <v>2.3363771680069761E-3</v>
      </c>
    </row>
    <row r="300" spans="1:12">
      <c r="A300" s="165" t="s">
        <v>58</v>
      </c>
      <c r="B300" s="78">
        <v>344.58</v>
      </c>
      <c r="C300" s="78">
        <v>408</v>
      </c>
      <c r="D300" s="78">
        <v>3283.0569999999998</v>
      </c>
      <c r="E300" s="78">
        <v>7345.9279999999999</v>
      </c>
      <c r="F300" s="78">
        <v>2784.2849999999999</v>
      </c>
      <c r="G300" s="20">
        <f t="shared" si="37"/>
        <v>2833.1699999999996</v>
      </c>
      <c r="H300">
        <f t="shared" si="38"/>
        <v>0.14172342491818923</v>
      </c>
      <c r="I300">
        <f t="shared" si="36"/>
        <v>0.19057085000000001</v>
      </c>
      <c r="J300">
        <f t="shared" si="39"/>
        <v>2.7008353551570503E-2</v>
      </c>
    </row>
    <row r="301" spans="1:12">
      <c r="A301" s="165" t="s">
        <v>62</v>
      </c>
      <c r="B301" s="78">
        <v>8</v>
      </c>
      <c r="C301" s="78">
        <v>310</v>
      </c>
      <c r="D301" s="78">
        <v>76.222999999999999</v>
      </c>
      <c r="E301" s="78">
        <v>639.33000000000004</v>
      </c>
      <c r="F301" s="78">
        <v>108.821</v>
      </c>
      <c r="G301" s="20">
        <f t="shared" si="37"/>
        <v>228.47480000000002</v>
      </c>
      <c r="H301">
        <f t="shared" si="38"/>
        <v>1.1428975728070787E-2</v>
      </c>
      <c r="I301">
        <f t="shared" si="36"/>
        <v>0.25460756899999998</v>
      </c>
      <c r="J301">
        <f t="shared" si="39"/>
        <v>2.9099037262841077E-3</v>
      </c>
    </row>
    <row r="302" spans="1:12">
      <c r="A302" s="165" t="s">
        <v>68</v>
      </c>
      <c r="B302" s="78">
        <v>11</v>
      </c>
      <c r="C302" s="78">
        <v>0</v>
      </c>
      <c r="D302" s="78">
        <v>0</v>
      </c>
      <c r="E302" s="78">
        <v>0</v>
      </c>
      <c r="F302" s="78">
        <v>0</v>
      </c>
      <c r="G302" s="20">
        <f t="shared" si="37"/>
        <v>2.2000000000000002</v>
      </c>
      <c r="H302">
        <f t="shared" si="38"/>
        <v>1.1005041519570531E-4</v>
      </c>
      <c r="I302">
        <f t="shared" si="36"/>
        <v>0.17079533599999999</v>
      </c>
      <c r="J302">
        <f t="shared" si="39"/>
        <v>1.8796097640289992E-5</v>
      </c>
    </row>
    <row r="303" spans="1:12">
      <c r="A303" s="165" t="s">
        <v>70</v>
      </c>
      <c r="B303" s="78">
        <v>1.33</v>
      </c>
      <c r="C303" s="78">
        <v>377</v>
      </c>
      <c r="D303" s="78">
        <v>350.55799999999999</v>
      </c>
      <c r="E303" s="78">
        <v>253.43899999999999</v>
      </c>
      <c r="F303" s="78">
        <v>1701.7840000000001</v>
      </c>
      <c r="G303" s="20">
        <f t="shared" si="37"/>
        <v>536.82219999999995</v>
      </c>
      <c r="H303">
        <f t="shared" si="38"/>
        <v>2.6853411816487247E-2</v>
      </c>
      <c r="I303">
        <f t="shared" si="36"/>
        <v>0.21351756199999999</v>
      </c>
      <c r="J303">
        <f t="shared" si="39"/>
        <v>5.7336750224383478E-3</v>
      </c>
    </row>
    <row r="304" spans="1:12">
      <c r="A304" s="165" t="s">
        <v>72</v>
      </c>
      <c r="B304" s="78">
        <v>0</v>
      </c>
      <c r="C304" s="78">
        <v>0</v>
      </c>
      <c r="D304" s="78">
        <v>0</v>
      </c>
      <c r="E304" s="78">
        <v>229.79300000000001</v>
      </c>
      <c r="F304" s="78">
        <v>4.9660000000000002</v>
      </c>
      <c r="G304" s="20">
        <f t="shared" si="37"/>
        <v>46.951800000000006</v>
      </c>
      <c r="H304">
        <f t="shared" si="38"/>
        <v>2.3486659473571439E-3</v>
      </c>
      <c r="I304">
        <f t="shared" si="36"/>
        <v>0.20526576499999999</v>
      </c>
      <c r="J304">
        <f t="shared" si="39"/>
        <v>4.8210071241371386E-4</v>
      </c>
    </row>
    <row r="305" spans="1:10">
      <c r="A305" s="165" t="s">
        <v>74</v>
      </c>
      <c r="B305" s="78">
        <v>213</v>
      </c>
      <c r="C305" s="78">
        <v>211</v>
      </c>
      <c r="D305" s="78">
        <v>35.405999999999999</v>
      </c>
      <c r="E305" s="78">
        <v>993.02499999999998</v>
      </c>
      <c r="F305" s="78">
        <v>335.791</v>
      </c>
      <c r="G305" s="20">
        <f t="shared" si="37"/>
        <v>357.64440000000002</v>
      </c>
      <c r="H305">
        <f t="shared" si="38"/>
        <v>1.7890415778372231E-2</v>
      </c>
      <c r="I305">
        <f t="shared" si="36"/>
        <v>0.164744418</v>
      </c>
      <c r="J305">
        <f t="shared" si="39"/>
        <v>2.9473461351859501E-3</v>
      </c>
    </row>
    <row r="306" spans="1:10">
      <c r="A306" s="165" t="s">
        <v>76</v>
      </c>
      <c r="B306" s="78">
        <v>0</v>
      </c>
      <c r="C306" s="78">
        <v>0</v>
      </c>
      <c r="D306" s="78">
        <v>0</v>
      </c>
      <c r="E306" s="78">
        <v>0</v>
      </c>
      <c r="F306" s="78">
        <v>0</v>
      </c>
      <c r="G306" s="20">
        <f t="shared" si="37"/>
        <v>0</v>
      </c>
      <c r="H306">
        <f t="shared" si="38"/>
        <v>0</v>
      </c>
      <c r="I306">
        <f t="shared" si="36"/>
        <v>0.21351756199999999</v>
      </c>
    </row>
    <row r="307" spans="1:10">
      <c r="A307" s="165" t="s">
        <v>188</v>
      </c>
      <c r="B307" s="78">
        <v>230</v>
      </c>
      <c r="C307" s="78">
        <v>0</v>
      </c>
      <c r="D307" s="78">
        <v>0</v>
      </c>
      <c r="E307" s="78">
        <v>0</v>
      </c>
      <c r="F307" s="78">
        <v>0</v>
      </c>
      <c r="G307" s="20">
        <f t="shared" si="37"/>
        <v>46</v>
      </c>
      <c r="H307">
        <f t="shared" si="38"/>
        <v>2.3010541359102018E-3</v>
      </c>
      <c r="I307">
        <f t="shared" si="36"/>
        <v>0.150847644</v>
      </c>
      <c r="J307">
        <f t="shared" si="39"/>
        <v>3.4710859511850975E-4</v>
      </c>
    </row>
    <row r="308" spans="1:10">
      <c r="A308" s="165" t="s">
        <v>81</v>
      </c>
      <c r="B308" s="78">
        <v>2</v>
      </c>
      <c r="C308" s="78">
        <v>0</v>
      </c>
      <c r="D308" s="78">
        <v>0</v>
      </c>
      <c r="E308" s="78">
        <v>0</v>
      </c>
      <c r="F308" s="78">
        <v>0</v>
      </c>
      <c r="G308" s="20">
        <f t="shared" si="37"/>
        <v>0.4</v>
      </c>
      <c r="H308">
        <f t="shared" si="38"/>
        <v>2.0009166399219146E-5</v>
      </c>
      <c r="I308">
        <f t="shared" si="36"/>
        <v>0.18817235299999999</v>
      </c>
      <c r="J308">
        <f t="shared" si="39"/>
        <v>3.7651719229096037E-6</v>
      </c>
    </row>
    <row r="309" spans="1:10">
      <c r="A309" s="165" t="s">
        <v>83</v>
      </c>
      <c r="B309" s="78">
        <v>0</v>
      </c>
      <c r="C309" s="78">
        <v>0</v>
      </c>
      <c r="D309" s="78">
        <v>438.07400000000001</v>
      </c>
      <c r="E309" s="78">
        <v>0.64600000000000002</v>
      </c>
      <c r="F309" s="78">
        <v>1.974</v>
      </c>
      <c r="G309" s="20">
        <f t="shared" si="37"/>
        <v>88.138800000000003</v>
      </c>
      <c r="H309">
        <f t="shared" si="38"/>
        <v>4.4089597885687412E-3</v>
      </c>
      <c r="I309">
        <f t="shared" si="36"/>
        <v>0.16181582799999999</v>
      </c>
      <c r="J309">
        <f t="shared" si="39"/>
        <v>7.1343947880595578E-4</v>
      </c>
    </row>
    <row r="310" spans="1:10">
      <c r="A310" s="165" t="s">
        <v>85</v>
      </c>
      <c r="B310" s="78">
        <v>41.41</v>
      </c>
      <c r="C310" s="78">
        <v>37</v>
      </c>
      <c r="D310" s="78">
        <v>1525.9960000000001</v>
      </c>
      <c r="E310" s="78">
        <v>227.881</v>
      </c>
      <c r="F310" s="78">
        <v>913.30100000000004</v>
      </c>
      <c r="G310" s="20">
        <f t="shared" si="37"/>
        <v>549.11760000000004</v>
      </c>
      <c r="H310">
        <f t="shared" si="38"/>
        <v>2.7468463577849649E-2</v>
      </c>
      <c r="I310">
        <f t="shared" si="36"/>
        <v>0.15576436299999999</v>
      </c>
      <c r="J310">
        <f t="shared" si="39"/>
        <v>4.2786077317924515E-3</v>
      </c>
    </row>
    <row r="311" spans="1:10">
      <c r="A311" s="165" t="s">
        <v>87</v>
      </c>
      <c r="B311" s="78">
        <v>31.97</v>
      </c>
      <c r="C311" s="78">
        <v>8</v>
      </c>
      <c r="D311" s="78">
        <v>36.67</v>
      </c>
      <c r="E311" s="78">
        <v>1267.913</v>
      </c>
      <c r="F311" s="78">
        <v>14.228999999999999</v>
      </c>
      <c r="G311" s="20">
        <f t="shared" si="37"/>
        <v>271.75640000000004</v>
      </c>
      <c r="H311">
        <f t="shared" si="38"/>
        <v>1.3594047569131896E-2</v>
      </c>
      <c r="I311">
        <f t="shared" si="36"/>
        <v>0.23357465599999999</v>
      </c>
      <c r="J311">
        <f t="shared" si="39"/>
        <v>3.1752249846076189E-3</v>
      </c>
    </row>
    <row r="312" spans="1:10">
      <c r="A312" s="165" t="s">
        <v>0</v>
      </c>
      <c r="B312" s="78">
        <v>4217.28</v>
      </c>
      <c r="C312" s="78">
        <v>1094</v>
      </c>
      <c r="D312" s="78">
        <v>5784.335</v>
      </c>
      <c r="E312" s="78">
        <v>13957.78</v>
      </c>
      <c r="F312" s="78">
        <v>5687.5789999999997</v>
      </c>
      <c r="G312" s="20">
        <f t="shared" si="37"/>
        <v>6148.1948000000002</v>
      </c>
      <c r="H312">
        <f t="shared" si="38"/>
        <v>0.30755063202003469</v>
      </c>
      <c r="I312">
        <f t="shared" si="36"/>
        <v>0.199021375</v>
      </c>
      <c r="J312">
        <f t="shared" si="39"/>
        <v>6.1209149666746329E-2</v>
      </c>
    </row>
    <row r="313" spans="1:10">
      <c r="A313" s="165" t="s">
        <v>57</v>
      </c>
      <c r="B313" s="78">
        <v>13</v>
      </c>
      <c r="C313" s="78">
        <v>9</v>
      </c>
      <c r="D313" s="78">
        <v>754.32399999999996</v>
      </c>
      <c r="E313" s="78">
        <v>243.96799999999999</v>
      </c>
      <c r="F313" s="78">
        <v>21.870999999999999</v>
      </c>
      <c r="G313" s="20">
        <f t="shared" si="37"/>
        <v>208.43260000000001</v>
      </c>
      <c r="H313">
        <f t="shared" si="38"/>
        <v>1.0426406441054711E-2</v>
      </c>
      <c r="I313">
        <f t="shared" si="36"/>
        <v>0.39864959599999999</v>
      </c>
      <c r="J313">
        <f t="shared" si="39"/>
        <v>4.1564827154582581E-3</v>
      </c>
    </row>
    <row r="314" spans="1:10">
      <c r="A314" s="165" t="s">
        <v>90</v>
      </c>
      <c r="B314" s="78">
        <v>0</v>
      </c>
      <c r="C314" s="78">
        <v>1</v>
      </c>
      <c r="D314" s="78">
        <v>0</v>
      </c>
      <c r="E314" s="78">
        <v>0</v>
      </c>
      <c r="F314" s="78">
        <v>0</v>
      </c>
      <c r="G314" s="20">
        <f t="shared" si="37"/>
        <v>0.2</v>
      </c>
      <c r="H314">
        <f t="shared" si="38"/>
        <v>1.0004583199609573E-5</v>
      </c>
      <c r="I314">
        <f t="shared" si="36"/>
        <v>0.25567135899999999</v>
      </c>
      <c r="J314">
        <f t="shared" si="39"/>
        <v>2.5578853828727478E-6</v>
      </c>
    </row>
    <row r="315" spans="1:10">
      <c r="A315" s="165" t="s">
        <v>92</v>
      </c>
      <c r="B315" s="78">
        <v>0</v>
      </c>
      <c r="C315" s="78">
        <v>0</v>
      </c>
      <c r="D315" s="78">
        <v>730.31299999999999</v>
      </c>
      <c r="E315" s="78">
        <v>1.286</v>
      </c>
      <c r="F315" s="78">
        <v>0</v>
      </c>
      <c r="G315" s="20">
        <f t="shared" si="37"/>
        <v>146.31979999999999</v>
      </c>
      <c r="H315">
        <f t="shared" si="38"/>
        <v>7.3193430642511633E-3</v>
      </c>
      <c r="I315">
        <f t="shared" si="36"/>
        <v>0.28963038000000002</v>
      </c>
      <c r="J315">
        <f t="shared" si="39"/>
        <v>2.1199041130494289E-3</v>
      </c>
    </row>
    <row r="316" spans="1:10">
      <c r="A316" s="165" t="s">
        <v>94</v>
      </c>
      <c r="B316" s="78">
        <v>0</v>
      </c>
      <c r="C316" s="78">
        <v>0</v>
      </c>
      <c r="D316" s="78">
        <v>21.824000000000002</v>
      </c>
      <c r="E316" s="78">
        <v>2.1080000000000001</v>
      </c>
      <c r="F316" s="78">
        <v>1.401</v>
      </c>
      <c r="G316" s="20">
        <f t="shared" si="37"/>
        <v>5.0666000000000002</v>
      </c>
      <c r="H316">
        <f t="shared" si="38"/>
        <v>2.5344610619570929E-4</v>
      </c>
      <c r="I316">
        <f t="shared" si="36"/>
        <v>0.25937051</v>
      </c>
      <c r="J316">
        <f t="shared" si="39"/>
        <v>6.5736445821495276E-5</v>
      </c>
    </row>
    <row r="317" spans="1:10">
      <c r="A317" s="216" t="s">
        <v>112</v>
      </c>
      <c r="B317" s="78">
        <v>15</v>
      </c>
      <c r="C317" s="78">
        <v>0</v>
      </c>
      <c r="D317" s="78">
        <v>0</v>
      </c>
      <c r="E317" s="78">
        <v>0</v>
      </c>
      <c r="F317" s="78">
        <v>0</v>
      </c>
      <c r="G317" s="20">
        <f t="shared" si="37"/>
        <v>3</v>
      </c>
      <c r="H317">
        <f t="shared" si="38"/>
        <v>1.5006874799414359E-4</v>
      </c>
      <c r="I317">
        <f t="shared" si="36"/>
        <v>0.42592862599999998</v>
      </c>
      <c r="J317">
        <f t="shared" si="39"/>
        <v>6.3918575638685827E-5</v>
      </c>
    </row>
    <row r="318" spans="1:10">
      <c r="A318" s="217" t="s">
        <v>137</v>
      </c>
      <c r="B318" s="78">
        <v>0</v>
      </c>
      <c r="C318" s="78">
        <v>0</v>
      </c>
      <c r="D318" s="78">
        <v>0</v>
      </c>
      <c r="E318" s="78">
        <v>0</v>
      </c>
      <c r="F318" s="78">
        <v>0</v>
      </c>
      <c r="G318" s="20">
        <f t="shared" si="37"/>
        <v>0</v>
      </c>
      <c r="H318">
        <f t="shared" si="38"/>
        <v>0</v>
      </c>
      <c r="I318">
        <f t="shared" si="36"/>
        <v>0.37213973700000003</v>
      </c>
    </row>
    <row r="319" spans="1:10">
      <c r="A319" s="217" t="s">
        <v>141</v>
      </c>
      <c r="B319" s="78">
        <v>25</v>
      </c>
      <c r="C319" s="78">
        <v>5</v>
      </c>
      <c r="D319" s="78">
        <v>0</v>
      </c>
      <c r="E319" s="78">
        <v>0</v>
      </c>
      <c r="F319" s="78">
        <v>0</v>
      </c>
      <c r="G319" s="20">
        <f t="shared" si="37"/>
        <v>6</v>
      </c>
      <c r="H319">
        <f t="shared" si="38"/>
        <v>3.0013749598828719E-4</v>
      </c>
      <c r="I319">
        <f t="shared" si="36"/>
        <v>0.36556084300000002</v>
      </c>
      <c r="J319">
        <f t="shared" si="39"/>
        <v>1.0971851604938739E-4</v>
      </c>
    </row>
    <row r="320" spans="1:10">
      <c r="A320" s="23" t="s">
        <v>96</v>
      </c>
      <c r="B320" s="78">
        <v>15</v>
      </c>
      <c r="C320" s="78">
        <v>3</v>
      </c>
      <c r="D320" s="78">
        <v>0</v>
      </c>
      <c r="E320" s="78">
        <v>0</v>
      </c>
      <c r="F320" s="78">
        <v>0</v>
      </c>
      <c r="G320" s="20">
        <f t="shared" si="37"/>
        <v>3.6</v>
      </c>
      <c r="H320">
        <f t="shared" si="38"/>
        <v>1.8008249759297231E-4</v>
      </c>
      <c r="I320">
        <f t="shared" si="36"/>
        <v>0.30302319799999999</v>
      </c>
      <c r="J320">
        <f t="shared" si="39"/>
        <v>5.4569174324449772E-5</v>
      </c>
    </row>
    <row r="321" spans="1:10">
      <c r="A321" s="165" t="s">
        <v>184</v>
      </c>
      <c r="B321" s="78">
        <v>0</v>
      </c>
      <c r="C321" s="78">
        <v>3</v>
      </c>
      <c r="D321" s="78">
        <v>0</v>
      </c>
      <c r="E321" s="78">
        <v>0</v>
      </c>
      <c r="F321" s="78">
        <v>0</v>
      </c>
      <c r="G321" s="20">
        <f t="shared" si="37"/>
        <v>0.6</v>
      </c>
      <c r="H321">
        <f t="shared" si="38"/>
        <v>3.0013749598828717E-5</v>
      </c>
      <c r="I321">
        <f t="shared" si="36"/>
        <v>0.35035347300000003</v>
      </c>
      <c r="J321">
        <f t="shared" si="39"/>
        <v>1.0515421409701998E-5</v>
      </c>
    </row>
    <row r="322" spans="1:10">
      <c r="A322" s="165" t="s">
        <v>192</v>
      </c>
      <c r="B322" s="78">
        <v>0</v>
      </c>
      <c r="C322" s="78">
        <v>7</v>
      </c>
      <c r="D322" s="78">
        <v>0</v>
      </c>
      <c r="E322" s="78">
        <v>0</v>
      </c>
      <c r="F322" s="78">
        <v>0</v>
      </c>
      <c r="G322" s="20">
        <f t="shared" si="37"/>
        <v>1.4</v>
      </c>
      <c r="H322">
        <f t="shared" si="38"/>
        <v>7.0032082397266998E-5</v>
      </c>
      <c r="I322">
        <f t="shared" ref="I322:I343" si="40">VLOOKUP(A322,R$1:S$250,2,FALSE)</f>
        <v>0.27743080799999997</v>
      </c>
      <c r="J322">
        <f t="shared" si="39"/>
        <v>1.9429057205396358E-5</v>
      </c>
    </row>
    <row r="323" spans="1:10">
      <c r="A323" s="165" t="s">
        <v>31</v>
      </c>
      <c r="B323" s="78">
        <v>612</v>
      </c>
      <c r="C323" s="78">
        <v>136</v>
      </c>
      <c r="D323" s="78">
        <v>632.15300000000002</v>
      </c>
      <c r="E323" s="78">
        <v>1161.489</v>
      </c>
      <c r="F323" s="78">
        <v>247.39</v>
      </c>
      <c r="G323" s="20">
        <f t="shared" si="37"/>
        <v>557.80639999999994</v>
      </c>
      <c r="H323">
        <f t="shared" si="38"/>
        <v>2.7903102690373483E-2</v>
      </c>
      <c r="I323">
        <f t="shared" si="40"/>
        <v>0.26223906699999999</v>
      </c>
      <c r="J323">
        <f t="shared" si="39"/>
        <v>7.3172836159287316E-3</v>
      </c>
    </row>
    <row r="324" spans="1:10">
      <c r="A324" s="165" t="s">
        <v>61</v>
      </c>
      <c r="B324" s="78">
        <v>3</v>
      </c>
      <c r="C324" s="78">
        <v>12</v>
      </c>
      <c r="D324" s="78">
        <v>0</v>
      </c>
      <c r="E324" s="78">
        <v>0</v>
      </c>
      <c r="F324" s="78">
        <v>0</v>
      </c>
      <c r="G324" s="20">
        <f t="shared" si="37"/>
        <v>3</v>
      </c>
      <c r="H324">
        <f t="shared" si="38"/>
        <v>1.5006874799414359E-4</v>
      </c>
      <c r="I324">
        <f t="shared" si="40"/>
        <v>0.37816792100000002</v>
      </c>
      <c r="J324">
        <f t="shared" si="39"/>
        <v>5.6751186436018207E-5</v>
      </c>
    </row>
    <row r="325" spans="1:10">
      <c r="A325" s="165" t="s">
        <v>95</v>
      </c>
      <c r="B325" s="78">
        <v>547.35</v>
      </c>
      <c r="C325" s="78">
        <v>55</v>
      </c>
      <c r="D325" s="78">
        <v>895.22500000000002</v>
      </c>
      <c r="E325" s="78">
        <v>116.131</v>
      </c>
      <c r="F325" s="78">
        <v>1091.6510000000001</v>
      </c>
      <c r="G325" s="20">
        <f t="shared" si="37"/>
        <v>541.07140000000004</v>
      </c>
      <c r="H325">
        <f t="shared" si="38"/>
        <v>2.7065969191146157E-2</v>
      </c>
      <c r="I325">
        <f t="shared" si="40"/>
        <v>0.28245747300000001</v>
      </c>
      <c r="J325">
        <f t="shared" si="39"/>
        <v>7.6449852620269982E-3</v>
      </c>
    </row>
    <row r="326" spans="1:10">
      <c r="A326" s="165" t="s">
        <v>102</v>
      </c>
      <c r="B326" s="78">
        <v>172.73</v>
      </c>
      <c r="C326" s="78">
        <v>18</v>
      </c>
      <c r="D326" s="78">
        <v>37.567</v>
      </c>
      <c r="E326" s="78">
        <v>209.31700000000001</v>
      </c>
      <c r="F326" s="78">
        <v>328.53800000000001</v>
      </c>
      <c r="G326" s="20">
        <f t="shared" si="37"/>
        <v>153.2304</v>
      </c>
      <c r="H326">
        <f t="shared" si="38"/>
        <v>7.6650314275472737E-3</v>
      </c>
      <c r="I326">
        <f t="shared" si="40"/>
        <v>0.29815216</v>
      </c>
      <c r="J326">
        <f t="shared" si="39"/>
        <v>2.2853456765911033E-3</v>
      </c>
    </row>
    <row r="327" spans="1:10">
      <c r="A327" s="165" t="s">
        <v>121</v>
      </c>
      <c r="B327" s="78">
        <v>0</v>
      </c>
      <c r="C327" s="78">
        <v>0</v>
      </c>
      <c r="D327" s="78">
        <v>0</v>
      </c>
      <c r="E327" s="78">
        <v>0</v>
      </c>
      <c r="F327" s="78">
        <v>0</v>
      </c>
      <c r="G327" s="20">
        <f t="shared" si="37"/>
        <v>0</v>
      </c>
      <c r="H327">
        <f t="shared" si="38"/>
        <v>0</v>
      </c>
      <c r="I327">
        <f t="shared" si="40"/>
        <v>0.31631986200000001</v>
      </c>
    </row>
    <row r="328" spans="1:10">
      <c r="A328" s="165" t="s">
        <v>201</v>
      </c>
      <c r="B328" s="78">
        <v>24.58</v>
      </c>
      <c r="C328" s="78">
        <v>144</v>
      </c>
      <c r="D328" s="78">
        <v>105.221</v>
      </c>
      <c r="E328" s="78">
        <v>58.268000000000001</v>
      </c>
      <c r="F328" s="78">
        <v>39.505000000000003</v>
      </c>
      <c r="G328" s="20">
        <f t="shared" si="37"/>
        <v>74.314799999999991</v>
      </c>
      <c r="H328">
        <f t="shared" si="38"/>
        <v>3.717442997811727E-3</v>
      </c>
      <c r="I328">
        <f t="shared" si="40"/>
        <v>0.36989438499999999</v>
      </c>
      <c r="J328">
        <f t="shared" si="39"/>
        <v>1.3750612914481251E-3</v>
      </c>
    </row>
    <row r="329" spans="1:10">
      <c r="A329" s="165" t="s">
        <v>203</v>
      </c>
      <c r="B329" s="78">
        <v>313.77999999999997</v>
      </c>
      <c r="C329" s="78">
        <v>24</v>
      </c>
      <c r="D329" s="78">
        <v>115.157</v>
      </c>
      <c r="E329" s="78">
        <v>269.23399999999998</v>
      </c>
      <c r="F329" s="78">
        <v>630.19399999999996</v>
      </c>
      <c r="G329" s="20">
        <f t="shared" si="37"/>
        <v>270.47299999999996</v>
      </c>
      <c r="H329">
        <f t="shared" si="38"/>
        <v>1.3529848158739997E-2</v>
      </c>
      <c r="I329">
        <f t="shared" si="40"/>
        <v>0.273960494</v>
      </c>
      <c r="J329">
        <f t="shared" si="39"/>
        <v>3.7066438853134002E-3</v>
      </c>
    </row>
    <row r="330" spans="1:10">
      <c r="A330" s="165" t="s">
        <v>204</v>
      </c>
      <c r="B330" s="78">
        <v>183</v>
      </c>
      <c r="C330" s="78">
        <v>1</v>
      </c>
      <c r="D330" s="78">
        <v>0</v>
      </c>
      <c r="E330" s="78">
        <v>0</v>
      </c>
      <c r="F330" s="78">
        <v>0</v>
      </c>
      <c r="G330" s="20">
        <f t="shared" si="37"/>
        <v>36.799999999999997</v>
      </c>
      <c r="H330">
        <f t="shared" si="38"/>
        <v>1.8408433087281613E-3</v>
      </c>
      <c r="I330">
        <f t="shared" si="40"/>
        <v>0.284910779</v>
      </c>
      <c r="J330">
        <f t="shared" si="39"/>
        <v>5.2447610110667789E-4</v>
      </c>
    </row>
    <row r="331" spans="1:10">
      <c r="A331" s="165" t="s">
        <v>53</v>
      </c>
      <c r="B331" s="78">
        <v>0</v>
      </c>
      <c r="C331" s="78">
        <v>3</v>
      </c>
      <c r="D331" s="78">
        <v>0</v>
      </c>
      <c r="E331" s="78">
        <v>0</v>
      </c>
      <c r="F331" s="78">
        <v>0</v>
      </c>
      <c r="G331" s="20">
        <f t="shared" si="37"/>
        <v>0.6</v>
      </c>
      <c r="H331">
        <f t="shared" si="38"/>
        <v>3.0013749598828717E-5</v>
      </c>
      <c r="I331">
        <f t="shared" si="40"/>
        <v>0.29304951499999998</v>
      </c>
      <c r="J331">
        <f t="shared" si="39"/>
        <v>8.7955147632681996E-6</v>
      </c>
    </row>
    <row r="332" spans="1:10">
      <c r="A332" s="165" t="s">
        <v>124</v>
      </c>
      <c r="B332" s="78">
        <v>2</v>
      </c>
      <c r="C332" s="78">
        <v>2</v>
      </c>
      <c r="D332" s="78">
        <v>0</v>
      </c>
      <c r="E332" s="78">
        <v>0</v>
      </c>
      <c r="F332" s="78">
        <v>0</v>
      </c>
      <c r="G332" s="20">
        <f t="shared" si="37"/>
        <v>0.8</v>
      </c>
      <c r="H332">
        <f t="shared" si="38"/>
        <v>4.0018332798438291E-5</v>
      </c>
      <c r="I332">
        <f t="shared" si="40"/>
        <v>0.38353377399999999</v>
      </c>
      <c r="J332">
        <f t="shared" si="39"/>
        <v>1.534838220737302E-5</v>
      </c>
    </row>
    <row r="333" spans="1:10">
      <c r="A333" s="165" t="s">
        <v>205</v>
      </c>
      <c r="B333" s="78">
        <v>53.68</v>
      </c>
      <c r="C333" s="78">
        <v>84</v>
      </c>
      <c r="D333" s="78">
        <v>72.444999999999993</v>
      </c>
      <c r="E333" s="78">
        <v>142.40700000000001</v>
      </c>
      <c r="F333" s="78">
        <v>558.14800000000002</v>
      </c>
      <c r="G333" s="20">
        <f t="shared" si="37"/>
        <v>182.13600000000002</v>
      </c>
      <c r="H333">
        <f t="shared" si="38"/>
        <v>9.1109738282204467E-3</v>
      </c>
      <c r="I333">
        <f t="shared" si="40"/>
        <v>0.28954676299999998</v>
      </c>
      <c r="J333">
        <f t="shared" si="39"/>
        <v>2.6380529797389481E-3</v>
      </c>
    </row>
    <row r="334" spans="1:10">
      <c r="A334" s="165" t="s">
        <v>207</v>
      </c>
      <c r="B334" s="78">
        <v>3077.24</v>
      </c>
      <c r="C334" s="78">
        <v>2144</v>
      </c>
      <c r="D334" s="78">
        <v>445.00799999999998</v>
      </c>
      <c r="E334" s="78">
        <v>161.827</v>
      </c>
      <c r="F334" s="78">
        <v>123.64700000000001</v>
      </c>
      <c r="G334" s="20">
        <f t="shared" si="37"/>
        <v>1190.3444</v>
      </c>
      <c r="H334">
        <f t="shared" si="38"/>
        <v>5.9544497929946684E-2</v>
      </c>
      <c r="I334">
        <f t="shared" si="40"/>
        <v>0.33910511100000001</v>
      </c>
      <c r="J334">
        <f t="shared" si="39"/>
        <v>2.0191843579973841E-2</v>
      </c>
    </row>
    <row r="335" spans="1:10">
      <c r="A335" s="165" t="s">
        <v>28</v>
      </c>
      <c r="B335" s="78">
        <v>6</v>
      </c>
      <c r="C335" s="78">
        <v>0</v>
      </c>
      <c r="D335" s="78">
        <v>0</v>
      </c>
      <c r="E335" s="78">
        <v>0</v>
      </c>
      <c r="F335" s="78">
        <v>0</v>
      </c>
      <c r="G335" s="20">
        <f t="shared" si="37"/>
        <v>1.2</v>
      </c>
      <c r="H335">
        <f t="shared" si="38"/>
        <v>6.0027499197657433E-5</v>
      </c>
      <c r="I335">
        <f t="shared" si="40"/>
        <v>0.41010332799999999</v>
      </c>
      <c r="J335">
        <f t="shared" si="39"/>
        <v>2.4617477192476643E-5</v>
      </c>
    </row>
    <row r="336" spans="1:10">
      <c r="A336" s="165" t="s">
        <v>42</v>
      </c>
      <c r="B336" s="78">
        <v>522.29</v>
      </c>
      <c r="C336" s="78">
        <v>207</v>
      </c>
      <c r="D336" s="78">
        <v>103.212</v>
      </c>
      <c r="E336" s="78">
        <v>33.667999999999999</v>
      </c>
      <c r="F336" s="78">
        <v>163.14699999999999</v>
      </c>
      <c r="G336" s="20">
        <f t="shared" si="37"/>
        <v>205.86340000000001</v>
      </c>
      <c r="H336">
        <f t="shared" si="38"/>
        <v>1.0297887565272527E-2</v>
      </c>
      <c r="I336">
        <f t="shared" si="40"/>
        <v>0.34843180000000001</v>
      </c>
      <c r="J336">
        <f t="shared" si="39"/>
        <v>3.5881115005655241E-3</v>
      </c>
    </row>
    <row r="337" spans="1:12">
      <c r="A337" s="165" t="s">
        <v>73</v>
      </c>
      <c r="B337" s="78">
        <v>327.45</v>
      </c>
      <c r="C337" s="78">
        <v>270</v>
      </c>
      <c r="D337" s="78">
        <v>600.68600000000004</v>
      </c>
      <c r="E337" s="78">
        <v>1162.011</v>
      </c>
      <c r="F337" s="78">
        <v>217.09100000000001</v>
      </c>
      <c r="G337" s="20">
        <f t="shared" si="37"/>
        <v>515.44759999999997</v>
      </c>
      <c r="H337">
        <f t="shared" si="38"/>
        <v>2.5784191996195374E-2</v>
      </c>
      <c r="I337">
        <f t="shared" si="40"/>
        <v>0.39864959599999999</v>
      </c>
      <c r="J337">
        <f t="shared" si="39"/>
        <v>1.027885772246972E-2</v>
      </c>
    </row>
    <row r="338" spans="1:12">
      <c r="A338" s="165" t="s">
        <v>89</v>
      </c>
      <c r="B338" s="78">
        <v>310.92</v>
      </c>
      <c r="C338" s="78">
        <v>2059</v>
      </c>
      <c r="D338" s="78">
        <v>8005.723</v>
      </c>
      <c r="E338" s="78">
        <v>1105.829</v>
      </c>
      <c r="F338" s="78">
        <v>2047.713</v>
      </c>
      <c r="G338" s="20">
        <f t="shared" si="37"/>
        <v>2705.837</v>
      </c>
      <c r="H338">
        <f t="shared" si="38"/>
        <v>0.13535385695540983</v>
      </c>
      <c r="I338">
        <f t="shared" si="40"/>
        <v>0.39864959599999999</v>
      </c>
      <c r="J338">
        <f t="shared" si="39"/>
        <v>5.3958760392315917E-2</v>
      </c>
    </row>
    <row r="339" spans="1:12">
      <c r="A339" s="218" t="s">
        <v>119</v>
      </c>
      <c r="B339" s="78">
        <v>0</v>
      </c>
      <c r="C339" s="78">
        <v>0</v>
      </c>
      <c r="D339" s="78">
        <v>0.83</v>
      </c>
      <c r="E339" s="78">
        <v>1.9</v>
      </c>
      <c r="F339" s="78">
        <v>1316.769</v>
      </c>
      <c r="G339" s="20">
        <f t="shared" si="37"/>
        <v>263.89980000000003</v>
      </c>
      <c r="H339">
        <f t="shared" si="38"/>
        <v>1.3201037527301633E-2</v>
      </c>
      <c r="I339">
        <f t="shared" si="40"/>
        <v>0.39864959599999999</v>
      </c>
      <c r="J339">
        <f t="shared" si="39"/>
        <v>5.2625882770396355E-3</v>
      </c>
    </row>
    <row r="340" spans="1:12">
      <c r="A340" s="218" t="s">
        <v>266</v>
      </c>
      <c r="B340" s="78">
        <v>492</v>
      </c>
      <c r="C340" s="78">
        <v>42</v>
      </c>
      <c r="D340" s="78">
        <v>0</v>
      </c>
      <c r="E340" s="78">
        <v>0</v>
      </c>
      <c r="F340" s="78">
        <v>0</v>
      </c>
      <c r="G340" s="20">
        <f t="shared" si="37"/>
        <v>106.8</v>
      </c>
      <c r="H340">
        <f t="shared" si="38"/>
        <v>5.3424474285915114E-3</v>
      </c>
      <c r="I340">
        <f t="shared" si="40"/>
        <v>0.39864959599999999</v>
      </c>
      <c r="J340">
        <f t="shared" si="39"/>
        <v>2.129764509059245E-3</v>
      </c>
    </row>
    <row r="341" spans="1:12">
      <c r="A341" s="218" t="s">
        <v>216</v>
      </c>
      <c r="B341" s="78">
        <v>0</v>
      </c>
      <c r="C341" s="78">
        <v>0</v>
      </c>
      <c r="D341" s="78">
        <v>0</v>
      </c>
      <c r="E341" s="78">
        <v>42.801000000000002</v>
      </c>
      <c r="F341" s="78">
        <v>0</v>
      </c>
      <c r="G341" s="20">
        <f t="shared" si="37"/>
        <v>8.5602</v>
      </c>
      <c r="H341">
        <f t="shared" si="38"/>
        <v>4.2820616552648931E-4</v>
      </c>
      <c r="I341">
        <f t="shared" si="40"/>
        <v>0.302344053</v>
      </c>
      <c r="J341">
        <f t="shared" si="39"/>
        <v>1.2946558760486764E-4</v>
      </c>
    </row>
    <row r="342" spans="1:12">
      <c r="A342" s="218" t="s">
        <v>260</v>
      </c>
      <c r="B342" s="78">
        <v>2</v>
      </c>
      <c r="C342" s="78">
        <v>5</v>
      </c>
      <c r="D342" s="78">
        <v>0</v>
      </c>
      <c r="E342" s="78">
        <v>0</v>
      </c>
      <c r="F342" s="78">
        <v>0</v>
      </c>
      <c r="G342" s="20">
        <f t="shared" si="37"/>
        <v>1.4</v>
      </c>
      <c r="H342">
        <f t="shared" si="38"/>
        <v>7.0032082397266998E-5</v>
      </c>
      <c r="I342">
        <f t="shared" si="40"/>
        <v>0.39864959599999999</v>
      </c>
      <c r="J342">
        <f t="shared" si="39"/>
        <v>2.7918261354709199E-5</v>
      </c>
    </row>
    <row r="343" spans="1:12">
      <c r="A343" s="165" t="s">
        <v>228</v>
      </c>
      <c r="B343" s="78">
        <v>0</v>
      </c>
      <c r="C343" s="78">
        <v>0</v>
      </c>
      <c r="D343" s="78">
        <v>0</v>
      </c>
      <c r="E343" s="78">
        <v>0</v>
      </c>
      <c r="F343" s="78">
        <v>0</v>
      </c>
      <c r="G343" s="20">
        <f t="shared" si="37"/>
        <v>0</v>
      </c>
      <c r="H343">
        <f t="shared" si="38"/>
        <v>0</v>
      </c>
      <c r="I343">
        <f t="shared" si="40"/>
        <v>0.28943591299999999</v>
      </c>
    </row>
    <row r="344" spans="1:12" ht="16" thickBot="1">
      <c r="A344" s="79"/>
      <c r="B344" s="80"/>
      <c r="C344" s="80"/>
      <c r="D344" s="80"/>
      <c r="E344" s="80"/>
      <c r="F344" s="80"/>
      <c r="G344" s="20"/>
    </row>
    <row r="345" spans="1:12">
      <c r="A345" s="58"/>
      <c r="B345" s="82">
        <f>SUM(B290:B343)</f>
        <v>13962.13</v>
      </c>
      <c r="C345" s="82">
        <f>SUM(C290:C343)</f>
        <v>8395</v>
      </c>
      <c r="D345" s="82">
        <f>SUM(D290:D343)</f>
        <v>27004.881000000001</v>
      </c>
      <c r="E345" s="82">
        <f>SUM(E290:E343)</f>
        <v>30875.657000000007</v>
      </c>
      <c r="F345" s="82">
        <f>SUM(F290:F343)</f>
        <v>19716.521000000001</v>
      </c>
      <c r="G345" s="20">
        <f>AVERAGE(B345:F345)</f>
        <v>19990.837800000001</v>
      </c>
    </row>
    <row r="346" spans="1:12">
      <c r="A346" s="84" t="s">
        <v>283</v>
      </c>
      <c r="B346" s="166"/>
      <c r="C346" s="166"/>
      <c r="D346" s="166"/>
      <c r="E346" s="166"/>
      <c r="F346" s="166"/>
      <c r="G346" s="69"/>
    </row>
    <row r="348" spans="1:12">
      <c r="A348" s="1" t="s">
        <v>25</v>
      </c>
      <c r="B348" s="2"/>
      <c r="C348" s="2"/>
      <c r="D348" s="2"/>
      <c r="E348" s="2"/>
      <c r="F348" s="2"/>
      <c r="G348" s="3"/>
    </row>
    <row r="349" spans="1:12">
      <c r="A349" s="6" t="s">
        <v>2</v>
      </c>
      <c r="B349" s="6"/>
      <c r="C349" s="6"/>
      <c r="D349" s="6"/>
      <c r="E349" s="6"/>
      <c r="F349" s="6"/>
      <c r="G349" s="7"/>
    </row>
    <row r="350" spans="1:12">
      <c r="A350" s="8" t="s">
        <v>4</v>
      </c>
      <c r="B350" s="9"/>
      <c r="C350" s="9"/>
      <c r="D350" s="9"/>
      <c r="E350" s="9"/>
      <c r="F350" s="9"/>
      <c r="G350" s="10"/>
    </row>
    <row r="351" spans="1:12" ht="16" thickBot="1">
      <c r="A351" s="11"/>
      <c r="B351" s="12"/>
      <c r="C351" s="12"/>
      <c r="D351" s="12"/>
      <c r="E351" s="12"/>
      <c r="F351" s="12"/>
      <c r="G351" s="13"/>
    </row>
    <row r="352" spans="1:12">
      <c r="A352" s="14" t="s">
        <v>7</v>
      </c>
      <c r="B352" s="15" t="s">
        <v>8</v>
      </c>
      <c r="C352" s="15" t="s">
        <v>9</v>
      </c>
      <c r="D352" s="15" t="s">
        <v>10</v>
      </c>
      <c r="E352" s="15" t="s">
        <v>11</v>
      </c>
      <c r="F352" s="15" t="s">
        <v>12</v>
      </c>
      <c r="G352" s="16" t="s">
        <v>13</v>
      </c>
      <c r="H352" s="16" t="s">
        <v>14</v>
      </c>
      <c r="I352" s="16" t="s">
        <v>15</v>
      </c>
      <c r="J352" s="336" t="s">
        <v>279</v>
      </c>
      <c r="K352" s="16" t="s">
        <v>17</v>
      </c>
      <c r="L352" s="16" t="s">
        <v>18</v>
      </c>
    </row>
    <row r="353" spans="1:12">
      <c r="A353" s="13"/>
      <c r="B353" s="16"/>
      <c r="C353" s="16"/>
      <c r="D353" s="16"/>
      <c r="E353" s="16"/>
      <c r="F353" s="16"/>
      <c r="G353" s="18"/>
    </row>
    <row r="354" spans="1:12">
      <c r="A354" s="17" t="s">
        <v>21</v>
      </c>
      <c r="B354" s="19">
        <v>22.851283553667557</v>
      </c>
      <c r="C354" s="19">
        <v>16.94814008054534</v>
      </c>
      <c r="D354" s="19">
        <v>2.9137336185260483</v>
      </c>
      <c r="E354" s="19">
        <v>8.103092353566737</v>
      </c>
      <c r="F354" s="19">
        <v>15.930997797747379</v>
      </c>
      <c r="G354" s="20">
        <f>AVERAGE(B354:F354)</f>
        <v>13.349449480810611</v>
      </c>
      <c r="H354">
        <f>G354/G$431</f>
        <v>2.7978141619786467E-2</v>
      </c>
      <c r="I354">
        <f t="shared" ref="I354:I385" si="41">VLOOKUP(A354,R$1:S$250,2,FALSE)</f>
        <v>0.19499014100000001</v>
      </c>
      <c r="J354">
        <f>H354*I354</f>
        <v>5.455461779360132E-3</v>
      </c>
      <c r="K354">
        <f>SUM(J354:J429)</f>
        <v>0.25002976463120213</v>
      </c>
      <c r="L354">
        <f>COUNTA(J354:J429)</f>
        <v>68</v>
      </c>
    </row>
    <row r="355" spans="1:12">
      <c r="A355" s="17" t="s">
        <v>23</v>
      </c>
      <c r="B355" s="19">
        <v>4.1015124327095602</v>
      </c>
      <c r="C355" s="19">
        <v>3.7508178866780675</v>
      </c>
      <c r="D355" s="19">
        <v>3.5759458045547001</v>
      </c>
      <c r="E355" s="19">
        <v>0</v>
      </c>
      <c r="F355" s="19">
        <v>2.0904696682744568</v>
      </c>
      <c r="G355" s="20">
        <f t="shared" ref="G355:G418" si="42">AVERAGE(B355:F355)</f>
        <v>2.7037491584433573</v>
      </c>
      <c r="H355">
        <f t="shared" ref="H355:H418" si="43">G355/G$431</f>
        <v>5.6665914926338464E-3</v>
      </c>
      <c r="I355">
        <f t="shared" si="41"/>
        <v>0.205225833</v>
      </c>
      <c r="J355">
        <f t="shared" ref="J355:J418" si="44">H355*I355</f>
        <v>1.1629309593464946E-3</v>
      </c>
    </row>
    <row r="356" spans="1:12">
      <c r="A356" s="17" t="s">
        <v>27</v>
      </c>
      <c r="B356" s="19">
        <v>0</v>
      </c>
      <c r="C356" s="19">
        <v>0</v>
      </c>
      <c r="D356" s="19">
        <v>1.986636558085942</v>
      </c>
      <c r="E356" s="19">
        <v>1.5666812630759501</v>
      </c>
      <c r="F356" s="19">
        <v>0.63086699884619435</v>
      </c>
      <c r="G356" s="20">
        <f t="shared" si="42"/>
        <v>0.83683696400161733</v>
      </c>
      <c r="H356">
        <f t="shared" si="43"/>
        <v>1.7538658148536397E-3</v>
      </c>
      <c r="I356">
        <f t="shared" si="41"/>
        <v>0.20740839999999999</v>
      </c>
      <c r="J356">
        <f t="shared" si="44"/>
        <v>3.6376650247348964E-4</v>
      </c>
    </row>
    <row r="357" spans="1:12">
      <c r="A357" s="17" t="s">
        <v>29</v>
      </c>
      <c r="B357" s="19">
        <v>4.5409601933570096</v>
      </c>
      <c r="C357" s="19">
        <v>4.3064946106303736</v>
      </c>
      <c r="D357" s="19">
        <v>11.257607162487005</v>
      </c>
      <c r="E357" s="19">
        <v>1.9378470991374217</v>
      </c>
      <c r="F357" s="19">
        <v>0.72851647320935298</v>
      </c>
      <c r="G357" s="20">
        <f t="shared" si="42"/>
        <v>4.5542851077642323</v>
      </c>
      <c r="H357">
        <f t="shared" si="43"/>
        <v>9.544995387643123E-3</v>
      </c>
      <c r="I357">
        <f t="shared" si="41"/>
        <v>0.226918286</v>
      </c>
      <c r="J357">
        <f t="shared" si="44"/>
        <v>2.1659339932418829E-3</v>
      </c>
    </row>
    <row r="358" spans="1:12">
      <c r="A358" s="17" t="s">
        <v>32</v>
      </c>
      <c r="B358" s="19">
        <v>0</v>
      </c>
      <c r="C358" s="19">
        <v>0</v>
      </c>
      <c r="D358" s="19">
        <v>22.25032945056255</v>
      </c>
      <c r="E358" s="19">
        <v>4.0828241966761887</v>
      </c>
      <c r="F358" s="19">
        <v>16.277910404037549</v>
      </c>
      <c r="G358" s="20">
        <f t="shared" si="42"/>
        <v>8.5222128102552581</v>
      </c>
      <c r="H358">
        <f t="shared" si="43"/>
        <v>1.7861086875681532E-2</v>
      </c>
      <c r="I358">
        <f t="shared" si="41"/>
        <v>0.167790564</v>
      </c>
      <c r="J358">
        <f t="shared" si="44"/>
        <v>2.9969218405236022E-3</v>
      </c>
    </row>
    <row r="359" spans="1:12">
      <c r="A359" s="17" t="s">
        <v>34</v>
      </c>
      <c r="B359" s="19">
        <v>1.4648258688248434</v>
      </c>
      <c r="C359" s="19">
        <v>1.1113534479046125</v>
      </c>
      <c r="D359" s="19">
        <v>0</v>
      </c>
      <c r="E359" s="19">
        <v>0</v>
      </c>
      <c r="F359" s="19">
        <v>0</v>
      </c>
      <c r="G359" s="20">
        <f t="shared" si="42"/>
        <v>0.51523586334589111</v>
      </c>
      <c r="H359">
        <f t="shared" si="43"/>
        <v>1.0798454253117976E-3</v>
      </c>
      <c r="I359">
        <f t="shared" si="41"/>
        <v>0.14496762399999999</v>
      </c>
      <c r="J359">
        <f t="shared" si="44"/>
        <v>1.5654262559472074E-4</v>
      </c>
    </row>
    <row r="360" spans="1:12">
      <c r="A360" s="17" t="s">
        <v>36</v>
      </c>
      <c r="B360" s="19">
        <v>1.4648258688248399</v>
      </c>
      <c r="C360" s="19">
        <v>0</v>
      </c>
      <c r="D360" s="19">
        <v>0</v>
      </c>
      <c r="E360" s="19">
        <v>0</v>
      </c>
      <c r="F360" s="19">
        <v>0</v>
      </c>
      <c r="G360" s="20">
        <f t="shared" si="42"/>
        <v>0.292965173764968</v>
      </c>
      <c r="H360">
        <f t="shared" si="43"/>
        <v>6.1400443014852381E-4</v>
      </c>
      <c r="I360">
        <f t="shared" si="41"/>
        <v>0.252987409</v>
      </c>
      <c r="J360">
        <f t="shared" si="44"/>
        <v>1.5533538989779652E-4</v>
      </c>
    </row>
    <row r="361" spans="1:12">
      <c r="A361" s="17" t="s">
        <v>39</v>
      </c>
      <c r="B361" s="19">
        <v>2.0507562163547806</v>
      </c>
      <c r="C361" s="19">
        <v>5.0010905155707563</v>
      </c>
      <c r="D361" s="19">
        <v>4.105715553377614</v>
      </c>
      <c r="E361" s="19">
        <v>22.1490084867694</v>
      </c>
      <c r="F361" s="19">
        <v>1.1653693848340088</v>
      </c>
      <c r="G361" s="20">
        <f t="shared" si="42"/>
        <v>6.8943880313813111</v>
      </c>
      <c r="H361">
        <f t="shared" si="43"/>
        <v>1.4449447147691237E-2</v>
      </c>
      <c r="I361">
        <f t="shared" si="41"/>
        <v>0.150847644</v>
      </c>
      <c r="J361">
        <f t="shared" si="44"/>
        <v>2.179665059331743E-3</v>
      </c>
    </row>
    <row r="362" spans="1:12">
      <c r="A362" s="17" t="s">
        <v>41</v>
      </c>
      <c r="B362" s="19">
        <v>16.699014904603214</v>
      </c>
      <c r="C362" s="19">
        <v>10.002181031141513</v>
      </c>
      <c r="D362" s="19">
        <v>4.5030428649948018</v>
      </c>
      <c r="E362" s="19">
        <v>22.914972440589143</v>
      </c>
      <c r="F362" s="19">
        <v>23.5913420892362</v>
      </c>
      <c r="G362" s="20">
        <f t="shared" si="42"/>
        <v>15.542110666112972</v>
      </c>
      <c r="H362">
        <f t="shared" si="43"/>
        <v>3.2573580948934984E-2</v>
      </c>
      <c r="I362">
        <f t="shared" si="41"/>
        <v>0.15008984</v>
      </c>
      <c r="J362">
        <f t="shared" si="44"/>
        <v>4.8889635528526999E-3</v>
      </c>
    </row>
    <row r="363" spans="1:12">
      <c r="A363" s="17" t="s">
        <v>43</v>
      </c>
      <c r="B363" s="19">
        <v>14.355293514483467</v>
      </c>
      <c r="C363" s="19">
        <v>2.9173028007496078</v>
      </c>
      <c r="D363" s="19">
        <v>1.7217516836744831</v>
      </c>
      <c r="E363" s="19">
        <v>6.9367697451188901</v>
      </c>
      <c r="F363" s="19">
        <v>3.1145042875828413</v>
      </c>
      <c r="G363" s="20">
        <f t="shared" si="42"/>
        <v>5.8091244063218586</v>
      </c>
      <c r="H363">
        <f t="shared" si="43"/>
        <v>1.2174921936718083E-2</v>
      </c>
      <c r="I363">
        <f t="shared" si="41"/>
        <v>0.24644919700000001</v>
      </c>
      <c r="J363">
        <f t="shared" si="44"/>
        <v>3.0004997348418564E-3</v>
      </c>
    </row>
    <row r="364" spans="1:12">
      <c r="A364" s="17" t="s">
        <v>45</v>
      </c>
      <c r="B364" s="19">
        <v>3.2226169114146557</v>
      </c>
      <c r="C364" s="19">
        <v>0.83351508592845935</v>
      </c>
      <c r="D364" s="19">
        <v>0</v>
      </c>
      <c r="E364" s="19">
        <v>1.38457368058886</v>
      </c>
      <c r="F364" s="19">
        <v>0.69896465859945001</v>
      </c>
      <c r="G364" s="20">
        <f t="shared" si="42"/>
        <v>1.2279340673062848</v>
      </c>
      <c r="H364">
        <f t="shared" si="43"/>
        <v>2.5735378289749151E-3</v>
      </c>
      <c r="I364">
        <f t="shared" si="41"/>
        <v>0.21118531600000001</v>
      </c>
      <c r="J364">
        <f t="shared" si="44"/>
        <v>5.4349339965002145E-4</v>
      </c>
    </row>
    <row r="365" spans="1:12">
      <c r="A365" s="17" t="s">
        <v>47</v>
      </c>
      <c r="B365" s="19">
        <v>1.0253781081773903</v>
      </c>
      <c r="C365" s="19">
        <v>0.69459590494038281</v>
      </c>
      <c r="D365" s="19">
        <v>0.79465462323437674</v>
      </c>
      <c r="E365" s="19">
        <v>0</v>
      </c>
      <c r="F365" s="19">
        <v>0</v>
      </c>
      <c r="G365" s="20">
        <f t="shared" si="42"/>
        <v>0.50292572727042995</v>
      </c>
      <c r="H365">
        <f t="shared" si="43"/>
        <v>1.0540455051747776E-3</v>
      </c>
      <c r="I365">
        <f t="shared" si="41"/>
        <v>0.193795309</v>
      </c>
      <c r="J365">
        <f t="shared" si="44"/>
        <v>2.0426907437540712E-4</v>
      </c>
    </row>
    <row r="366" spans="1:12">
      <c r="A366" s="17" t="s">
        <v>49</v>
      </c>
      <c r="B366" s="19">
        <v>528.94862123265102</v>
      </c>
      <c r="C366" s="19">
        <v>299.64867339128102</v>
      </c>
      <c r="D366" s="19">
        <v>12.979358846161489</v>
      </c>
      <c r="E366" s="19">
        <v>5.5633171382697002</v>
      </c>
      <c r="F366" s="19">
        <v>0</v>
      </c>
      <c r="G366" s="20">
        <f t="shared" si="42"/>
        <v>169.42799412167264</v>
      </c>
      <c r="H366">
        <f t="shared" si="43"/>
        <v>0.35509182762229269</v>
      </c>
      <c r="I366">
        <f t="shared" si="41"/>
        <v>0.21171030399999999</v>
      </c>
      <c r="J366">
        <f t="shared" si="44"/>
        <v>7.5176598773831177E-2</v>
      </c>
    </row>
    <row r="367" spans="1:12">
      <c r="A367" s="17" t="s">
        <v>51</v>
      </c>
      <c r="B367" s="19">
        <v>0</v>
      </c>
      <c r="C367" s="19">
        <v>4.5843329726065267</v>
      </c>
      <c r="D367" s="19">
        <v>0</v>
      </c>
      <c r="E367" s="19">
        <v>5.0753800279416978</v>
      </c>
      <c r="F367" s="19">
        <v>1.5277003291815174</v>
      </c>
      <c r="G367" s="20">
        <f t="shared" si="42"/>
        <v>2.2374826659459481</v>
      </c>
      <c r="H367">
        <f t="shared" si="43"/>
        <v>4.6893774151240773E-3</v>
      </c>
      <c r="I367">
        <f t="shared" si="41"/>
        <v>0.26294708900000002</v>
      </c>
      <c r="J367">
        <f t="shared" si="44"/>
        <v>1.2330581405292208E-3</v>
      </c>
    </row>
    <row r="368" spans="1:12">
      <c r="A368" s="17" t="s">
        <v>52</v>
      </c>
      <c r="B368" s="19">
        <v>0</v>
      </c>
      <c r="C368" s="19">
        <v>0</v>
      </c>
      <c r="D368" s="19">
        <v>1.0595394976458401</v>
      </c>
      <c r="E368" s="19">
        <v>0</v>
      </c>
      <c r="F368" s="19">
        <v>0</v>
      </c>
      <c r="G368" s="20">
        <f t="shared" si="42"/>
        <v>0.21190789952916803</v>
      </c>
      <c r="H368">
        <f t="shared" si="43"/>
        <v>4.4412237612502167E-4</v>
      </c>
      <c r="I368">
        <f t="shared" si="41"/>
        <v>0.25720264300000001</v>
      </c>
      <c r="J368">
        <f t="shared" si="44"/>
        <v>1.1422944895479568E-4</v>
      </c>
    </row>
    <row r="369" spans="1:10">
      <c r="A369" s="17" t="s">
        <v>54</v>
      </c>
      <c r="B369" s="19">
        <v>3.3690994982971398</v>
      </c>
      <c r="C369" s="19">
        <v>0</v>
      </c>
      <c r="D369" s="19">
        <v>0</v>
      </c>
      <c r="E369" s="19">
        <v>0</v>
      </c>
      <c r="F369" s="19">
        <v>115.79685825664851</v>
      </c>
      <c r="G369" s="20">
        <f t="shared" si="42"/>
        <v>23.833191550989131</v>
      </c>
      <c r="H369">
        <f t="shared" si="43"/>
        <v>4.9950255208919818E-2</v>
      </c>
      <c r="I369">
        <f t="shared" si="41"/>
        <v>0.12913191900000001</v>
      </c>
      <c r="J369">
        <f t="shared" si="44"/>
        <v>6.450172309667563E-3</v>
      </c>
    </row>
    <row r="370" spans="1:10">
      <c r="A370" s="17" t="s">
        <v>56</v>
      </c>
      <c r="B370" s="19">
        <v>35.741751199326174</v>
      </c>
      <c r="C370" s="19">
        <v>5.1400096965588302</v>
      </c>
      <c r="D370" s="19">
        <v>8.0789886695494975</v>
      </c>
      <c r="E370" s="19">
        <v>15.424929276921688</v>
      </c>
      <c r="F370" s="19">
        <v>4.68075046190771</v>
      </c>
      <c r="G370" s="20">
        <f t="shared" si="42"/>
        <v>13.813285860852778</v>
      </c>
      <c r="H370">
        <f t="shared" si="43"/>
        <v>2.895026260109609E-2</v>
      </c>
      <c r="I370">
        <f t="shared" si="41"/>
        <v>0.255508018</v>
      </c>
      <c r="J370">
        <f t="shared" si="44"/>
        <v>7.3970242177855867E-3</v>
      </c>
    </row>
    <row r="371" spans="1:10">
      <c r="A371" s="17" t="s">
        <v>58</v>
      </c>
      <c r="B371" s="19">
        <v>92.869960083495101</v>
      </c>
      <c r="C371" s="19">
        <v>0</v>
      </c>
      <c r="D371" s="19">
        <v>0.66221218602864729</v>
      </c>
      <c r="E371" s="19">
        <v>4.7570392921436566</v>
      </c>
      <c r="F371" s="19">
        <v>10.845515961834474</v>
      </c>
      <c r="G371" s="20">
        <f t="shared" si="42"/>
        <v>21.82694550470038</v>
      </c>
      <c r="H371">
        <f t="shared" si="43"/>
        <v>4.5745509830626141E-2</v>
      </c>
      <c r="I371">
        <f t="shared" si="41"/>
        <v>0.19057085000000001</v>
      </c>
      <c r="J371">
        <f t="shared" si="44"/>
        <v>8.7177606921057804E-3</v>
      </c>
    </row>
    <row r="372" spans="1:10">
      <c r="A372" s="17" t="s">
        <v>60</v>
      </c>
      <c r="B372" s="19">
        <v>0</v>
      </c>
      <c r="C372" s="19">
        <v>1.2502726288926891</v>
      </c>
      <c r="D372" s="19">
        <v>0.79465462323437697</v>
      </c>
      <c r="E372" s="19">
        <v>0.60609851881199128</v>
      </c>
      <c r="F372" s="19">
        <v>0</v>
      </c>
      <c r="G372" s="20">
        <f t="shared" si="42"/>
        <v>0.53020515418781156</v>
      </c>
      <c r="H372">
        <f t="shared" si="43"/>
        <v>1.1112184747941042E-3</v>
      </c>
      <c r="I372">
        <f t="shared" si="41"/>
        <v>0.14993991800000001</v>
      </c>
      <c r="J372">
        <f t="shared" si="44"/>
        <v>1.6661600699071304E-4</v>
      </c>
    </row>
    <row r="373" spans="1:10">
      <c r="A373" s="17" t="s">
        <v>62</v>
      </c>
      <c r="B373" s="19">
        <v>0</v>
      </c>
      <c r="C373" s="19">
        <v>1.5281109908688424</v>
      </c>
      <c r="D373" s="19">
        <v>0</v>
      </c>
      <c r="E373" s="19">
        <v>0</v>
      </c>
      <c r="F373" s="19">
        <v>0</v>
      </c>
      <c r="G373" s="20">
        <f t="shared" si="42"/>
        <v>0.30562219817376846</v>
      </c>
      <c r="H373">
        <f t="shared" si="43"/>
        <v>6.4053136834949973E-4</v>
      </c>
      <c r="I373">
        <f t="shared" si="41"/>
        <v>0.25460756899999998</v>
      </c>
      <c r="J373">
        <f t="shared" si="44"/>
        <v>1.6308413456370965E-4</v>
      </c>
    </row>
    <row r="374" spans="1:10">
      <c r="A374" s="17" t="s">
        <v>64</v>
      </c>
      <c r="B374" s="19">
        <v>59.764895448053608</v>
      </c>
      <c r="C374" s="19">
        <v>39.453047400613741</v>
      </c>
      <c r="D374" s="19">
        <v>28.210239124820376</v>
      </c>
      <c r="E374" s="19">
        <v>19.883089712311726</v>
      </c>
      <c r="F374" s="19">
        <v>0.65913395195131919</v>
      </c>
      <c r="G374" s="20">
        <f t="shared" si="42"/>
        <v>29.594081127550158</v>
      </c>
      <c r="H374">
        <f t="shared" si="43"/>
        <v>6.2024085269153054E-2</v>
      </c>
      <c r="I374">
        <f t="shared" si="41"/>
        <v>0.25070976</v>
      </c>
      <c r="J374">
        <f t="shared" si="44"/>
        <v>1.5550043532048897E-2</v>
      </c>
    </row>
    <row r="375" spans="1:10">
      <c r="A375" s="17" t="s">
        <v>66</v>
      </c>
      <c r="B375" s="19">
        <v>2.6366865638847181</v>
      </c>
      <c r="C375" s="19">
        <v>0</v>
      </c>
      <c r="D375" s="19">
        <v>0</v>
      </c>
      <c r="E375" s="19">
        <v>0</v>
      </c>
      <c r="F375" s="19">
        <v>3.4871141239685799</v>
      </c>
      <c r="G375" s="20">
        <f t="shared" si="42"/>
        <v>1.2247601375706596</v>
      </c>
      <c r="H375">
        <f t="shared" si="43"/>
        <v>2.5668858201589543E-3</v>
      </c>
      <c r="I375">
        <f t="shared" si="41"/>
        <v>0.187754477</v>
      </c>
      <c r="J375">
        <f t="shared" si="44"/>
        <v>4.8194430468266055E-4</v>
      </c>
    </row>
    <row r="376" spans="1:10">
      <c r="A376" s="17" t="s">
        <v>68</v>
      </c>
      <c r="B376" s="19">
        <v>0</v>
      </c>
      <c r="C376" s="19">
        <v>0</v>
      </c>
      <c r="D376" s="19">
        <v>0</v>
      </c>
      <c r="E376" s="19">
        <v>3.1834073579804101</v>
      </c>
      <c r="F376" s="19">
        <v>0</v>
      </c>
      <c r="G376" s="20">
        <f t="shared" si="42"/>
        <v>0.63668147159608202</v>
      </c>
      <c r="H376">
        <f t="shared" si="43"/>
        <v>1.3343744552623737E-3</v>
      </c>
      <c r="I376">
        <f t="shared" si="41"/>
        <v>0.17079533599999999</v>
      </c>
      <c r="J376">
        <f t="shared" si="44"/>
        <v>2.2790493343635408E-4</v>
      </c>
    </row>
    <row r="377" spans="1:10">
      <c r="A377" s="17" t="s">
        <v>70</v>
      </c>
      <c r="B377" s="19">
        <v>7.470611931006701</v>
      </c>
      <c r="C377" s="19">
        <v>3.1951411627257609</v>
      </c>
      <c r="D377" s="19">
        <v>5.2976974882291783</v>
      </c>
      <c r="E377" s="19">
        <v>0</v>
      </c>
      <c r="F377" s="19">
        <v>1.7808180456228622</v>
      </c>
      <c r="G377" s="20">
        <f t="shared" si="42"/>
        <v>3.5488537255169006</v>
      </c>
      <c r="H377">
        <f t="shared" si="43"/>
        <v>7.4377847763044611E-3</v>
      </c>
      <c r="I377">
        <f t="shared" si="41"/>
        <v>0.21351756199999999</v>
      </c>
      <c r="J377">
        <f t="shared" si="44"/>
        <v>1.5880976721172439E-3</v>
      </c>
    </row>
    <row r="378" spans="1:10">
      <c r="A378" s="17" t="s">
        <v>74</v>
      </c>
      <c r="B378" s="19">
        <v>31.933203940381588</v>
      </c>
      <c r="C378" s="19">
        <v>1.3891918098807656</v>
      </c>
      <c r="D378" s="19">
        <v>7.2843340463151209</v>
      </c>
      <c r="E378" s="19">
        <v>6.1416129727325179</v>
      </c>
      <c r="F378" s="19">
        <v>6.7352440080483724</v>
      </c>
      <c r="G378" s="20">
        <f t="shared" si="42"/>
        <v>10.696717355471673</v>
      </c>
      <c r="H378">
        <f t="shared" si="43"/>
        <v>2.241847302155876E-2</v>
      </c>
      <c r="I378">
        <f t="shared" si="41"/>
        <v>0.164744418</v>
      </c>
      <c r="J378">
        <f t="shared" si="44"/>
        <v>3.6933182903853994E-3</v>
      </c>
    </row>
    <row r="379" spans="1:10">
      <c r="A379" s="17" t="s">
        <v>20</v>
      </c>
      <c r="B379" s="19">
        <v>0</v>
      </c>
      <c r="C379" s="19">
        <v>0</v>
      </c>
      <c r="D379" s="19">
        <v>0</v>
      </c>
      <c r="E379" s="19">
        <v>0</v>
      </c>
      <c r="F379" s="19">
        <v>2.2497924948669779</v>
      </c>
      <c r="G379" s="20">
        <f t="shared" si="42"/>
        <v>0.44995849897339557</v>
      </c>
      <c r="H379">
        <f t="shared" si="43"/>
        <v>9.4303533830368633E-4</v>
      </c>
      <c r="I379">
        <f t="shared" si="41"/>
        <v>0.21351756199999999</v>
      </c>
      <c r="J379">
        <f t="shared" si="44"/>
        <v>2.0135460631444833E-4</v>
      </c>
    </row>
    <row r="380" spans="1:10">
      <c r="A380" s="17" t="s">
        <v>76</v>
      </c>
      <c r="B380" s="19">
        <v>1.1718606950598747</v>
      </c>
      <c r="C380" s="19">
        <v>0</v>
      </c>
      <c r="D380" s="19">
        <v>0</v>
      </c>
      <c r="E380" s="19">
        <v>0.63390120316116505</v>
      </c>
      <c r="F380" s="19">
        <v>0</v>
      </c>
      <c r="G380" s="20">
        <f t="shared" si="42"/>
        <v>0.36115237964420793</v>
      </c>
      <c r="H380">
        <f t="shared" si="43"/>
        <v>7.5691304263394803E-4</v>
      </c>
      <c r="I380">
        <f t="shared" si="41"/>
        <v>0.21351756199999999</v>
      </c>
      <c r="J380">
        <f t="shared" si="44"/>
        <v>1.6161422750920264E-4</v>
      </c>
    </row>
    <row r="381" spans="1:10">
      <c r="A381" s="17" t="s">
        <v>181</v>
      </c>
      <c r="B381" s="19">
        <v>2.0507562163547806</v>
      </c>
      <c r="C381" s="19">
        <v>0</v>
      </c>
      <c r="D381" s="19">
        <v>0</v>
      </c>
      <c r="E381" s="19">
        <v>0</v>
      </c>
      <c r="F381" s="19">
        <v>0</v>
      </c>
      <c r="G381" s="20">
        <f t="shared" si="42"/>
        <v>0.41015124327095609</v>
      </c>
      <c r="H381">
        <f t="shared" si="43"/>
        <v>8.5960620220793514E-4</v>
      </c>
      <c r="I381">
        <f t="shared" si="41"/>
        <v>0.164744418</v>
      </c>
      <c r="J381">
        <f t="shared" si="44"/>
        <v>1.416153234919366E-4</v>
      </c>
    </row>
    <row r="382" spans="1:10">
      <c r="A382" s="17" t="s">
        <v>79</v>
      </c>
      <c r="B382" s="19">
        <v>0</v>
      </c>
      <c r="C382" s="19">
        <v>0</v>
      </c>
      <c r="D382" s="19">
        <v>0</v>
      </c>
      <c r="E382" s="19">
        <v>0</v>
      </c>
      <c r="F382" s="19">
        <v>0</v>
      </c>
      <c r="G382" s="20">
        <f t="shared" si="42"/>
        <v>0</v>
      </c>
      <c r="H382">
        <f t="shared" si="43"/>
        <v>0</v>
      </c>
      <c r="I382">
        <f t="shared" si="41"/>
        <v>0.17537725199999998</v>
      </c>
    </row>
    <row r="383" spans="1:10">
      <c r="A383" s="17" t="s">
        <v>83</v>
      </c>
      <c r="B383" s="19">
        <v>0.58593034752993733</v>
      </c>
      <c r="C383" s="19">
        <v>0.83351508592845935</v>
      </c>
      <c r="D383" s="19">
        <v>0</v>
      </c>
      <c r="E383" s="19">
        <v>0</v>
      </c>
      <c r="F383" s="19">
        <v>0</v>
      </c>
      <c r="G383" s="20">
        <f t="shared" si="42"/>
        <v>0.28388908669167934</v>
      </c>
      <c r="H383">
        <f t="shared" si="43"/>
        <v>5.9498251843186447E-4</v>
      </c>
      <c r="I383">
        <f t="shared" si="41"/>
        <v>0.16181582799999999</v>
      </c>
      <c r="J383">
        <f t="shared" si="44"/>
        <v>9.6277588865577407E-5</v>
      </c>
    </row>
    <row r="384" spans="1:10">
      <c r="A384" s="17" t="s">
        <v>85</v>
      </c>
      <c r="B384" s="19">
        <v>13.18343281942359</v>
      </c>
      <c r="C384" s="19">
        <v>0.55567672395230605</v>
      </c>
      <c r="D384" s="19">
        <v>0</v>
      </c>
      <c r="E384" s="19">
        <v>6.4502227690083478</v>
      </c>
      <c r="F384" s="19">
        <v>2.1238760673986952</v>
      </c>
      <c r="G384" s="20">
        <f t="shared" si="42"/>
        <v>4.4626416759565881</v>
      </c>
      <c r="H384">
        <f t="shared" si="43"/>
        <v>9.3529265748188047E-3</v>
      </c>
      <c r="I384">
        <f t="shared" si="41"/>
        <v>0.15576436299999999</v>
      </c>
      <c r="J384">
        <f t="shared" si="44"/>
        <v>1.4568526501124229E-3</v>
      </c>
    </row>
    <row r="385" spans="1:10">
      <c r="A385" s="17" t="s">
        <v>87</v>
      </c>
      <c r="B385" s="19">
        <v>2.92965173764969</v>
      </c>
      <c r="C385" s="19">
        <v>0.69459590494038281</v>
      </c>
      <c r="D385" s="19">
        <v>0.79465462323437697</v>
      </c>
      <c r="E385" s="19">
        <v>0</v>
      </c>
      <c r="F385" s="19">
        <v>0</v>
      </c>
      <c r="G385" s="20">
        <f t="shared" si="42"/>
        <v>0.88378045316488996</v>
      </c>
      <c r="H385">
        <f t="shared" si="43"/>
        <v>1.8522512643678619E-3</v>
      </c>
      <c r="I385">
        <f t="shared" si="41"/>
        <v>0.23357465599999999</v>
      </c>
      <c r="J385">
        <f t="shared" si="44"/>
        <v>4.3263895190028836E-4</v>
      </c>
    </row>
    <row r="386" spans="1:10">
      <c r="A386" s="17" t="s">
        <v>0</v>
      </c>
      <c r="B386" s="19">
        <v>11.132676603068809</v>
      </c>
      <c r="C386" s="19">
        <v>20.004362062283025</v>
      </c>
      <c r="D386" s="19">
        <v>7.2843340463151209</v>
      </c>
      <c r="E386" s="19">
        <v>12.529279701955224</v>
      </c>
      <c r="F386" s="19">
        <v>12.461871734845699</v>
      </c>
      <c r="G386" s="20">
        <f t="shared" si="42"/>
        <v>12.682504829693576</v>
      </c>
      <c r="H386">
        <f t="shared" si="43"/>
        <v>2.6580340764527647E-2</v>
      </c>
      <c r="I386">
        <f t="shared" ref="I386:I417" si="45">VLOOKUP(A386,R$1:S$250,2,FALSE)</f>
        <v>0.199021375</v>
      </c>
      <c r="J386">
        <f t="shared" si="44"/>
        <v>5.2900559669248432E-3</v>
      </c>
    </row>
    <row r="387" spans="1:10">
      <c r="A387" s="17" t="s">
        <v>37</v>
      </c>
      <c r="B387" s="19">
        <v>0</v>
      </c>
      <c r="C387" s="19">
        <v>1.5281109908688424</v>
      </c>
      <c r="D387" s="19">
        <v>0</v>
      </c>
      <c r="E387" s="19">
        <v>0</v>
      </c>
      <c r="F387" s="19">
        <v>1.37351694860811</v>
      </c>
      <c r="G387" s="20">
        <f t="shared" si="42"/>
        <v>0.58032558789539057</v>
      </c>
      <c r="H387">
        <f t="shared" si="43"/>
        <v>1.2162622516428416E-3</v>
      </c>
      <c r="I387">
        <f t="shared" si="45"/>
        <v>0.23886655300000001</v>
      </c>
      <c r="J387">
        <f t="shared" si="44"/>
        <v>2.9052437159394416E-4</v>
      </c>
    </row>
    <row r="388" spans="1:10">
      <c r="A388" s="17" t="s">
        <v>90</v>
      </c>
      <c r="B388" s="19">
        <v>0</v>
      </c>
      <c r="C388" s="19">
        <v>0</v>
      </c>
      <c r="D388" s="19">
        <v>0</v>
      </c>
      <c r="E388" s="19">
        <v>1.0606724079209848</v>
      </c>
      <c r="F388" s="19">
        <v>0</v>
      </c>
      <c r="G388" s="20">
        <f t="shared" si="42"/>
        <v>0.21213448158419695</v>
      </c>
      <c r="H388">
        <f t="shared" si="43"/>
        <v>4.4459725299790049E-4</v>
      </c>
      <c r="I388">
        <f t="shared" si="45"/>
        <v>0.25567135899999999</v>
      </c>
      <c r="J388">
        <f t="shared" si="44"/>
        <v>1.1367078388164003E-4</v>
      </c>
    </row>
    <row r="389" spans="1:10">
      <c r="A389" s="17" t="s">
        <v>92</v>
      </c>
      <c r="B389" s="19">
        <v>0</v>
      </c>
      <c r="C389" s="19">
        <v>0</v>
      </c>
      <c r="D389" s="19">
        <v>0</v>
      </c>
      <c r="E389" s="19">
        <v>0</v>
      </c>
      <c r="F389" s="19">
        <v>1.5161365756385117</v>
      </c>
      <c r="G389" s="20">
        <f t="shared" si="42"/>
        <v>0.30322731512770235</v>
      </c>
      <c r="H389">
        <f t="shared" si="43"/>
        <v>6.3551210690939461E-4</v>
      </c>
      <c r="I389">
        <f t="shared" si="45"/>
        <v>0.28963038000000002</v>
      </c>
      <c r="J389">
        <f t="shared" si="44"/>
        <v>1.840636130187686E-4</v>
      </c>
    </row>
    <row r="390" spans="1:10">
      <c r="A390" s="17" t="s">
        <v>6</v>
      </c>
      <c r="B390" s="19">
        <v>0</v>
      </c>
      <c r="C390" s="19">
        <v>0</v>
      </c>
      <c r="D390" s="19">
        <v>3.5759458045547001</v>
      </c>
      <c r="E390" s="19">
        <v>0</v>
      </c>
      <c r="F390" s="19">
        <v>0</v>
      </c>
      <c r="G390" s="20">
        <f t="shared" si="42"/>
        <v>0.71518916091093998</v>
      </c>
      <c r="H390">
        <f t="shared" si="43"/>
        <v>1.4989130194219436E-3</v>
      </c>
      <c r="I390">
        <f t="shared" si="45"/>
        <v>0.33249730300000002</v>
      </c>
      <c r="J390">
        <f t="shared" si="44"/>
        <v>4.9838453638938293E-4</v>
      </c>
    </row>
    <row r="391" spans="1:10">
      <c r="A391" s="24" t="s">
        <v>122</v>
      </c>
      <c r="B391" s="19">
        <v>0.58593034752993733</v>
      </c>
      <c r="C391" s="19">
        <v>0</v>
      </c>
      <c r="D391" s="19">
        <v>0</v>
      </c>
      <c r="E391" s="19">
        <v>0</v>
      </c>
      <c r="F391" s="19">
        <v>0</v>
      </c>
      <c r="G391" s="20">
        <f t="shared" si="42"/>
        <v>0.11718606950598746</v>
      </c>
      <c r="H391">
        <f t="shared" si="43"/>
        <v>2.4560177205941008E-4</v>
      </c>
      <c r="I391">
        <f t="shared" si="45"/>
        <v>0.57400911600000004</v>
      </c>
      <c r="J391">
        <f t="shared" si="44"/>
        <v>1.4097765606785548E-4</v>
      </c>
    </row>
    <row r="392" spans="1:10">
      <c r="A392" s="24" t="s">
        <v>137</v>
      </c>
      <c r="B392" s="19">
        <v>0</v>
      </c>
      <c r="C392" s="19">
        <v>0</v>
      </c>
      <c r="D392" s="19">
        <v>0</v>
      </c>
      <c r="E392" s="19">
        <v>1.0300894551368935</v>
      </c>
      <c r="F392" s="19">
        <v>1.2720128897306158</v>
      </c>
      <c r="G392" s="20">
        <f t="shared" si="42"/>
        <v>0.46042046897350186</v>
      </c>
      <c r="H392">
        <f t="shared" si="43"/>
        <v>9.6496182139242258E-4</v>
      </c>
      <c r="I392">
        <f t="shared" si="45"/>
        <v>0.37213973700000003</v>
      </c>
      <c r="J392">
        <f t="shared" si="44"/>
        <v>3.5910063842801716E-4</v>
      </c>
    </row>
    <row r="393" spans="1:10">
      <c r="A393" s="24" t="s">
        <v>141</v>
      </c>
      <c r="B393" s="19">
        <v>0</v>
      </c>
      <c r="C393" s="19">
        <v>0</v>
      </c>
      <c r="D393" s="19">
        <v>0.9270970604401062</v>
      </c>
      <c r="E393" s="19">
        <v>0</v>
      </c>
      <c r="F393" s="19">
        <v>0</v>
      </c>
      <c r="G393" s="20">
        <f t="shared" si="42"/>
        <v>0.18541941208802123</v>
      </c>
      <c r="H393">
        <f t="shared" si="43"/>
        <v>3.8860707910939228E-4</v>
      </c>
      <c r="I393">
        <f t="shared" si="45"/>
        <v>0.36556084300000002</v>
      </c>
      <c r="J393">
        <f t="shared" si="44"/>
        <v>1.4205953143499715E-4</v>
      </c>
    </row>
    <row r="394" spans="1:10">
      <c r="A394" s="17" t="s">
        <v>96</v>
      </c>
      <c r="B394" s="19">
        <v>0</v>
      </c>
      <c r="C394" s="19">
        <v>0</v>
      </c>
      <c r="D394" s="19">
        <v>0</v>
      </c>
      <c r="E394" s="19">
        <v>0</v>
      </c>
      <c r="F394" s="19">
        <v>0</v>
      </c>
      <c r="G394" s="20">
        <f t="shared" si="42"/>
        <v>0</v>
      </c>
      <c r="H394">
        <f t="shared" si="43"/>
        <v>0</v>
      </c>
      <c r="I394">
        <f t="shared" si="45"/>
        <v>0.30302319799999999</v>
      </c>
    </row>
    <row r="395" spans="1:10">
      <c r="A395" s="17" t="s">
        <v>151</v>
      </c>
      <c r="B395" s="19">
        <v>0</v>
      </c>
      <c r="C395" s="19">
        <v>0</v>
      </c>
      <c r="D395" s="19">
        <v>0</v>
      </c>
      <c r="E395" s="19">
        <v>0</v>
      </c>
      <c r="F395" s="19">
        <v>1.2398913521111559</v>
      </c>
      <c r="G395" s="20">
        <f t="shared" si="42"/>
        <v>0.24797827042223117</v>
      </c>
      <c r="H395">
        <f t="shared" si="43"/>
        <v>5.1971964675217447E-4</v>
      </c>
      <c r="I395">
        <f t="shared" si="45"/>
        <v>0.34739118899999999</v>
      </c>
      <c r="J395">
        <f t="shared" si="44"/>
        <v>1.8054602603189787E-4</v>
      </c>
    </row>
    <row r="396" spans="1:10">
      <c r="A396" s="17" t="s">
        <v>157</v>
      </c>
      <c r="B396" s="19">
        <v>0</v>
      </c>
      <c r="C396" s="19">
        <v>0</v>
      </c>
      <c r="D396" s="19">
        <v>0</v>
      </c>
      <c r="E396" s="19">
        <v>0</v>
      </c>
      <c r="F396" s="19">
        <v>0.99576766620325996</v>
      </c>
      <c r="G396" s="20">
        <f t="shared" si="42"/>
        <v>0.19915353324065199</v>
      </c>
      <c r="H396">
        <f t="shared" si="43"/>
        <v>4.1739142614811943E-4</v>
      </c>
      <c r="I396">
        <f t="shared" si="45"/>
        <v>0.30302319799999999</v>
      </c>
      <c r="J396">
        <f t="shared" si="44"/>
        <v>1.2647928476918396E-4</v>
      </c>
    </row>
    <row r="397" spans="1:10">
      <c r="A397" s="17" t="s">
        <v>163</v>
      </c>
      <c r="B397" s="19">
        <v>0</v>
      </c>
      <c r="C397" s="19">
        <v>0</v>
      </c>
      <c r="D397" s="19">
        <v>0</v>
      </c>
      <c r="E397" s="19">
        <v>0</v>
      </c>
      <c r="F397" s="19">
        <v>0</v>
      </c>
      <c r="G397" s="20">
        <f t="shared" si="42"/>
        <v>0</v>
      </c>
      <c r="H397">
        <f t="shared" si="43"/>
        <v>0</v>
      </c>
      <c r="I397">
        <f t="shared" si="45"/>
        <v>0.309853932</v>
      </c>
    </row>
    <row r="398" spans="1:10">
      <c r="A398" s="17" t="s">
        <v>170</v>
      </c>
      <c r="B398" s="19">
        <v>0.58593034752993733</v>
      </c>
      <c r="C398" s="19">
        <v>0.55567672395230627</v>
      </c>
      <c r="D398" s="19">
        <v>0</v>
      </c>
      <c r="E398" s="19">
        <v>0.73399086681819137</v>
      </c>
      <c r="F398" s="19">
        <v>0</v>
      </c>
      <c r="G398" s="20">
        <f t="shared" si="42"/>
        <v>0.37511958766008702</v>
      </c>
      <c r="H398">
        <f t="shared" si="43"/>
        <v>7.8618589950066819E-4</v>
      </c>
      <c r="I398">
        <f t="shared" si="45"/>
        <v>0.30810618099999998</v>
      </c>
      <c r="J398">
        <f t="shared" si="44"/>
        <v>2.4222873505120066E-4</v>
      </c>
    </row>
    <row r="399" spans="1:10">
      <c r="A399" s="17" t="s">
        <v>172</v>
      </c>
      <c r="B399" s="19">
        <v>2.4902039770022335</v>
      </c>
      <c r="C399" s="19">
        <v>2.0837877148211486</v>
      </c>
      <c r="D399" s="19">
        <v>1.3244243720572946</v>
      </c>
      <c r="E399" s="19">
        <v>2.3229142773734806</v>
      </c>
      <c r="F399" s="19">
        <v>0</v>
      </c>
      <c r="G399" s="20">
        <f t="shared" si="42"/>
        <v>1.6442660682508314</v>
      </c>
      <c r="H399">
        <f t="shared" si="43"/>
        <v>3.4460978322933657E-3</v>
      </c>
      <c r="I399">
        <f t="shared" si="45"/>
        <v>0.38138826799999997</v>
      </c>
      <c r="J399">
        <f t="shared" si="44"/>
        <v>1.3143012836169211E-3</v>
      </c>
    </row>
    <row r="400" spans="1:10">
      <c r="A400" s="17" t="s">
        <v>174</v>
      </c>
      <c r="B400" s="19">
        <v>0.58593034752993733</v>
      </c>
      <c r="C400" s="19">
        <v>0</v>
      </c>
      <c r="D400" s="19">
        <v>0.9270970604401062</v>
      </c>
      <c r="E400" s="19">
        <v>1.3025557617587979</v>
      </c>
      <c r="F400" s="19">
        <v>0</v>
      </c>
      <c r="G400" s="20">
        <f t="shared" si="42"/>
        <v>0.56311663394576839</v>
      </c>
      <c r="H400">
        <f t="shared" si="43"/>
        <v>1.1801952549158968E-3</v>
      </c>
      <c r="I400">
        <f t="shared" si="45"/>
        <v>0.427243396</v>
      </c>
      <c r="J400">
        <f t="shared" si="44"/>
        <v>5.0423062865335338E-4</v>
      </c>
    </row>
    <row r="401" spans="1:10" ht="16" thickBot="1">
      <c r="A401" s="30" t="s">
        <v>178</v>
      </c>
      <c r="B401" s="28">
        <v>0</v>
      </c>
      <c r="C401" s="28">
        <v>0</v>
      </c>
      <c r="D401" s="28">
        <v>0</v>
      </c>
      <c r="E401" s="28">
        <v>0</v>
      </c>
      <c r="F401" s="28">
        <v>0</v>
      </c>
      <c r="G401" s="20">
        <f t="shared" si="42"/>
        <v>0</v>
      </c>
      <c r="H401">
        <f t="shared" si="43"/>
        <v>0</v>
      </c>
      <c r="I401">
        <f t="shared" si="45"/>
        <v>0.430075243</v>
      </c>
    </row>
    <row r="402" spans="1:10">
      <c r="A402" s="17" t="s">
        <v>179</v>
      </c>
      <c r="B402" s="19">
        <v>1.0253781081773903</v>
      </c>
      <c r="C402" s="19">
        <v>0</v>
      </c>
      <c r="D402" s="19">
        <v>0.79465462323437697</v>
      </c>
      <c r="E402" s="19">
        <v>0</v>
      </c>
      <c r="F402" s="19">
        <v>0</v>
      </c>
      <c r="G402" s="20">
        <f t="shared" si="42"/>
        <v>0.36400654628235346</v>
      </c>
      <c r="H402">
        <f t="shared" si="43"/>
        <v>7.6289488319773258E-4</v>
      </c>
      <c r="I402">
        <f t="shared" si="45"/>
        <v>0.33193937699999998</v>
      </c>
      <c r="J402">
        <f t="shared" si="44"/>
        <v>2.5323485224514308E-4</v>
      </c>
    </row>
    <row r="403" spans="1:10">
      <c r="A403" s="17" t="s">
        <v>180</v>
      </c>
      <c r="B403" s="19">
        <v>0</v>
      </c>
      <c r="C403" s="19">
        <v>0</v>
      </c>
      <c r="D403" s="19">
        <v>0</v>
      </c>
      <c r="E403" s="19">
        <v>0</v>
      </c>
      <c r="F403" s="19">
        <v>0.9289548679547831</v>
      </c>
      <c r="G403" s="20">
        <f t="shared" si="42"/>
        <v>0.18579097359095662</v>
      </c>
      <c r="H403">
        <f t="shared" si="43"/>
        <v>3.8938580787753588E-4</v>
      </c>
      <c r="I403">
        <f t="shared" si="45"/>
        <v>0.45023135800000003</v>
      </c>
      <c r="J403">
        <f t="shared" si="44"/>
        <v>1.7531370106663009E-4</v>
      </c>
    </row>
    <row r="404" spans="1:10">
      <c r="A404" s="17" t="s">
        <v>184</v>
      </c>
      <c r="B404" s="19">
        <v>1.3183432819423591</v>
      </c>
      <c r="C404" s="19">
        <v>0</v>
      </c>
      <c r="D404" s="19">
        <v>0</v>
      </c>
      <c r="E404" s="19">
        <v>0</v>
      </c>
      <c r="F404" s="19">
        <v>0</v>
      </c>
      <c r="G404" s="20">
        <f t="shared" si="42"/>
        <v>0.26366865638847181</v>
      </c>
      <c r="H404">
        <f t="shared" si="43"/>
        <v>5.5260398713367269E-4</v>
      </c>
      <c r="I404">
        <f t="shared" si="45"/>
        <v>0.35035347300000003</v>
      </c>
      <c r="J404">
        <f t="shared" si="44"/>
        <v>1.9360672608592956E-4</v>
      </c>
    </row>
    <row r="405" spans="1:10">
      <c r="A405" s="17" t="s">
        <v>192</v>
      </c>
      <c r="B405" s="19">
        <v>2.7831691507672023</v>
      </c>
      <c r="C405" s="19">
        <v>5.0010905155707563</v>
      </c>
      <c r="D405" s="19">
        <v>1.85419412088021</v>
      </c>
      <c r="E405" s="19">
        <v>13.893001369282205</v>
      </c>
      <c r="F405" s="19">
        <v>7.5434218945539859</v>
      </c>
      <c r="G405" s="20">
        <f t="shared" si="42"/>
        <v>6.2149754102108714</v>
      </c>
      <c r="H405">
        <f t="shared" si="43"/>
        <v>1.302551557952423E-2</v>
      </c>
      <c r="I405">
        <f t="shared" si="45"/>
        <v>0.27743080799999997</v>
      </c>
      <c r="J405">
        <f t="shared" si="44"/>
        <v>3.6136793118439949E-3</v>
      </c>
    </row>
    <row r="406" spans="1:10">
      <c r="A406" s="17" t="s">
        <v>193</v>
      </c>
      <c r="B406" s="19">
        <v>6.4452338228293113</v>
      </c>
      <c r="C406" s="19">
        <v>0</v>
      </c>
      <c r="D406" s="19">
        <v>0</v>
      </c>
      <c r="E406" s="19">
        <v>1.6486991819060131</v>
      </c>
      <c r="F406" s="19">
        <v>2.7868646038643492</v>
      </c>
      <c r="G406" s="20">
        <f t="shared" si="42"/>
        <v>2.176159521719935</v>
      </c>
      <c r="H406">
        <f t="shared" si="43"/>
        <v>4.5608546909329216E-3</v>
      </c>
      <c r="I406">
        <f t="shared" si="45"/>
        <v>0.29781603099999998</v>
      </c>
      <c r="J406">
        <f t="shared" si="44"/>
        <v>1.3582956420213742E-3</v>
      </c>
    </row>
    <row r="407" spans="1:10">
      <c r="A407" s="17" t="s">
        <v>69</v>
      </c>
      <c r="B407" s="19">
        <v>0.73241293441242172</v>
      </c>
      <c r="C407" s="19">
        <v>0</v>
      </c>
      <c r="D407" s="19">
        <v>0.52976974882291794</v>
      </c>
      <c r="E407" s="19">
        <v>1.5791924710330782</v>
      </c>
      <c r="F407" s="19">
        <v>2.0711967457027809</v>
      </c>
      <c r="G407" s="20">
        <f t="shared" si="42"/>
        <v>0.98251437999423974</v>
      </c>
      <c r="H407">
        <f t="shared" si="43"/>
        <v>2.0591805307379868E-3</v>
      </c>
      <c r="I407">
        <f t="shared" si="45"/>
        <v>0.29559615700000003</v>
      </c>
      <c r="J407">
        <f t="shared" si="44"/>
        <v>6.086858514553693E-4</v>
      </c>
    </row>
    <row r="408" spans="1:10">
      <c r="A408" s="17" t="s">
        <v>201</v>
      </c>
      <c r="B408" s="19">
        <v>0</v>
      </c>
      <c r="C408" s="19">
        <v>0</v>
      </c>
      <c r="D408" s="19">
        <v>0</v>
      </c>
      <c r="E408" s="19">
        <v>0</v>
      </c>
      <c r="F408" s="19">
        <v>0.56148447758816078</v>
      </c>
      <c r="G408" s="20">
        <f t="shared" si="42"/>
        <v>0.11229689551763215</v>
      </c>
      <c r="H408">
        <f t="shared" si="43"/>
        <v>2.3535490738932669E-4</v>
      </c>
      <c r="I408">
        <f t="shared" si="45"/>
        <v>0.36989438499999999</v>
      </c>
      <c r="J408">
        <f t="shared" si="44"/>
        <v>8.7056458725506949E-5</v>
      </c>
    </row>
    <row r="409" spans="1:10">
      <c r="A409" s="17" t="s">
        <v>53</v>
      </c>
      <c r="B409" s="19">
        <v>0</v>
      </c>
      <c r="C409" s="19">
        <v>0</v>
      </c>
      <c r="D409" s="19">
        <v>0</v>
      </c>
      <c r="E409" s="19">
        <v>0</v>
      </c>
      <c r="F409" s="19">
        <v>0</v>
      </c>
      <c r="G409" s="20">
        <f t="shared" si="42"/>
        <v>0</v>
      </c>
      <c r="H409">
        <f t="shared" si="43"/>
        <v>0</v>
      </c>
      <c r="I409">
        <f t="shared" si="45"/>
        <v>0.29304951499999998</v>
      </c>
    </row>
    <row r="410" spans="1:10">
      <c r="A410" s="17" t="s">
        <v>108</v>
      </c>
      <c r="B410" s="19">
        <v>0</v>
      </c>
      <c r="C410" s="19">
        <v>0</v>
      </c>
      <c r="D410" s="19">
        <v>0</v>
      </c>
      <c r="E410" s="19">
        <v>0</v>
      </c>
      <c r="F410" s="19">
        <v>0</v>
      </c>
      <c r="G410" s="20">
        <f t="shared" si="42"/>
        <v>0</v>
      </c>
      <c r="H410">
        <f t="shared" si="43"/>
        <v>0</v>
      </c>
      <c r="I410">
        <f t="shared" si="45"/>
        <v>0.342986709</v>
      </c>
    </row>
    <row r="411" spans="1:10">
      <c r="A411" s="17" t="s">
        <v>205</v>
      </c>
      <c r="B411" s="19">
        <v>0</v>
      </c>
      <c r="C411" s="19">
        <v>0</v>
      </c>
      <c r="D411" s="19">
        <v>0</v>
      </c>
      <c r="E411" s="19">
        <v>0</v>
      </c>
      <c r="F411" s="19">
        <v>0.95208237504079429</v>
      </c>
      <c r="G411" s="20">
        <f t="shared" si="42"/>
        <v>0.19041647500815886</v>
      </c>
      <c r="H411">
        <f t="shared" si="43"/>
        <v>3.9908006035581481E-4</v>
      </c>
      <c r="I411">
        <f t="shared" si="45"/>
        <v>0.28954676299999998</v>
      </c>
      <c r="J411">
        <f t="shared" si="44"/>
        <v>1.1555233965387081E-4</v>
      </c>
    </row>
    <row r="412" spans="1:10">
      <c r="A412" s="17" t="s">
        <v>207</v>
      </c>
      <c r="B412" s="19">
        <v>0</v>
      </c>
      <c r="C412" s="19">
        <v>0</v>
      </c>
      <c r="D412" s="19">
        <v>0</v>
      </c>
      <c r="E412" s="19">
        <v>0</v>
      </c>
      <c r="F412" s="19">
        <v>0</v>
      </c>
      <c r="G412" s="20">
        <f t="shared" si="42"/>
        <v>0</v>
      </c>
      <c r="H412">
        <f t="shared" si="43"/>
        <v>0</v>
      </c>
      <c r="I412">
        <f t="shared" si="45"/>
        <v>0.33910511100000001</v>
      </c>
    </row>
    <row r="413" spans="1:10">
      <c r="A413" s="17" t="s">
        <v>73</v>
      </c>
      <c r="B413" s="19">
        <v>0</v>
      </c>
      <c r="C413" s="19">
        <v>0</v>
      </c>
      <c r="D413" s="19">
        <v>11.125164725281275</v>
      </c>
      <c r="E413" s="19">
        <v>0</v>
      </c>
      <c r="F413" s="19">
        <v>2.5530198099946806</v>
      </c>
      <c r="G413" s="20">
        <f t="shared" si="42"/>
        <v>2.7356369070551909</v>
      </c>
      <c r="H413">
        <f t="shared" si="43"/>
        <v>5.7334227089982726E-3</v>
      </c>
      <c r="I413">
        <f t="shared" si="45"/>
        <v>0.39864959599999999</v>
      </c>
      <c r="J413">
        <f t="shared" si="44"/>
        <v>2.2856266466393868E-3</v>
      </c>
    </row>
    <row r="414" spans="1:10">
      <c r="A414" s="17" t="s">
        <v>89</v>
      </c>
      <c r="B414" s="19">
        <v>2.0507562163547806</v>
      </c>
      <c r="C414" s="19">
        <v>0</v>
      </c>
      <c r="D414" s="19">
        <v>0</v>
      </c>
      <c r="E414" s="19">
        <v>0</v>
      </c>
      <c r="F414" s="19">
        <v>0</v>
      </c>
      <c r="G414" s="20">
        <f t="shared" si="42"/>
        <v>0.41015124327095609</v>
      </c>
      <c r="H414">
        <f t="shared" si="43"/>
        <v>8.5960620220793514E-4</v>
      </c>
      <c r="I414">
        <f t="shared" si="45"/>
        <v>0.39864959599999999</v>
      </c>
      <c r="J414">
        <f t="shared" si="44"/>
        <v>3.4268166522928762E-4</v>
      </c>
    </row>
    <row r="415" spans="1:10">
      <c r="A415" s="17" t="s">
        <v>119</v>
      </c>
      <c r="B415" s="19">
        <v>6.8846815834767643</v>
      </c>
      <c r="C415" s="19">
        <v>0</v>
      </c>
      <c r="D415" s="19">
        <v>0.52976974882291794</v>
      </c>
      <c r="E415" s="19">
        <v>0.62278012942149596</v>
      </c>
      <c r="F415" s="19">
        <v>0</v>
      </c>
      <c r="G415" s="20">
        <f t="shared" si="42"/>
        <v>1.6074462923442359</v>
      </c>
      <c r="H415">
        <f t="shared" si="43"/>
        <v>3.3689299381263189E-3</v>
      </c>
      <c r="I415">
        <f t="shared" si="45"/>
        <v>0.39864959599999999</v>
      </c>
      <c r="J415">
        <f t="shared" si="44"/>
        <v>1.3430225587863619E-3</v>
      </c>
    </row>
    <row r="416" spans="1:10">
      <c r="A416" s="17" t="s">
        <v>208</v>
      </c>
      <c r="B416" s="19">
        <v>22.265353206137618</v>
      </c>
      <c r="C416" s="19">
        <v>33.479522618126452</v>
      </c>
      <c r="D416" s="19">
        <v>95.093669913713754</v>
      </c>
      <c r="E416" s="19">
        <v>6.4279806215290085</v>
      </c>
      <c r="F416" s="19">
        <v>51.068105368922282</v>
      </c>
      <c r="G416" s="20">
        <f t="shared" si="42"/>
        <v>41.666926345685823</v>
      </c>
      <c r="H416">
        <f t="shared" si="43"/>
        <v>8.7326684732322149E-2</v>
      </c>
      <c r="I416">
        <f t="shared" si="45"/>
        <v>0.54393411999999997</v>
      </c>
      <c r="J416">
        <f t="shared" si="44"/>
        <v>4.7499963412393077E-2</v>
      </c>
    </row>
    <row r="417" spans="1:10">
      <c r="A417" s="17" t="s">
        <v>5</v>
      </c>
      <c r="B417" s="19">
        <v>0.73241293441242172</v>
      </c>
      <c r="C417" s="19">
        <v>9.8632618501534353</v>
      </c>
      <c r="D417" s="19">
        <v>1.3244243720572899</v>
      </c>
      <c r="E417" s="19">
        <v>2.97210695692669</v>
      </c>
      <c r="F417" s="19">
        <v>1.1255386781858783</v>
      </c>
      <c r="G417" s="20">
        <f t="shared" si="42"/>
        <v>3.203548958347143</v>
      </c>
      <c r="H417">
        <f t="shared" si="43"/>
        <v>6.7140855936714833E-3</v>
      </c>
      <c r="I417">
        <f t="shared" si="45"/>
        <v>0.33270861600000001</v>
      </c>
      <c r="J417">
        <f t="shared" si="44"/>
        <v>2.2338341255759776E-3</v>
      </c>
    </row>
    <row r="418" spans="1:10">
      <c r="A418" s="17" t="s">
        <v>63</v>
      </c>
      <c r="B418" s="19">
        <v>0</v>
      </c>
      <c r="C418" s="19">
        <v>0</v>
      </c>
      <c r="D418" s="19">
        <v>0.66221218602864729</v>
      </c>
      <c r="E418" s="19">
        <v>1.31089656706355</v>
      </c>
      <c r="F418" s="19">
        <v>0</v>
      </c>
      <c r="G418" s="20">
        <f t="shared" si="42"/>
        <v>0.39462175061843946</v>
      </c>
      <c r="H418">
        <f t="shared" si="43"/>
        <v>8.2705906643727256E-4</v>
      </c>
      <c r="I418">
        <f t="shared" ref="I418:I429" si="46">VLOOKUP(A418,R$1:S$250,2,FALSE)</f>
        <v>0.27222679999999999</v>
      </c>
      <c r="J418">
        <f t="shared" si="44"/>
        <v>2.251476430672061E-4</v>
      </c>
    </row>
    <row r="419" spans="1:10">
      <c r="A419" s="17" t="s">
        <v>212</v>
      </c>
      <c r="B419" s="19">
        <v>0</v>
      </c>
      <c r="C419" s="19">
        <v>0</v>
      </c>
      <c r="D419" s="19">
        <v>0.66221218602864729</v>
      </c>
      <c r="E419" s="19">
        <v>4.0230484253254701</v>
      </c>
      <c r="F419" s="19">
        <v>0</v>
      </c>
      <c r="G419" s="20">
        <f t="shared" ref="G419:G431" si="47">AVERAGE(B419:F419)</f>
        <v>0.93705212227082346</v>
      </c>
      <c r="H419">
        <f t="shared" ref="H419:H429" si="48">G419/G$431</f>
        <v>1.9638994866193241E-3</v>
      </c>
      <c r="I419">
        <f t="shared" si="46"/>
        <v>0.2866231185</v>
      </c>
      <c r="J419">
        <f t="shared" ref="J419:J429" si="49">H419*I419</f>
        <v>5.6289899527537973E-4</v>
      </c>
    </row>
    <row r="420" spans="1:10">
      <c r="A420" s="17" t="s">
        <v>223</v>
      </c>
      <c r="B420" s="19">
        <v>19.042736294722964</v>
      </c>
      <c r="C420" s="19">
        <v>12.363807107938815</v>
      </c>
      <c r="D420" s="19">
        <v>10.462952539252599</v>
      </c>
      <c r="E420" s="19">
        <v>13.88327042976</v>
      </c>
      <c r="F420" s="19">
        <v>44.957304052196214</v>
      </c>
      <c r="G420" s="20">
        <f t="shared" si="47"/>
        <v>20.142014084774122</v>
      </c>
      <c r="H420">
        <f t="shared" si="48"/>
        <v>4.2214184441209245E-2</v>
      </c>
      <c r="I420">
        <f t="shared" si="46"/>
        <v>0.33414865799999999</v>
      </c>
      <c r="J420">
        <f t="shared" si="49"/>
        <v>1.4105813079594548E-2</v>
      </c>
    </row>
    <row r="421" spans="1:10">
      <c r="A421" s="17" t="s">
        <v>247</v>
      </c>
      <c r="B421" s="19">
        <v>0</v>
      </c>
      <c r="C421" s="19">
        <v>0</v>
      </c>
      <c r="D421" s="19">
        <v>0</v>
      </c>
      <c r="E421" s="19">
        <v>0</v>
      </c>
      <c r="F421" s="19">
        <v>0</v>
      </c>
      <c r="G421" s="20">
        <f t="shared" si="47"/>
        <v>0</v>
      </c>
      <c r="H421">
        <f t="shared" si="48"/>
        <v>0</v>
      </c>
      <c r="I421">
        <f t="shared" si="46"/>
        <v>0.33414865799999999</v>
      </c>
    </row>
    <row r="422" spans="1:10">
      <c r="A422" s="17" t="s">
        <v>251</v>
      </c>
      <c r="B422" s="19">
        <v>24.02314424872743</v>
      </c>
      <c r="C422" s="19">
        <v>11.391372841022278</v>
      </c>
      <c r="D422" s="19">
        <v>9.5358554788125218</v>
      </c>
      <c r="E422" s="19">
        <v>7.3607606814437903</v>
      </c>
      <c r="F422" s="19">
        <v>2.9783089680763299</v>
      </c>
      <c r="G422" s="20">
        <f t="shared" si="47"/>
        <v>11.05788844361647</v>
      </c>
      <c r="H422">
        <f t="shared" si="48"/>
        <v>2.3175425273980324E-2</v>
      </c>
      <c r="I422">
        <f t="shared" si="46"/>
        <v>0.30281271399999998</v>
      </c>
      <c r="J422">
        <f t="shared" si="49"/>
        <v>7.0178134253181751E-3</v>
      </c>
    </row>
    <row r="423" spans="1:10">
      <c r="A423" s="17" t="s">
        <v>40</v>
      </c>
      <c r="B423" s="19">
        <v>1.4648258688248434</v>
      </c>
      <c r="C423" s="19">
        <v>0</v>
      </c>
      <c r="D423" s="19">
        <v>0</v>
      </c>
      <c r="E423" s="19">
        <v>0</v>
      </c>
      <c r="F423" s="19">
        <v>1.4146325167610183</v>
      </c>
      <c r="G423" s="20">
        <f t="shared" si="47"/>
        <v>0.57589167711717226</v>
      </c>
      <c r="H423">
        <f t="shared" si="48"/>
        <v>1.2069695400699178E-3</v>
      </c>
      <c r="I423">
        <f t="shared" si="46"/>
        <v>0.292860758</v>
      </c>
      <c r="J423">
        <f t="shared" si="49"/>
        <v>3.5347401438778751E-4</v>
      </c>
    </row>
    <row r="424" spans="1:10">
      <c r="A424" s="17" t="s">
        <v>50</v>
      </c>
      <c r="B424" s="19">
        <v>0</v>
      </c>
      <c r="C424" s="19">
        <v>0</v>
      </c>
      <c r="D424" s="19">
        <v>0</v>
      </c>
      <c r="E424" s="19">
        <v>3.1278019892820654</v>
      </c>
      <c r="F424" s="19">
        <v>2.689215129501191</v>
      </c>
      <c r="G424" s="20">
        <f t="shared" si="47"/>
        <v>1.1634034237566513</v>
      </c>
      <c r="H424">
        <f t="shared" si="48"/>
        <v>2.4382927399064199E-3</v>
      </c>
      <c r="I424">
        <f t="shared" si="46"/>
        <v>0.230041615</v>
      </c>
      <c r="J424">
        <f t="shared" si="49"/>
        <v>5.6090879973084778E-4</v>
      </c>
    </row>
    <row r="425" spans="1:10">
      <c r="A425" s="17" t="s">
        <v>227</v>
      </c>
      <c r="B425" s="19">
        <v>0</v>
      </c>
      <c r="C425" s="19">
        <v>0</v>
      </c>
      <c r="D425" s="19">
        <v>0</v>
      </c>
      <c r="E425" s="19">
        <v>0.50044831828513048</v>
      </c>
      <c r="F425" s="19">
        <v>0</v>
      </c>
      <c r="G425" s="20">
        <f t="shared" si="47"/>
        <v>0.1000896636570261</v>
      </c>
      <c r="H425">
        <f t="shared" si="48"/>
        <v>2.0977065672246945E-4</v>
      </c>
      <c r="I425">
        <f t="shared" si="46"/>
        <v>0.32266445799999999</v>
      </c>
      <c r="J425">
        <f t="shared" si="49"/>
        <v>6.768553525565966E-5</v>
      </c>
    </row>
    <row r="426" spans="1:10">
      <c r="A426" s="17" t="s">
        <v>228</v>
      </c>
      <c r="B426" s="19">
        <v>3.9550298458270774</v>
      </c>
      <c r="C426" s="19">
        <v>4.4454137916184502</v>
      </c>
      <c r="D426" s="19">
        <v>2.9137336185260483</v>
      </c>
      <c r="E426" s="19">
        <v>20.640712860826714</v>
      </c>
      <c r="F426" s="19">
        <v>1.2013455069678038</v>
      </c>
      <c r="G426" s="20">
        <f t="shared" si="47"/>
        <v>6.6312471247532185</v>
      </c>
      <c r="H426">
        <f t="shared" si="48"/>
        <v>1.3897949232950806E-2</v>
      </c>
      <c r="I426">
        <f t="shared" si="46"/>
        <v>0.28943591299999999</v>
      </c>
      <c r="J426">
        <f t="shared" si="49"/>
        <v>4.0225656250667662E-3</v>
      </c>
    </row>
    <row r="427" spans="1:10">
      <c r="A427" s="17" t="s">
        <v>232</v>
      </c>
      <c r="B427" s="19">
        <v>18.017358186545575</v>
      </c>
      <c r="C427" s="19">
        <v>10.280019393117666</v>
      </c>
      <c r="D427" s="19">
        <v>4.7679277394062609</v>
      </c>
      <c r="E427" s="19">
        <v>12.249862724246025</v>
      </c>
      <c r="F427" s="19">
        <v>6.6093275805800893</v>
      </c>
      <c r="G427" s="20">
        <f t="shared" si="47"/>
        <v>10.384899124779121</v>
      </c>
      <c r="H427">
        <f t="shared" si="48"/>
        <v>2.1764955838660088E-2</v>
      </c>
      <c r="I427">
        <f t="shared" si="46"/>
        <v>0.262116511</v>
      </c>
      <c r="J427">
        <f t="shared" si="49"/>
        <v>5.7049542864986615E-3</v>
      </c>
    </row>
    <row r="428" spans="1:10">
      <c r="A428" s="17" t="s">
        <v>233</v>
      </c>
      <c r="B428" s="19">
        <v>0</v>
      </c>
      <c r="C428" s="19">
        <v>0</v>
      </c>
      <c r="D428" s="19">
        <v>0.79465462323437674</v>
      </c>
      <c r="E428" s="19">
        <v>0</v>
      </c>
      <c r="F428" s="19">
        <v>5.7459006493690046</v>
      </c>
      <c r="G428" s="20">
        <f t="shared" si="47"/>
        <v>1.3081110545206762</v>
      </c>
      <c r="H428">
        <f t="shared" si="48"/>
        <v>2.7415749533639456E-3</v>
      </c>
      <c r="I428">
        <f t="shared" si="46"/>
        <v>0.30434835599999999</v>
      </c>
      <c r="J428">
        <f t="shared" si="49"/>
        <v>8.3439382990709346E-4</v>
      </c>
    </row>
    <row r="429" spans="1:10">
      <c r="A429" s="17" t="s">
        <v>147</v>
      </c>
      <c r="B429" s="19">
        <v>0</v>
      </c>
      <c r="C429" s="19">
        <v>0</v>
      </c>
      <c r="D429" s="19">
        <v>0</v>
      </c>
      <c r="E429" s="19">
        <v>1.1677127426653044</v>
      </c>
      <c r="F429" s="19">
        <v>1.5983677119443294</v>
      </c>
      <c r="G429" s="20">
        <f t="shared" si="47"/>
        <v>0.55321609092192681</v>
      </c>
      <c r="H429">
        <f t="shared" si="48"/>
        <v>1.1594454258512595E-3</v>
      </c>
      <c r="I429">
        <f t="shared" si="46"/>
        <v>0.304407025</v>
      </c>
      <c r="J429">
        <f t="shared" si="49"/>
        <v>3.5294333273323998E-4</v>
      </c>
    </row>
    <row r="430" spans="1:10" ht="16" thickBot="1">
      <c r="A430" s="31"/>
      <c r="B430" s="32"/>
      <c r="C430" s="32"/>
      <c r="D430" s="32"/>
      <c r="E430" s="32"/>
      <c r="F430" s="32"/>
      <c r="G430" s="20"/>
    </row>
    <row r="431" spans="1:10">
      <c r="A431" s="33"/>
      <c r="B431" s="34">
        <f>SUM(B354:B429)</f>
        <v>980.55443659135062</v>
      </c>
      <c r="C431" s="34">
        <f>SUM(C354:C429)</f>
        <v>514.83448474181171</v>
      </c>
      <c r="D431" s="34">
        <f>SUM(D354:D429)</f>
        <v>273.3611903926257</v>
      </c>
      <c r="E431" s="34">
        <f>SUM(E354:E429)</f>
        <v>247.18254547476565</v>
      </c>
      <c r="F431" s="34">
        <f>SUM(F354:F429)</f>
        <v>369.76001356813737</v>
      </c>
      <c r="G431" s="20">
        <f t="shared" si="47"/>
        <v>477.13853415373825</v>
      </c>
    </row>
    <row r="432" spans="1:10">
      <c r="A432" s="35" t="s">
        <v>284</v>
      </c>
      <c r="B432" s="36"/>
      <c r="C432" s="36"/>
      <c r="D432" s="36"/>
      <c r="E432" s="36"/>
      <c r="F432" s="36"/>
      <c r="G432" s="10"/>
    </row>
    <row r="434" spans="1:12">
      <c r="A434" s="219" t="s">
        <v>78</v>
      </c>
      <c r="B434" s="220"/>
      <c r="C434" s="220"/>
      <c r="D434" s="220"/>
      <c r="E434" s="220"/>
      <c r="F434" s="220"/>
    </row>
    <row r="435" spans="1:12">
      <c r="A435" s="221" t="s">
        <v>2</v>
      </c>
      <c r="B435" s="221"/>
      <c r="C435" s="221"/>
      <c r="D435" s="221"/>
      <c r="E435" s="221"/>
      <c r="F435" s="221"/>
    </row>
    <row r="436" spans="1:12">
      <c r="A436" s="222" t="s">
        <v>4</v>
      </c>
      <c r="B436" s="223"/>
      <c r="C436" s="223"/>
      <c r="D436" s="223"/>
      <c r="E436" s="223"/>
      <c r="F436" s="223"/>
    </row>
    <row r="437" spans="1:12" ht="16" thickBot="1">
      <c r="A437" s="224"/>
      <c r="B437" s="225"/>
      <c r="C437" s="225"/>
      <c r="D437" s="225"/>
      <c r="E437" s="225"/>
      <c r="F437" s="225"/>
    </row>
    <row r="438" spans="1:12">
      <c r="A438" s="226" t="s">
        <v>268</v>
      </c>
      <c r="B438" s="227" t="s">
        <v>8</v>
      </c>
      <c r="C438" s="227" t="s">
        <v>9</v>
      </c>
      <c r="D438" s="227" t="s">
        <v>10</v>
      </c>
      <c r="E438" s="227" t="s">
        <v>11</v>
      </c>
      <c r="F438" s="227" t="s">
        <v>12</v>
      </c>
      <c r="G438" s="16" t="s">
        <v>13</v>
      </c>
      <c r="H438" s="16" t="s">
        <v>14</v>
      </c>
      <c r="I438" s="16" t="s">
        <v>15</v>
      </c>
      <c r="J438" s="336" t="s">
        <v>279</v>
      </c>
      <c r="K438" s="16" t="s">
        <v>17</v>
      </c>
      <c r="L438" s="16" t="s">
        <v>18</v>
      </c>
    </row>
    <row r="439" spans="1:12">
      <c r="A439" s="228"/>
      <c r="B439" s="229"/>
      <c r="C439" s="229"/>
      <c r="D439" s="229"/>
      <c r="E439" s="229"/>
      <c r="F439" s="229"/>
      <c r="G439" s="18"/>
    </row>
    <row r="440" spans="1:12">
      <c r="A440" s="230" t="s">
        <v>55</v>
      </c>
      <c r="B440" s="231">
        <v>0</v>
      </c>
      <c r="C440" s="231">
        <v>0</v>
      </c>
      <c r="D440" s="231">
        <v>0</v>
      </c>
      <c r="E440" s="231">
        <v>0</v>
      </c>
      <c r="F440" s="231">
        <v>1</v>
      </c>
      <c r="G440" s="20">
        <f>AVERAGE(B440:F440)</f>
        <v>0.2</v>
      </c>
      <c r="H440">
        <f>G440/G$446</f>
        <v>0.28861479273680457</v>
      </c>
      <c r="I440">
        <f>VLOOKUP(A440,R$1:S$250,2,FALSE)</f>
        <v>0.51724363100000004</v>
      </c>
      <c r="J440">
        <f>H440*I440</f>
        <v>0.14928416335549724</v>
      </c>
      <c r="K440">
        <f>SUM(J440:J444)</f>
        <v>0.26131783117553442</v>
      </c>
      <c r="L440">
        <f>COUNTA(J440:J444)</f>
        <v>3</v>
      </c>
    </row>
    <row r="441" spans="1:12">
      <c r="A441" s="230" t="s">
        <v>39</v>
      </c>
      <c r="B441" s="231">
        <v>0</v>
      </c>
      <c r="C441" s="231">
        <v>0</v>
      </c>
      <c r="D441" s="232" t="s">
        <v>30</v>
      </c>
      <c r="E441" s="232" t="s">
        <v>30</v>
      </c>
      <c r="F441" s="231">
        <v>0</v>
      </c>
      <c r="G441" s="20">
        <f>AVERAGE(B441,C441,F441)</f>
        <v>0</v>
      </c>
      <c r="H441">
        <f t="shared" ref="H441:H444" si="50">G441/G$446</f>
        <v>0</v>
      </c>
      <c r="I441">
        <f>VLOOKUP(A441,R$1:S$250,2,FALSE)</f>
        <v>0.150847644</v>
      </c>
    </row>
    <row r="442" spans="1:12">
      <c r="A442" s="230" t="s">
        <v>54</v>
      </c>
      <c r="B442" s="231">
        <v>1.4648258688248399</v>
      </c>
      <c r="C442" s="231">
        <v>0</v>
      </c>
      <c r="D442" s="231">
        <v>0</v>
      </c>
      <c r="E442" s="231">
        <v>0</v>
      </c>
      <c r="F442" s="231">
        <v>0</v>
      </c>
      <c r="G442" s="20">
        <f t="shared" ref="G442:G446" si="51">AVERAGE(B442:F442)</f>
        <v>0.292965173764968</v>
      </c>
      <c r="H442">
        <f t="shared" si="50"/>
        <v>0.42277041452639086</v>
      </c>
      <c r="I442">
        <f>VLOOKUP(A442,R$1:S$250,2,FALSE)</f>
        <v>0.12913191900000001</v>
      </c>
      <c r="J442">
        <f t="shared" ref="J442:J444" si="52">H442*I442</f>
        <v>5.4593154924218332E-2</v>
      </c>
    </row>
    <row r="443" spans="1:12">
      <c r="A443" s="230" t="s">
        <v>72</v>
      </c>
      <c r="B443" s="231">
        <v>0</v>
      </c>
      <c r="C443" s="231">
        <v>0</v>
      </c>
      <c r="D443" s="231">
        <v>0</v>
      </c>
      <c r="E443" s="231">
        <v>0</v>
      </c>
      <c r="F443" s="231">
        <v>0</v>
      </c>
      <c r="G443" s="20">
        <f t="shared" si="51"/>
        <v>0</v>
      </c>
      <c r="H443">
        <f t="shared" si="50"/>
        <v>0</v>
      </c>
      <c r="I443">
        <f>VLOOKUP(A443,R$1:S$250,2,FALSE)</f>
        <v>0.20526576499999999</v>
      </c>
    </row>
    <row r="444" spans="1:12">
      <c r="A444" s="230" t="s">
        <v>0</v>
      </c>
      <c r="B444" s="231">
        <v>0</v>
      </c>
      <c r="C444" s="231">
        <v>0</v>
      </c>
      <c r="D444" s="231">
        <v>1</v>
      </c>
      <c r="E444" s="231">
        <v>0</v>
      </c>
      <c r="F444" s="231">
        <v>0</v>
      </c>
      <c r="G444" s="20">
        <f t="shared" si="51"/>
        <v>0.2</v>
      </c>
      <c r="H444">
        <f t="shared" si="50"/>
        <v>0.28861479273680457</v>
      </c>
      <c r="I444">
        <f>VLOOKUP(A444,R$1:S$250,2,FALSE)</f>
        <v>0.199021375</v>
      </c>
      <c r="J444">
        <f t="shared" si="52"/>
        <v>5.7440512895818856E-2</v>
      </c>
    </row>
    <row r="445" spans="1:12" ht="16" thickBot="1">
      <c r="A445" s="233"/>
      <c r="B445" s="234"/>
      <c r="C445" s="234"/>
      <c r="D445" s="234"/>
      <c r="E445" s="234"/>
      <c r="F445" s="234"/>
      <c r="G445" s="20"/>
    </row>
    <row r="446" spans="1:12">
      <c r="A446" s="235"/>
      <c r="B446" s="236">
        <f>SUM(B440:B444)</f>
        <v>1.4648258688248399</v>
      </c>
      <c r="C446" s="236">
        <f t="shared" ref="C446:F446" si="53">SUM(C440:C444)</f>
        <v>0</v>
      </c>
      <c r="D446" s="236">
        <f t="shared" si="53"/>
        <v>1</v>
      </c>
      <c r="E446" s="236">
        <f t="shared" si="53"/>
        <v>0</v>
      </c>
      <c r="F446" s="236">
        <f t="shared" si="53"/>
        <v>1</v>
      </c>
      <c r="G446" s="20">
        <f t="shared" si="51"/>
        <v>0.69296517376496802</v>
      </c>
    </row>
    <row r="447" spans="1:12">
      <c r="A447" s="237" t="s">
        <v>269</v>
      </c>
      <c r="B447" s="238"/>
      <c r="C447" s="238"/>
      <c r="D447" s="238"/>
      <c r="E447" s="238"/>
      <c r="F447" s="238"/>
    </row>
    <row r="448" spans="1:12">
      <c r="A448" s="86"/>
      <c r="B448" s="239"/>
      <c r="C448" s="239"/>
      <c r="D448" s="239"/>
      <c r="E448" s="239"/>
      <c r="F448" s="239"/>
    </row>
    <row r="449" spans="1:12">
      <c r="A449" s="240" t="s">
        <v>271</v>
      </c>
      <c r="B449" s="239"/>
      <c r="C449" s="239"/>
      <c r="D449" s="239"/>
      <c r="E449" s="239"/>
      <c r="F449" s="239"/>
    </row>
    <row r="451" spans="1:12">
      <c r="A451" s="241" t="s">
        <v>82</v>
      </c>
      <c r="B451" s="242"/>
      <c r="C451" s="242"/>
      <c r="D451" s="242"/>
      <c r="E451" s="242"/>
      <c r="F451" s="242"/>
    </row>
    <row r="452" spans="1:12">
      <c r="A452" s="243" t="s">
        <v>2</v>
      </c>
      <c r="B452" s="243"/>
      <c r="C452" s="243"/>
      <c r="D452" s="243"/>
      <c r="E452" s="243"/>
      <c r="F452" s="243"/>
    </row>
    <row r="453" spans="1:12">
      <c r="A453" s="244" t="s">
        <v>4</v>
      </c>
      <c r="B453" s="245"/>
      <c r="C453" s="245"/>
      <c r="D453" s="245"/>
      <c r="E453" s="245"/>
      <c r="F453" s="245"/>
    </row>
    <row r="454" spans="1:12" ht="16" thickBot="1">
      <c r="A454" s="246"/>
      <c r="B454" s="247"/>
      <c r="C454" s="247"/>
      <c r="D454" s="247"/>
      <c r="E454" s="247"/>
      <c r="F454" s="247"/>
    </row>
    <row r="455" spans="1:12">
      <c r="A455" s="248" t="s">
        <v>268</v>
      </c>
      <c r="B455" s="249" t="s">
        <v>8</v>
      </c>
      <c r="C455" s="249" t="s">
        <v>9</v>
      </c>
      <c r="D455" s="249" t="s">
        <v>10</v>
      </c>
      <c r="E455" s="249" t="s">
        <v>11</v>
      </c>
      <c r="F455" s="249" t="s">
        <v>12</v>
      </c>
      <c r="G455" s="16" t="s">
        <v>13</v>
      </c>
      <c r="H455" s="16" t="s">
        <v>14</v>
      </c>
      <c r="I455" s="16" t="s">
        <v>15</v>
      </c>
      <c r="J455" s="336" t="s">
        <v>279</v>
      </c>
      <c r="K455" s="16" t="s">
        <v>17</v>
      </c>
      <c r="L455" s="16" t="s">
        <v>18</v>
      </c>
    </row>
    <row r="456" spans="1:12">
      <c r="A456" s="250"/>
      <c r="B456" s="251"/>
      <c r="C456" s="251"/>
      <c r="D456" s="251"/>
      <c r="E456" s="251"/>
      <c r="F456" s="251"/>
      <c r="G456" s="18"/>
    </row>
    <row r="457" spans="1:12">
      <c r="A457" s="252" t="s">
        <v>23</v>
      </c>
      <c r="B457" s="253">
        <v>0</v>
      </c>
      <c r="C457" s="253">
        <v>1.3891918098807701</v>
      </c>
      <c r="D457" s="253">
        <v>1.3244243720572946</v>
      </c>
      <c r="E457" s="253">
        <v>0</v>
      </c>
      <c r="F457" s="253">
        <v>0</v>
      </c>
      <c r="G457" s="20">
        <f>AVERAGE(B457:F457)</f>
        <v>0.54272323638761288</v>
      </c>
      <c r="H457">
        <f>G457/G$461</f>
        <v>0.47886422930917127</v>
      </c>
      <c r="I457">
        <f>VLOOKUP(A457,R$1:S$250,2,FALSE)</f>
        <v>0.205225833</v>
      </c>
      <c r="J457">
        <f>H457*I457</f>
        <v>9.8275310353877682E-2</v>
      </c>
      <c r="K457">
        <f>SUM(J457:J459)</f>
        <v>0.18930511316751164</v>
      </c>
      <c r="L457">
        <f>COUNTA(J457:J459)</f>
        <v>3</v>
      </c>
    </row>
    <row r="458" spans="1:12">
      <c r="A458" s="252" t="s">
        <v>49</v>
      </c>
      <c r="B458" s="253">
        <v>0</v>
      </c>
      <c r="C458" s="253">
        <v>0</v>
      </c>
      <c r="D458" s="253">
        <v>0.79465462323437674</v>
      </c>
      <c r="E458" s="253">
        <v>0.83408053047521735</v>
      </c>
      <c r="F458" s="253">
        <v>0</v>
      </c>
      <c r="G458" s="20">
        <f t="shared" ref="G458:G459" si="54">AVERAGE(B458:F458)</f>
        <v>0.32574703074191885</v>
      </c>
      <c r="H458">
        <f t="shared" ref="H458:H459" si="55">G458/G$461</f>
        <v>0.28741831999721651</v>
      </c>
      <c r="I458">
        <f>VLOOKUP(A458,R$1:S$250,2,FALSE)</f>
        <v>0.21171030399999999</v>
      </c>
      <c r="J458">
        <f t="shared" ref="J458:J459" si="56">H458*I458</f>
        <v>6.0849419901779986E-2</v>
      </c>
    </row>
    <row r="459" spans="1:12">
      <c r="A459" s="252" t="s">
        <v>54</v>
      </c>
      <c r="B459" s="253">
        <v>0</v>
      </c>
      <c r="C459" s="253">
        <v>0</v>
      </c>
      <c r="D459" s="253">
        <v>1.3244243720572899</v>
      </c>
      <c r="E459" s="253">
        <v>0</v>
      </c>
      <c r="F459" s="253">
        <v>0</v>
      </c>
      <c r="G459" s="20">
        <f t="shared" si="54"/>
        <v>0.26488487441145797</v>
      </c>
      <c r="H459">
        <f t="shared" si="55"/>
        <v>0.23371745069361199</v>
      </c>
      <c r="I459">
        <f>VLOOKUP(A459,R$1:S$250,2,FALSE)</f>
        <v>0.12913191900000001</v>
      </c>
      <c r="J459">
        <f t="shared" si="56"/>
        <v>3.0180382911854001E-2</v>
      </c>
    </row>
    <row r="460" spans="1:12" ht="16" thickBot="1">
      <c r="A460" s="254"/>
      <c r="B460" s="255"/>
      <c r="C460" s="255"/>
      <c r="D460" s="255"/>
      <c r="E460" s="255"/>
      <c r="F460" s="255"/>
      <c r="G460" s="20"/>
    </row>
    <row r="461" spans="1:12">
      <c r="A461" s="235"/>
      <c r="B461" s="256">
        <f>SUM(B457:B459)</f>
        <v>0</v>
      </c>
      <c r="C461" s="256">
        <f t="shared" ref="C461:F461" si="57">SUM(C457:C459)</f>
        <v>1.3891918098807701</v>
      </c>
      <c r="D461" s="256">
        <f t="shared" si="57"/>
        <v>3.4435033673489612</v>
      </c>
      <c r="E461" s="256">
        <f t="shared" si="57"/>
        <v>0.83408053047521735</v>
      </c>
      <c r="F461" s="256">
        <f t="shared" si="57"/>
        <v>0</v>
      </c>
      <c r="G461" s="20">
        <f>AVERAGE(B461:F461)</f>
        <v>1.1333551415409899</v>
      </c>
    </row>
    <row r="462" spans="1:12">
      <c r="A462" s="257" t="s">
        <v>269</v>
      </c>
      <c r="B462" s="258"/>
      <c r="C462" s="258"/>
      <c r="D462" s="258"/>
      <c r="E462" s="258"/>
      <c r="F462" s="258"/>
    </row>
    <row r="463" spans="1:12">
      <c r="A463" s="86"/>
      <c r="B463" s="259"/>
      <c r="C463" s="259"/>
      <c r="D463" s="259"/>
      <c r="E463" s="259"/>
      <c r="F463" s="259"/>
    </row>
    <row r="464" spans="1:12">
      <c r="A464" s="260" t="s">
        <v>271</v>
      </c>
      <c r="B464" s="259"/>
      <c r="C464" s="259"/>
      <c r="D464" s="259"/>
      <c r="E464" s="259"/>
      <c r="F464" s="25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3"/>
  <sheetViews>
    <sheetView topLeftCell="D1" workbookViewId="0">
      <selection activeCell="Q1" sqref="Q1"/>
    </sheetView>
  </sheetViews>
  <sheetFormatPr baseColWidth="10" defaultRowHeight="15" x14ac:dyDescent="0"/>
  <cols>
    <col min="8" max="8" width="12.1640625" bestFit="1" customWidth="1"/>
    <col min="18" max="18" width="27.5" style="4" customWidth="1"/>
    <col min="19" max="19" width="10.83203125" style="4"/>
  </cols>
  <sheetData>
    <row r="1" spans="1:19">
      <c r="A1" s="261" t="s">
        <v>84</v>
      </c>
      <c r="B1" s="262"/>
      <c r="C1" s="262"/>
      <c r="D1" s="262"/>
      <c r="E1" s="262"/>
      <c r="F1" s="262"/>
      <c r="G1" s="263"/>
      <c r="H1" s="264"/>
      <c r="I1" s="264"/>
      <c r="J1" s="264"/>
      <c r="K1" s="264"/>
      <c r="L1" s="264"/>
      <c r="Q1" s="190" t="s">
        <v>278</v>
      </c>
      <c r="R1" s="4" t="s">
        <v>1</v>
      </c>
      <c r="S1" s="5">
        <v>0.58265870500000005</v>
      </c>
    </row>
    <row r="2" spans="1:19">
      <c r="A2" s="265" t="s">
        <v>2</v>
      </c>
      <c r="B2" s="265"/>
      <c r="C2" s="265"/>
      <c r="D2" s="265"/>
      <c r="E2" s="265"/>
      <c r="F2" s="265"/>
      <c r="G2" s="266"/>
      <c r="H2" s="264"/>
      <c r="I2" s="264"/>
      <c r="J2" s="264"/>
      <c r="K2" s="264"/>
      <c r="L2" s="264"/>
      <c r="R2" s="4" t="s">
        <v>3</v>
      </c>
      <c r="S2" s="5">
        <v>0.189396599</v>
      </c>
    </row>
    <row r="3" spans="1:19">
      <c r="A3" s="267" t="s">
        <v>4</v>
      </c>
      <c r="B3" s="268"/>
      <c r="C3" s="268"/>
      <c r="D3" s="268"/>
      <c r="E3" s="268"/>
      <c r="F3" s="268"/>
      <c r="G3" s="269"/>
      <c r="H3" s="264"/>
      <c r="I3" s="264"/>
      <c r="J3" s="264"/>
      <c r="K3" s="264"/>
      <c r="L3" s="264"/>
      <c r="R3" s="4" t="s">
        <v>5</v>
      </c>
      <c r="S3" s="5">
        <v>0.33270861600000001</v>
      </c>
    </row>
    <row r="4" spans="1:19" ht="16" thickBot="1">
      <c r="A4" s="270"/>
      <c r="B4" s="271"/>
      <c r="C4" s="271"/>
      <c r="D4" s="271"/>
      <c r="E4" s="271"/>
      <c r="F4" s="271"/>
      <c r="G4" s="272"/>
      <c r="H4" s="264"/>
      <c r="I4" s="264"/>
      <c r="J4" s="264"/>
      <c r="K4" s="264"/>
      <c r="L4" s="264"/>
      <c r="R4" s="4" t="s">
        <v>6</v>
      </c>
      <c r="S4" s="5">
        <v>0.33249730300000002</v>
      </c>
    </row>
    <row r="5" spans="1:19">
      <c r="A5" s="273" t="s">
        <v>268</v>
      </c>
      <c r="B5" s="274" t="s">
        <v>8</v>
      </c>
      <c r="C5" s="274" t="s">
        <v>9</v>
      </c>
      <c r="D5" s="274" t="s">
        <v>10</v>
      </c>
      <c r="E5" s="274" t="s">
        <v>11</v>
      </c>
      <c r="F5" s="274" t="s">
        <v>12</v>
      </c>
      <c r="G5" s="16" t="s">
        <v>13</v>
      </c>
      <c r="H5" s="16" t="s">
        <v>14</v>
      </c>
      <c r="I5" s="16" t="s">
        <v>15</v>
      </c>
      <c r="J5" s="33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272"/>
      <c r="B6" s="275"/>
      <c r="C6" s="275"/>
      <c r="D6" s="275"/>
      <c r="E6" s="275"/>
      <c r="F6" s="275"/>
      <c r="G6" s="18"/>
      <c r="R6" s="4" t="s">
        <v>20</v>
      </c>
      <c r="S6" s="4">
        <v>0.21351756199999999</v>
      </c>
    </row>
    <row r="7" spans="1:19">
      <c r="A7" s="276" t="s">
        <v>32</v>
      </c>
      <c r="B7" s="277">
        <v>0</v>
      </c>
      <c r="C7" s="277">
        <v>0</v>
      </c>
      <c r="D7" s="277">
        <v>0</v>
      </c>
      <c r="E7" s="277">
        <v>2.8282822574720696</v>
      </c>
      <c r="F7" s="277">
        <v>0</v>
      </c>
      <c r="G7" s="20">
        <f>AVERAGE(B7:F7)</f>
        <v>0.5656564514944139</v>
      </c>
      <c r="H7">
        <f>G7/G$16</f>
        <v>8.5457052133715947E-2</v>
      </c>
      <c r="I7">
        <f t="shared" ref="I7:I14" si="0">VLOOKUP(A7,R$1:S$249,2,FALSE)</f>
        <v>0.167790564</v>
      </c>
      <c r="J7">
        <f>H7*I7</f>
        <v>1.4338886975293603E-2</v>
      </c>
      <c r="K7">
        <f>SUM(J7:J14)</f>
        <v>0.26734333960624762</v>
      </c>
      <c r="L7">
        <f>COUNTA(J7:J14)</f>
        <v>6</v>
      </c>
      <c r="R7" s="4" t="s">
        <v>22</v>
      </c>
      <c r="S7" s="5">
        <v>0.51563940399999997</v>
      </c>
    </row>
    <row r="8" spans="1:19">
      <c r="A8" s="276" t="s">
        <v>124</v>
      </c>
      <c r="B8" s="277">
        <v>0</v>
      </c>
      <c r="C8" s="277">
        <v>0</v>
      </c>
      <c r="D8" s="277">
        <v>0.92100000000000004</v>
      </c>
      <c r="E8" s="277">
        <v>0</v>
      </c>
      <c r="F8" s="277">
        <v>3.7879999999999998</v>
      </c>
      <c r="G8" s="20">
        <f t="shared" ref="G8:G16" si="1">AVERAGE(B8:F8)</f>
        <v>0.94179999999999997</v>
      </c>
      <c r="H8">
        <f t="shared" ref="H8:H14" si="2">G8/G$16</f>
        <v>0.14228327368476673</v>
      </c>
      <c r="I8">
        <f t="shared" si="0"/>
        <v>0.38353377399999999</v>
      </c>
      <c r="J8">
        <f t="shared" ref="J8:J14" si="3">H8*I8</f>
        <v>5.4570440933393471E-2</v>
      </c>
      <c r="K8" s="264"/>
      <c r="L8" s="264"/>
      <c r="R8" s="4" t="s">
        <v>24</v>
      </c>
      <c r="S8" s="4">
        <v>0.39864959599999999</v>
      </c>
    </row>
    <row r="9" spans="1:19">
      <c r="A9" s="276" t="s">
        <v>39</v>
      </c>
      <c r="B9" s="277">
        <v>0</v>
      </c>
      <c r="C9" s="277">
        <v>0</v>
      </c>
      <c r="D9" s="278" t="s">
        <v>30</v>
      </c>
      <c r="E9" s="278" t="s">
        <v>30</v>
      </c>
      <c r="F9" s="278" t="s">
        <v>30</v>
      </c>
      <c r="G9" s="20">
        <f>AVERAGE(B9:C9)</f>
        <v>0</v>
      </c>
      <c r="H9">
        <f t="shared" si="2"/>
        <v>0</v>
      </c>
      <c r="I9">
        <f t="shared" si="0"/>
        <v>0.150847644</v>
      </c>
      <c r="K9" s="264"/>
      <c r="L9" s="264"/>
      <c r="R9" s="4" t="s">
        <v>26</v>
      </c>
      <c r="S9" s="5">
        <v>0.61926907399999997</v>
      </c>
    </row>
    <row r="10" spans="1:19">
      <c r="A10" s="276" t="s">
        <v>41</v>
      </c>
      <c r="B10" s="277">
        <v>0</v>
      </c>
      <c r="C10" s="277">
        <v>0</v>
      </c>
      <c r="D10" s="277">
        <v>0</v>
      </c>
      <c r="E10" s="277">
        <v>0</v>
      </c>
      <c r="F10" s="277">
        <v>0</v>
      </c>
      <c r="G10" s="20">
        <f t="shared" si="1"/>
        <v>0</v>
      </c>
      <c r="H10">
        <f t="shared" si="2"/>
        <v>0</v>
      </c>
      <c r="I10">
        <f t="shared" si="0"/>
        <v>0.15008984</v>
      </c>
      <c r="K10" s="264"/>
      <c r="L10" s="264"/>
      <c r="R10" s="4" t="s">
        <v>28</v>
      </c>
      <c r="S10" s="5">
        <v>0.41010332799999999</v>
      </c>
    </row>
    <row r="11" spans="1:19">
      <c r="A11" s="276" t="s">
        <v>54</v>
      </c>
      <c r="B11" s="277">
        <v>0</v>
      </c>
      <c r="C11" s="277">
        <v>0</v>
      </c>
      <c r="D11" s="277">
        <v>0</v>
      </c>
      <c r="E11" s="277">
        <v>6.9506710872934798</v>
      </c>
      <c r="F11" s="277">
        <v>0</v>
      </c>
      <c r="G11" s="20">
        <f t="shared" si="1"/>
        <v>1.3901342174586959</v>
      </c>
      <c r="H11">
        <f t="shared" si="2"/>
        <v>0.2100157648346089</v>
      </c>
      <c r="I11">
        <f t="shared" si="0"/>
        <v>0.12913191900000001</v>
      </c>
      <c r="J11">
        <f t="shared" si="3"/>
        <v>2.7119738733345767E-2</v>
      </c>
      <c r="K11" s="264"/>
      <c r="L11" s="264"/>
      <c r="R11" s="4" t="s">
        <v>31</v>
      </c>
      <c r="S11" s="5">
        <v>0.26223906699999999</v>
      </c>
    </row>
    <row r="12" spans="1:19">
      <c r="A12" s="276" t="s">
        <v>170</v>
      </c>
      <c r="B12" s="277">
        <v>0.82279449949419603</v>
      </c>
      <c r="C12" s="277">
        <v>5.9359851600370996</v>
      </c>
      <c r="D12" s="277">
        <v>4.6134376075011758</v>
      </c>
      <c r="E12" s="277">
        <v>0.815959752981959</v>
      </c>
      <c r="F12" s="277">
        <v>4.7968188501146924</v>
      </c>
      <c r="G12" s="20">
        <f t="shared" si="1"/>
        <v>3.3969991740258245</v>
      </c>
      <c r="H12">
        <f t="shared" si="2"/>
        <v>0.51320467528651836</v>
      </c>
      <c r="I12">
        <f t="shared" si="0"/>
        <v>0.30810618099999998</v>
      </c>
      <c r="J12">
        <f t="shared" si="3"/>
        <v>0.15812153257387423</v>
      </c>
      <c r="K12" s="264"/>
      <c r="L12" s="264"/>
      <c r="R12" s="4" t="s">
        <v>33</v>
      </c>
      <c r="S12" s="5">
        <v>0.29721400999999997</v>
      </c>
    </row>
    <row r="13" spans="1:19">
      <c r="A13" s="276" t="s">
        <v>0</v>
      </c>
      <c r="B13" s="277">
        <v>0</v>
      </c>
      <c r="C13" s="277">
        <v>1</v>
      </c>
      <c r="D13" s="277">
        <v>0</v>
      </c>
      <c r="E13" s="277">
        <v>0</v>
      </c>
      <c r="F13" s="277">
        <v>0</v>
      </c>
      <c r="G13" s="20">
        <f t="shared" si="1"/>
        <v>0.2</v>
      </c>
      <c r="H13">
        <f t="shared" si="2"/>
        <v>3.0215178102520016E-2</v>
      </c>
      <c r="I13">
        <f t="shared" si="0"/>
        <v>0.199021375</v>
      </c>
      <c r="J13">
        <f t="shared" si="3"/>
        <v>6.013466291833424E-3</v>
      </c>
      <c r="K13" s="264"/>
      <c r="L13" s="264"/>
      <c r="R13" s="4" t="s">
        <v>35</v>
      </c>
      <c r="S13" s="4">
        <v>0.39864959599999999</v>
      </c>
    </row>
    <row r="14" spans="1:19">
      <c r="A14" s="276" t="s">
        <v>172</v>
      </c>
      <c r="B14" s="277">
        <v>0</v>
      </c>
      <c r="C14" s="277">
        <v>0</v>
      </c>
      <c r="D14" s="277">
        <v>0</v>
      </c>
      <c r="E14" s="277">
        <v>0.623</v>
      </c>
      <c r="F14" s="277">
        <v>0</v>
      </c>
      <c r="G14" s="20">
        <f t="shared" si="1"/>
        <v>0.1246</v>
      </c>
      <c r="H14">
        <f t="shared" si="2"/>
        <v>1.8824055957869967E-2</v>
      </c>
      <c r="I14">
        <f t="shared" si="0"/>
        <v>0.38138826799999997</v>
      </c>
      <c r="J14">
        <f t="shared" si="3"/>
        <v>7.1792740985071072E-3</v>
      </c>
      <c r="K14" s="264"/>
      <c r="L14" s="264"/>
      <c r="R14" s="4" t="s">
        <v>37</v>
      </c>
      <c r="S14" s="5">
        <v>0.23886655300000001</v>
      </c>
    </row>
    <row r="15" spans="1:19" ht="16" thickBot="1">
      <c r="A15" s="279"/>
      <c r="B15" s="280"/>
      <c r="C15" s="280"/>
      <c r="D15" s="280"/>
      <c r="E15" s="280"/>
      <c r="F15" s="280"/>
      <c r="G15" s="20"/>
      <c r="H15" s="264"/>
      <c r="I15" s="264"/>
      <c r="J15" s="264"/>
      <c r="K15" s="264"/>
      <c r="L15" s="264"/>
      <c r="R15" s="4" t="s">
        <v>21</v>
      </c>
      <c r="S15" s="5">
        <v>0.19499014100000001</v>
      </c>
    </row>
    <row r="16" spans="1:19">
      <c r="A16" s="235"/>
      <c r="B16" s="281">
        <f>SUM(B7:B14)</f>
        <v>0.82279449949419603</v>
      </c>
      <c r="C16" s="281">
        <f t="shared" ref="C16:F16" si="4">SUM(C7:C14)</f>
        <v>6.9359851600370996</v>
      </c>
      <c r="D16" s="281">
        <f t="shared" si="4"/>
        <v>5.5344376075011761</v>
      </c>
      <c r="E16" s="281">
        <f t="shared" si="4"/>
        <v>11.217913097747507</v>
      </c>
      <c r="F16" s="281">
        <f t="shared" si="4"/>
        <v>8.5848188501146918</v>
      </c>
      <c r="G16" s="20">
        <f t="shared" si="1"/>
        <v>6.6191898429789351</v>
      </c>
      <c r="H16" s="264"/>
      <c r="I16" s="264"/>
      <c r="J16" s="264"/>
      <c r="K16" s="264"/>
      <c r="L16" s="264"/>
      <c r="R16" s="4" t="s">
        <v>40</v>
      </c>
      <c r="S16" s="5">
        <v>0.292860758</v>
      </c>
    </row>
    <row r="17" spans="1:19">
      <c r="A17" s="282" t="s">
        <v>269</v>
      </c>
      <c r="B17" s="283"/>
      <c r="C17" s="283"/>
      <c r="D17" s="283"/>
      <c r="E17" s="283"/>
      <c r="F17" s="283"/>
      <c r="G17" s="269"/>
      <c r="H17" s="264"/>
      <c r="I17" s="264"/>
      <c r="J17" s="264"/>
      <c r="K17" s="264"/>
      <c r="L17" s="264"/>
      <c r="R17" s="4" t="s">
        <v>42</v>
      </c>
      <c r="S17" s="5">
        <v>0.34843180000000001</v>
      </c>
    </row>
    <row r="18" spans="1:19">
      <c r="A18" s="86"/>
      <c r="B18" s="284"/>
      <c r="C18" s="284"/>
      <c r="D18" s="284"/>
      <c r="E18" s="284"/>
      <c r="F18" s="284"/>
      <c r="G18" s="272"/>
      <c r="H18" s="264"/>
      <c r="I18" s="264"/>
      <c r="J18" s="264"/>
      <c r="K18" s="264"/>
      <c r="L18" s="264"/>
      <c r="R18" s="4" t="s">
        <v>44</v>
      </c>
      <c r="S18" s="5">
        <v>0.338698428</v>
      </c>
    </row>
    <row r="19" spans="1:19">
      <c r="A19" s="285" t="s">
        <v>271</v>
      </c>
      <c r="B19" s="284"/>
      <c r="C19" s="284"/>
      <c r="D19" s="284"/>
      <c r="E19" s="284"/>
      <c r="F19" s="284"/>
      <c r="G19" s="272"/>
      <c r="H19" s="264"/>
      <c r="I19" s="264"/>
      <c r="J19" s="264"/>
      <c r="K19" s="264"/>
      <c r="L19" s="264"/>
      <c r="R19" s="4" t="s">
        <v>46</v>
      </c>
      <c r="S19" s="5">
        <v>0.49513526800000002</v>
      </c>
    </row>
    <row r="20" spans="1:19">
      <c r="R20" s="4" t="s">
        <v>48</v>
      </c>
      <c r="S20" s="5">
        <v>0.35195426499999999</v>
      </c>
    </row>
    <row r="21" spans="1:19">
      <c r="A21" s="286" t="s">
        <v>86</v>
      </c>
      <c r="B21" s="287"/>
      <c r="C21" s="287"/>
      <c r="D21" s="287"/>
      <c r="E21" s="287"/>
      <c r="F21" s="287"/>
      <c r="G21" s="288"/>
      <c r="H21" s="289"/>
      <c r="I21" s="289"/>
      <c r="J21" s="289"/>
      <c r="K21" s="289"/>
      <c r="L21" s="289"/>
      <c r="R21" s="4" t="s">
        <v>50</v>
      </c>
      <c r="S21" s="5">
        <v>0.230041615</v>
      </c>
    </row>
    <row r="22" spans="1:19">
      <c r="A22" s="290" t="s">
        <v>2</v>
      </c>
      <c r="B22" s="290"/>
      <c r="C22" s="290"/>
      <c r="D22" s="290"/>
      <c r="E22" s="290"/>
      <c r="F22" s="290"/>
      <c r="G22" s="291"/>
      <c r="H22" s="289"/>
      <c r="I22" s="289"/>
      <c r="J22" s="289"/>
      <c r="K22" s="289"/>
      <c r="L22" s="289"/>
      <c r="R22" s="4" t="s">
        <v>23</v>
      </c>
      <c r="S22" s="5">
        <v>0.205225833</v>
      </c>
    </row>
    <row r="23" spans="1:19">
      <c r="A23" s="292" t="s">
        <v>4</v>
      </c>
      <c r="B23" s="293"/>
      <c r="C23" s="293"/>
      <c r="D23" s="293"/>
      <c r="E23" s="293"/>
      <c r="F23" s="293"/>
      <c r="G23" s="294"/>
      <c r="H23" s="289"/>
      <c r="I23" s="289"/>
      <c r="J23" s="289"/>
      <c r="K23" s="289"/>
      <c r="L23" s="289"/>
      <c r="R23" s="4" t="s">
        <v>53</v>
      </c>
      <c r="S23" s="5">
        <v>0.29304951499999998</v>
      </c>
    </row>
    <row r="24" spans="1:19" ht="16" thickBot="1">
      <c r="A24" s="295"/>
      <c r="B24" s="296"/>
      <c r="C24" s="296"/>
      <c r="D24" s="296"/>
      <c r="E24" s="296"/>
      <c r="F24" s="296"/>
      <c r="G24" s="291"/>
      <c r="H24" s="289"/>
      <c r="I24" s="289"/>
      <c r="J24" s="289"/>
      <c r="K24" s="289"/>
      <c r="L24" s="289"/>
      <c r="R24" s="4" t="s">
        <v>55</v>
      </c>
      <c r="S24" s="5">
        <v>0.51724363100000004</v>
      </c>
    </row>
    <row r="25" spans="1:19">
      <c r="A25" s="297" t="s">
        <v>268</v>
      </c>
      <c r="B25" s="298" t="s">
        <v>8</v>
      </c>
      <c r="C25" s="298" t="s">
        <v>9</v>
      </c>
      <c r="D25" s="298" t="s">
        <v>10</v>
      </c>
      <c r="E25" s="298" t="s">
        <v>11</v>
      </c>
      <c r="F25" s="298" t="s">
        <v>12</v>
      </c>
      <c r="G25" s="16" t="s">
        <v>13</v>
      </c>
      <c r="H25" s="16" t="s">
        <v>14</v>
      </c>
      <c r="I25" s="16" t="s">
        <v>15</v>
      </c>
      <c r="J25" s="336" t="s">
        <v>279</v>
      </c>
      <c r="K25" s="16" t="s">
        <v>17</v>
      </c>
      <c r="L25" s="16" t="s">
        <v>18</v>
      </c>
      <c r="R25" s="4" t="s">
        <v>57</v>
      </c>
      <c r="S25" s="4">
        <v>0.39864959599999999</v>
      </c>
    </row>
    <row r="26" spans="1:19">
      <c r="A26" s="291"/>
      <c r="B26" s="299"/>
      <c r="C26" s="299"/>
      <c r="D26" s="299"/>
      <c r="E26" s="299"/>
      <c r="F26" s="299"/>
      <c r="G26" s="18"/>
      <c r="R26" s="4" t="s">
        <v>59</v>
      </c>
      <c r="S26" s="5">
        <v>0.42244188599999999</v>
      </c>
    </row>
    <row r="27" spans="1:19">
      <c r="A27" s="300" t="s">
        <v>23</v>
      </c>
      <c r="B27" s="301">
        <v>0</v>
      </c>
      <c r="C27" s="301">
        <v>0</v>
      </c>
      <c r="D27" s="301">
        <v>0</v>
      </c>
      <c r="E27" s="301">
        <v>1.3901342174586999</v>
      </c>
      <c r="F27" s="301">
        <v>2.5697230095567996</v>
      </c>
      <c r="G27" s="20">
        <f>AVERAGE(B27:F27)</f>
        <v>0.79197144540309983</v>
      </c>
      <c r="H27">
        <f>G27/G$34</f>
        <v>9.7729815650850413E-3</v>
      </c>
      <c r="I27">
        <f t="shared" ref="I27:I32" si="5">VLOOKUP(A27,R$1:S$249,2,FALSE)</f>
        <v>0.205225833</v>
      </c>
      <c r="J27">
        <f t="shared" ref="J27:J32" si="6">H27*I27</f>
        <v>2.0056682825882214E-3</v>
      </c>
      <c r="K27">
        <f>SUM(J27:J32)</f>
        <v>0.16889214164428448</v>
      </c>
      <c r="L27">
        <f>COUNTA(J27:J32)</f>
        <v>6</v>
      </c>
      <c r="R27" s="165" t="s">
        <v>61</v>
      </c>
      <c r="S27" s="5">
        <v>0.37816792100000002</v>
      </c>
    </row>
    <row r="28" spans="1:19">
      <c r="A28" s="300" t="s">
        <v>39</v>
      </c>
      <c r="B28" s="301">
        <v>1.4648258688248399</v>
      </c>
      <c r="C28" s="301">
        <v>88.908275832369</v>
      </c>
      <c r="D28" s="301">
        <v>92.709706044010616</v>
      </c>
      <c r="E28" s="301">
        <v>113.99100583161299</v>
      </c>
      <c r="F28" s="301">
        <v>1.2848558075483045</v>
      </c>
      <c r="G28" s="20">
        <f t="shared" ref="G28:G34" si="7">AVERAGE(B28:F28)</f>
        <v>59.671733876873148</v>
      </c>
      <c r="H28">
        <f t="shared" ref="H28:H32" si="8">G28/G$34</f>
        <v>0.73635325935080642</v>
      </c>
      <c r="I28">
        <f t="shared" si="5"/>
        <v>0.150847644</v>
      </c>
      <c r="J28">
        <f t="shared" si="6"/>
        <v>0.11107715432479012</v>
      </c>
      <c r="K28" s="289"/>
      <c r="L28" s="289"/>
      <c r="R28" s="17" t="s">
        <v>63</v>
      </c>
      <c r="S28" s="5">
        <v>0.27222679999999999</v>
      </c>
    </row>
    <row r="29" spans="1:19">
      <c r="A29" s="300" t="s">
        <v>49</v>
      </c>
      <c r="B29" s="301">
        <v>8.4666935218075956</v>
      </c>
      <c r="C29" s="301">
        <v>7.6961226267394398</v>
      </c>
      <c r="D29" s="301">
        <v>0</v>
      </c>
      <c r="E29" s="301">
        <v>0</v>
      </c>
      <c r="F29" s="301">
        <v>66.067578575705326</v>
      </c>
      <c r="G29" s="20">
        <f t="shared" si="7"/>
        <v>16.446078944850473</v>
      </c>
      <c r="H29">
        <f t="shared" si="8"/>
        <v>0.20294573406513355</v>
      </c>
      <c r="I29">
        <f t="shared" si="5"/>
        <v>0.21171030399999999</v>
      </c>
      <c r="J29">
        <f t="shared" si="6"/>
        <v>4.2965703054432577E-2</v>
      </c>
      <c r="K29" s="289"/>
      <c r="L29" s="289"/>
      <c r="R29" s="4" t="s">
        <v>65</v>
      </c>
      <c r="S29" s="5">
        <v>0.42144716700000001</v>
      </c>
    </row>
    <row r="30" spans="1:19">
      <c r="A30" s="300" t="s">
        <v>54</v>
      </c>
      <c r="B30" s="301">
        <v>1.4648258688248399</v>
      </c>
      <c r="C30" s="301">
        <v>0</v>
      </c>
      <c r="D30" s="301">
        <v>0</v>
      </c>
      <c r="E30" s="301">
        <v>4.1704026523760902</v>
      </c>
      <c r="F30" s="301">
        <v>0</v>
      </c>
      <c r="G30" s="20">
        <f t="shared" si="7"/>
        <v>1.127045704240186</v>
      </c>
      <c r="H30">
        <f t="shared" si="8"/>
        <v>1.3907820735811234E-2</v>
      </c>
      <c r="I30">
        <f t="shared" si="5"/>
        <v>0.12913191900000001</v>
      </c>
      <c r="J30">
        <f t="shared" si="6"/>
        <v>1.7959435807232969E-3</v>
      </c>
      <c r="K30" s="289"/>
      <c r="L30" s="289"/>
      <c r="R30" s="4" t="s">
        <v>67</v>
      </c>
      <c r="S30" s="4">
        <v>0.61926907399999997</v>
      </c>
    </row>
    <row r="31" spans="1:19">
      <c r="A31" s="300" t="s">
        <v>0</v>
      </c>
      <c r="B31" s="301">
        <v>5</v>
      </c>
      <c r="C31" s="301">
        <v>3</v>
      </c>
      <c r="D31" s="301">
        <v>2</v>
      </c>
      <c r="E31" s="301">
        <v>0</v>
      </c>
      <c r="F31" s="301">
        <v>0</v>
      </c>
      <c r="G31" s="20">
        <f t="shared" si="7"/>
        <v>2</v>
      </c>
      <c r="H31">
        <f t="shared" si="8"/>
        <v>2.468013618877575E-2</v>
      </c>
      <c r="I31">
        <f t="shared" si="5"/>
        <v>0.199021375</v>
      </c>
      <c r="J31">
        <f t="shared" si="6"/>
        <v>4.9118746394774095E-3</v>
      </c>
      <c r="K31" s="289"/>
      <c r="L31" s="289"/>
      <c r="R31" s="4" t="s">
        <v>69</v>
      </c>
      <c r="S31" s="5">
        <v>0.29559615700000003</v>
      </c>
    </row>
    <row r="32" spans="1:19">
      <c r="A32" s="300" t="s">
        <v>148</v>
      </c>
      <c r="B32" s="301">
        <v>0</v>
      </c>
      <c r="C32" s="301">
        <v>0</v>
      </c>
      <c r="D32" s="301">
        <v>4.0999999999999996</v>
      </c>
      <c r="E32" s="301">
        <v>0.9</v>
      </c>
      <c r="F32" s="301">
        <v>0</v>
      </c>
      <c r="G32" s="20">
        <f t="shared" si="7"/>
        <v>1</v>
      </c>
      <c r="H32">
        <f t="shared" si="8"/>
        <v>1.2340068094387875E-2</v>
      </c>
      <c r="I32">
        <f t="shared" si="5"/>
        <v>0.49722559999999999</v>
      </c>
      <c r="J32">
        <f t="shared" si="6"/>
        <v>6.1357977622728673E-3</v>
      </c>
      <c r="K32" s="289"/>
      <c r="L32" s="289"/>
      <c r="R32" s="4" t="s">
        <v>71</v>
      </c>
      <c r="S32" s="4">
        <v>0.39787066100000001</v>
      </c>
    </row>
    <row r="33" spans="1:19" ht="16" thickBot="1">
      <c r="A33" s="302"/>
      <c r="B33" s="303"/>
      <c r="C33" s="303"/>
      <c r="D33" s="303"/>
      <c r="E33" s="303"/>
      <c r="F33" s="303"/>
      <c r="G33" s="20"/>
      <c r="H33" s="289"/>
      <c r="I33" s="289"/>
      <c r="J33" s="289"/>
      <c r="K33" s="289"/>
      <c r="L33" s="289"/>
      <c r="R33" s="22" t="s">
        <v>73</v>
      </c>
      <c r="S33" s="4">
        <v>0.39864959599999999</v>
      </c>
    </row>
    <row r="34" spans="1:19">
      <c r="A34" s="235"/>
      <c r="B34" s="304">
        <f>SUM(B27:B32)</f>
        <v>16.396345259457274</v>
      </c>
      <c r="C34" s="304">
        <f>SUM(C27:C32)</f>
        <v>99.604398459108438</v>
      </c>
      <c r="D34" s="304">
        <f>SUM(D27:D32)</f>
        <v>98.809706044010611</v>
      </c>
      <c r="E34" s="304">
        <f>SUM(E27:E32)</f>
        <v>120.45154270144778</v>
      </c>
      <c r="F34" s="304">
        <f>SUM(F27:F32)</f>
        <v>69.922157392810433</v>
      </c>
      <c r="G34" s="20">
        <f t="shared" si="7"/>
        <v>81.036829971366913</v>
      </c>
      <c r="H34" s="289"/>
      <c r="I34" s="289"/>
      <c r="J34" s="289"/>
      <c r="K34" s="289"/>
      <c r="L34" s="289"/>
      <c r="R34" s="4" t="s">
        <v>75</v>
      </c>
      <c r="S34" s="5">
        <v>0.30243793699999999</v>
      </c>
    </row>
    <row r="35" spans="1:19">
      <c r="A35" s="305" t="s">
        <v>269</v>
      </c>
      <c r="B35" s="306"/>
      <c r="C35" s="306"/>
      <c r="D35" s="306"/>
      <c r="E35" s="306"/>
      <c r="F35" s="306"/>
      <c r="G35" s="294"/>
      <c r="H35" s="289"/>
      <c r="I35" s="289"/>
      <c r="J35" s="289"/>
      <c r="K35" s="289"/>
      <c r="L35" s="289"/>
      <c r="R35" s="4" t="s">
        <v>25</v>
      </c>
      <c r="S35" s="5">
        <v>0.22307782900000001</v>
      </c>
    </row>
    <row r="36" spans="1:19">
      <c r="A36" s="86"/>
      <c r="B36" s="307"/>
      <c r="C36" s="307"/>
      <c r="D36" s="307"/>
      <c r="E36" s="307"/>
      <c r="F36" s="307"/>
      <c r="G36" s="291"/>
      <c r="H36" s="289"/>
      <c r="I36" s="289"/>
      <c r="J36" s="289"/>
      <c r="K36" s="289"/>
      <c r="L36" s="289"/>
      <c r="R36" s="4" t="s">
        <v>78</v>
      </c>
      <c r="S36" s="5">
        <v>0.53326135799999996</v>
      </c>
    </row>
    <row r="37" spans="1:19">
      <c r="A37" s="308" t="s">
        <v>271</v>
      </c>
      <c r="B37" s="307"/>
      <c r="C37" s="307"/>
      <c r="D37" s="307"/>
      <c r="E37" s="307"/>
      <c r="F37" s="307"/>
      <c r="G37" s="291"/>
      <c r="H37" s="289"/>
      <c r="I37" s="289"/>
      <c r="J37" s="289"/>
      <c r="K37" s="289"/>
      <c r="L37" s="289"/>
      <c r="R37" s="23" t="s">
        <v>80</v>
      </c>
      <c r="S37" s="5">
        <v>0.45051817900000002</v>
      </c>
    </row>
    <row r="38" spans="1:19">
      <c r="R38" s="4" t="s">
        <v>82</v>
      </c>
      <c r="S38" s="5">
        <v>0.58993438499999995</v>
      </c>
    </row>
    <row r="39" spans="1:19">
      <c r="A39" s="1" t="s">
        <v>87</v>
      </c>
      <c r="B39" s="2"/>
      <c r="C39" s="2"/>
      <c r="D39" s="2"/>
      <c r="E39" s="2"/>
      <c r="F39" s="2"/>
      <c r="G39" s="3"/>
      <c r="R39" s="4" t="s">
        <v>84</v>
      </c>
      <c r="S39" s="5">
        <v>0.49951571</v>
      </c>
    </row>
    <row r="40" spans="1:19">
      <c r="A40" s="6" t="s">
        <v>2</v>
      </c>
      <c r="B40" s="6"/>
      <c r="C40" s="6"/>
      <c r="D40" s="6"/>
      <c r="E40" s="6"/>
      <c r="F40" s="6"/>
      <c r="G40" s="7"/>
      <c r="R40" s="4" t="s">
        <v>86</v>
      </c>
      <c r="S40" s="5">
        <v>0.47433267899999998</v>
      </c>
    </row>
    <row r="41" spans="1:19">
      <c r="A41" s="8" t="s">
        <v>4</v>
      </c>
      <c r="B41" s="9"/>
      <c r="C41" s="9"/>
      <c r="D41" s="9"/>
      <c r="E41" s="9"/>
      <c r="F41" s="9"/>
      <c r="G41" s="10"/>
      <c r="R41" s="4" t="s">
        <v>87</v>
      </c>
      <c r="S41" s="5">
        <v>0.23357465599999999</v>
      </c>
    </row>
    <row r="42" spans="1:19" ht="16" thickBot="1">
      <c r="A42" s="11"/>
      <c r="B42" s="12"/>
      <c r="C42" s="12"/>
      <c r="D42" s="12"/>
      <c r="E42" s="12"/>
      <c r="F42" s="12"/>
      <c r="G42" s="13"/>
      <c r="R42" s="4" t="s">
        <v>88</v>
      </c>
      <c r="S42" s="5">
        <v>0.34930835100000002</v>
      </c>
    </row>
    <row r="43" spans="1:19">
      <c r="A43" s="14" t="s">
        <v>7</v>
      </c>
      <c r="B43" s="15" t="s">
        <v>8</v>
      </c>
      <c r="C43" s="15" t="s">
        <v>9</v>
      </c>
      <c r="D43" s="15" t="s">
        <v>10</v>
      </c>
      <c r="E43" s="15" t="s">
        <v>11</v>
      </c>
      <c r="F43" s="15" t="s">
        <v>12</v>
      </c>
      <c r="G43" s="16" t="s">
        <v>13</v>
      </c>
      <c r="H43" s="16" t="s">
        <v>14</v>
      </c>
      <c r="I43" s="16" t="s">
        <v>15</v>
      </c>
      <c r="J43" s="336" t="s">
        <v>279</v>
      </c>
      <c r="K43" s="16" t="s">
        <v>17</v>
      </c>
      <c r="L43" s="16" t="s">
        <v>18</v>
      </c>
      <c r="R43" s="4" t="s">
        <v>89</v>
      </c>
      <c r="S43" s="4">
        <v>0.39864959599999999</v>
      </c>
    </row>
    <row r="44" spans="1:19">
      <c r="A44" s="13"/>
      <c r="B44" s="16"/>
      <c r="C44" s="16"/>
      <c r="D44" s="16"/>
      <c r="E44" s="16"/>
      <c r="F44" s="16"/>
      <c r="G44" s="18"/>
      <c r="R44" s="4" t="s">
        <v>91</v>
      </c>
      <c r="S44" s="5">
        <v>0.578744904</v>
      </c>
    </row>
    <row r="45" spans="1:19">
      <c r="A45" s="17" t="s">
        <v>74</v>
      </c>
      <c r="B45" s="19">
        <v>3720.5727995201678</v>
      </c>
      <c r="C45" s="19">
        <v>7779.7218091155628</v>
      </c>
      <c r="D45" s="19">
        <v>1720.1211462297119</v>
      </c>
      <c r="E45" s="19">
        <v>1005.5268607047176</v>
      </c>
      <c r="F45" s="19">
        <v>6098.9523493076376</v>
      </c>
      <c r="G45" s="20">
        <f>AVERAGE(B45:F45)</f>
        <v>4064.9789929755598</v>
      </c>
      <c r="H45">
        <f>G45/G$49</f>
        <v>0.1301586711351034</v>
      </c>
      <c r="I45">
        <f>VLOOKUP(A45,R$1:S$249,2,FALSE)</f>
        <v>0.164744418</v>
      </c>
      <c r="J45">
        <f>H45*I45</f>
        <v>2.1442914523806009E-2</v>
      </c>
      <c r="K45">
        <f>SUM(J45:J47)</f>
        <v>0.19584380264081466</v>
      </c>
      <c r="L45">
        <f>COUNTA(J45:J47)</f>
        <v>3</v>
      </c>
      <c r="R45" s="4" t="s">
        <v>93</v>
      </c>
      <c r="S45" s="5">
        <v>0.544175509</v>
      </c>
    </row>
    <row r="46" spans="1:19">
      <c r="A46" s="17" t="s">
        <v>0</v>
      </c>
      <c r="B46" s="19">
        <v>46413.442795021743</v>
      </c>
      <c r="C46" s="19">
        <v>13362.785408100779</v>
      </c>
      <c r="D46" s="19">
        <v>14968.548574978644</v>
      </c>
      <c r="E46" s="19">
        <v>29063.263303524596</v>
      </c>
      <c r="F46" s="19">
        <v>29809.205074520512</v>
      </c>
      <c r="G46" s="20">
        <f>AVERAGE(B46:F46)</f>
        <v>26723.449031229255</v>
      </c>
      <c r="H46">
        <f t="shared" ref="H46:H47" si="9">G46/G$49</f>
        <v>0.85567197765648551</v>
      </c>
      <c r="I46">
        <f>VLOOKUP(A46,R$1:S$249,2,FALSE)</f>
        <v>0.199021375</v>
      </c>
      <c r="J46">
        <f>H46*I46</f>
        <v>0.17029701354216303</v>
      </c>
      <c r="R46" s="4" t="s">
        <v>95</v>
      </c>
      <c r="S46" s="5">
        <v>0.28245747300000001</v>
      </c>
    </row>
    <row r="47" spans="1:19">
      <c r="A47" s="17" t="s">
        <v>92</v>
      </c>
      <c r="B47" s="19">
        <v>749.73759184285495</v>
      </c>
      <c r="C47" s="19">
        <v>167.96430758463828</v>
      </c>
      <c r="D47" s="19">
        <v>253.35870156092258</v>
      </c>
      <c r="E47" s="19">
        <v>901.43714547598802</v>
      </c>
      <c r="F47" s="19">
        <v>140.11377238317513</v>
      </c>
      <c r="G47" s="20">
        <f>AVERAGE(B47:F47)</f>
        <v>442.52230376951582</v>
      </c>
      <c r="H47">
        <f t="shared" si="9"/>
        <v>1.4169351208411285E-2</v>
      </c>
      <c r="I47">
        <f>VLOOKUP(A47,R$1:S$249,2,FALSE)</f>
        <v>0.28963038000000002</v>
      </c>
      <c r="J47">
        <f>H47*I47</f>
        <v>4.1038745748456203E-3</v>
      </c>
      <c r="R47" s="4" t="s">
        <v>96</v>
      </c>
      <c r="S47" s="5">
        <v>0.30302319799999999</v>
      </c>
    </row>
    <row r="48" spans="1:19" ht="16" thickBot="1">
      <c r="A48" s="31"/>
      <c r="B48" s="32"/>
      <c r="C48" s="32"/>
      <c r="D48" s="32"/>
      <c r="E48" s="32"/>
      <c r="F48" s="32"/>
      <c r="G48" s="20"/>
      <c r="R48" s="4" t="s">
        <v>98</v>
      </c>
      <c r="S48" s="4">
        <v>0.39787066100000001</v>
      </c>
    </row>
    <row r="49" spans="1:19">
      <c r="A49" s="33"/>
      <c r="B49" s="34">
        <f>SUM(B45:B47)</f>
        <v>50883.753186384762</v>
      </c>
      <c r="C49" s="34">
        <f>SUM(C45:C47)</f>
        <v>21310.471524800982</v>
      </c>
      <c r="D49" s="34">
        <f>SUM(D45:D47)</f>
        <v>16942.028422769279</v>
      </c>
      <c r="E49" s="34">
        <f>SUM(E45:E47)</f>
        <v>30970.227309705304</v>
      </c>
      <c r="F49" s="34">
        <f>SUM(F45:F47)</f>
        <v>36048.271196211324</v>
      </c>
      <c r="G49" s="20">
        <f>AVERAGE(B49:F49)</f>
        <v>31230.950327974326</v>
      </c>
      <c r="R49" s="4" t="s">
        <v>100</v>
      </c>
      <c r="S49" s="4">
        <v>0.39787066100000001</v>
      </c>
    </row>
    <row r="50" spans="1:19">
      <c r="A50" s="35" t="s">
        <v>285</v>
      </c>
      <c r="B50" s="36"/>
      <c r="C50" s="36"/>
      <c r="D50" s="36"/>
      <c r="E50" s="36"/>
      <c r="F50" s="36"/>
      <c r="G50" s="10"/>
      <c r="R50" s="4" t="s">
        <v>102</v>
      </c>
      <c r="S50" s="5">
        <v>0.29815216</v>
      </c>
    </row>
    <row r="51" spans="1:19">
      <c r="A51" s="37"/>
      <c r="B51" s="38"/>
      <c r="C51" s="38"/>
      <c r="D51" s="38"/>
      <c r="E51" s="38"/>
      <c r="F51" s="38"/>
      <c r="G51" s="13"/>
      <c r="R51" s="4" t="s">
        <v>104</v>
      </c>
      <c r="S51" s="5">
        <v>0.46037966699999999</v>
      </c>
    </row>
    <row r="52" spans="1:19">
      <c r="A52" s="62" t="s">
        <v>95</v>
      </c>
      <c r="B52" s="63"/>
      <c r="C52" s="63"/>
      <c r="D52" s="63"/>
      <c r="E52" s="63"/>
      <c r="F52" s="63"/>
      <c r="G52" s="64"/>
      <c r="R52" s="4" t="s">
        <v>106</v>
      </c>
      <c r="S52" s="5">
        <v>0.48877002400000003</v>
      </c>
    </row>
    <row r="53" spans="1:19">
      <c r="A53" s="65" t="s">
        <v>2</v>
      </c>
      <c r="B53" s="65"/>
      <c r="C53" s="65"/>
      <c r="D53" s="65"/>
      <c r="E53" s="65"/>
      <c r="F53" s="65"/>
      <c r="G53" s="66"/>
      <c r="R53" s="17" t="s">
        <v>107</v>
      </c>
      <c r="S53" s="4">
        <v>0.54393411999999997</v>
      </c>
    </row>
    <row r="54" spans="1:19">
      <c r="A54" s="67" t="s">
        <v>4</v>
      </c>
      <c r="B54" s="68"/>
      <c r="C54" s="68"/>
      <c r="D54" s="68"/>
      <c r="E54" s="68"/>
      <c r="F54" s="68"/>
      <c r="G54" s="69"/>
      <c r="R54" s="22" t="s">
        <v>108</v>
      </c>
      <c r="S54" s="5">
        <v>0.342986709</v>
      </c>
    </row>
    <row r="55" spans="1:19" ht="16" thickBot="1">
      <c r="A55" s="70"/>
      <c r="B55" s="71"/>
      <c r="C55" s="71"/>
      <c r="D55" s="71"/>
      <c r="E55" s="71"/>
      <c r="F55" s="71"/>
      <c r="G55" s="18"/>
      <c r="R55" s="25" t="s">
        <v>109</v>
      </c>
      <c r="S55" s="5">
        <v>0.50274215499999997</v>
      </c>
    </row>
    <row r="56" spans="1:19">
      <c r="A56" s="74" t="s">
        <v>7</v>
      </c>
      <c r="B56" s="75" t="s">
        <v>8</v>
      </c>
      <c r="C56" s="75" t="s">
        <v>9</v>
      </c>
      <c r="D56" s="75" t="s">
        <v>10</v>
      </c>
      <c r="E56" s="75" t="s">
        <v>11</v>
      </c>
      <c r="F56" s="75" t="s">
        <v>12</v>
      </c>
      <c r="G56" s="16" t="s">
        <v>13</v>
      </c>
      <c r="H56" s="16" t="s">
        <v>14</v>
      </c>
      <c r="I56" s="16" t="s">
        <v>15</v>
      </c>
      <c r="J56" s="336" t="s">
        <v>279</v>
      </c>
      <c r="K56" s="16" t="s">
        <v>17</v>
      </c>
      <c r="L56" s="16" t="s">
        <v>18</v>
      </c>
      <c r="R56" s="4" t="s">
        <v>27</v>
      </c>
      <c r="S56" s="5">
        <v>0.20740839999999999</v>
      </c>
    </row>
    <row r="57" spans="1:19">
      <c r="A57" s="18"/>
      <c r="B57" s="76"/>
      <c r="C57" s="76"/>
      <c r="D57" s="76"/>
      <c r="E57" s="76"/>
      <c r="F57" s="76"/>
      <c r="G57" s="18"/>
      <c r="R57" s="4" t="s">
        <v>110</v>
      </c>
      <c r="S57" s="5">
        <v>0.38689927499999999</v>
      </c>
    </row>
    <row r="58" spans="1:19">
      <c r="A58" s="165" t="s">
        <v>21</v>
      </c>
      <c r="B58" s="78">
        <v>0</v>
      </c>
      <c r="C58" s="78">
        <v>0</v>
      </c>
      <c r="D58" s="78">
        <v>0</v>
      </c>
      <c r="E58" s="78">
        <v>1.0920000000000001</v>
      </c>
      <c r="F58" s="78">
        <v>1.847</v>
      </c>
      <c r="G58" s="20">
        <f>AVERAGE(B58:F58)</f>
        <v>0.58779999999999999</v>
      </c>
      <c r="H58">
        <f>G58/G$103</f>
        <v>5.3208703908390217E-5</v>
      </c>
      <c r="I58">
        <f t="shared" ref="I58:I101" si="10">VLOOKUP(A58,R$1:S$249,2,FALSE)</f>
        <v>0.19499014100000001</v>
      </c>
      <c r="J58">
        <f>H58*I58</f>
        <v>1.037517267752426E-5</v>
      </c>
      <c r="K58">
        <f>SUM(J58:J101)</f>
        <v>0.27775434450913872</v>
      </c>
      <c r="L58">
        <f>COUNTA(J58:J101)</f>
        <v>38</v>
      </c>
      <c r="R58" s="4" t="s">
        <v>29</v>
      </c>
      <c r="S58" s="5">
        <v>0.226918286</v>
      </c>
    </row>
    <row r="59" spans="1:19">
      <c r="A59" s="165" t="s">
        <v>23</v>
      </c>
      <c r="B59" s="78">
        <v>41.661999999999999</v>
      </c>
      <c r="C59" s="78">
        <v>4.0270000000000001</v>
      </c>
      <c r="D59" s="78">
        <v>0</v>
      </c>
      <c r="E59" s="78">
        <v>0.49099999999999999</v>
      </c>
      <c r="F59" s="78">
        <v>1.8340000000000001</v>
      </c>
      <c r="G59" s="20">
        <f t="shared" ref="G59:G103" si="11">AVERAGE(B59:F59)</f>
        <v>9.6028000000000002</v>
      </c>
      <c r="H59">
        <f t="shared" ref="H59:H101" si="12">G59/G$103</f>
        <v>8.6926257552141816E-4</v>
      </c>
      <c r="I59">
        <f t="shared" si="10"/>
        <v>0.205225833</v>
      </c>
      <c r="J59">
        <f t="shared" ref="J59:J99" si="13">H59*I59</f>
        <v>1.7839513615710846E-4</v>
      </c>
      <c r="R59" s="4" t="s">
        <v>32</v>
      </c>
      <c r="S59" s="5">
        <v>0.167790564</v>
      </c>
    </row>
    <row r="60" spans="1:19">
      <c r="A60" s="165" t="s">
        <v>39</v>
      </c>
      <c r="B60" s="78">
        <v>10.343</v>
      </c>
      <c r="C60" s="78">
        <v>339.49</v>
      </c>
      <c r="D60" s="78">
        <v>0</v>
      </c>
      <c r="E60" s="78">
        <v>280.35599999999999</v>
      </c>
      <c r="F60" s="78">
        <v>486.74299999999999</v>
      </c>
      <c r="G60" s="20">
        <f t="shared" si="11"/>
        <v>223.38640000000001</v>
      </c>
      <c r="H60">
        <f t="shared" si="12"/>
        <v>2.0221335173122187E-2</v>
      </c>
      <c r="I60">
        <f t="shared" si="10"/>
        <v>0.150847644</v>
      </c>
      <c r="J60">
        <f t="shared" si="13"/>
        <v>3.0503407693998142E-3</v>
      </c>
      <c r="R60" s="25" t="s">
        <v>111</v>
      </c>
      <c r="S60" s="5">
        <v>0.57165877300000001</v>
      </c>
    </row>
    <row r="61" spans="1:19">
      <c r="A61" s="165" t="s">
        <v>41</v>
      </c>
      <c r="B61" s="78">
        <v>46.756</v>
      </c>
      <c r="C61" s="78">
        <v>30.178999999999998</v>
      </c>
      <c r="D61" s="78">
        <v>2.2679999999999998</v>
      </c>
      <c r="E61" s="78">
        <v>31.393000000000001</v>
      </c>
      <c r="F61" s="78">
        <v>26.361000000000001</v>
      </c>
      <c r="G61" s="20">
        <f t="shared" si="11"/>
        <v>27.391399999999997</v>
      </c>
      <c r="H61">
        <f t="shared" si="12"/>
        <v>2.4795183603883628E-3</v>
      </c>
      <c r="I61">
        <f t="shared" si="10"/>
        <v>0.15008984</v>
      </c>
      <c r="J61">
        <f t="shared" si="13"/>
        <v>3.7215051398775174E-4</v>
      </c>
      <c r="R61" s="4" t="s">
        <v>34</v>
      </c>
      <c r="S61" s="5">
        <v>0.14496762399999999</v>
      </c>
    </row>
    <row r="62" spans="1:19">
      <c r="A62" s="165" t="s">
        <v>47</v>
      </c>
      <c r="B62" s="78">
        <v>7.7990000000000004</v>
      </c>
      <c r="C62" s="78">
        <v>24.56</v>
      </c>
      <c r="D62" s="78">
        <v>16.695</v>
      </c>
      <c r="E62" s="78">
        <v>133.62</v>
      </c>
      <c r="F62" s="78">
        <v>150.465</v>
      </c>
      <c r="G62" s="20">
        <f t="shared" si="11"/>
        <v>66.627800000000008</v>
      </c>
      <c r="H62">
        <f t="shared" si="12"/>
        <v>6.0312672376104833E-3</v>
      </c>
      <c r="I62">
        <f t="shared" si="10"/>
        <v>0.193795309</v>
      </c>
      <c r="J62">
        <f t="shared" si="13"/>
        <v>1.1688312979742999E-3</v>
      </c>
      <c r="R62" s="4" t="s">
        <v>115</v>
      </c>
      <c r="S62" s="5">
        <v>0.45267124600000003</v>
      </c>
    </row>
    <row r="63" spans="1:19">
      <c r="A63" s="165" t="s">
        <v>54</v>
      </c>
      <c r="B63" s="78">
        <v>210.67500000000001</v>
      </c>
      <c r="C63" s="78">
        <v>146.49600000000001</v>
      </c>
      <c r="D63" s="78">
        <v>16.239999999999998</v>
      </c>
      <c r="E63" s="78">
        <v>3.59</v>
      </c>
      <c r="F63" s="78">
        <v>2.903</v>
      </c>
      <c r="G63" s="20">
        <f t="shared" si="11"/>
        <v>75.980800000000016</v>
      </c>
      <c r="H63">
        <f t="shared" si="12"/>
        <v>6.8779174717975783E-3</v>
      </c>
      <c r="I63">
        <f t="shared" si="10"/>
        <v>0.12913191900000001</v>
      </c>
      <c r="J63">
        <f t="shared" si="13"/>
        <v>8.8815868185684974E-4</v>
      </c>
      <c r="R63" s="4" t="s">
        <v>117</v>
      </c>
      <c r="S63" s="5">
        <v>0.40126814</v>
      </c>
    </row>
    <row r="64" spans="1:19">
      <c r="A64" s="165" t="s">
        <v>58</v>
      </c>
      <c r="B64" s="78">
        <v>241.928</v>
      </c>
      <c r="C64" s="78">
        <v>18.588999999999999</v>
      </c>
      <c r="D64" s="78">
        <v>64.912000000000006</v>
      </c>
      <c r="E64" s="78">
        <v>120.259</v>
      </c>
      <c r="F64" s="78">
        <v>202.66499999999999</v>
      </c>
      <c r="G64" s="20">
        <f t="shared" si="11"/>
        <v>129.67059999999998</v>
      </c>
      <c r="H64">
        <f t="shared" si="12"/>
        <v>1.1738013884013786E-2</v>
      </c>
      <c r="I64">
        <f t="shared" si="10"/>
        <v>0.19057085000000001</v>
      </c>
      <c r="J64">
        <f t="shared" si="13"/>
        <v>2.2369232831883088E-3</v>
      </c>
      <c r="R64" s="4" t="s">
        <v>119</v>
      </c>
      <c r="S64" s="5">
        <v>0.39864959599999999</v>
      </c>
    </row>
    <row r="65" spans="1:19">
      <c r="A65" s="165" t="s">
        <v>70</v>
      </c>
      <c r="B65" s="78">
        <v>33.171999999999997</v>
      </c>
      <c r="C65" s="78">
        <v>1359.7629999999999</v>
      </c>
      <c r="D65" s="78">
        <v>6.1609999999999996</v>
      </c>
      <c r="E65" s="78">
        <v>3263.0340000000001</v>
      </c>
      <c r="F65" s="78">
        <v>4178.5529999999999</v>
      </c>
      <c r="G65" s="20">
        <f t="shared" si="11"/>
        <v>1768.1366000000003</v>
      </c>
      <c r="H65">
        <f t="shared" si="12"/>
        <v>0.16005487720140832</v>
      </c>
      <c r="I65">
        <f t="shared" si="10"/>
        <v>0.21351756199999999</v>
      </c>
      <c r="J65">
        <f t="shared" si="13"/>
        <v>3.4174527166254083E-2</v>
      </c>
      <c r="R65" s="4" t="s">
        <v>121</v>
      </c>
      <c r="S65" s="5">
        <v>0.31631986200000001</v>
      </c>
    </row>
    <row r="66" spans="1:19">
      <c r="A66" s="165" t="s">
        <v>72</v>
      </c>
      <c r="B66" s="78">
        <v>10.401999999999999</v>
      </c>
      <c r="C66" s="78">
        <v>18.777000000000001</v>
      </c>
      <c r="D66" s="78">
        <v>21.303000000000001</v>
      </c>
      <c r="E66" s="78">
        <v>4.6040000000000001</v>
      </c>
      <c r="F66" s="78">
        <v>3.968</v>
      </c>
      <c r="G66" s="20">
        <f t="shared" si="11"/>
        <v>11.8108</v>
      </c>
      <c r="H66">
        <f t="shared" si="12"/>
        <v>1.0691346718632447E-3</v>
      </c>
      <c r="I66">
        <f t="shared" si="10"/>
        <v>0.20526576499999999</v>
      </c>
      <c r="J66">
        <f t="shared" si="13"/>
        <v>2.194567463080329E-4</v>
      </c>
      <c r="R66" s="4" t="s">
        <v>97</v>
      </c>
      <c r="S66" s="5">
        <v>0.28376774599999999</v>
      </c>
    </row>
    <row r="67" spans="1:19">
      <c r="A67" s="165" t="s">
        <v>74</v>
      </c>
      <c r="B67" s="78">
        <v>267.411</v>
      </c>
      <c r="C67" s="78">
        <v>76.177999999999997</v>
      </c>
      <c r="D67" s="78">
        <v>13.634</v>
      </c>
      <c r="E67" s="78">
        <v>7.4790000000000001</v>
      </c>
      <c r="F67" s="78">
        <v>182.999</v>
      </c>
      <c r="G67" s="20">
        <f t="shared" si="11"/>
        <v>109.5402</v>
      </c>
      <c r="H67">
        <f t="shared" si="12"/>
        <v>9.9157741882712584E-3</v>
      </c>
      <c r="I67">
        <f t="shared" si="10"/>
        <v>0.164744418</v>
      </c>
      <c r="J67">
        <f t="shared" si="13"/>
        <v>1.633568447666171E-3</v>
      </c>
      <c r="R67" s="22" t="s">
        <v>124</v>
      </c>
      <c r="S67" s="5">
        <v>0.38353377399999999</v>
      </c>
    </row>
    <row r="68" spans="1:19">
      <c r="A68" s="165" t="s">
        <v>79</v>
      </c>
      <c r="B68" s="78">
        <v>0</v>
      </c>
      <c r="C68" s="78">
        <v>0</v>
      </c>
      <c r="D68" s="78">
        <v>38.892000000000003</v>
      </c>
      <c r="E68" s="78">
        <v>0</v>
      </c>
      <c r="F68" s="78">
        <v>0</v>
      </c>
      <c r="G68" s="20">
        <f t="shared" si="11"/>
        <v>7.7784000000000004</v>
      </c>
      <c r="H68">
        <f t="shared" si="12"/>
        <v>7.0411463504767356E-4</v>
      </c>
      <c r="I68">
        <f t="shared" si="10"/>
        <v>0.17537725199999998</v>
      </c>
      <c r="J68">
        <f t="shared" si="13"/>
        <v>1.2348568978764386E-4</v>
      </c>
      <c r="R68" s="25" t="s">
        <v>112</v>
      </c>
      <c r="S68" s="5">
        <v>0.42592862599999998</v>
      </c>
    </row>
    <row r="69" spans="1:19">
      <c r="A69" s="165" t="s">
        <v>83</v>
      </c>
      <c r="B69" s="78">
        <v>0</v>
      </c>
      <c r="C69" s="78">
        <v>4.609</v>
      </c>
      <c r="D69" s="78">
        <v>1.2849999999999999</v>
      </c>
      <c r="E69" s="78">
        <v>0</v>
      </c>
      <c r="F69" s="78">
        <v>0</v>
      </c>
      <c r="G69" s="20">
        <f t="shared" si="11"/>
        <v>1.1788000000000001</v>
      </c>
      <c r="H69">
        <f t="shared" si="12"/>
        <v>1.0670707752162366E-4</v>
      </c>
      <c r="I69">
        <f t="shared" si="10"/>
        <v>0.16181582799999999</v>
      </c>
      <c r="J69">
        <f t="shared" si="13"/>
        <v>1.726689410262172E-5</v>
      </c>
      <c r="R69" s="4" t="s">
        <v>113</v>
      </c>
      <c r="S69" s="5">
        <v>0.49646305299999999</v>
      </c>
    </row>
    <row r="70" spans="1:19">
      <c r="A70" s="165" t="s">
        <v>85</v>
      </c>
      <c r="B70" s="78">
        <v>3.1230000000000002</v>
      </c>
      <c r="C70" s="78">
        <v>0.56799999999999995</v>
      </c>
      <c r="D70" s="78">
        <v>2.266</v>
      </c>
      <c r="E70" s="78">
        <v>184.77099999999999</v>
      </c>
      <c r="F70" s="78">
        <v>386.66899999999998</v>
      </c>
      <c r="G70" s="20">
        <f t="shared" si="11"/>
        <v>115.47939999999998</v>
      </c>
      <c r="H70">
        <f t="shared" si="12"/>
        <v>1.0453401160460287E-2</v>
      </c>
      <c r="I70">
        <f t="shared" si="10"/>
        <v>0.15576436299999999</v>
      </c>
      <c r="J70">
        <f t="shared" si="13"/>
        <v>1.6282673729425573E-3</v>
      </c>
      <c r="R70" s="4" t="s">
        <v>36</v>
      </c>
      <c r="S70" s="5">
        <v>0.252987409</v>
      </c>
    </row>
    <row r="71" spans="1:19">
      <c r="A71" s="165" t="s">
        <v>87</v>
      </c>
      <c r="B71" s="78">
        <v>52.383000000000003</v>
      </c>
      <c r="C71" s="78">
        <v>144.20699999999999</v>
      </c>
      <c r="D71" s="78">
        <v>11.183999999999999</v>
      </c>
      <c r="E71" s="78">
        <v>22.681000000000001</v>
      </c>
      <c r="F71" s="78">
        <v>21.376000000000001</v>
      </c>
      <c r="G71" s="20">
        <f t="shared" si="11"/>
        <v>50.366200000000006</v>
      </c>
      <c r="H71">
        <f t="shared" si="12"/>
        <v>4.5592382150234159E-3</v>
      </c>
      <c r="I71">
        <f t="shared" si="10"/>
        <v>0.23357465599999999</v>
      </c>
      <c r="J71">
        <f t="shared" si="13"/>
        <v>1.0649224976961484E-3</v>
      </c>
      <c r="R71" s="4" t="s">
        <v>114</v>
      </c>
      <c r="S71" s="5">
        <v>0.547400573</v>
      </c>
    </row>
    <row r="72" spans="1:19">
      <c r="A72" s="165" t="s">
        <v>0</v>
      </c>
      <c r="B72" s="78">
        <v>1380.2660000000001</v>
      </c>
      <c r="C72" s="78">
        <v>53.813000000000002</v>
      </c>
      <c r="D72" s="78">
        <v>32.290999999999997</v>
      </c>
      <c r="E72" s="78">
        <v>379.57799999999997</v>
      </c>
      <c r="F72" s="78">
        <v>299.55799999999999</v>
      </c>
      <c r="G72" s="20">
        <f t="shared" si="11"/>
        <v>429.10120000000006</v>
      </c>
      <c r="H72">
        <f t="shared" si="12"/>
        <v>3.8843005609960762E-2</v>
      </c>
      <c r="I72">
        <f t="shared" si="10"/>
        <v>0.199021375</v>
      </c>
      <c r="J72">
        <f t="shared" si="13"/>
        <v>7.7305883856271049E-3</v>
      </c>
      <c r="R72" s="4" t="s">
        <v>130</v>
      </c>
      <c r="S72" s="5">
        <v>0.26223906699999999</v>
      </c>
    </row>
    <row r="73" spans="1:19">
      <c r="A73" s="165" t="s">
        <v>37</v>
      </c>
      <c r="B73" s="78">
        <v>0</v>
      </c>
      <c r="C73" s="78">
        <v>0</v>
      </c>
      <c r="D73" s="78">
        <v>0.60399999999999998</v>
      </c>
      <c r="E73" s="78">
        <v>2.6589999999999998</v>
      </c>
      <c r="F73" s="78">
        <v>2.7850000000000001</v>
      </c>
      <c r="G73" s="20">
        <f t="shared" si="11"/>
        <v>1.2096</v>
      </c>
      <c r="H73">
        <f t="shared" si="12"/>
        <v>1.0949514843073973E-4</v>
      </c>
      <c r="I73">
        <f t="shared" si="10"/>
        <v>0.23886655300000001</v>
      </c>
      <c r="J73">
        <f t="shared" si="13"/>
        <v>2.6154728675874157E-5</v>
      </c>
      <c r="R73" s="17" t="s">
        <v>132</v>
      </c>
      <c r="S73" s="5">
        <v>0.235824899</v>
      </c>
    </row>
    <row r="74" spans="1:19">
      <c r="A74" s="165" t="s">
        <v>57</v>
      </c>
      <c r="B74" s="78">
        <v>110.989</v>
      </c>
      <c r="C74" s="78">
        <v>297.904</v>
      </c>
      <c r="D74" s="78">
        <v>0</v>
      </c>
      <c r="E74" s="78">
        <v>12.862</v>
      </c>
      <c r="F74" s="78">
        <v>22.715</v>
      </c>
      <c r="G74" s="20">
        <f t="shared" si="11"/>
        <v>88.894000000000005</v>
      </c>
      <c r="H74">
        <f t="shared" si="12"/>
        <v>8.0468433569793139E-3</v>
      </c>
      <c r="I74">
        <f t="shared" si="10"/>
        <v>0.39864959599999999</v>
      </c>
      <c r="J74">
        <f t="shared" si="13"/>
        <v>3.2078708533350873E-3</v>
      </c>
      <c r="R74" s="4" t="s">
        <v>134</v>
      </c>
      <c r="S74" s="5">
        <v>0.42167111499999999</v>
      </c>
    </row>
    <row r="75" spans="1:19">
      <c r="A75" s="165" t="s">
        <v>92</v>
      </c>
      <c r="B75" s="78">
        <v>0</v>
      </c>
      <c r="C75" s="78">
        <v>6.9589999999999996</v>
      </c>
      <c r="D75" s="78">
        <v>8.3580000000000005</v>
      </c>
      <c r="E75" s="78">
        <v>0</v>
      </c>
      <c r="F75" s="78">
        <v>0.497</v>
      </c>
      <c r="G75" s="20">
        <f t="shared" si="11"/>
        <v>3.1627999999999998</v>
      </c>
      <c r="H75">
        <f t="shared" si="12"/>
        <v>2.8630229452442427E-4</v>
      </c>
      <c r="I75">
        <f t="shared" si="10"/>
        <v>0.28963038000000002</v>
      </c>
      <c r="J75">
        <f t="shared" si="13"/>
        <v>8.2921842357980922E-5</v>
      </c>
      <c r="R75" s="4" t="s">
        <v>38</v>
      </c>
      <c r="S75" s="5">
        <v>0.189396599</v>
      </c>
    </row>
    <row r="76" spans="1:19">
      <c r="A76" s="165" t="s">
        <v>94</v>
      </c>
      <c r="B76" s="78">
        <v>0</v>
      </c>
      <c r="C76" s="78">
        <v>4.367</v>
      </c>
      <c r="D76" s="78">
        <v>0</v>
      </c>
      <c r="E76" s="78">
        <v>0</v>
      </c>
      <c r="F76" s="78">
        <v>0</v>
      </c>
      <c r="G76" s="20">
        <f t="shared" si="11"/>
        <v>0.87339999999999995</v>
      </c>
      <c r="H76">
        <f t="shared" si="12"/>
        <v>7.9061725065648208E-5</v>
      </c>
      <c r="I76">
        <f t="shared" si="10"/>
        <v>0.25937051</v>
      </c>
      <c r="J76">
        <f t="shared" si="13"/>
        <v>2.050627995175696E-5</v>
      </c>
      <c r="R76" s="4" t="s">
        <v>39</v>
      </c>
      <c r="S76" s="5">
        <v>0.150847644</v>
      </c>
    </row>
    <row r="77" spans="1:19">
      <c r="A77" s="23" t="s">
        <v>96</v>
      </c>
      <c r="B77" s="78">
        <v>0.57099999999999995</v>
      </c>
      <c r="C77" s="78">
        <v>0</v>
      </c>
      <c r="D77" s="78">
        <v>1.6459999999999999</v>
      </c>
      <c r="E77" s="78">
        <v>0</v>
      </c>
      <c r="F77" s="78">
        <v>0.90500000000000003</v>
      </c>
      <c r="G77" s="20">
        <f t="shared" si="11"/>
        <v>0.62439999999999996</v>
      </c>
      <c r="H77">
        <f t="shared" si="12"/>
        <v>5.6521801157534617E-5</v>
      </c>
      <c r="I77">
        <f t="shared" si="10"/>
        <v>0.30302319799999999</v>
      </c>
      <c r="J77">
        <f t="shared" si="13"/>
        <v>1.7127416943476242E-5</v>
      </c>
      <c r="R77" s="4" t="s">
        <v>138</v>
      </c>
      <c r="S77" s="4">
        <v>0.300602272</v>
      </c>
    </row>
    <row r="78" spans="1:19">
      <c r="A78" s="23" t="s">
        <v>150</v>
      </c>
      <c r="B78" s="78">
        <v>7.758</v>
      </c>
      <c r="C78" s="78">
        <v>0</v>
      </c>
      <c r="D78" s="78">
        <v>0</v>
      </c>
      <c r="E78" s="78">
        <v>0</v>
      </c>
      <c r="F78" s="78">
        <v>0</v>
      </c>
      <c r="G78" s="20">
        <f t="shared" si="11"/>
        <v>1.5516000000000001</v>
      </c>
      <c r="H78">
        <f t="shared" si="12"/>
        <v>1.404535981358596E-4</v>
      </c>
      <c r="I78">
        <f t="shared" si="10"/>
        <v>0.30302319799999999</v>
      </c>
      <c r="J78">
        <f t="shared" si="13"/>
        <v>4.2560698477735014E-5</v>
      </c>
      <c r="R78" s="4" t="s">
        <v>140</v>
      </c>
      <c r="S78" s="4">
        <v>0.54393411999999997</v>
      </c>
    </row>
    <row r="79" spans="1:19">
      <c r="A79" s="165" t="s">
        <v>178</v>
      </c>
      <c r="B79" s="78">
        <v>0</v>
      </c>
      <c r="C79" s="78">
        <v>0</v>
      </c>
      <c r="D79" s="78">
        <v>0</v>
      </c>
      <c r="E79" s="78">
        <v>0</v>
      </c>
      <c r="F79" s="78">
        <v>0</v>
      </c>
      <c r="G79" s="20">
        <f t="shared" si="11"/>
        <v>0</v>
      </c>
      <c r="H79">
        <f t="shared" si="12"/>
        <v>0</v>
      </c>
      <c r="I79">
        <f t="shared" si="10"/>
        <v>0.430075243</v>
      </c>
      <c r="R79" s="4" t="s">
        <v>142</v>
      </c>
      <c r="S79" s="29">
        <v>0.61926907399999997</v>
      </c>
    </row>
    <row r="80" spans="1:19">
      <c r="A80" s="165" t="s">
        <v>192</v>
      </c>
      <c r="B80" s="78">
        <v>0</v>
      </c>
      <c r="C80" s="78">
        <v>0</v>
      </c>
      <c r="D80" s="78">
        <v>0</v>
      </c>
      <c r="E80" s="78">
        <v>0</v>
      </c>
      <c r="F80" s="78">
        <v>0</v>
      </c>
      <c r="G80" s="20">
        <f t="shared" si="11"/>
        <v>0</v>
      </c>
      <c r="H80">
        <f t="shared" si="12"/>
        <v>0</v>
      </c>
      <c r="I80">
        <f t="shared" si="10"/>
        <v>0.27743080799999997</v>
      </c>
      <c r="R80" s="4" t="s">
        <v>116</v>
      </c>
      <c r="S80" s="5">
        <v>0.35482106800000002</v>
      </c>
    </row>
    <row r="81" spans="1:19">
      <c r="A81" s="165" t="s">
        <v>193</v>
      </c>
      <c r="B81" s="78">
        <v>101.411</v>
      </c>
      <c r="C81" s="78">
        <v>193.46</v>
      </c>
      <c r="D81" s="78">
        <v>1176.3710000000001</v>
      </c>
      <c r="E81" s="78">
        <v>574.02</v>
      </c>
      <c r="F81" s="78">
        <v>625.49400000000003</v>
      </c>
      <c r="G81" s="20">
        <f t="shared" si="11"/>
        <v>534.15120000000002</v>
      </c>
      <c r="H81">
        <f t="shared" si="12"/>
        <v>4.8352318889267311E-2</v>
      </c>
      <c r="I81">
        <f t="shared" si="10"/>
        <v>0.29781603099999998</v>
      </c>
      <c r="J81">
        <f t="shared" si="13"/>
        <v>1.4400095701247917E-2</v>
      </c>
      <c r="R81" s="4" t="s">
        <v>145</v>
      </c>
      <c r="S81" s="5">
        <v>0.496256117</v>
      </c>
    </row>
    <row r="82" spans="1:19">
      <c r="A82" s="165" t="s">
        <v>31</v>
      </c>
      <c r="B82" s="78">
        <v>1307.751</v>
      </c>
      <c r="C82" s="78">
        <v>489.45699999999999</v>
      </c>
      <c r="D82" s="78">
        <v>1434.249</v>
      </c>
      <c r="E82" s="78">
        <v>2589.7240000000002</v>
      </c>
      <c r="F82" s="78">
        <v>3239.4290000000001</v>
      </c>
      <c r="G82" s="20">
        <f t="shared" si="11"/>
        <v>1812.1220000000001</v>
      </c>
      <c r="H82">
        <f t="shared" si="12"/>
        <v>0.16403651402497432</v>
      </c>
      <c r="I82">
        <f t="shared" si="10"/>
        <v>0.26223906699999999</v>
      </c>
      <c r="J82">
        <f t="shared" si="13"/>
        <v>4.3016782391841681E-2</v>
      </c>
      <c r="R82" s="4" t="s">
        <v>147</v>
      </c>
      <c r="S82" s="5">
        <v>0.304407025</v>
      </c>
    </row>
    <row r="83" spans="1:19">
      <c r="A83" s="165" t="s">
        <v>61</v>
      </c>
      <c r="B83" s="78">
        <v>9.8339999999999996</v>
      </c>
      <c r="C83" s="78">
        <v>108.70399999999999</v>
      </c>
      <c r="D83" s="78">
        <v>0</v>
      </c>
      <c r="E83" s="78">
        <v>54.779000000000003</v>
      </c>
      <c r="F83" s="78">
        <v>49.604999999999997</v>
      </c>
      <c r="G83" s="20">
        <f t="shared" si="11"/>
        <v>44.584400000000002</v>
      </c>
      <c r="H83">
        <f t="shared" si="12"/>
        <v>4.0358593714413622E-3</v>
      </c>
      <c r="I83">
        <f t="shared" si="10"/>
        <v>0.37816792100000002</v>
      </c>
      <c r="J83">
        <f t="shared" si="13"/>
        <v>1.5262325479463467E-3</v>
      </c>
      <c r="R83" s="4" t="s">
        <v>41</v>
      </c>
      <c r="S83" s="5">
        <v>0.15008984</v>
      </c>
    </row>
    <row r="84" spans="1:19">
      <c r="A84" s="165" t="s">
        <v>69</v>
      </c>
      <c r="B84" s="78">
        <v>1146.337</v>
      </c>
      <c r="C84" s="78">
        <v>2206.098</v>
      </c>
      <c r="D84" s="78">
        <v>968.44899999999996</v>
      </c>
      <c r="E84" s="78">
        <v>1304.0550000000001</v>
      </c>
      <c r="F84" s="78">
        <v>1639.809</v>
      </c>
      <c r="G84" s="20">
        <f t="shared" si="11"/>
        <v>1452.9496000000001</v>
      </c>
      <c r="H84">
        <f t="shared" si="12"/>
        <v>0.1315235880575264</v>
      </c>
      <c r="I84">
        <f t="shared" si="10"/>
        <v>0.29559615700000003</v>
      </c>
      <c r="J84">
        <f t="shared" si="13"/>
        <v>3.8877867184655898E-2</v>
      </c>
      <c r="R84" s="4" t="s">
        <v>118</v>
      </c>
      <c r="S84" s="5">
        <v>0.47299710099999998</v>
      </c>
    </row>
    <row r="85" spans="1:19">
      <c r="A85" s="165" t="s">
        <v>102</v>
      </c>
      <c r="B85" s="78">
        <v>1878.739</v>
      </c>
      <c r="C85" s="78">
        <v>82.260999999999996</v>
      </c>
      <c r="D85" s="78">
        <v>27.956</v>
      </c>
      <c r="E85" s="78">
        <v>383.36099999999999</v>
      </c>
      <c r="F85" s="78">
        <v>548.25599999999997</v>
      </c>
      <c r="G85" s="20">
        <f t="shared" si="11"/>
        <v>584.1146</v>
      </c>
      <c r="H85">
        <f t="shared" si="12"/>
        <v>5.2875094930193586E-2</v>
      </c>
      <c r="I85">
        <f t="shared" si="10"/>
        <v>0.29815216</v>
      </c>
      <c r="J85">
        <f t="shared" si="13"/>
        <v>1.5764823763642268E-2</v>
      </c>
      <c r="R85" s="4" t="s">
        <v>76</v>
      </c>
      <c r="S85" s="5">
        <v>0.21351756199999999</v>
      </c>
    </row>
    <row r="86" spans="1:19">
      <c r="A86" s="165" t="s">
        <v>121</v>
      </c>
      <c r="B86" s="78">
        <v>10.625999999999999</v>
      </c>
      <c r="C86" s="78">
        <v>49.186999999999998</v>
      </c>
      <c r="D86" s="78">
        <v>1.7949999999999999</v>
      </c>
      <c r="E86" s="78">
        <v>109.108</v>
      </c>
      <c r="F86" s="78">
        <v>99.138999999999996</v>
      </c>
      <c r="G86" s="20">
        <f t="shared" si="11"/>
        <v>53.971000000000004</v>
      </c>
      <c r="H86">
        <f t="shared" si="12"/>
        <v>4.8855511375293101E-3</v>
      </c>
      <c r="I86">
        <f t="shared" si="10"/>
        <v>0.31631986200000001</v>
      </c>
      <c r="J86">
        <f t="shared" si="13"/>
        <v>1.5453968616172145E-3</v>
      </c>
      <c r="R86" s="4" t="s">
        <v>43</v>
      </c>
      <c r="S86" s="5">
        <v>0.24644919700000001</v>
      </c>
    </row>
    <row r="87" spans="1:19">
      <c r="A87" s="165" t="s">
        <v>200</v>
      </c>
      <c r="B87" s="78">
        <v>35.533000000000001</v>
      </c>
      <c r="C87" s="78">
        <v>19.568999999999999</v>
      </c>
      <c r="D87" s="78">
        <v>18.152999999999999</v>
      </c>
      <c r="E87" s="78">
        <v>21.411000000000001</v>
      </c>
      <c r="F87" s="78">
        <v>23.599</v>
      </c>
      <c r="G87" s="20">
        <f t="shared" si="11"/>
        <v>23.652999999999999</v>
      </c>
      <c r="H87">
        <f t="shared" si="12"/>
        <v>2.1411117277052635E-3</v>
      </c>
      <c r="I87">
        <f t="shared" si="10"/>
        <v>0.34476546800000002</v>
      </c>
      <c r="J87">
        <f t="shared" si="13"/>
        <v>7.3818138684259374E-4</v>
      </c>
      <c r="R87" s="4" t="s">
        <v>152</v>
      </c>
      <c r="S87" s="5">
        <v>0.235824899</v>
      </c>
    </row>
    <row r="88" spans="1:19">
      <c r="A88" s="165" t="s">
        <v>201</v>
      </c>
      <c r="B88" s="78">
        <v>1039.259</v>
      </c>
      <c r="C88" s="78">
        <v>1037.7370000000001</v>
      </c>
      <c r="D88" s="78">
        <v>1136.5640000000001</v>
      </c>
      <c r="E88" s="78">
        <v>885.77499999999998</v>
      </c>
      <c r="F88" s="78">
        <v>944.05799999999999</v>
      </c>
      <c r="G88" s="20">
        <f t="shared" si="11"/>
        <v>1008.6786</v>
      </c>
      <c r="H88">
        <f t="shared" si="12"/>
        <v>9.1307385107399747E-2</v>
      </c>
      <c r="I88">
        <f t="shared" si="10"/>
        <v>0.36989438499999999</v>
      </c>
      <c r="J88">
        <f t="shared" si="13"/>
        <v>3.377408906025979E-2</v>
      </c>
      <c r="R88" s="4" t="s">
        <v>154</v>
      </c>
      <c r="S88" s="5">
        <v>0.35523275199999998</v>
      </c>
    </row>
    <row r="89" spans="1:19">
      <c r="A89" s="165" t="s">
        <v>203</v>
      </c>
      <c r="B89" s="78">
        <v>496.37700000000001</v>
      </c>
      <c r="C89" s="78">
        <v>1035.7639999999999</v>
      </c>
      <c r="D89" s="78">
        <v>2085.8910000000001</v>
      </c>
      <c r="E89" s="78">
        <v>2251.6669999999999</v>
      </c>
      <c r="F89" s="78">
        <v>0</v>
      </c>
      <c r="G89" s="20">
        <f t="shared" si="11"/>
        <v>1173.9398000000001</v>
      </c>
      <c r="H89">
        <f t="shared" si="12"/>
        <v>0.10626712355303647</v>
      </c>
      <c r="I89">
        <f t="shared" si="10"/>
        <v>0.273960494</v>
      </c>
      <c r="J89">
        <f t="shared" si="13"/>
        <v>2.9112993664548906E-2</v>
      </c>
      <c r="R89" s="4" t="s">
        <v>156</v>
      </c>
      <c r="S89" s="4">
        <v>0.39864959599999999</v>
      </c>
    </row>
    <row r="90" spans="1:19">
      <c r="A90" s="165" t="s">
        <v>204</v>
      </c>
      <c r="B90" s="78">
        <v>50.673000000000002</v>
      </c>
      <c r="C90" s="78">
        <v>44.521000000000001</v>
      </c>
      <c r="D90" s="78">
        <v>57.850999999999999</v>
      </c>
      <c r="E90" s="78">
        <v>71.626999999999995</v>
      </c>
      <c r="F90" s="78">
        <v>0</v>
      </c>
      <c r="G90" s="20">
        <f t="shared" si="11"/>
        <v>44.934400000000004</v>
      </c>
      <c r="H90">
        <f t="shared" si="12"/>
        <v>4.0675419954085907E-3</v>
      </c>
      <c r="I90">
        <f t="shared" si="10"/>
        <v>0.284910779</v>
      </c>
      <c r="J90">
        <f t="shared" si="13"/>
        <v>1.158886558527076E-3</v>
      </c>
      <c r="R90" s="4" t="s">
        <v>158</v>
      </c>
      <c r="S90" s="4">
        <v>0.54393411999999997</v>
      </c>
    </row>
    <row r="91" spans="1:19">
      <c r="A91" s="165" t="s">
        <v>108</v>
      </c>
      <c r="B91" s="78">
        <v>0</v>
      </c>
      <c r="C91" s="78">
        <v>0</v>
      </c>
      <c r="D91" s="78">
        <v>0</v>
      </c>
      <c r="E91" s="78">
        <v>38.665999999999997</v>
      </c>
      <c r="F91" s="78">
        <v>61.539000000000001</v>
      </c>
      <c r="G91" s="20">
        <f t="shared" si="11"/>
        <v>20.041</v>
      </c>
      <c r="H91">
        <f t="shared" si="12"/>
        <v>1.8141470483634711E-3</v>
      </c>
      <c r="I91">
        <f t="shared" si="10"/>
        <v>0.342986709</v>
      </c>
      <c r="J91">
        <f t="shared" si="13"/>
        <v>6.2222832576025076E-4</v>
      </c>
      <c r="R91" s="4" t="s">
        <v>159</v>
      </c>
      <c r="S91" s="5">
        <v>0.34895254799999997</v>
      </c>
    </row>
    <row r="92" spans="1:19">
      <c r="A92" s="165" t="s">
        <v>124</v>
      </c>
      <c r="B92" s="78">
        <v>0</v>
      </c>
      <c r="C92" s="78">
        <v>0</v>
      </c>
      <c r="D92" s="78">
        <v>0</v>
      </c>
      <c r="E92" s="78">
        <v>0</v>
      </c>
      <c r="F92" s="78">
        <v>0</v>
      </c>
      <c r="G92" s="20">
        <f t="shared" si="11"/>
        <v>0</v>
      </c>
      <c r="H92">
        <f t="shared" si="12"/>
        <v>0</v>
      </c>
      <c r="I92">
        <f t="shared" si="10"/>
        <v>0.38353377399999999</v>
      </c>
      <c r="R92" s="4" t="s">
        <v>160</v>
      </c>
      <c r="S92" s="5">
        <v>0.150847644</v>
      </c>
    </row>
    <row r="93" spans="1:19">
      <c r="A93" s="165" t="s">
        <v>205</v>
      </c>
      <c r="B93" s="78">
        <v>158.07400000000001</v>
      </c>
      <c r="C93" s="78">
        <v>190.17099999999999</v>
      </c>
      <c r="D93" s="78">
        <v>123.661</v>
      </c>
      <c r="E93" s="78">
        <v>146.273</v>
      </c>
      <c r="F93" s="78">
        <v>176.45</v>
      </c>
      <c r="G93" s="20">
        <f t="shared" si="11"/>
        <v>158.92579999999998</v>
      </c>
      <c r="H93">
        <f t="shared" si="12"/>
        <v>1.4386246743116777E-2</v>
      </c>
      <c r="I93">
        <f t="shared" si="10"/>
        <v>0.28954676299999998</v>
      </c>
      <c r="J93">
        <f t="shared" si="13"/>
        <v>4.1654911761887549E-3</v>
      </c>
      <c r="R93" s="4" t="s">
        <v>162</v>
      </c>
      <c r="S93" s="5">
        <v>0.54537309199999995</v>
      </c>
    </row>
    <row r="94" spans="1:19">
      <c r="A94" s="165" t="s">
        <v>207</v>
      </c>
      <c r="B94" s="78">
        <v>327.96100000000001</v>
      </c>
      <c r="C94" s="78">
        <v>126.773</v>
      </c>
      <c r="D94" s="78">
        <v>313.52499999999998</v>
      </c>
      <c r="E94" s="78">
        <v>99.477999999999994</v>
      </c>
      <c r="F94" s="78">
        <v>148.89699999999999</v>
      </c>
      <c r="G94" s="20">
        <f t="shared" si="11"/>
        <v>203.32679999999999</v>
      </c>
      <c r="H94">
        <f t="shared" si="12"/>
        <v>1.8405504419599313E-2</v>
      </c>
      <c r="I94">
        <f t="shared" si="10"/>
        <v>0.33910511100000001</v>
      </c>
      <c r="J94">
        <f t="shared" si="13"/>
        <v>6.2414006192192161E-3</v>
      </c>
      <c r="R94" s="4" t="s">
        <v>164</v>
      </c>
      <c r="S94" s="5">
        <v>0.53538932900000002</v>
      </c>
    </row>
    <row r="95" spans="1:19">
      <c r="A95" s="165" t="s">
        <v>35</v>
      </c>
      <c r="B95" s="78">
        <v>0</v>
      </c>
      <c r="C95" s="78">
        <v>0</v>
      </c>
      <c r="D95" s="78">
        <v>0</v>
      </c>
      <c r="E95" s="78">
        <v>0</v>
      </c>
      <c r="F95" s="78">
        <v>0</v>
      </c>
      <c r="G95" s="20">
        <f t="shared" si="11"/>
        <v>0</v>
      </c>
      <c r="H95">
        <f t="shared" si="12"/>
        <v>0</v>
      </c>
      <c r="I95">
        <f t="shared" si="10"/>
        <v>0.39864959599999999</v>
      </c>
      <c r="R95" s="4" t="s">
        <v>165</v>
      </c>
      <c r="S95" s="5">
        <v>0.40111301500000002</v>
      </c>
    </row>
    <row r="96" spans="1:19">
      <c r="A96" s="165" t="s">
        <v>42</v>
      </c>
      <c r="B96" s="78">
        <v>9.9890000000000008</v>
      </c>
      <c r="C96" s="78">
        <v>171.964</v>
      </c>
      <c r="D96" s="78">
        <v>86.388999999999996</v>
      </c>
      <c r="E96" s="78">
        <v>14.994</v>
      </c>
      <c r="F96" s="78">
        <v>11.76</v>
      </c>
      <c r="G96" s="20">
        <f t="shared" si="11"/>
        <v>59.019199999999998</v>
      </c>
      <c r="H96">
        <f t="shared" si="12"/>
        <v>5.3425232012760523E-3</v>
      </c>
      <c r="I96">
        <f t="shared" si="10"/>
        <v>0.34843180000000001</v>
      </c>
      <c r="J96">
        <f t="shared" si="13"/>
        <v>1.8615049755623773E-3</v>
      </c>
      <c r="R96" s="4" t="s">
        <v>167</v>
      </c>
      <c r="S96" s="5">
        <v>0.53611852299999996</v>
      </c>
    </row>
    <row r="97" spans="1:19">
      <c r="A97" s="165" t="s">
        <v>73</v>
      </c>
      <c r="B97" s="78">
        <v>12.435</v>
      </c>
      <c r="C97" s="78">
        <v>791.03899999999999</v>
      </c>
      <c r="D97" s="78">
        <v>132.19</v>
      </c>
      <c r="E97" s="78">
        <v>433.03800000000001</v>
      </c>
      <c r="F97" s="78">
        <v>483.11599999999999</v>
      </c>
      <c r="G97" s="20">
        <f t="shared" si="11"/>
        <v>370.36360000000002</v>
      </c>
      <c r="H97">
        <f t="shared" si="12"/>
        <v>3.3525973342710909E-2</v>
      </c>
      <c r="I97">
        <f t="shared" si="10"/>
        <v>0.39864959599999999</v>
      </c>
      <c r="J97">
        <f t="shared" si="13"/>
        <v>1.3365115728578474E-2</v>
      </c>
      <c r="R97" s="4" t="s">
        <v>169</v>
      </c>
      <c r="S97" s="4">
        <v>0.61926907399999997</v>
      </c>
    </row>
    <row r="98" spans="1:19">
      <c r="A98" s="165" t="s">
        <v>89</v>
      </c>
      <c r="B98" s="78">
        <v>214.494</v>
      </c>
      <c r="C98" s="78">
        <v>404.11500000000001</v>
      </c>
      <c r="D98" s="78">
        <v>539.54399999999998</v>
      </c>
      <c r="E98" s="78">
        <v>482.327</v>
      </c>
      <c r="F98" s="78">
        <v>249.08500000000001</v>
      </c>
      <c r="G98" s="20">
        <f t="shared" si="11"/>
        <v>377.91300000000001</v>
      </c>
      <c r="H98">
        <f t="shared" si="12"/>
        <v>3.4209358489505737E-2</v>
      </c>
      <c r="I98">
        <f t="shared" si="10"/>
        <v>0.39864959599999999</v>
      </c>
      <c r="J98">
        <f t="shared" si="13"/>
        <v>1.3637546941260632E-2</v>
      </c>
      <c r="R98" s="4" t="s">
        <v>171</v>
      </c>
      <c r="S98" s="5">
        <v>0.21171030399999999</v>
      </c>
    </row>
    <row r="99" spans="1:19">
      <c r="A99" s="218" t="s">
        <v>119</v>
      </c>
      <c r="B99" s="78">
        <v>7.109</v>
      </c>
      <c r="C99" s="78">
        <v>0</v>
      </c>
      <c r="D99" s="78">
        <v>0</v>
      </c>
      <c r="E99" s="78">
        <v>0</v>
      </c>
      <c r="F99" s="78">
        <v>0</v>
      </c>
      <c r="G99" s="20">
        <f t="shared" si="11"/>
        <v>1.4218</v>
      </c>
      <c r="H99">
        <f t="shared" si="12"/>
        <v>1.2870387073315618E-4</v>
      </c>
      <c r="I99">
        <f t="shared" si="10"/>
        <v>0.39864959599999999</v>
      </c>
      <c r="J99">
        <f t="shared" si="13"/>
        <v>5.1307746071408932E-5</v>
      </c>
      <c r="R99" s="4" t="s">
        <v>173</v>
      </c>
      <c r="S99" s="5">
        <v>0.40242429099999999</v>
      </c>
    </row>
    <row r="100" spans="1:19">
      <c r="A100" s="218" t="s">
        <v>185</v>
      </c>
      <c r="B100" s="78">
        <v>0</v>
      </c>
      <c r="C100" s="78">
        <v>0</v>
      </c>
      <c r="D100" s="78">
        <v>0</v>
      </c>
      <c r="E100" s="78">
        <v>0</v>
      </c>
      <c r="F100" s="78">
        <v>0</v>
      </c>
      <c r="G100" s="20">
        <f t="shared" si="11"/>
        <v>0</v>
      </c>
      <c r="H100">
        <f t="shared" si="12"/>
        <v>0</v>
      </c>
      <c r="I100">
        <f t="shared" si="10"/>
        <v>0.36166089299999998</v>
      </c>
      <c r="R100" s="17" t="s">
        <v>150</v>
      </c>
      <c r="S100" s="5">
        <v>0.30302319799999999</v>
      </c>
    </row>
    <row r="101" spans="1:19">
      <c r="A101" s="218" t="s">
        <v>215</v>
      </c>
      <c r="B101" s="78">
        <v>0</v>
      </c>
      <c r="C101" s="78">
        <v>0</v>
      </c>
      <c r="D101" s="78">
        <v>0</v>
      </c>
      <c r="E101" s="78">
        <v>0</v>
      </c>
      <c r="F101" s="78">
        <v>0</v>
      </c>
      <c r="G101" s="20">
        <f t="shared" si="11"/>
        <v>0</v>
      </c>
      <c r="H101">
        <f t="shared" si="12"/>
        <v>0</v>
      </c>
      <c r="I101">
        <f t="shared" si="10"/>
        <v>0.397369798</v>
      </c>
      <c r="R101" s="4" t="s">
        <v>45</v>
      </c>
      <c r="S101" s="5">
        <v>0.21118531600000001</v>
      </c>
    </row>
    <row r="102" spans="1:19" ht="16" thickBot="1">
      <c r="A102" s="79"/>
      <c r="B102" s="80"/>
      <c r="C102" s="80"/>
      <c r="D102" s="80"/>
      <c r="E102" s="80"/>
      <c r="F102" s="80"/>
      <c r="G102" s="20"/>
      <c r="R102" s="4" t="s">
        <v>77</v>
      </c>
      <c r="S102" s="5">
        <v>0.235824899</v>
      </c>
    </row>
    <row r="103" spans="1:19">
      <c r="A103" s="58"/>
      <c r="B103" s="82">
        <f>SUM(B58:B101)</f>
        <v>9231.84</v>
      </c>
      <c r="C103" s="82">
        <f>SUM(C58:C101)</f>
        <v>9481.3060000000023</v>
      </c>
      <c r="D103" s="82">
        <f>SUM(D58:D101)</f>
        <v>8340.3270000000011</v>
      </c>
      <c r="E103" s="82">
        <f>SUM(E58:E101)</f>
        <v>13908.771999999999</v>
      </c>
      <c r="F103" s="82">
        <f>SUM(F58:F101)</f>
        <v>14273.078999999998</v>
      </c>
      <c r="G103" s="20">
        <f t="shared" si="11"/>
        <v>11047.0648</v>
      </c>
      <c r="R103" s="4" t="s">
        <v>174</v>
      </c>
      <c r="S103" s="5">
        <v>0.427243396</v>
      </c>
    </row>
    <row r="104" spans="1:19">
      <c r="A104" s="84" t="s">
        <v>286</v>
      </c>
      <c r="B104" s="166"/>
      <c r="C104" s="166"/>
      <c r="D104" s="166"/>
      <c r="E104" s="166"/>
      <c r="F104" s="166"/>
      <c r="G104" s="69"/>
      <c r="R104" s="4" t="s">
        <v>161</v>
      </c>
      <c r="S104" s="5">
        <v>0.33501194099999998</v>
      </c>
    </row>
    <row r="105" spans="1:19">
      <c r="R105" s="22" t="s">
        <v>175</v>
      </c>
      <c r="S105" s="5">
        <v>0.28742747600000002</v>
      </c>
    </row>
    <row r="106" spans="1:19">
      <c r="A106" s="62" t="s">
        <v>96</v>
      </c>
      <c r="B106" s="63"/>
      <c r="C106" s="63"/>
      <c r="D106" s="63"/>
      <c r="E106" s="63"/>
      <c r="F106" s="63"/>
      <c r="G106" s="64"/>
      <c r="R106" s="4" t="s">
        <v>180</v>
      </c>
      <c r="S106" s="5">
        <v>0.45023135800000003</v>
      </c>
    </row>
    <row r="107" spans="1:19">
      <c r="A107" s="65" t="s">
        <v>2</v>
      </c>
      <c r="B107" s="65"/>
      <c r="C107" s="65"/>
      <c r="D107" s="65"/>
      <c r="E107" s="65"/>
      <c r="F107" s="65"/>
      <c r="G107" s="66"/>
      <c r="R107" s="4" t="s">
        <v>47</v>
      </c>
      <c r="S107" s="5">
        <v>0.193795309</v>
      </c>
    </row>
    <row r="108" spans="1:19">
      <c r="A108" s="67" t="s">
        <v>4</v>
      </c>
      <c r="B108" s="68"/>
      <c r="C108" s="68"/>
      <c r="D108" s="68"/>
      <c r="E108" s="68"/>
      <c r="F108" s="68"/>
      <c r="G108" s="69"/>
      <c r="R108" s="4" t="s">
        <v>181</v>
      </c>
      <c r="S108" s="5">
        <v>0.164744418</v>
      </c>
    </row>
    <row r="109" spans="1:19" ht="16" thickBot="1">
      <c r="A109" s="70"/>
      <c r="B109" s="71"/>
      <c r="C109" s="71"/>
      <c r="D109" s="71"/>
      <c r="E109" s="71"/>
      <c r="F109" s="71"/>
      <c r="G109" s="18"/>
      <c r="R109" s="4" t="s">
        <v>90</v>
      </c>
      <c r="S109" s="5">
        <v>0.25567135899999999</v>
      </c>
    </row>
    <row r="110" spans="1:19">
      <c r="A110" s="74" t="s">
        <v>7</v>
      </c>
      <c r="B110" s="75" t="s">
        <v>8</v>
      </c>
      <c r="C110" s="75" t="s">
        <v>9</v>
      </c>
      <c r="D110" s="75" t="s">
        <v>10</v>
      </c>
      <c r="E110" s="75" t="s">
        <v>11</v>
      </c>
      <c r="F110" s="75" t="s">
        <v>12</v>
      </c>
      <c r="G110" s="16" t="s">
        <v>13</v>
      </c>
      <c r="H110" s="16" t="s">
        <v>14</v>
      </c>
      <c r="I110" s="16" t="s">
        <v>15</v>
      </c>
      <c r="J110" s="336" t="s">
        <v>279</v>
      </c>
      <c r="K110" s="16" t="s">
        <v>17</v>
      </c>
      <c r="L110" s="16" t="s">
        <v>18</v>
      </c>
      <c r="R110" s="4" t="s">
        <v>49</v>
      </c>
      <c r="S110" s="5">
        <v>0.21171030399999999</v>
      </c>
    </row>
    <row r="111" spans="1:19">
      <c r="A111" s="18"/>
      <c r="B111" s="76"/>
      <c r="C111" s="76"/>
      <c r="D111" s="76"/>
      <c r="E111" s="76"/>
      <c r="F111" s="76"/>
      <c r="G111" s="18"/>
      <c r="R111" s="4" t="s">
        <v>185</v>
      </c>
      <c r="S111" s="5">
        <v>0.36166089299999998</v>
      </c>
    </row>
    <row r="112" spans="1:19">
      <c r="A112" s="165" t="s">
        <v>21</v>
      </c>
      <c r="B112" s="78">
        <v>0</v>
      </c>
      <c r="C112" s="78">
        <v>0</v>
      </c>
      <c r="D112" s="78">
        <v>0</v>
      </c>
      <c r="E112" s="78">
        <v>20.22</v>
      </c>
      <c r="F112" s="78">
        <v>53.43</v>
      </c>
      <c r="G112" s="20">
        <f>AVERAGE(B112:F112)</f>
        <v>14.73</v>
      </c>
      <c r="H112">
        <f>G112/G$257</f>
        <v>2.1181575888539069E-4</v>
      </c>
      <c r="I112">
        <f t="shared" ref="I112:I143" si="14">VLOOKUP(A112,R$1:S$249,2,FALSE)</f>
        <v>0.19499014100000001</v>
      </c>
      <c r="J112">
        <f>H112*I112</f>
        <v>4.1301984691084337E-5</v>
      </c>
      <c r="K112">
        <f>SUM(J112:J255)</f>
        <v>0.31105510004420878</v>
      </c>
      <c r="L112">
        <f>COUNTA(J112:J255)</f>
        <v>142</v>
      </c>
      <c r="R112" s="4" t="s">
        <v>92</v>
      </c>
      <c r="S112" s="5">
        <v>0.28963038000000002</v>
      </c>
    </row>
    <row r="113" spans="1:19">
      <c r="A113" s="165" t="s">
        <v>23</v>
      </c>
      <c r="B113" s="78">
        <v>0</v>
      </c>
      <c r="C113" s="78">
        <v>23.62</v>
      </c>
      <c r="D113" s="78">
        <v>45.33</v>
      </c>
      <c r="E113" s="78">
        <v>35.9</v>
      </c>
      <c r="F113" s="78">
        <v>98.4</v>
      </c>
      <c r="G113" s="20">
        <f t="shared" ref="G113:G176" si="15">AVERAGE(B113:F113)</f>
        <v>40.65</v>
      </c>
      <c r="H113">
        <f t="shared" ref="H113:H176" si="16">G113/G$257</f>
        <v>5.8454247105846097E-4</v>
      </c>
      <c r="I113">
        <f t="shared" si="14"/>
        <v>0.205225833</v>
      </c>
      <c r="J113">
        <f t="shared" ref="J113:J176" si="17">H113*I113</f>
        <v>1.1996321554685104E-4</v>
      </c>
      <c r="R113" s="4" t="s">
        <v>188</v>
      </c>
      <c r="S113" s="5">
        <v>0.150847644</v>
      </c>
    </row>
    <row r="114" spans="1:19">
      <c r="A114" s="165" t="s">
        <v>25</v>
      </c>
      <c r="B114" s="78">
        <v>0</v>
      </c>
      <c r="C114" s="78">
        <v>2.4300000000000002</v>
      </c>
      <c r="D114" s="78">
        <v>16.29</v>
      </c>
      <c r="E114" s="78">
        <v>53.9</v>
      </c>
      <c r="F114" s="78">
        <v>54.17</v>
      </c>
      <c r="G114" s="20">
        <f t="shared" si="15"/>
        <v>25.358000000000001</v>
      </c>
      <c r="H114">
        <f t="shared" si="16"/>
        <v>3.6464521478721907E-4</v>
      </c>
      <c r="I114">
        <f t="shared" si="14"/>
        <v>0.22307782900000001</v>
      </c>
      <c r="J114">
        <f t="shared" si="17"/>
        <v>8.134426286997153E-5</v>
      </c>
      <c r="R114" s="4" t="s">
        <v>182</v>
      </c>
      <c r="S114" s="5">
        <v>0.304453064</v>
      </c>
    </row>
    <row r="115" spans="1:19">
      <c r="A115" s="165" t="s">
        <v>27</v>
      </c>
      <c r="B115" s="78">
        <v>0</v>
      </c>
      <c r="C115" s="78">
        <v>0</v>
      </c>
      <c r="D115" s="78">
        <v>0</v>
      </c>
      <c r="E115" s="78">
        <v>0</v>
      </c>
      <c r="F115" s="78">
        <v>0</v>
      </c>
      <c r="G115" s="20">
        <f t="shared" si="15"/>
        <v>0</v>
      </c>
      <c r="H115">
        <f t="shared" si="16"/>
        <v>0</v>
      </c>
      <c r="I115">
        <f t="shared" si="14"/>
        <v>0.20740839999999999</v>
      </c>
      <c r="R115" s="4" t="s">
        <v>191</v>
      </c>
      <c r="S115" s="5">
        <v>0.28386346000000001</v>
      </c>
    </row>
    <row r="116" spans="1:19">
      <c r="A116" s="165" t="s">
        <v>29</v>
      </c>
      <c r="B116" s="78">
        <v>0</v>
      </c>
      <c r="C116" s="78">
        <v>0</v>
      </c>
      <c r="D116" s="78">
        <v>0</v>
      </c>
      <c r="E116" s="78">
        <v>89.54</v>
      </c>
      <c r="F116" s="78">
        <v>3.48</v>
      </c>
      <c r="G116" s="20">
        <f t="shared" si="15"/>
        <v>18.604000000000003</v>
      </c>
      <c r="H116">
        <f t="shared" si="16"/>
        <v>2.6752344727113433E-4</v>
      </c>
      <c r="I116">
        <f t="shared" si="14"/>
        <v>0.226918286</v>
      </c>
      <c r="J116">
        <f t="shared" si="17"/>
        <v>6.070596211957718E-5</v>
      </c>
      <c r="R116" s="4" t="s">
        <v>120</v>
      </c>
      <c r="S116" s="5">
        <v>0.530444735</v>
      </c>
    </row>
    <row r="117" spans="1:19">
      <c r="A117" s="165" t="s">
        <v>32</v>
      </c>
      <c r="B117" s="78">
        <v>12.79</v>
      </c>
      <c r="C117" s="78">
        <v>15.6</v>
      </c>
      <c r="D117" s="78">
        <v>2.11</v>
      </c>
      <c r="E117" s="78">
        <v>8.84</v>
      </c>
      <c r="F117" s="78">
        <v>18.02</v>
      </c>
      <c r="G117" s="20">
        <f t="shared" si="15"/>
        <v>11.472</v>
      </c>
      <c r="H117">
        <f t="shared" si="16"/>
        <v>1.6496608186919226E-4</v>
      </c>
      <c r="I117">
        <f t="shared" si="14"/>
        <v>0.167790564</v>
      </c>
      <c r="J117">
        <f t="shared" si="17"/>
        <v>2.7679751917701944E-5</v>
      </c>
      <c r="R117" s="4" t="s">
        <v>194</v>
      </c>
      <c r="S117" s="4">
        <v>0.54393411999999997</v>
      </c>
    </row>
    <row r="118" spans="1:19">
      <c r="A118" s="165" t="s">
        <v>34</v>
      </c>
      <c r="B118" s="78">
        <v>1.33</v>
      </c>
      <c r="C118" s="78">
        <v>2.64</v>
      </c>
      <c r="D118" s="78">
        <v>1.61</v>
      </c>
      <c r="E118" s="78">
        <v>5.89</v>
      </c>
      <c r="F118" s="78">
        <v>5.14</v>
      </c>
      <c r="G118" s="20">
        <f t="shared" si="15"/>
        <v>3.3220000000000001</v>
      </c>
      <c r="H118">
        <f t="shared" si="16"/>
        <v>4.7769989885761565E-5</v>
      </c>
      <c r="I118">
        <f t="shared" si="14"/>
        <v>0.14496762399999999</v>
      </c>
      <c r="J118">
        <f t="shared" si="17"/>
        <v>6.9251019322428848E-6</v>
      </c>
      <c r="R118" s="4" t="s">
        <v>196</v>
      </c>
      <c r="S118" s="5">
        <v>0.41895681699999998</v>
      </c>
    </row>
    <row r="119" spans="1:19">
      <c r="A119" s="165" t="s">
        <v>38</v>
      </c>
      <c r="B119" s="78">
        <v>2.66</v>
      </c>
      <c r="C119" s="78">
        <v>1.1100000000000001</v>
      </c>
      <c r="D119" s="78">
        <v>18.04</v>
      </c>
      <c r="E119" s="78">
        <v>1.56</v>
      </c>
      <c r="F119" s="78">
        <v>1.36</v>
      </c>
      <c r="G119" s="20">
        <f t="shared" si="15"/>
        <v>4.9459999999999997</v>
      </c>
      <c r="H119">
        <f t="shared" si="16"/>
        <v>7.1122928950926152E-5</v>
      </c>
      <c r="I119">
        <f t="shared" si="14"/>
        <v>0.189396599</v>
      </c>
      <c r="J119">
        <f t="shared" si="17"/>
        <v>1.347044085422405E-5</v>
      </c>
      <c r="R119" s="17" t="s">
        <v>151</v>
      </c>
      <c r="S119" s="5">
        <v>0.34739118899999999</v>
      </c>
    </row>
    <row r="120" spans="1:19">
      <c r="A120" s="165" t="s">
        <v>39</v>
      </c>
      <c r="B120" s="78">
        <v>31.05</v>
      </c>
      <c r="C120" s="78">
        <v>45.19</v>
      </c>
      <c r="D120" s="78">
        <v>26.41</v>
      </c>
      <c r="E120" s="78">
        <v>3482.32</v>
      </c>
      <c r="F120" s="78">
        <v>153.93</v>
      </c>
      <c r="G120" s="20">
        <f t="shared" si="15"/>
        <v>747.78</v>
      </c>
      <c r="H120">
        <f t="shared" si="16"/>
        <v>1.0752993087530036E-2</v>
      </c>
      <c r="I120">
        <f t="shared" si="14"/>
        <v>0.150847644</v>
      </c>
      <c r="J120">
        <f t="shared" si="17"/>
        <v>1.6220636732021917E-3</v>
      </c>
      <c r="R120" s="4" t="s">
        <v>183</v>
      </c>
      <c r="S120" s="5">
        <v>0.32123402699999998</v>
      </c>
    </row>
    <row r="121" spans="1:19">
      <c r="A121" s="165" t="s">
        <v>41</v>
      </c>
      <c r="B121" s="78">
        <v>183.41</v>
      </c>
      <c r="C121" s="78">
        <v>179.21</v>
      </c>
      <c r="D121" s="78">
        <v>412.35</v>
      </c>
      <c r="E121" s="78">
        <v>512.38</v>
      </c>
      <c r="F121" s="78">
        <v>799.33</v>
      </c>
      <c r="G121" s="20">
        <f t="shared" si="15"/>
        <v>417.33599999999996</v>
      </c>
      <c r="H121">
        <f t="shared" si="16"/>
        <v>6.0012451833125185E-3</v>
      </c>
      <c r="I121">
        <f t="shared" si="14"/>
        <v>0.15008984</v>
      </c>
      <c r="J121">
        <f t="shared" si="17"/>
        <v>9.0072592936414663E-4</v>
      </c>
      <c r="R121" s="4" t="s">
        <v>197</v>
      </c>
      <c r="S121" s="5">
        <v>0.35481905499999999</v>
      </c>
    </row>
    <row r="122" spans="1:19">
      <c r="A122" s="165" t="s">
        <v>43</v>
      </c>
      <c r="B122" s="78">
        <v>0</v>
      </c>
      <c r="C122" s="78">
        <v>0</v>
      </c>
      <c r="D122" s="78">
        <v>0</v>
      </c>
      <c r="E122" s="78">
        <v>0</v>
      </c>
      <c r="F122" s="78">
        <v>0.88</v>
      </c>
      <c r="G122" s="20">
        <f t="shared" si="15"/>
        <v>0.17599999999999999</v>
      </c>
      <c r="H122">
        <f t="shared" si="16"/>
        <v>2.5308603912986259E-6</v>
      </c>
      <c r="I122">
        <f t="shared" si="14"/>
        <v>0.24644919700000001</v>
      </c>
      <c r="J122">
        <f t="shared" si="17"/>
        <v>6.2372851115465216E-7</v>
      </c>
      <c r="R122" s="22" t="s">
        <v>198</v>
      </c>
      <c r="S122" s="5">
        <v>0.48138170000000002</v>
      </c>
    </row>
    <row r="123" spans="1:19">
      <c r="A123" s="165" t="s">
        <v>45</v>
      </c>
      <c r="B123" s="78">
        <v>2.15</v>
      </c>
      <c r="C123" s="78">
        <v>8.2100000000000009</v>
      </c>
      <c r="D123" s="78">
        <v>370.1</v>
      </c>
      <c r="E123" s="78">
        <v>11.61</v>
      </c>
      <c r="F123" s="78">
        <v>41.4</v>
      </c>
      <c r="G123" s="20">
        <f t="shared" si="15"/>
        <v>86.694000000000003</v>
      </c>
      <c r="H123">
        <f t="shared" si="16"/>
        <v>1.2466500611547902E-3</v>
      </c>
      <c r="I123">
        <f t="shared" si="14"/>
        <v>0.21118531600000001</v>
      </c>
      <c r="J123">
        <f t="shared" si="17"/>
        <v>2.6327418710639372E-4</v>
      </c>
      <c r="R123" s="4" t="s">
        <v>51</v>
      </c>
      <c r="S123" s="5">
        <v>0.26294708900000002</v>
      </c>
    </row>
    <row r="124" spans="1:19">
      <c r="A124" s="165" t="s">
        <v>47</v>
      </c>
      <c r="B124" s="78">
        <v>42.33</v>
      </c>
      <c r="C124" s="78">
        <v>0.95</v>
      </c>
      <c r="D124" s="78">
        <v>32.880000000000003</v>
      </c>
      <c r="E124" s="78">
        <v>16.93</v>
      </c>
      <c r="F124" s="78">
        <v>48.88</v>
      </c>
      <c r="G124" s="20">
        <f t="shared" si="15"/>
        <v>28.393999999999998</v>
      </c>
      <c r="H124">
        <f t="shared" si="16"/>
        <v>4.0830255653712035E-4</v>
      </c>
      <c r="I124">
        <f t="shared" si="14"/>
        <v>0.193795309</v>
      </c>
      <c r="J124">
        <f t="shared" si="17"/>
        <v>7.912712010960121E-5</v>
      </c>
      <c r="R124" s="4" t="s">
        <v>184</v>
      </c>
      <c r="S124" s="5">
        <v>0.35035347300000003</v>
      </c>
    </row>
    <row r="125" spans="1:19">
      <c r="A125" s="165" t="s">
        <v>49</v>
      </c>
      <c r="B125" s="78">
        <v>5</v>
      </c>
      <c r="C125" s="78">
        <v>46.05</v>
      </c>
      <c r="D125" s="78">
        <v>13.27</v>
      </c>
      <c r="E125" s="78">
        <v>224.83</v>
      </c>
      <c r="F125" s="78">
        <v>118.58</v>
      </c>
      <c r="G125" s="20">
        <f t="shared" si="15"/>
        <v>81.545999999999992</v>
      </c>
      <c r="H125">
        <f t="shared" si="16"/>
        <v>1.1726223947093053E-3</v>
      </c>
      <c r="I125">
        <f t="shared" si="14"/>
        <v>0.21171030399999999</v>
      </c>
      <c r="J125">
        <f t="shared" si="17"/>
        <v>2.4825624366111502E-4</v>
      </c>
      <c r="R125" s="4" t="s">
        <v>199</v>
      </c>
      <c r="S125" s="5">
        <v>0.47867728199999998</v>
      </c>
    </row>
    <row r="126" spans="1:19">
      <c r="A126" s="165" t="s">
        <v>51</v>
      </c>
      <c r="B126" s="78">
        <v>0</v>
      </c>
      <c r="C126" s="78">
        <v>0</v>
      </c>
      <c r="D126" s="78">
        <v>0</v>
      </c>
      <c r="E126" s="78">
        <v>0</v>
      </c>
      <c r="F126" s="78">
        <v>0</v>
      </c>
      <c r="G126" s="20">
        <f t="shared" si="15"/>
        <v>0</v>
      </c>
      <c r="H126">
        <f t="shared" si="16"/>
        <v>0</v>
      </c>
      <c r="I126">
        <f t="shared" si="14"/>
        <v>0.26294708900000002</v>
      </c>
      <c r="R126" s="4" t="s">
        <v>122</v>
      </c>
      <c r="S126" s="5">
        <v>0.57400911600000004</v>
      </c>
    </row>
    <row r="127" spans="1:19">
      <c r="A127" s="165" t="s">
        <v>52</v>
      </c>
      <c r="B127" s="78">
        <v>0</v>
      </c>
      <c r="C127" s="78">
        <v>0</v>
      </c>
      <c r="D127" s="78">
        <v>0</v>
      </c>
      <c r="E127" s="78">
        <v>0</v>
      </c>
      <c r="F127" s="78">
        <v>1</v>
      </c>
      <c r="G127" s="20">
        <f t="shared" si="15"/>
        <v>0.2</v>
      </c>
      <c r="H127">
        <f t="shared" si="16"/>
        <v>2.8759777173848024E-6</v>
      </c>
      <c r="I127">
        <f t="shared" si="14"/>
        <v>0.25720264300000001</v>
      </c>
      <c r="J127">
        <f t="shared" si="17"/>
        <v>7.3970907012047822E-7</v>
      </c>
      <c r="R127" s="22" t="s">
        <v>99</v>
      </c>
      <c r="S127" s="5">
        <v>0.36547341700000002</v>
      </c>
    </row>
    <row r="128" spans="1:19">
      <c r="A128" s="165" t="s">
        <v>54</v>
      </c>
      <c r="B128" s="78">
        <v>42.13</v>
      </c>
      <c r="C128" s="78">
        <v>2270.4899999999998</v>
      </c>
      <c r="D128" s="78">
        <v>3207.19</v>
      </c>
      <c r="E128" s="78">
        <v>1265</v>
      </c>
      <c r="F128" s="78">
        <v>1133.01</v>
      </c>
      <c r="G128" s="20">
        <f t="shared" si="15"/>
        <v>1583.5639999999999</v>
      </c>
      <c r="H128">
        <f t="shared" si="16"/>
        <v>2.2771473890263731E-2</v>
      </c>
      <c r="I128">
        <f t="shared" si="14"/>
        <v>0.12913191900000001</v>
      </c>
      <c r="J128">
        <f t="shared" si="17"/>
        <v>2.9405241219081515E-3</v>
      </c>
      <c r="R128" s="4" t="s">
        <v>79</v>
      </c>
      <c r="S128" s="4">
        <v>0.17537725199999998</v>
      </c>
    </row>
    <row r="129" spans="1:19">
      <c r="A129" s="165" t="s">
        <v>56</v>
      </c>
      <c r="B129" s="78">
        <v>0</v>
      </c>
      <c r="C129" s="78">
        <v>0</v>
      </c>
      <c r="D129" s="78">
        <v>2.37</v>
      </c>
      <c r="E129" s="78">
        <v>0</v>
      </c>
      <c r="F129" s="78">
        <v>0</v>
      </c>
      <c r="G129" s="20">
        <f t="shared" si="15"/>
        <v>0.47400000000000003</v>
      </c>
      <c r="H129">
        <f t="shared" si="16"/>
        <v>6.8160671902019814E-6</v>
      </c>
      <c r="I129">
        <f t="shared" si="14"/>
        <v>0.255508018</v>
      </c>
      <c r="J129">
        <f t="shared" si="17"/>
        <v>1.7415598183233374E-6</v>
      </c>
      <c r="R129" s="4" t="s">
        <v>52</v>
      </c>
      <c r="S129" s="5">
        <v>0.25720264300000001</v>
      </c>
    </row>
    <row r="130" spans="1:19">
      <c r="A130" s="165" t="s">
        <v>58</v>
      </c>
      <c r="B130" s="78">
        <v>91.97</v>
      </c>
      <c r="C130" s="78">
        <v>101.45</v>
      </c>
      <c r="D130" s="78">
        <v>64.53</v>
      </c>
      <c r="E130" s="78">
        <v>167.86</v>
      </c>
      <c r="F130" s="78">
        <v>442.45</v>
      </c>
      <c r="G130" s="20">
        <f t="shared" si="15"/>
        <v>173.65199999999999</v>
      </c>
      <c r="H130">
        <f t="shared" si="16"/>
        <v>2.497096412896528E-3</v>
      </c>
      <c r="I130">
        <f t="shared" si="14"/>
        <v>0.19057085000000001</v>
      </c>
      <c r="J130">
        <f t="shared" si="17"/>
        <v>4.7587378593764236E-4</v>
      </c>
      <c r="R130" s="4" t="s">
        <v>54</v>
      </c>
      <c r="S130" s="5">
        <v>0.12913191900000001</v>
      </c>
    </row>
    <row r="131" spans="1:19">
      <c r="A131" s="165" t="s">
        <v>60</v>
      </c>
      <c r="B131" s="78">
        <v>10.7</v>
      </c>
      <c r="C131" s="78">
        <v>10.37</v>
      </c>
      <c r="D131" s="78">
        <v>16.739999999999998</v>
      </c>
      <c r="E131" s="78">
        <v>48.66</v>
      </c>
      <c r="F131" s="78">
        <v>7.5</v>
      </c>
      <c r="G131" s="20">
        <f t="shared" si="15"/>
        <v>18.794</v>
      </c>
      <c r="H131">
        <f t="shared" si="16"/>
        <v>2.7025562610264988E-4</v>
      </c>
      <c r="I131">
        <f t="shared" si="14"/>
        <v>0.14993991800000001</v>
      </c>
      <c r="J131">
        <f t="shared" si="17"/>
        <v>4.0522106416869982E-5</v>
      </c>
      <c r="R131" s="23" t="s">
        <v>153</v>
      </c>
      <c r="S131" s="4">
        <v>0.30302319799999999</v>
      </c>
    </row>
    <row r="132" spans="1:19">
      <c r="A132" s="165" t="s">
        <v>62</v>
      </c>
      <c r="B132" s="78">
        <v>0</v>
      </c>
      <c r="C132" s="78">
        <v>0</v>
      </c>
      <c r="D132" s="78">
        <v>0</v>
      </c>
      <c r="E132" s="78">
        <v>0</v>
      </c>
      <c r="F132" s="78">
        <v>5.15</v>
      </c>
      <c r="G132" s="20">
        <f t="shared" si="15"/>
        <v>1.03</v>
      </c>
      <c r="H132">
        <f t="shared" si="16"/>
        <v>1.4811285244531731E-5</v>
      </c>
      <c r="I132">
        <f t="shared" si="14"/>
        <v>0.25460756899999998</v>
      </c>
      <c r="J132">
        <f t="shared" si="17"/>
        <v>3.7710653298757945E-6</v>
      </c>
      <c r="R132" s="4" t="s">
        <v>123</v>
      </c>
      <c r="S132" s="5">
        <v>0.53886033200000005</v>
      </c>
    </row>
    <row r="133" spans="1:19">
      <c r="A133" s="165" t="s">
        <v>64</v>
      </c>
      <c r="B133" s="78">
        <v>11.98</v>
      </c>
      <c r="C133" s="78">
        <v>5.29</v>
      </c>
      <c r="D133" s="78">
        <v>10.84</v>
      </c>
      <c r="E133" s="78">
        <v>0</v>
      </c>
      <c r="F133" s="78">
        <v>25.41</v>
      </c>
      <c r="G133" s="20">
        <f t="shared" si="15"/>
        <v>10.703999999999999</v>
      </c>
      <c r="H133">
        <f t="shared" si="16"/>
        <v>1.539223274344346E-4</v>
      </c>
      <c r="I133">
        <f t="shared" si="14"/>
        <v>0.25070976</v>
      </c>
      <c r="J133">
        <f t="shared" si="17"/>
        <v>3.8589829769728513E-5</v>
      </c>
      <c r="R133" s="4" t="s">
        <v>125</v>
      </c>
      <c r="S133" s="5">
        <v>0.491810578</v>
      </c>
    </row>
    <row r="134" spans="1:19">
      <c r="A134" s="165" t="s">
        <v>66</v>
      </c>
      <c r="B134" s="78">
        <v>0</v>
      </c>
      <c r="C134" s="78">
        <v>0</v>
      </c>
      <c r="D134" s="78">
        <v>0</v>
      </c>
      <c r="E134" s="78">
        <v>5.94</v>
      </c>
      <c r="F134" s="78">
        <v>2.19</v>
      </c>
      <c r="G134" s="20">
        <f t="shared" si="15"/>
        <v>1.6260000000000001</v>
      </c>
      <c r="H134">
        <f t="shared" si="16"/>
        <v>2.3381698842338445E-5</v>
      </c>
      <c r="I134">
        <f t="shared" si="14"/>
        <v>0.187754477</v>
      </c>
      <c r="J134">
        <f t="shared" si="17"/>
        <v>4.3900186375147606E-6</v>
      </c>
      <c r="R134" s="4" t="s">
        <v>163</v>
      </c>
      <c r="S134" s="5">
        <v>0.309853932</v>
      </c>
    </row>
    <row r="135" spans="1:19">
      <c r="A135" s="165" t="s">
        <v>70</v>
      </c>
      <c r="B135" s="78">
        <v>1.1599999999999999</v>
      </c>
      <c r="C135" s="78">
        <v>59.86</v>
      </c>
      <c r="D135" s="78">
        <v>29.26</v>
      </c>
      <c r="E135" s="78">
        <v>139.74</v>
      </c>
      <c r="F135" s="78">
        <v>46.24</v>
      </c>
      <c r="G135" s="20">
        <f t="shared" si="15"/>
        <v>55.251999999999995</v>
      </c>
      <c r="H135">
        <f t="shared" si="16"/>
        <v>7.9451760420472543E-4</v>
      </c>
      <c r="I135">
        <f t="shared" si="14"/>
        <v>0.21351756199999999</v>
      </c>
      <c r="J135">
        <f t="shared" si="17"/>
        <v>1.6964346181587393E-4</v>
      </c>
      <c r="R135" s="4" t="s">
        <v>176</v>
      </c>
      <c r="S135" s="5">
        <v>0.39787066100000001</v>
      </c>
    </row>
    <row r="136" spans="1:19">
      <c r="A136" s="165" t="s">
        <v>72</v>
      </c>
      <c r="B136" s="78">
        <v>10.66</v>
      </c>
      <c r="C136" s="78">
        <v>8.1</v>
      </c>
      <c r="D136" s="78">
        <v>1367.23</v>
      </c>
      <c r="E136" s="78">
        <v>49.01</v>
      </c>
      <c r="F136" s="78">
        <v>285.22000000000003</v>
      </c>
      <c r="G136" s="20">
        <f t="shared" si="15"/>
        <v>344.04399999999998</v>
      </c>
      <c r="H136">
        <f t="shared" si="16"/>
        <v>4.9473143889996844E-3</v>
      </c>
      <c r="I136">
        <f t="shared" si="14"/>
        <v>0.20526576499999999</v>
      </c>
      <c r="J136">
        <f t="shared" si="17"/>
        <v>1.0155142727535278E-3</v>
      </c>
      <c r="R136" s="4" t="s">
        <v>126</v>
      </c>
      <c r="S136" s="5">
        <v>0.54441631300000004</v>
      </c>
    </row>
    <row r="137" spans="1:19">
      <c r="A137" s="165" t="s">
        <v>74</v>
      </c>
      <c r="B137" s="78">
        <v>16.71</v>
      </c>
      <c r="C137" s="78">
        <v>192.17</v>
      </c>
      <c r="D137" s="78">
        <v>330.33</v>
      </c>
      <c r="E137" s="78">
        <v>1419.7</v>
      </c>
      <c r="F137" s="78">
        <v>2774.73</v>
      </c>
      <c r="G137" s="20">
        <f t="shared" si="15"/>
        <v>946.72800000000007</v>
      </c>
      <c r="H137">
        <f t="shared" si="16"/>
        <v>1.3613843162121397E-2</v>
      </c>
      <c r="I137">
        <f t="shared" si="14"/>
        <v>0.164744418</v>
      </c>
      <c r="J137">
        <f t="shared" si="17"/>
        <v>2.2428046684869691E-3</v>
      </c>
      <c r="R137" s="4" t="s">
        <v>56</v>
      </c>
      <c r="S137" s="5">
        <v>0.255508018</v>
      </c>
    </row>
    <row r="138" spans="1:19">
      <c r="A138" s="165" t="s">
        <v>79</v>
      </c>
      <c r="B138" s="78">
        <v>0</v>
      </c>
      <c r="C138" s="78">
        <v>0</v>
      </c>
      <c r="D138" s="78">
        <v>3.55</v>
      </c>
      <c r="E138" s="78">
        <v>0</v>
      </c>
      <c r="F138" s="78">
        <v>0</v>
      </c>
      <c r="G138" s="20">
        <f t="shared" si="15"/>
        <v>0.71</v>
      </c>
      <c r="H138">
        <f t="shared" si="16"/>
        <v>1.0209720896716047E-5</v>
      </c>
      <c r="I138">
        <f t="shared" si="14"/>
        <v>0.17537725199999998</v>
      </c>
      <c r="J138">
        <f t="shared" si="17"/>
        <v>1.790552794553036E-6</v>
      </c>
      <c r="R138" s="4" t="s">
        <v>208</v>
      </c>
      <c r="S138" s="4">
        <v>0.54393411999999997</v>
      </c>
    </row>
    <row r="139" spans="1:19">
      <c r="A139" s="165" t="s">
        <v>83</v>
      </c>
      <c r="B139" s="78">
        <v>0</v>
      </c>
      <c r="C139" s="78">
        <v>3.6</v>
      </c>
      <c r="D139" s="78">
        <v>134.72999999999999</v>
      </c>
      <c r="E139" s="78">
        <v>18.57</v>
      </c>
      <c r="F139" s="78">
        <v>8.49</v>
      </c>
      <c r="G139" s="20">
        <f t="shared" si="15"/>
        <v>33.077999999999996</v>
      </c>
      <c r="H139">
        <f t="shared" si="16"/>
        <v>4.7565795467827235E-4</v>
      </c>
      <c r="I139">
        <f t="shared" si="14"/>
        <v>0.16181582799999999</v>
      </c>
      <c r="J139">
        <f t="shared" si="17"/>
        <v>7.6968985781051107E-5</v>
      </c>
      <c r="R139" s="4" t="s">
        <v>209</v>
      </c>
      <c r="S139" s="4">
        <v>0.39864959599999999</v>
      </c>
    </row>
    <row r="140" spans="1:19">
      <c r="A140" s="165" t="s">
        <v>85</v>
      </c>
      <c r="B140" s="78">
        <v>0</v>
      </c>
      <c r="C140" s="78">
        <v>20.99</v>
      </c>
      <c r="D140" s="78">
        <v>27.25</v>
      </c>
      <c r="E140" s="78">
        <v>17.190000000000001</v>
      </c>
      <c r="F140" s="78">
        <v>8.64</v>
      </c>
      <c r="G140" s="20">
        <f t="shared" si="15"/>
        <v>14.813999999999998</v>
      </c>
      <c r="H140">
        <f t="shared" si="16"/>
        <v>2.1302366952669226E-4</v>
      </c>
      <c r="I140">
        <f t="shared" si="14"/>
        <v>0.15576436299999999</v>
      </c>
      <c r="J140">
        <f t="shared" si="17"/>
        <v>3.3181496187747729E-5</v>
      </c>
      <c r="R140" s="4" t="s">
        <v>127</v>
      </c>
      <c r="S140" s="5">
        <v>0.46528443800000002</v>
      </c>
    </row>
    <row r="141" spans="1:19">
      <c r="A141" s="165" t="s">
        <v>87</v>
      </c>
      <c r="B141" s="78">
        <v>7.03</v>
      </c>
      <c r="C141" s="78">
        <v>613.13</v>
      </c>
      <c r="D141" s="78">
        <v>1142.29</v>
      </c>
      <c r="E141" s="78">
        <v>554.07000000000005</v>
      </c>
      <c r="F141" s="78">
        <v>795.16</v>
      </c>
      <c r="G141" s="20">
        <f t="shared" si="15"/>
        <v>622.33600000000001</v>
      </c>
      <c r="H141">
        <f t="shared" si="16"/>
        <v>8.9491223436319409E-3</v>
      </c>
      <c r="I141">
        <f t="shared" si="14"/>
        <v>0.23357465599999999</v>
      </c>
      <c r="J141">
        <f t="shared" si="17"/>
        <v>2.0902881729157443E-3</v>
      </c>
      <c r="R141" s="4" t="s">
        <v>128</v>
      </c>
      <c r="S141" s="5">
        <v>0.33922593699999998</v>
      </c>
    </row>
    <row r="142" spans="1:19">
      <c r="A142" s="165" t="s">
        <v>0</v>
      </c>
      <c r="B142" s="78">
        <v>462.03</v>
      </c>
      <c r="C142" s="78">
        <v>908.74</v>
      </c>
      <c r="D142" s="78">
        <v>1308.29</v>
      </c>
      <c r="E142" s="78">
        <v>1811.42</v>
      </c>
      <c r="F142" s="78">
        <v>4047.85</v>
      </c>
      <c r="G142" s="20">
        <f t="shared" si="15"/>
        <v>1707.6659999999999</v>
      </c>
      <c r="H142">
        <f t="shared" si="16"/>
        <v>2.4556046823678176E-2</v>
      </c>
      <c r="I142">
        <f t="shared" si="14"/>
        <v>0.199021375</v>
      </c>
      <c r="J142">
        <f t="shared" si="17"/>
        <v>4.8871782034128133E-3</v>
      </c>
      <c r="R142" s="4" t="s">
        <v>210</v>
      </c>
      <c r="S142" s="4">
        <v>0.46037966699999999</v>
      </c>
    </row>
    <row r="143" spans="1:19">
      <c r="A143" s="165" t="s">
        <v>37</v>
      </c>
      <c r="B143" s="78">
        <v>1892.15</v>
      </c>
      <c r="C143" s="78">
        <v>2436.4299999999998</v>
      </c>
      <c r="D143" s="78">
        <v>1701.7</v>
      </c>
      <c r="E143" s="78">
        <v>3165.29</v>
      </c>
      <c r="F143" s="78">
        <v>2172.98</v>
      </c>
      <c r="G143" s="20">
        <f t="shared" si="15"/>
        <v>2273.71</v>
      </c>
      <c r="H143">
        <f t="shared" si="16"/>
        <v>3.2695696478974995E-2</v>
      </c>
      <c r="I143">
        <f t="shared" si="14"/>
        <v>0.23886655300000001</v>
      </c>
      <c r="J143">
        <f t="shared" si="17"/>
        <v>7.809908315866994E-3</v>
      </c>
      <c r="R143" s="4" t="s">
        <v>205</v>
      </c>
      <c r="S143" s="5">
        <v>0.28954676299999998</v>
      </c>
    </row>
    <row r="144" spans="1:19">
      <c r="A144" s="165" t="s">
        <v>57</v>
      </c>
      <c r="B144" s="78">
        <v>104.84</v>
      </c>
      <c r="C144" s="78">
        <v>0</v>
      </c>
      <c r="D144" s="78">
        <v>170.86</v>
      </c>
      <c r="E144" s="78">
        <v>115.83</v>
      </c>
      <c r="F144" s="78">
        <v>38.99</v>
      </c>
      <c r="G144" s="20">
        <f t="shared" si="15"/>
        <v>86.104000000000013</v>
      </c>
      <c r="H144">
        <f t="shared" si="16"/>
        <v>1.2381659268885052E-3</v>
      </c>
      <c r="I144">
        <f t="shared" ref="I144:I175" si="18">VLOOKUP(A144,R$1:S$249,2,FALSE)</f>
        <v>0.39864959599999999</v>
      </c>
      <c r="J144">
        <f t="shared" si="17"/>
        <v>4.935943465350682E-4</v>
      </c>
      <c r="R144" s="4" t="s">
        <v>211</v>
      </c>
      <c r="S144" s="5">
        <v>0.48259844499999999</v>
      </c>
    </row>
    <row r="145" spans="1:19">
      <c r="A145" s="165" t="s">
        <v>90</v>
      </c>
      <c r="B145" s="78">
        <v>1</v>
      </c>
      <c r="C145" s="78">
        <v>0</v>
      </c>
      <c r="D145" s="78">
        <v>10.5</v>
      </c>
      <c r="E145" s="78">
        <v>2.0099999999999998</v>
      </c>
      <c r="F145" s="78">
        <v>11.58</v>
      </c>
      <c r="G145" s="20">
        <f t="shared" si="15"/>
        <v>5.0179999999999998</v>
      </c>
      <c r="H145">
        <f t="shared" si="16"/>
        <v>7.2158280929184683E-5</v>
      </c>
      <c r="I145">
        <f t="shared" si="18"/>
        <v>0.25567135899999999</v>
      </c>
      <c r="J145">
        <f t="shared" si="17"/>
        <v>1.844880574826843E-5</v>
      </c>
      <c r="R145" s="4" t="s">
        <v>81</v>
      </c>
      <c r="S145" s="5">
        <v>0.18817235299999999</v>
      </c>
    </row>
    <row r="146" spans="1:19">
      <c r="A146" s="165" t="s">
        <v>92</v>
      </c>
      <c r="B146" s="78">
        <v>58.62</v>
      </c>
      <c r="C146" s="78">
        <v>84.1</v>
      </c>
      <c r="D146" s="78">
        <v>337.99</v>
      </c>
      <c r="E146" s="78">
        <v>149.41999999999999</v>
      </c>
      <c r="F146" s="78">
        <v>210.65</v>
      </c>
      <c r="G146" s="20">
        <f t="shared" si="15"/>
        <v>168.15600000000001</v>
      </c>
      <c r="H146">
        <f t="shared" si="16"/>
        <v>2.4180645452227941E-3</v>
      </c>
      <c r="I146">
        <f t="shared" si="18"/>
        <v>0.28963038000000002</v>
      </c>
      <c r="J146">
        <f t="shared" si="17"/>
        <v>7.0034495309740513E-4</v>
      </c>
      <c r="R146" s="4" t="s">
        <v>155</v>
      </c>
      <c r="S146" s="5">
        <v>0.39930692499999998</v>
      </c>
    </row>
    <row r="147" spans="1:19">
      <c r="A147" s="165" t="s">
        <v>94</v>
      </c>
      <c r="B147" s="78">
        <v>6.46</v>
      </c>
      <c r="C147" s="78">
        <v>9.02</v>
      </c>
      <c r="D147" s="78">
        <v>63.75</v>
      </c>
      <c r="E147" s="78">
        <v>27.89</v>
      </c>
      <c r="F147" s="78">
        <v>94.06</v>
      </c>
      <c r="G147" s="20">
        <f t="shared" si="15"/>
        <v>40.236000000000004</v>
      </c>
      <c r="H147">
        <f t="shared" si="16"/>
        <v>5.7858919718347453E-4</v>
      </c>
      <c r="I147">
        <f t="shared" si="18"/>
        <v>0.25937051</v>
      </c>
      <c r="J147">
        <f t="shared" si="17"/>
        <v>1.5006897515396834E-4</v>
      </c>
      <c r="R147" s="4" t="s">
        <v>212</v>
      </c>
      <c r="S147" s="4">
        <v>0.2866231185</v>
      </c>
    </row>
    <row r="148" spans="1:19">
      <c r="A148" s="165" t="s">
        <v>6</v>
      </c>
      <c r="B148" s="78">
        <v>42.25</v>
      </c>
      <c r="C148" s="78">
        <v>228.76</v>
      </c>
      <c r="D148" s="78">
        <v>186</v>
      </c>
      <c r="E148" s="78">
        <v>114.34</v>
      </c>
      <c r="F148" s="78">
        <v>245.88</v>
      </c>
      <c r="G148" s="20">
        <f t="shared" si="15"/>
        <v>163.446</v>
      </c>
      <c r="H148">
        <f t="shared" si="16"/>
        <v>2.3503352699783819E-3</v>
      </c>
      <c r="I148">
        <f t="shared" si="18"/>
        <v>0.33249730300000002</v>
      </c>
      <c r="J148">
        <f t="shared" si="17"/>
        <v>7.8148013841358895E-4</v>
      </c>
      <c r="R148" s="4" t="s">
        <v>214</v>
      </c>
      <c r="S148" s="4">
        <v>0.39864959599999999</v>
      </c>
    </row>
    <row r="149" spans="1:19">
      <c r="A149" s="165" t="s">
        <v>97</v>
      </c>
      <c r="B149" s="78">
        <v>14.57</v>
      </c>
      <c r="C149" s="78">
        <v>133.86000000000001</v>
      </c>
      <c r="D149" s="78">
        <v>51.65</v>
      </c>
      <c r="E149" s="78">
        <v>66.45</v>
      </c>
      <c r="F149" s="78">
        <v>119.41</v>
      </c>
      <c r="G149" s="20">
        <f t="shared" si="15"/>
        <v>77.188000000000017</v>
      </c>
      <c r="H149">
        <f t="shared" si="16"/>
        <v>1.1099548402474907E-3</v>
      </c>
      <c r="I149">
        <f t="shared" si="18"/>
        <v>0.28376774599999999</v>
      </c>
      <c r="J149">
        <f t="shared" si="17"/>
        <v>3.149693831788205E-4</v>
      </c>
      <c r="R149" s="4" t="s">
        <v>101</v>
      </c>
      <c r="S149" s="5">
        <v>0.36470802699999999</v>
      </c>
    </row>
    <row r="150" spans="1:19">
      <c r="A150" s="165" t="s">
        <v>99</v>
      </c>
      <c r="B150" s="78">
        <v>10.54</v>
      </c>
      <c r="C150" s="78">
        <v>38.549999999999997</v>
      </c>
      <c r="D150" s="78">
        <v>10.5</v>
      </c>
      <c r="E150" s="78">
        <v>47.88</v>
      </c>
      <c r="F150" s="78">
        <v>6.68</v>
      </c>
      <c r="G150" s="20">
        <f t="shared" si="15"/>
        <v>22.830000000000002</v>
      </c>
      <c r="H150">
        <f t="shared" si="16"/>
        <v>3.2829285643947521E-4</v>
      </c>
      <c r="I150">
        <f t="shared" si="18"/>
        <v>0.36547341700000002</v>
      </c>
      <c r="J150">
        <f t="shared" si="17"/>
        <v>1.1998231201962547E-4</v>
      </c>
      <c r="R150" s="4" t="s">
        <v>129</v>
      </c>
      <c r="S150" s="5">
        <v>0.51318692300000002</v>
      </c>
    </row>
    <row r="151" spans="1:19">
      <c r="A151" s="165" t="s">
        <v>101</v>
      </c>
      <c r="B151" s="78">
        <v>6.88</v>
      </c>
      <c r="C151" s="78">
        <v>16.420000000000002</v>
      </c>
      <c r="D151" s="78">
        <v>1.75</v>
      </c>
      <c r="E151" s="78">
        <v>9.11</v>
      </c>
      <c r="F151" s="78">
        <v>1.05</v>
      </c>
      <c r="G151" s="20">
        <f t="shared" si="15"/>
        <v>7.0419999999999989</v>
      </c>
      <c r="H151">
        <f t="shared" si="16"/>
        <v>1.0126317542911887E-4</v>
      </c>
      <c r="I151">
        <f t="shared" si="18"/>
        <v>0.36470802699999999</v>
      </c>
      <c r="J151">
        <f t="shared" si="17"/>
        <v>3.6931492918508821E-5</v>
      </c>
      <c r="R151" s="4" t="s">
        <v>217</v>
      </c>
      <c r="S151" s="5">
        <v>0.42702807500000001</v>
      </c>
    </row>
    <row r="152" spans="1:19">
      <c r="A152" s="165" t="s">
        <v>103</v>
      </c>
      <c r="B152" s="78">
        <v>63.14</v>
      </c>
      <c r="C152" s="78">
        <v>19.3</v>
      </c>
      <c r="D152" s="78">
        <v>30.96</v>
      </c>
      <c r="E152" s="78">
        <v>911.86</v>
      </c>
      <c r="F152" s="78">
        <v>1.69</v>
      </c>
      <c r="G152" s="20">
        <f t="shared" si="15"/>
        <v>205.39000000000001</v>
      </c>
      <c r="H152">
        <f t="shared" si="16"/>
        <v>2.9534853168683229E-3</v>
      </c>
      <c r="I152">
        <f t="shared" si="18"/>
        <v>0.526867847</v>
      </c>
      <c r="J152">
        <f t="shared" si="17"/>
        <v>1.556096450044526E-3</v>
      </c>
      <c r="R152" s="4" t="s">
        <v>218</v>
      </c>
      <c r="S152" s="4">
        <v>0.54393411999999997</v>
      </c>
    </row>
    <row r="153" spans="1:19">
      <c r="A153" s="165" t="s">
        <v>105</v>
      </c>
      <c r="B153" s="78">
        <v>0</v>
      </c>
      <c r="C153" s="78">
        <v>1.3</v>
      </c>
      <c r="D153" s="78">
        <v>0</v>
      </c>
      <c r="E153" s="78">
        <v>3.76</v>
      </c>
      <c r="F153" s="78">
        <v>0.65</v>
      </c>
      <c r="G153" s="20">
        <f t="shared" si="15"/>
        <v>1.1419999999999999</v>
      </c>
      <c r="H153">
        <f t="shared" si="16"/>
        <v>1.6421832766267217E-5</v>
      </c>
      <c r="I153">
        <f t="shared" si="18"/>
        <v>0.31737988700000003</v>
      </c>
      <c r="J153">
        <f t="shared" si="17"/>
        <v>5.2119594276907873E-6</v>
      </c>
      <c r="R153" s="4" t="s">
        <v>177</v>
      </c>
      <c r="S153" s="5">
        <v>0.47759416300000002</v>
      </c>
    </row>
    <row r="154" spans="1:19">
      <c r="A154" s="216" t="s">
        <v>22</v>
      </c>
      <c r="B154" s="78">
        <v>9.57</v>
      </c>
      <c r="C154" s="78">
        <v>8.31</v>
      </c>
      <c r="D154" s="78">
        <v>101.11</v>
      </c>
      <c r="E154" s="78">
        <v>72.72</v>
      </c>
      <c r="F154" s="78">
        <v>392.08</v>
      </c>
      <c r="G154" s="20">
        <f t="shared" si="15"/>
        <v>116.758</v>
      </c>
      <c r="H154">
        <f t="shared" si="16"/>
        <v>1.6789670316320737E-3</v>
      </c>
      <c r="I154">
        <f t="shared" si="18"/>
        <v>0.51563940399999997</v>
      </c>
      <c r="J154">
        <f t="shared" si="17"/>
        <v>8.6574155952641159E-4</v>
      </c>
      <c r="R154" s="4" t="s">
        <v>58</v>
      </c>
      <c r="S154" s="5">
        <v>0.19057085000000001</v>
      </c>
    </row>
    <row r="155" spans="1:19">
      <c r="A155" s="216" t="s">
        <v>65</v>
      </c>
      <c r="B155" s="78">
        <v>14.06</v>
      </c>
      <c r="C155" s="78">
        <v>18.440000000000001</v>
      </c>
      <c r="D155" s="78">
        <v>43.85</v>
      </c>
      <c r="E155" s="78">
        <v>21.86</v>
      </c>
      <c r="F155" s="78">
        <v>21.1</v>
      </c>
      <c r="G155" s="20">
        <f t="shared" si="15"/>
        <v>23.862000000000002</v>
      </c>
      <c r="H155">
        <f t="shared" si="16"/>
        <v>3.4313290146118077E-4</v>
      </c>
      <c r="I155">
        <f t="shared" si="18"/>
        <v>0.42144716700000001</v>
      </c>
      <c r="J155">
        <f t="shared" si="17"/>
        <v>1.4461238922530481E-4</v>
      </c>
      <c r="R155" s="218" t="s">
        <v>213</v>
      </c>
      <c r="S155" s="4">
        <v>0.39864959599999999</v>
      </c>
    </row>
    <row r="156" spans="1:19">
      <c r="A156" s="216" t="s">
        <v>86</v>
      </c>
      <c r="B156" s="78">
        <v>1.69</v>
      </c>
      <c r="C156" s="78">
        <v>0.82</v>
      </c>
      <c r="D156" s="78">
        <v>14.88</v>
      </c>
      <c r="E156" s="78">
        <v>1.87</v>
      </c>
      <c r="F156" s="78">
        <v>17.649999999999999</v>
      </c>
      <c r="G156" s="20">
        <f t="shared" si="15"/>
        <v>7.3819999999999997</v>
      </c>
      <c r="H156">
        <f t="shared" si="16"/>
        <v>1.0615233754867304E-4</v>
      </c>
      <c r="I156">
        <f t="shared" si="18"/>
        <v>0.47433267899999998</v>
      </c>
      <c r="J156">
        <f t="shared" si="17"/>
        <v>5.035152265157437E-5</v>
      </c>
      <c r="R156" s="4" t="s">
        <v>94</v>
      </c>
      <c r="S156" s="5">
        <v>0.25937051</v>
      </c>
    </row>
    <row r="157" spans="1:19">
      <c r="A157" s="216" t="s">
        <v>106</v>
      </c>
      <c r="B157" s="78">
        <v>9.7899999999999991</v>
      </c>
      <c r="C157" s="78">
        <v>28.07</v>
      </c>
      <c r="D157" s="78">
        <v>34.380000000000003</v>
      </c>
      <c r="E157" s="78">
        <v>6.81</v>
      </c>
      <c r="F157" s="78">
        <v>98.8</v>
      </c>
      <c r="G157" s="20">
        <f t="shared" si="15"/>
        <v>35.570000000000007</v>
      </c>
      <c r="H157">
        <f t="shared" si="16"/>
        <v>5.1149263703688722E-4</v>
      </c>
      <c r="I157">
        <f t="shared" si="18"/>
        <v>0.48877002400000003</v>
      </c>
      <c r="J157">
        <f t="shared" si="17"/>
        <v>2.5000226848034265E-4</v>
      </c>
      <c r="R157" s="17" t="s">
        <v>222</v>
      </c>
      <c r="S157" s="4">
        <v>0.54393411999999997</v>
      </c>
    </row>
    <row r="158" spans="1:19">
      <c r="A158" s="216" t="s">
        <v>111</v>
      </c>
      <c r="B158" s="78">
        <v>23.99</v>
      </c>
      <c r="C158" s="78">
        <v>227.16</v>
      </c>
      <c r="D158" s="78">
        <v>236.19</v>
      </c>
      <c r="E158" s="78">
        <v>75.180000000000007</v>
      </c>
      <c r="F158" s="78">
        <v>344.17</v>
      </c>
      <c r="G158" s="20">
        <f t="shared" si="15"/>
        <v>181.33800000000002</v>
      </c>
      <c r="H158">
        <f t="shared" si="16"/>
        <v>2.6076202365756264E-3</v>
      </c>
      <c r="I158">
        <f t="shared" si="18"/>
        <v>0.57165877300000001</v>
      </c>
      <c r="J158">
        <f t="shared" si="17"/>
        <v>1.4906689848907923E-3</v>
      </c>
      <c r="R158" s="4" t="s">
        <v>206</v>
      </c>
      <c r="S158" s="5">
        <v>0.37561155200000002</v>
      </c>
    </row>
    <row r="159" spans="1:19">
      <c r="A159" s="216" t="s">
        <v>109</v>
      </c>
      <c r="B159" s="78">
        <v>7.02</v>
      </c>
      <c r="C159" s="78">
        <v>1.51</v>
      </c>
      <c r="D159" s="78">
        <v>5.0199999999999996</v>
      </c>
      <c r="E159" s="78">
        <v>0.87</v>
      </c>
      <c r="F159" s="78">
        <v>3.61</v>
      </c>
      <c r="G159" s="20">
        <f t="shared" si="15"/>
        <v>3.6059999999999994</v>
      </c>
      <c r="H159">
        <f t="shared" si="16"/>
        <v>5.1853878244447977E-5</v>
      </c>
      <c r="I159">
        <f t="shared" si="18"/>
        <v>0.50274215499999997</v>
      </c>
      <c r="J159">
        <f t="shared" si="17"/>
        <v>2.6069130493721393E-5</v>
      </c>
      <c r="R159" s="4" t="s">
        <v>131</v>
      </c>
      <c r="S159" s="5">
        <v>0.52911444100000005</v>
      </c>
    </row>
    <row r="160" spans="1:19">
      <c r="A160" s="216" t="s">
        <v>112</v>
      </c>
      <c r="B160" s="78">
        <v>4.8600000000000003</v>
      </c>
      <c r="C160" s="78">
        <v>20.88</v>
      </c>
      <c r="D160" s="78">
        <v>22.08</v>
      </c>
      <c r="E160" s="78">
        <v>12.47</v>
      </c>
      <c r="F160" s="78">
        <v>138.84</v>
      </c>
      <c r="G160" s="20">
        <f t="shared" si="15"/>
        <v>39.826000000000001</v>
      </c>
      <c r="H160">
        <f t="shared" si="16"/>
        <v>5.7269344286283569E-4</v>
      </c>
      <c r="I160">
        <f t="shared" si="18"/>
        <v>0.42592862599999998</v>
      </c>
      <c r="J160">
        <f t="shared" si="17"/>
        <v>2.439265312377771E-4</v>
      </c>
      <c r="R160" s="4" t="s">
        <v>133</v>
      </c>
      <c r="S160" s="5">
        <v>0.50267819899999999</v>
      </c>
    </row>
    <row r="161" spans="1:19">
      <c r="A161" s="216" t="s">
        <v>113</v>
      </c>
      <c r="B161" s="78">
        <v>0.49</v>
      </c>
      <c r="C161" s="78">
        <v>0</v>
      </c>
      <c r="D161" s="78">
        <v>2.94</v>
      </c>
      <c r="E161" s="78">
        <v>3.3</v>
      </c>
      <c r="F161" s="78">
        <v>1.96</v>
      </c>
      <c r="G161" s="20">
        <f t="shared" si="15"/>
        <v>1.738</v>
      </c>
      <c r="H161">
        <f t="shared" si="16"/>
        <v>2.4992246364073931E-5</v>
      </c>
      <c r="I161">
        <f t="shared" si="18"/>
        <v>0.49646305299999999</v>
      </c>
      <c r="J161">
        <f t="shared" si="17"/>
        <v>1.2407726931236294E-5</v>
      </c>
      <c r="R161" s="4" t="s">
        <v>224</v>
      </c>
      <c r="S161" s="4">
        <v>0.54393411999999997</v>
      </c>
    </row>
    <row r="162" spans="1:19">
      <c r="A162" s="216" t="s">
        <v>114</v>
      </c>
      <c r="B162" s="78">
        <v>9.7100000000000009</v>
      </c>
      <c r="C162" s="78">
        <v>74.290000000000006</v>
      </c>
      <c r="D162" s="78">
        <v>58.53</v>
      </c>
      <c r="E162" s="78">
        <v>72.3</v>
      </c>
      <c r="F162" s="78">
        <v>121.56</v>
      </c>
      <c r="G162" s="20">
        <f t="shared" si="15"/>
        <v>67.277999999999992</v>
      </c>
      <c r="H162">
        <f t="shared" si="16"/>
        <v>9.6745014435107343E-4</v>
      </c>
      <c r="I162">
        <f t="shared" si="18"/>
        <v>0.547400573</v>
      </c>
      <c r="J162">
        <f t="shared" si="17"/>
        <v>5.2958276336671035E-4</v>
      </c>
      <c r="R162" s="4" t="s">
        <v>225</v>
      </c>
      <c r="S162" s="4">
        <v>0.54393411999999997</v>
      </c>
    </row>
    <row r="163" spans="1:19" ht="16" thickBot="1">
      <c r="A163" s="309" t="s">
        <v>116</v>
      </c>
      <c r="B163" s="310">
        <v>32.049999999999997</v>
      </c>
      <c r="C163" s="310">
        <v>11.88</v>
      </c>
      <c r="D163" s="310">
        <v>23.44</v>
      </c>
      <c r="E163" s="310">
        <v>1.93</v>
      </c>
      <c r="F163" s="310">
        <v>30.69</v>
      </c>
      <c r="G163" s="20">
        <f t="shared" si="15"/>
        <v>19.998000000000001</v>
      </c>
      <c r="H163">
        <f t="shared" si="16"/>
        <v>2.875690119613064E-4</v>
      </c>
      <c r="I163">
        <f t="shared" si="18"/>
        <v>0.35482106800000002</v>
      </c>
      <c r="J163">
        <f t="shared" si="17"/>
        <v>1.0203554394781552E-4</v>
      </c>
      <c r="R163" s="4" t="s">
        <v>226</v>
      </c>
      <c r="S163" s="4">
        <v>0.54393411999999997</v>
      </c>
    </row>
    <row r="164" spans="1:19">
      <c r="A164" s="216" t="s">
        <v>118</v>
      </c>
      <c r="B164" s="78">
        <v>10.99</v>
      </c>
      <c r="C164" s="78">
        <v>49.35</v>
      </c>
      <c r="D164" s="78">
        <v>55.98</v>
      </c>
      <c r="E164" s="78">
        <v>40.07</v>
      </c>
      <c r="F164" s="78">
        <v>208.49</v>
      </c>
      <c r="G164" s="20">
        <f t="shared" si="15"/>
        <v>72.975999999999999</v>
      </c>
      <c r="H164">
        <f t="shared" si="16"/>
        <v>1.0493867495193665E-3</v>
      </c>
      <c r="I164">
        <f t="shared" si="18"/>
        <v>0.47299710099999998</v>
      </c>
      <c r="J164">
        <f t="shared" si="17"/>
        <v>4.9635689035047346E-4</v>
      </c>
      <c r="R164" s="4" t="s">
        <v>83</v>
      </c>
      <c r="S164" s="5">
        <v>0.16181582799999999</v>
      </c>
    </row>
    <row r="165" spans="1:19">
      <c r="A165" s="216" t="s">
        <v>162</v>
      </c>
      <c r="B165" s="78">
        <v>8.32</v>
      </c>
      <c r="C165" s="78">
        <v>26.98</v>
      </c>
      <c r="D165" s="78">
        <v>9.74</v>
      </c>
      <c r="E165" s="78">
        <v>24.55</v>
      </c>
      <c r="F165" s="78">
        <v>64.44</v>
      </c>
      <c r="G165" s="20">
        <f t="shared" si="15"/>
        <v>26.806000000000001</v>
      </c>
      <c r="H165">
        <f t="shared" si="16"/>
        <v>3.8546729346108504E-4</v>
      </c>
      <c r="I165">
        <f t="shared" si="18"/>
        <v>0.54537309199999995</v>
      </c>
      <c r="J165">
        <f t="shared" si="17"/>
        <v>2.1022348969974332E-4</v>
      </c>
      <c r="R165" s="4" t="s">
        <v>186</v>
      </c>
      <c r="S165" s="5">
        <v>0.320837551</v>
      </c>
    </row>
    <row r="166" spans="1:19">
      <c r="A166" s="216" t="s">
        <v>120</v>
      </c>
      <c r="B166" s="78">
        <v>23.23</v>
      </c>
      <c r="C166" s="78">
        <v>28.12</v>
      </c>
      <c r="D166" s="78">
        <v>101.22</v>
      </c>
      <c r="E166" s="78">
        <v>68.17</v>
      </c>
      <c r="F166" s="78">
        <v>78.73</v>
      </c>
      <c r="G166" s="20">
        <f t="shared" si="15"/>
        <v>59.894000000000005</v>
      </c>
      <c r="H166">
        <f t="shared" si="16"/>
        <v>8.6126904702522682E-4</v>
      </c>
      <c r="I166">
        <f t="shared" si="18"/>
        <v>0.530444735</v>
      </c>
      <c r="J166">
        <f t="shared" si="17"/>
        <v>4.5685563141299897E-4</v>
      </c>
      <c r="R166" s="4" t="s">
        <v>178</v>
      </c>
      <c r="S166" s="5">
        <v>0.430075243</v>
      </c>
    </row>
    <row r="167" spans="1:19">
      <c r="A167" s="216" t="s">
        <v>122</v>
      </c>
      <c r="B167" s="78">
        <v>2.56</v>
      </c>
      <c r="C167" s="78">
        <v>1.1200000000000001</v>
      </c>
      <c r="D167" s="78">
        <v>29.89</v>
      </c>
      <c r="E167" s="78">
        <v>21.09</v>
      </c>
      <c r="F167" s="78">
        <v>12</v>
      </c>
      <c r="G167" s="20">
        <f t="shared" si="15"/>
        <v>13.331999999999999</v>
      </c>
      <c r="H167">
        <f t="shared" si="16"/>
        <v>1.9171267464087089E-4</v>
      </c>
      <c r="I167">
        <f t="shared" si="18"/>
        <v>0.57400911600000004</v>
      </c>
      <c r="J167">
        <f t="shared" si="17"/>
        <v>1.1004482289660193E-4</v>
      </c>
      <c r="R167" s="4" t="s">
        <v>229</v>
      </c>
      <c r="S167" s="4">
        <v>0.54393411999999997</v>
      </c>
    </row>
    <row r="168" spans="1:19">
      <c r="A168" s="216" t="s">
        <v>123</v>
      </c>
      <c r="B168" s="78">
        <v>61.16</v>
      </c>
      <c r="C168" s="78">
        <v>42.56</v>
      </c>
      <c r="D168" s="78">
        <v>33.58</v>
      </c>
      <c r="E168" s="78">
        <v>23.1</v>
      </c>
      <c r="F168" s="78">
        <v>8.43</v>
      </c>
      <c r="G168" s="20">
        <f t="shared" si="15"/>
        <v>33.766000000000005</v>
      </c>
      <c r="H168">
        <f t="shared" si="16"/>
        <v>4.855513180260762E-4</v>
      </c>
      <c r="I168">
        <f t="shared" si="18"/>
        <v>0.53886033200000005</v>
      </c>
      <c r="J168">
        <f t="shared" si="17"/>
        <v>2.6164434443456903E-4</v>
      </c>
      <c r="R168" s="4" t="s">
        <v>231</v>
      </c>
      <c r="S168" s="5">
        <v>0.349158994</v>
      </c>
    </row>
    <row r="169" spans="1:19">
      <c r="A169" s="216" t="s">
        <v>125</v>
      </c>
      <c r="B169" s="78">
        <v>5.44</v>
      </c>
      <c r="C169" s="78">
        <v>0</v>
      </c>
      <c r="D169" s="78">
        <v>9.86</v>
      </c>
      <c r="E169" s="78">
        <v>1.2</v>
      </c>
      <c r="F169" s="78">
        <v>10.33</v>
      </c>
      <c r="G169" s="20">
        <f t="shared" si="15"/>
        <v>5.3659999999999997</v>
      </c>
      <c r="H169">
        <f t="shared" si="16"/>
        <v>7.7162482157434235E-5</v>
      </c>
      <c r="I169">
        <f t="shared" si="18"/>
        <v>0.491810578</v>
      </c>
      <c r="J169">
        <f t="shared" si="17"/>
        <v>3.7949324949762416E-5</v>
      </c>
      <c r="R169" s="4" t="s">
        <v>207</v>
      </c>
      <c r="S169" s="5">
        <v>0.33910511100000001</v>
      </c>
    </row>
    <row r="170" spans="1:19">
      <c r="A170" s="216" t="s">
        <v>126</v>
      </c>
      <c r="B170" s="78">
        <v>1.28</v>
      </c>
      <c r="C170" s="78">
        <v>7.99</v>
      </c>
      <c r="D170" s="78">
        <v>3.05</v>
      </c>
      <c r="E170" s="78">
        <v>47.58</v>
      </c>
      <c r="F170" s="78">
        <v>44.42</v>
      </c>
      <c r="G170" s="20">
        <f t="shared" si="15"/>
        <v>20.863999999999997</v>
      </c>
      <c r="H170">
        <f t="shared" si="16"/>
        <v>3.0002199547758251E-4</v>
      </c>
      <c r="I170">
        <f t="shared" si="18"/>
        <v>0.54441631300000004</v>
      </c>
      <c r="J170">
        <f t="shared" si="17"/>
        <v>1.6333686859680815E-4</v>
      </c>
      <c r="R170" s="17" t="s">
        <v>219</v>
      </c>
      <c r="S170" s="5">
        <v>0.50184070000000003</v>
      </c>
    </row>
    <row r="171" spans="1:19">
      <c r="A171" s="216" t="s">
        <v>127</v>
      </c>
      <c r="B171" s="78">
        <v>0.65</v>
      </c>
      <c r="C171" s="78">
        <v>6.53</v>
      </c>
      <c r="D171" s="78">
        <v>5.77</v>
      </c>
      <c r="E171" s="78">
        <v>19.690000000000001</v>
      </c>
      <c r="F171" s="78">
        <v>30.87</v>
      </c>
      <c r="G171" s="20">
        <f t="shared" si="15"/>
        <v>12.702000000000002</v>
      </c>
      <c r="H171">
        <f t="shared" si="16"/>
        <v>1.826533448311088E-4</v>
      </c>
      <c r="I171">
        <f t="shared" si="18"/>
        <v>0.46528443800000002</v>
      </c>
      <c r="J171">
        <f t="shared" si="17"/>
        <v>8.4985758898562671E-5</v>
      </c>
      <c r="R171" s="4" t="s">
        <v>200</v>
      </c>
      <c r="S171" s="5">
        <v>0.34476546800000002</v>
      </c>
    </row>
    <row r="172" spans="1:19">
      <c r="A172" s="216" t="s">
        <v>128</v>
      </c>
      <c r="B172" s="78">
        <v>34.44</v>
      </c>
      <c r="C172" s="78">
        <v>14.12</v>
      </c>
      <c r="D172" s="78">
        <v>22.01</v>
      </c>
      <c r="E172" s="78">
        <v>419.46</v>
      </c>
      <c r="F172" s="78">
        <v>57.83</v>
      </c>
      <c r="G172" s="20">
        <f t="shared" si="15"/>
        <v>109.572</v>
      </c>
      <c r="H172">
        <f t="shared" si="16"/>
        <v>1.5756331522464378E-3</v>
      </c>
      <c r="I172">
        <f t="shared" si="18"/>
        <v>0.33922593699999998</v>
      </c>
      <c r="J172">
        <f t="shared" si="17"/>
        <v>5.3449563243906147E-4</v>
      </c>
      <c r="R172" s="4" t="s">
        <v>201</v>
      </c>
      <c r="S172" s="5">
        <v>0.36989438499999999</v>
      </c>
    </row>
    <row r="173" spans="1:19">
      <c r="A173" s="216" t="s">
        <v>129</v>
      </c>
      <c r="B173" s="78">
        <v>5.85</v>
      </c>
      <c r="C173" s="78">
        <v>15.85</v>
      </c>
      <c r="D173" s="78">
        <v>0</v>
      </c>
      <c r="E173" s="78">
        <v>20.260000000000002</v>
      </c>
      <c r="F173" s="78">
        <v>230.52</v>
      </c>
      <c r="G173" s="20">
        <f t="shared" si="15"/>
        <v>54.496000000000002</v>
      </c>
      <c r="H173">
        <f t="shared" si="16"/>
        <v>7.8364640843301098E-4</v>
      </c>
      <c r="I173">
        <f t="shared" si="18"/>
        <v>0.51318692300000002</v>
      </c>
      <c r="J173">
        <f t="shared" si="17"/>
        <v>4.0215708906373815E-4</v>
      </c>
      <c r="R173" s="4" t="s">
        <v>166</v>
      </c>
      <c r="S173" s="5">
        <v>0.38176551399999997</v>
      </c>
    </row>
    <row r="174" spans="1:19">
      <c r="A174" s="216" t="s">
        <v>217</v>
      </c>
      <c r="B174" s="78">
        <v>7.59</v>
      </c>
      <c r="C174" s="78">
        <v>11.62</v>
      </c>
      <c r="D174" s="78">
        <v>5.51</v>
      </c>
      <c r="E174" s="78">
        <v>5.04</v>
      </c>
      <c r="F174" s="78">
        <v>25.12</v>
      </c>
      <c r="G174" s="20">
        <f t="shared" si="15"/>
        <v>10.975999999999999</v>
      </c>
      <c r="H174">
        <f t="shared" si="16"/>
        <v>1.5783365713007794E-4</v>
      </c>
      <c r="I174">
        <f t="shared" si="18"/>
        <v>0.42702807500000001</v>
      </c>
      <c r="J174">
        <f t="shared" si="17"/>
        <v>6.7399402774467204E-5</v>
      </c>
      <c r="R174" s="4" t="s">
        <v>235</v>
      </c>
      <c r="S174" s="4">
        <v>0.54393411999999997</v>
      </c>
    </row>
    <row r="175" spans="1:19">
      <c r="A175" s="217" t="s">
        <v>131</v>
      </c>
      <c r="B175" s="78">
        <v>0</v>
      </c>
      <c r="C175" s="78">
        <v>39.869999999999997</v>
      </c>
      <c r="D175" s="78">
        <v>196.25</v>
      </c>
      <c r="E175" s="78">
        <v>51.63</v>
      </c>
      <c r="F175" s="78">
        <v>195.94</v>
      </c>
      <c r="G175" s="20">
        <f t="shared" si="15"/>
        <v>96.738</v>
      </c>
      <c r="H175">
        <f t="shared" si="16"/>
        <v>1.3910816621218549E-3</v>
      </c>
      <c r="I175">
        <f t="shared" si="18"/>
        <v>0.52911444100000005</v>
      </c>
      <c r="J175">
        <f t="shared" si="17"/>
        <v>7.3604139603895618E-4</v>
      </c>
      <c r="R175" s="4" t="s">
        <v>60</v>
      </c>
      <c r="S175" s="5">
        <v>0.14993991800000001</v>
      </c>
    </row>
    <row r="176" spans="1:19">
      <c r="A176" s="217" t="s">
        <v>133</v>
      </c>
      <c r="B176" s="78">
        <v>162.56</v>
      </c>
      <c r="C176" s="78">
        <v>171.86</v>
      </c>
      <c r="D176" s="78">
        <v>184.89</v>
      </c>
      <c r="E176" s="78">
        <v>197.42</v>
      </c>
      <c r="F176" s="78">
        <v>333.05</v>
      </c>
      <c r="G176" s="20">
        <f t="shared" si="15"/>
        <v>209.95599999999999</v>
      </c>
      <c r="H176">
        <f t="shared" si="16"/>
        <v>3.0191438881562176E-3</v>
      </c>
      <c r="I176">
        <f t="shared" ref="I176:I207" si="19">VLOOKUP(A176,R$1:S$249,2,FALSE)</f>
        <v>0.50267819899999999</v>
      </c>
      <c r="J176">
        <f t="shared" si="17"/>
        <v>1.5176578122202248E-3</v>
      </c>
      <c r="R176" s="4" t="s">
        <v>62</v>
      </c>
      <c r="S176" s="5">
        <v>0.25460756899999998</v>
      </c>
    </row>
    <row r="177" spans="1:19">
      <c r="A177" s="217" t="s">
        <v>135</v>
      </c>
      <c r="B177" s="78">
        <v>12.88</v>
      </c>
      <c r="C177" s="78">
        <v>8.6199999999999992</v>
      </c>
      <c r="D177" s="78">
        <v>12.72</v>
      </c>
      <c r="E177" s="78">
        <v>9.69</v>
      </c>
      <c r="F177" s="78">
        <v>5.0199999999999996</v>
      </c>
      <c r="G177" s="20">
        <f t="shared" ref="G177:G240" si="20">AVERAGE(B177:F177)</f>
        <v>9.7859999999999978</v>
      </c>
      <c r="H177">
        <f t="shared" ref="H177:H240" si="21">G177/G$257</f>
        <v>1.4072158971163834E-4</v>
      </c>
      <c r="I177">
        <f t="shared" si="19"/>
        <v>0.52074587400000005</v>
      </c>
      <c r="J177">
        <f t="shared" ref="J177:J240" si="22">H177*I177</f>
        <v>7.328018722505652E-5</v>
      </c>
      <c r="R177" s="17" t="s">
        <v>236</v>
      </c>
      <c r="S177" s="4">
        <v>0.39864959599999999</v>
      </c>
    </row>
    <row r="178" spans="1:19">
      <c r="A178" s="217" t="s">
        <v>136</v>
      </c>
      <c r="B178" s="78">
        <v>3.6</v>
      </c>
      <c r="C178" s="78">
        <v>11.04</v>
      </c>
      <c r="D178" s="78">
        <v>18.96</v>
      </c>
      <c r="E178" s="78">
        <v>0</v>
      </c>
      <c r="F178" s="78">
        <v>4.47</v>
      </c>
      <c r="G178" s="20">
        <f t="shared" si="20"/>
        <v>7.6139999999999999</v>
      </c>
      <c r="H178">
        <f t="shared" si="21"/>
        <v>1.0948847170083942E-4</v>
      </c>
      <c r="I178">
        <f t="shared" si="19"/>
        <v>0.472086175</v>
      </c>
      <c r="J178">
        <f t="shared" si="22"/>
        <v>5.1687993811845028E-5</v>
      </c>
      <c r="R178" s="4" t="s">
        <v>187</v>
      </c>
      <c r="S178" s="5">
        <v>0.29396187099999999</v>
      </c>
    </row>
    <row r="179" spans="1:19">
      <c r="A179" s="217" t="s">
        <v>137</v>
      </c>
      <c r="B179" s="78">
        <v>0</v>
      </c>
      <c r="C179" s="78">
        <v>0</v>
      </c>
      <c r="D179" s="78">
        <v>12.28</v>
      </c>
      <c r="E179" s="78">
        <v>4.34</v>
      </c>
      <c r="F179" s="78">
        <v>53.4</v>
      </c>
      <c r="G179" s="20">
        <f t="shared" si="20"/>
        <v>14.004</v>
      </c>
      <c r="H179">
        <f t="shared" si="21"/>
        <v>2.0137595977128385E-4</v>
      </c>
      <c r="I179">
        <f t="shared" si="19"/>
        <v>0.37213973700000003</v>
      </c>
      <c r="J179">
        <f t="shared" si="22"/>
        <v>7.4939996707408158E-5</v>
      </c>
      <c r="R179" s="22" t="s">
        <v>227</v>
      </c>
      <c r="S179" s="5">
        <v>0.32266445799999999</v>
      </c>
    </row>
    <row r="180" spans="1:19">
      <c r="A180" s="217" t="s">
        <v>139</v>
      </c>
      <c r="B180" s="78">
        <v>11.42</v>
      </c>
      <c r="C180" s="78">
        <v>0.9</v>
      </c>
      <c r="D180" s="78">
        <v>0</v>
      </c>
      <c r="E180" s="78">
        <v>10.75</v>
      </c>
      <c r="F180" s="78">
        <v>7.69</v>
      </c>
      <c r="G180" s="20">
        <f t="shared" si="20"/>
        <v>6.1520000000000001</v>
      </c>
      <c r="H180">
        <f t="shared" si="21"/>
        <v>8.8465074586756517E-5</v>
      </c>
      <c r="I180">
        <f t="shared" si="19"/>
        <v>0.58945392100000005</v>
      </c>
      <c r="J180">
        <f t="shared" si="22"/>
        <v>5.2146085086721087E-5</v>
      </c>
      <c r="R180" s="4" t="s">
        <v>237</v>
      </c>
      <c r="S180" s="4">
        <v>0.33922593699999998</v>
      </c>
    </row>
    <row r="181" spans="1:19">
      <c r="A181" s="217" t="s">
        <v>141</v>
      </c>
      <c r="B181" s="78">
        <v>4807.8599999999997</v>
      </c>
      <c r="C181" s="78">
        <v>41.59</v>
      </c>
      <c r="D181" s="78">
        <v>411.17</v>
      </c>
      <c r="E181" s="78">
        <v>14.17</v>
      </c>
      <c r="F181" s="78">
        <v>814.91</v>
      </c>
      <c r="G181" s="20">
        <f t="shared" si="20"/>
        <v>1217.94</v>
      </c>
      <c r="H181">
        <f t="shared" si="21"/>
        <v>1.7513841505558229E-2</v>
      </c>
      <c r="I181">
        <f t="shared" si="19"/>
        <v>0.36556084300000002</v>
      </c>
      <c r="J181">
        <f t="shared" si="22"/>
        <v>6.4023746649402562E-3</v>
      </c>
      <c r="R181" s="4" t="s">
        <v>64</v>
      </c>
      <c r="S181" s="5">
        <v>0.25070976</v>
      </c>
    </row>
    <row r="182" spans="1:19">
      <c r="A182" s="217" t="s">
        <v>253</v>
      </c>
      <c r="B182" s="78">
        <v>4.2</v>
      </c>
      <c r="C182" s="78">
        <v>8.91</v>
      </c>
      <c r="D182" s="78">
        <v>11.77</v>
      </c>
      <c r="E182" s="78">
        <v>9.0399999999999991</v>
      </c>
      <c r="F182" s="78">
        <v>20.59</v>
      </c>
      <c r="G182" s="20">
        <f t="shared" si="20"/>
        <v>10.902000000000001</v>
      </c>
      <c r="H182">
        <f t="shared" si="21"/>
        <v>1.5676954537464558E-4</v>
      </c>
      <c r="I182">
        <f t="shared" si="19"/>
        <v>0.57529444600000001</v>
      </c>
      <c r="J182">
        <f t="shared" si="22"/>
        <v>9.0188648755978597E-5</v>
      </c>
      <c r="R182" s="17" t="s">
        <v>228</v>
      </c>
      <c r="S182" s="5">
        <v>0.28943591299999999</v>
      </c>
    </row>
    <row r="183" spans="1:19">
      <c r="A183" s="217" t="s">
        <v>144</v>
      </c>
      <c r="B183" s="78">
        <v>6.7</v>
      </c>
      <c r="C183" s="78">
        <v>1.29</v>
      </c>
      <c r="D183" s="78">
        <v>26.5</v>
      </c>
      <c r="E183" s="78">
        <v>9.91</v>
      </c>
      <c r="F183" s="78">
        <v>9.7899999999999991</v>
      </c>
      <c r="G183" s="20">
        <f t="shared" si="20"/>
        <v>10.838000000000001</v>
      </c>
      <c r="H183">
        <f t="shared" si="21"/>
        <v>1.5584923250508244E-4</v>
      </c>
      <c r="I183">
        <f t="shared" si="19"/>
        <v>0.52159803599999999</v>
      </c>
      <c r="J183">
        <f t="shared" si="22"/>
        <v>8.1290653586758353E-5</v>
      </c>
      <c r="R183" s="4" t="s">
        <v>135</v>
      </c>
      <c r="S183" s="5">
        <v>0.52074587400000005</v>
      </c>
    </row>
    <row r="184" spans="1:19">
      <c r="A184" s="217" t="s">
        <v>146</v>
      </c>
      <c r="B184" s="78">
        <v>18.22</v>
      </c>
      <c r="C184" s="78">
        <v>21.58</v>
      </c>
      <c r="D184" s="78">
        <v>25.72</v>
      </c>
      <c r="E184" s="78">
        <v>53.12</v>
      </c>
      <c r="F184" s="78">
        <v>119.7</v>
      </c>
      <c r="G184" s="20">
        <f t="shared" si="20"/>
        <v>47.667999999999992</v>
      </c>
      <c r="H184">
        <f t="shared" si="21"/>
        <v>6.8546052916149364E-4</v>
      </c>
      <c r="I184">
        <f t="shared" si="19"/>
        <v>0.53553453900000003</v>
      </c>
      <c r="J184">
        <f t="shared" si="22"/>
        <v>3.6708778848719659E-4</v>
      </c>
      <c r="R184" s="4" t="s">
        <v>238</v>
      </c>
      <c r="S184" s="4">
        <v>0.39864959599999999</v>
      </c>
    </row>
    <row r="185" spans="1:19">
      <c r="A185" s="217" t="s">
        <v>148</v>
      </c>
      <c r="B185" s="78">
        <v>213.97</v>
      </c>
      <c r="C185" s="78">
        <v>111.8</v>
      </c>
      <c r="D185" s="78">
        <v>75.05</v>
      </c>
      <c r="E185" s="78">
        <v>291.77999999999997</v>
      </c>
      <c r="F185" s="78">
        <v>291.55</v>
      </c>
      <c r="G185" s="20">
        <f t="shared" si="20"/>
        <v>196.82999999999998</v>
      </c>
      <c r="H185">
        <f t="shared" si="21"/>
        <v>2.830393470564253E-3</v>
      </c>
      <c r="I185">
        <f t="shared" si="19"/>
        <v>0.49722559999999999</v>
      </c>
      <c r="J185">
        <f t="shared" si="22"/>
        <v>1.407344091637393E-3</v>
      </c>
      <c r="R185" s="4" t="s">
        <v>239</v>
      </c>
      <c r="S185" s="4">
        <v>0.50207523200000004</v>
      </c>
    </row>
    <row r="186" spans="1:19">
      <c r="A186" s="217" t="s">
        <v>149</v>
      </c>
      <c r="B186" s="78">
        <v>0.72</v>
      </c>
      <c r="C186" s="78">
        <v>11.24</v>
      </c>
      <c r="D186" s="78">
        <v>33.799999999999997</v>
      </c>
      <c r="E186" s="78">
        <v>440.03</v>
      </c>
      <c r="F186" s="78">
        <v>287.47000000000003</v>
      </c>
      <c r="G186" s="20">
        <f t="shared" si="20"/>
        <v>154.65199999999999</v>
      </c>
      <c r="H186">
        <f t="shared" si="21"/>
        <v>2.2238785297449717E-3</v>
      </c>
      <c r="I186">
        <f t="shared" si="19"/>
        <v>0.47228700699999998</v>
      </c>
      <c r="J186">
        <f t="shared" si="22"/>
        <v>1.050308934744813E-3</v>
      </c>
      <c r="R186" s="4" t="s">
        <v>215</v>
      </c>
      <c r="S186" s="5">
        <v>0.397369798</v>
      </c>
    </row>
    <row r="187" spans="1:19">
      <c r="A187" s="23" t="s">
        <v>150</v>
      </c>
      <c r="B187" s="78">
        <v>38640.300000000003</v>
      </c>
      <c r="C187" s="78">
        <v>35600.57</v>
      </c>
      <c r="D187" s="78">
        <v>38505.21</v>
      </c>
      <c r="E187" s="78">
        <v>35654.839999999997</v>
      </c>
      <c r="F187" s="78">
        <v>51238.44</v>
      </c>
      <c r="G187" s="20">
        <f t="shared" si="20"/>
        <v>39927.871999999996</v>
      </c>
      <c r="H187">
        <f t="shared" si="21"/>
        <v>0.57415835087296274</v>
      </c>
      <c r="I187">
        <f t="shared" si="19"/>
        <v>0.30302319799999999</v>
      </c>
      <c r="J187">
        <f t="shared" si="22"/>
        <v>0.17398329963993125</v>
      </c>
      <c r="R187" s="4" t="s">
        <v>240</v>
      </c>
      <c r="S187" s="5">
        <v>0.30378436800000003</v>
      </c>
    </row>
    <row r="188" spans="1:19">
      <c r="A188" s="23" t="s">
        <v>151</v>
      </c>
      <c r="B188" s="78">
        <v>96.91</v>
      </c>
      <c r="C188" s="78">
        <v>265.12</v>
      </c>
      <c r="D188" s="78">
        <v>721.68</v>
      </c>
      <c r="E188" s="78">
        <v>341.72</v>
      </c>
      <c r="F188" s="78">
        <v>942.4</v>
      </c>
      <c r="G188" s="20">
        <f t="shared" si="20"/>
        <v>473.56599999999997</v>
      </c>
      <c r="H188">
        <f t="shared" si="21"/>
        <v>6.8098263185552557E-3</v>
      </c>
      <c r="I188">
        <f t="shared" si="19"/>
        <v>0.34739118899999999</v>
      </c>
      <c r="J188">
        <f t="shared" si="22"/>
        <v>2.3656736616864031E-3</v>
      </c>
      <c r="R188" s="4" t="s">
        <v>241</v>
      </c>
      <c r="S188" s="4">
        <v>0.39864959599999999</v>
      </c>
    </row>
    <row r="189" spans="1:19">
      <c r="A189" s="23" t="s">
        <v>153</v>
      </c>
      <c r="B189" s="78">
        <v>643.38</v>
      </c>
      <c r="C189" s="78">
        <v>456.34</v>
      </c>
      <c r="D189" s="78">
        <v>96.04</v>
      </c>
      <c r="E189" s="78">
        <v>202.88</v>
      </c>
      <c r="F189" s="78">
        <v>16.600000000000001</v>
      </c>
      <c r="G189" s="20">
        <f t="shared" si="20"/>
        <v>283.04799999999994</v>
      </c>
      <c r="H189">
        <f t="shared" si="21"/>
        <v>4.0701987047516664E-3</v>
      </c>
      <c r="I189">
        <f t="shared" si="19"/>
        <v>0.30302319799999999</v>
      </c>
      <c r="J189">
        <f t="shared" si="22"/>
        <v>1.2333646280093078E-3</v>
      </c>
      <c r="R189" s="4" t="s">
        <v>242</v>
      </c>
      <c r="S189" s="4">
        <v>0.23357465599999999</v>
      </c>
    </row>
    <row r="190" spans="1:19">
      <c r="A190" s="23" t="s">
        <v>155</v>
      </c>
      <c r="B190" s="78">
        <v>238.61</v>
      </c>
      <c r="C190" s="78">
        <v>276.54000000000002</v>
      </c>
      <c r="D190" s="78">
        <v>193.86</v>
      </c>
      <c r="E190" s="78">
        <v>451.04</v>
      </c>
      <c r="F190" s="78">
        <v>904.03</v>
      </c>
      <c r="G190" s="20">
        <f t="shared" si="20"/>
        <v>412.81599999999997</v>
      </c>
      <c r="H190">
        <f t="shared" si="21"/>
        <v>5.9362480868996219E-3</v>
      </c>
      <c r="I190">
        <f t="shared" si="19"/>
        <v>0.39930692499999998</v>
      </c>
      <c r="J190">
        <f t="shared" si="22"/>
        <v>2.3703849696170205E-3</v>
      </c>
      <c r="R190" s="4" t="s">
        <v>243</v>
      </c>
      <c r="S190" s="5">
        <v>0.36169664699999998</v>
      </c>
    </row>
    <row r="191" spans="1:19">
      <c r="A191" s="23" t="s">
        <v>157</v>
      </c>
      <c r="B191" s="78">
        <v>0</v>
      </c>
      <c r="C191" s="78">
        <v>0</v>
      </c>
      <c r="D191" s="78">
        <v>17.350000000000001</v>
      </c>
      <c r="E191" s="78">
        <v>11.08</v>
      </c>
      <c r="F191" s="78">
        <v>112.88</v>
      </c>
      <c r="G191" s="20">
        <f t="shared" si="20"/>
        <v>28.262</v>
      </c>
      <c r="H191">
        <f t="shared" si="21"/>
        <v>4.0640441124364642E-4</v>
      </c>
      <c r="I191">
        <f t="shared" si="19"/>
        <v>0.30302319799999999</v>
      </c>
      <c r="J191">
        <f t="shared" si="22"/>
        <v>1.231499643763569E-4</v>
      </c>
      <c r="R191" s="4" t="s">
        <v>244</v>
      </c>
      <c r="S191" s="5">
        <v>0.41545077699999999</v>
      </c>
    </row>
    <row r="192" spans="1:19">
      <c r="A192" s="23" t="s">
        <v>75</v>
      </c>
      <c r="B192" s="78">
        <v>1.82</v>
      </c>
      <c r="C192" s="78">
        <v>5.81</v>
      </c>
      <c r="D192" s="78">
        <v>16.53</v>
      </c>
      <c r="E192" s="78">
        <v>20.11</v>
      </c>
      <c r="F192" s="78">
        <v>0.99</v>
      </c>
      <c r="G192" s="20">
        <f t="shared" si="20"/>
        <v>9.0519999999999996</v>
      </c>
      <c r="H192">
        <f t="shared" si="21"/>
        <v>1.3016675148883614E-4</v>
      </c>
      <c r="I192">
        <f t="shared" si="19"/>
        <v>0.30243793699999999</v>
      </c>
      <c r="J192">
        <f t="shared" si="22"/>
        <v>3.9367363786275278E-5</v>
      </c>
      <c r="R192" s="4" t="s">
        <v>245</v>
      </c>
      <c r="S192" s="5">
        <v>0.21171030399999999</v>
      </c>
    </row>
    <row r="193" spans="1:19">
      <c r="A193" s="23" t="s">
        <v>84</v>
      </c>
      <c r="B193" s="78">
        <v>204.64</v>
      </c>
      <c r="C193" s="78">
        <v>215.83</v>
      </c>
      <c r="D193" s="78">
        <v>466.51</v>
      </c>
      <c r="E193" s="78">
        <v>566.02</v>
      </c>
      <c r="F193" s="78">
        <v>559.66</v>
      </c>
      <c r="G193" s="20">
        <f t="shared" si="20"/>
        <v>402.53199999999998</v>
      </c>
      <c r="H193">
        <f t="shared" si="21"/>
        <v>5.788365312671696E-3</v>
      </c>
      <c r="I193">
        <f t="shared" si="19"/>
        <v>0.49951571</v>
      </c>
      <c r="J193">
        <f t="shared" si="22"/>
        <v>2.8913794088985742E-3</v>
      </c>
      <c r="R193" s="4" t="s">
        <v>246</v>
      </c>
      <c r="S193" s="5">
        <v>0.50207523200000004</v>
      </c>
    </row>
    <row r="194" spans="1:19">
      <c r="A194" s="23" t="s">
        <v>161</v>
      </c>
      <c r="B194" s="78">
        <v>173.98</v>
      </c>
      <c r="C194" s="78">
        <v>226.09</v>
      </c>
      <c r="D194" s="78">
        <v>201.31</v>
      </c>
      <c r="E194" s="78">
        <v>592.19000000000005</v>
      </c>
      <c r="F194" s="78">
        <v>1361.29</v>
      </c>
      <c r="G194" s="20">
        <f t="shared" si="20"/>
        <v>510.97200000000004</v>
      </c>
      <c r="H194">
        <f t="shared" si="21"/>
        <v>7.3477204310377362E-3</v>
      </c>
      <c r="I194">
        <f t="shared" si="19"/>
        <v>0.33501194099999998</v>
      </c>
      <c r="J194">
        <f t="shared" si="22"/>
        <v>2.4615740835273086E-3</v>
      </c>
      <c r="R194" s="4" t="s">
        <v>189</v>
      </c>
      <c r="S194" s="5">
        <v>0.34145803200000002</v>
      </c>
    </row>
    <row r="195" spans="1:19">
      <c r="A195" s="23" t="s">
        <v>198</v>
      </c>
      <c r="B195" s="78">
        <v>87</v>
      </c>
      <c r="C195" s="78">
        <v>203.24</v>
      </c>
      <c r="D195" s="78">
        <v>313.55</v>
      </c>
      <c r="E195" s="78">
        <v>458.52</v>
      </c>
      <c r="F195" s="78">
        <v>808.82</v>
      </c>
      <c r="G195" s="20">
        <f t="shared" si="20"/>
        <v>374.226</v>
      </c>
      <c r="H195">
        <f t="shared" si="21"/>
        <v>5.381328186330225E-3</v>
      </c>
      <c r="I195">
        <f t="shared" si="19"/>
        <v>0.48138170000000002</v>
      </c>
      <c r="J195">
        <f t="shared" si="22"/>
        <v>2.5904729105935605E-3</v>
      </c>
      <c r="R195" s="4" t="s">
        <v>136</v>
      </c>
      <c r="S195" s="5">
        <v>0.472086175</v>
      </c>
    </row>
    <row r="196" spans="1:19">
      <c r="A196" s="23" t="s">
        <v>163</v>
      </c>
      <c r="B196" s="78">
        <v>34.43</v>
      </c>
      <c r="C196" s="78">
        <v>53.78</v>
      </c>
      <c r="D196" s="78">
        <v>163.54</v>
      </c>
      <c r="E196" s="78">
        <v>95.13</v>
      </c>
      <c r="F196" s="78">
        <v>199.04</v>
      </c>
      <c r="G196" s="20">
        <f t="shared" si="20"/>
        <v>109.184</v>
      </c>
      <c r="H196">
        <f t="shared" si="21"/>
        <v>1.5700537554747111E-3</v>
      </c>
      <c r="I196">
        <f t="shared" si="19"/>
        <v>0.309853932</v>
      </c>
      <c r="J196">
        <f t="shared" si="22"/>
        <v>4.8648732958520577E-4</v>
      </c>
      <c r="R196" s="4" t="s">
        <v>223</v>
      </c>
      <c r="S196" s="5">
        <v>0.33414865799999999</v>
      </c>
    </row>
    <row r="197" spans="1:19">
      <c r="A197" s="23" t="s">
        <v>80</v>
      </c>
      <c r="B197" s="78">
        <v>232.53</v>
      </c>
      <c r="C197" s="78">
        <v>376.7</v>
      </c>
      <c r="D197" s="78">
        <v>875.61</v>
      </c>
      <c r="E197" s="78">
        <v>217.82</v>
      </c>
      <c r="F197" s="78">
        <v>748.96</v>
      </c>
      <c r="G197" s="20">
        <f t="shared" si="20"/>
        <v>490.32399999999996</v>
      </c>
      <c r="H197">
        <f t="shared" si="21"/>
        <v>7.050804491494928E-3</v>
      </c>
      <c r="I197">
        <f t="shared" si="19"/>
        <v>0.45051817900000002</v>
      </c>
      <c r="J197">
        <f t="shared" si="22"/>
        <v>3.1765155999933163E-3</v>
      </c>
      <c r="R197" s="4" t="s">
        <v>247</v>
      </c>
      <c r="S197" s="5">
        <v>0.33414865799999999</v>
      </c>
    </row>
    <row r="198" spans="1:19">
      <c r="A198" s="23" t="s">
        <v>166</v>
      </c>
      <c r="B198" s="78">
        <v>33.69</v>
      </c>
      <c r="C198" s="78">
        <v>40.24</v>
      </c>
      <c r="D198" s="78">
        <v>244.09</v>
      </c>
      <c r="E198" s="78">
        <v>267.19</v>
      </c>
      <c r="F198" s="78">
        <v>74.900000000000006</v>
      </c>
      <c r="G198" s="20">
        <f t="shared" si="20"/>
        <v>132.02199999999999</v>
      </c>
      <c r="H198">
        <f t="shared" si="21"/>
        <v>1.8984616510228816E-3</v>
      </c>
      <c r="I198">
        <f t="shared" si="19"/>
        <v>0.38176551399999997</v>
      </c>
      <c r="J198">
        <f t="shared" si="22"/>
        <v>7.2476718801203896E-4</v>
      </c>
      <c r="R198" s="4" t="s">
        <v>137</v>
      </c>
      <c r="S198" s="5">
        <v>0.37213973700000003</v>
      </c>
    </row>
    <row r="199" spans="1:19">
      <c r="A199" s="23" t="s">
        <v>168</v>
      </c>
      <c r="B199" s="78">
        <v>1550.95</v>
      </c>
      <c r="C199" s="78">
        <v>1414.25</v>
      </c>
      <c r="D199" s="78">
        <v>1118.5</v>
      </c>
      <c r="E199" s="78">
        <v>3268.96</v>
      </c>
      <c r="F199" s="78">
        <v>1518.75</v>
      </c>
      <c r="G199" s="20">
        <f t="shared" si="20"/>
        <v>1774.2819999999999</v>
      </c>
      <c r="H199">
        <f t="shared" si="21"/>
        <v>2.5513977481784706E-2</v>
      </c>
      <c r="I199">
        <f t="shared" si="19"/>
        <v>0.35233554700000003</v>
      </c>
      <c r="J199">
        <f t="shared" si="22"/>
        <v>8.9894812121902971E-3</v>
      </c>
      <c r="R199" s="4" t="s">
        <v>139</v>
      </c>
      <c r="S199" s="5">
        <v>0.58945392100000005</v>
      </c>
    </row>
    <row r="200" spans="1:19">
      <c r="A200" s="23" t="s">
        <v>170</v>
      </c>
      <c r="B200" s="78">
        <v>45.47</v>
      </c>
      <c r="C200" s="78">
        <v>49.77</v>
      </c>
      <c r="D200" s="78">
        <v>699.87</v>
      </c>
      <c r="E200" s="78">
        <v>230.11</v>
      </c>
      <c r="F200" s="78">
        <v>478.6</v>
      </c>
      <c r="G200" s="20">
        <f t="shared" si="20"/>
        <v>300.76400000000001</v>
      </c>
      <c r="H200">
        <f t="shared" si="21"/>
        <v>4.3249528109576135E-3</v>
      </c>
      <c r="I200">
        <f t="shared" si="19"/>
        <v>0.30810618099999998</v>
      </c>
      <c r="J200">
        <f t="shared" si="22"/>
        <v>1.3325446935893652E-3</v>
      </c>
      <c r="R200" s="4" t="s">
        <v>168</v>
      </c>
      <c r="S200" s="5">
        <v>0.35233554700000003</v>
      </c>
    </row>
    <row r="201" spans="1:19">
      <c r="A201" s="23" t="s">
        <v>172</v>
      </c>
      <c r="B201" s="78">
        <v>119.84</v>
      </c>
      <c r="C201" s="78">
        <v>112.39</v>
      </c>
      <c r="D201" s="78">
        <v>305.13</v>
      </c>
      <c r="E201" s="78">
        <v>189.19</v>
      </c>
      <c r="F201" s="78">
        <v>349.43</v>
      </c>
      <c r="G201" s="20">
        <f t="shared" si="20"/>
        <v>215.196</v>
      </c>
      <c r="H201">
        <f t="shared" si="21"/>
        <v>3.0944945043516994E-3</v>
      </c>
      <c r="I201">
        <f t="shared" si="19"/>
        <v>0.38138826799999997</v>
      </c>
      <c r="J201">
        <f t="shared" si="22"/>
        <v>1.1802038993502131E-3</v>
      </c>
      <c r="R201" s="4" t="s">
        <v>66</v>
      </c>
      <c r="S201" s="5">
        <v>0.187754477</v>
      </c>
    </row>
    <row r="202" spans="1:19">
      <c r="A202" s="23" t="s">
        <v>1</v>
      </c>
      <c r="B202" s="78">
        <v>113.91</v>
      </c>
      <c r="C202" s="78">
        <v>16.39</v>
      </c>
      <c r="D202" s="78">
        <v>1.91</v>
      </c>
      <c r="E202" s="78">
        <v>295.54000000000002</v>
      </c>
      <c r="F202" s="78">
        <v>17.61</v>
      </c>
      <c r="G202" s="20">
        <f t="shared" si="20"/>
        <v>89.072000000000003</v>
      </c>
      <c r="H202">
        <f t="shared" si="21"/>
        <v>1.2808454362144956E-3</v>
      </c>
      <c r="I202">
        <f t="shared" si="19"/>
        <v>0.58265870500000005</v>
      </c>
      <c r="J202">
        <f t="shared" si="22"/>
        <v>7.4629574316989813E-4</v>
      </c>
      <c r="R202" s="4" t="s">
        <v>68</v>
      </c>
      <c r="S202" s="5">
        <v>0.17079533599999999</v>
      </c>
    </row>
    <row r="203" spans="1:19">
      <c r="A203" s="23" t="s">
        <v>46</v>
      </c>
      <c r="B203" s="78">
        <v>4.5</v>
      </c>
      <c r="C203" s="78">
        <v>10.75</v>
      </c>
      <c r="D203" s="78">
        <v>7.24</v>
      </c>
      <c r="E203" s="78">
        <v>10.32</v>
      </c>
      <c r="F203" s="78">
        <v>33.03</v>
      </c>
      <c r="G203" s="20">
        <f t="shared" si="20"/>
        <v>13.168000000000001</v>
      </c>
      <c r="H203">
        <f t="shared" si="21"/>
        <v>1.893543729126154E-4</v>
      </c>
      <c r="I203">
        <f t="shared" si="19"/>
        <v>0.49513526800000002</v>
      </c>
      <c r="J203">
        <f t="shared" si="22"/>
        <v>9.3756028179059768E-5</v>
      </c>
      <c r="R203" s="17" t="s">
        <v>220</v>
      </c>
      <c r="S203" s="5">
        <v>0.54393411999999997</v>
      </c>
    </row>
    <row r="204" spans="1:19">
      <c r="A204" s="165" t="s">
        <v>174</v>
      </c>
      <c r="B204" s="78">
        <v>101.88</v>
      </c>
      <c r="C204" s="78">
        <v>24.88</v>
      </c>
      <c r="D204" s="78">
        <v>47.61</v>
      </c>
      <c r="E204" s="78">
        <v>180.08</v>
      </c>
      <c r="F204" s="78">
        <v>276.81</v>
      </c>
      <c r="G204" s="20">
        <f t="shared" si="20"/>
        <v>126.252</v>
      </c>
      <c r="H204">
        <f t="shared" si="21"/>
        <v>1.8154896938763301E-3</v>
      </c>
      <c r="I204">
        <f t="shared" si="19"/>
        <v>0.427243396</v>
      </c>
      <c r="J204">
        <f t="shared" si="22"/>
        <v>7.7565598221472371E-4</v>
      </c>
      <c r="R204" s="4" t="s">
        <v>248</v>
      </c>
      <c r="S204" s="5">
        <v>0.61926907399999997</v>
      </c>
    </row>
    <row r="205" spans="1:19">
      <c r="A205" s="165" t="s">
        <v>175</v>
      </c>
      <c r="B205" s="78">
        <v>34.53</v>
      </c>
      <c r="C205" s="78">
        <v>124.83</v>
      </c>
      <c r="D205" s="78">
        <v>511</v>
      </c>
      <c r="E205" s="78">
        <v>615.55999999999995</v>
      </c>
      <c r="F205" s="78">
        <v>702.14</v>
      </c>
      <c r="G205" s="20">
        <f t="shared" si="20"/>
        <v>397.61199999999997</v>
      </c>
      <c r="H205">
        <f t="shared" si="21"/>
        <v>5.7176162608240291E-3</v>
      </c>
      <c r="I205">
        <f t="shared" si="19"/>
        <v>0.28742747600000002</v>
      </c>
      <c r="J205">
        <f t="shared" si="22"/>
        <v>1.6434000105852084E-3</v>
      </c>
      <c r="R205" s="4" t="s">
        <v>141</v>
      </c>
      <c r="S205" s="5">
        <v>0.36556084300000002</v>
      </c>
    </row>
    <row r="206" spans="1:19">
      <c r="A206" s="165" t="s">
        <v>177</v>
      </c>
      <c r="B206" s="78">
        <v>0</v>
      </c>
      <c r="C206" s="78">
        <v>1.18</v>
      </c>
      <c r="D206" s="78">
        <v>0.86</v>
      </c>
      <c r="E206" s="78">
        <v>8.58</v>
      </c>
      <c r="F206" s="78">
        <v>7.65</v>
      </c>
      <c r="G206" s="20">
        <f t="shared" si="20"/>
        <v>3.6540000000000008</v>
      </c>
      <c r="H206">
        <f t="shared" si="21"/>
        <v>5.2544112896620347E-5</v>
      </c>
      <c r="I206">
        <f t="shared" si="19"/>
        <v>0.47759416300000002</v>
      </c>
      <c r="J206">
        <f t="shared" si="22"/>
        <v>2.50947616194389E-5</v>
      </c>
      <c r="R206" s="4" t="s">
        <v>249</v>
      </c>
      <c r="S206" s="5">
        <v>0.61926907399999997</v>
      </c>
    </row>
    <row r="207" spans="1:19">
      <c r="A207" s="165" t="s">
        <v>178</v>
      </c>
      <c r="B207" s="78">
        <v>265.37</v>
      </c>
      <c r="C207" s="78">
        <v>76.75</v>
      </c>
      <c r="D207" s="78">
        <v>331.35</v>
      </c>
      <c r="E207" s="78">
        <v>333.28</v>
      </c>
      <c r="F207" s="78">
        <v>88.93</v>
      </c>
      <c r="G207" s="20">
        <f t="shared" si="20"/>
        <v>219.13600000000002</v>
      </c>
      <c r="H207">
        <f t="shared" si="21"/>
        <v>3.1511512653841804E-3</v>
      </c>
      <c r="I207">
        <f t="shared" si="19"/>
        <v>0.430075243</v>
      </c>
      <c r="J207">
        <f t="shared" si="22"/>
        <v>1.3552321461898589E-3</v>
      </c>
      <c r="R207" s="4" t="s">
        <v>70</v>
      </c>
      <c r="S207" s="5">
        <v>0.21351756199999999</v>
      </c>
    </row>
    <row r="208" spans="1:19">
      <c r="A208" s="165" t="s">
        <v>179</v>
      </c>
      <c r="B208" s="78">
        <v>9.0399999999999991</v>
      </c>
      <c r="C208" s="78">
        <v>1.4</v>
      </c>
      <c r="D208" s="78">
        <v>28.21</v>
      </c>
      <c r="E208" s="78">
        <v>81.23</v>
      </c>
      <c r="F208" s="78">
        <v>16.75</v>
      </c>
      <c r="G208" s="20">
        <f t="shared" si="20"/>
        <v>27.326000000000001</v>
      </c>
      <c r="H208">
        <f t="shared" si="21"/>
        <v>3.9294483552628553E-4</v>
      </c>
      <c r="I208">
        <f t="shared" ref="I208:I239" si="23">VLOOKUP(A208,R$1:S$249,2,FALSE)</f>
        <v>0.33193937699999998</v>
      </c>
      <c r="J208">
        <f t="shared" si="22"/>
        <v>1.3043386389996266E-4</v>
      </c>
      <c r="R208" s="4" t="s">
        <v>179</v>
      </c>
      <c r="S208" s="5">
        <v>0.33193937699999998</v>
      </c>
    </row>
    <row r="209" spans="1:19">
      <c r="A209" s="165" t="s">
        <v>180</v>
      </c>
      <c r="B209" s="78">
        <v>1.66</v>
      </c>
      <c r="C209" s="78">
        <v>1.79</v>
      </c>
      <c r="D209" s="78">
        <v>48.14</v>
      </c>
      <c r="E209" s="78">
        <v>122.44</v>
      </c>
      <c r="F209" s="78">
        <v>148.4</v>
      </c>
      <c r="G209" s="20">
        <f t="shared" si="20"/>
        <v>64.486000000000004</v>
      </c>
      <c r="H209">
        <f t="shared" si="21"/>
        <v>9.273014954163818E-4</v>
      </c>
      <c r="I209">
        <f t="shared" si="23"/>
        <v>0.45023135800000003</v>
      </c>
      <c r="J209">
        <f t="shared" si="22"/>
        <v>4.1750021155674837E-4</v>
      </c>
      <c r="R209" s="4" t="s">
        <v>103</v>
      </c>
      <c r="S209" s="5">
        <v>0.526867847</v>
      </c>
    </row>
    <row r="210" spans="1:19">
      <c r="A210" s="165" t="s">
        <v>182</v>
      </c>
      <c r="B210" s="78">
        <v>1.63</v>
      </c>
      <c r="C210" s="78">
        <v>0</v>
      </c>
      <c r="D210" s="78">
        <v>0</v>
      </c>
      <c r="E210" s="78">
        <v>0</v>
      </c>
      <c r="F210" s="78">
        <v>9.83</v>
      </c>
      <c r="G210" s="20">
        <f t="shared" si="20"/>
        <v>2.2920000000000003</v>
      </c>
      <c r="H210">
        <f t="shared" si="21"/>
        <v>3.2958704641229838E-5</v>
      </c>
      <c r="I210">
        <f t="shared" si="23"/>
        <v>0.304453064</v>
      </c>
      <c r="J210">
        <f t="shared" si="22"/>
        <v>1.0034378613493444E-5</v>
      </c>
      <c r="R210" s="4" t="s">
        <v>202</v>
      </c>
      <c r="S210" s="5">
        <v>0.30560838699999998</v>
      </c>
    </row>
    <row r="211" spans="1:19">
      <c r="A211" s="165" t="s">
        <v>183</v>
      </c>
      <c r="B211" s="78">
        <v>2.44</v>
      </c>
      <c r="C211" s="78">
        <v>2.92</v>
      </c>
      <c r="D211" s="78">
        <v>22.86</v>
      </c>
      <c r="E211" s="78">
        <v>42</v>
      </c>
      <c r="F211" s="78">
        <v>11.88</v>
      </c>
      <c r="G211" s="20">
        <f t="shared" si="20"/>
        <v>16.419999999999998</v>
      </c>
      <c r="H211">
        <f t="shared" si="21"/>
        <v>2.3611777059729224E-4</v>
      </c>
      <c r="I211">
        <f t="shared" si="23"/>
        <v>0.32123402699999998</v>
      </c>
      <c r="J211">
        <f t="shared" si="22"/>
        <v>7.5849062295230374E-5</v>
      </c>
      <c r="R211" s="4" t="s">
        <v>250</v>
      </c>
      <c r="S211" s="5">
        <v>0.16181582799999999</v>
      </c>
    </row>
    <row r="212" spans="1:19">
      <c r="A212" s="165" t="s">
        <v>186</v>
      </c>
      <c r="B212" s="78">
        <v>22.95</v>
      </c>
      <c r="C212" s="78">
        <v>6.24</v>
      </c>
      <c r="D212" s="78">
        <v>11.03</v>
      </c>
      <c r="E212" s="78">
        <v>9.51</v>
      </c>
      <c r="F212" s="78">
        <v>3.37</v>
      </c>
      <c r="G212" s="20">
        <f t="shared" si="20"/>
        <v>10.62</v>
      </c>
      <c r="H212">
        <f t="shared" si="21"/>
        <v>1.5271441679313299E-4</v>
      </c>
      <c r="I212">
        <f t="shared" si="23"/>
        <v>0.320837551</v>
      </c>
      <c r="J212">
        <f t="shared" si="22"/>
        <v>4.8996519486302062E-5</v>
      </c>
      <c r="R212" s="4" t="s">
        <v>143</v>
      </c>
      <c r="S212" s="5">
        <v>0.41105823699999999</v>
      </c>
    </row>
    <row r="213" spans="1:19">
      <c r="A213" s="165" t="s">
        <v>187</v>
      </c>
      <c r="B213" s="78">
        <v>10</v>
      </c>
      <c r="C213" s="78">
        <v>3.74</v>
      </c>
      <c r="D213" s="78">
        <v>11.14</v>
      </c>
      <c r="E213" s="78">
        <v>38.590000000000003</v>
      </c>
      <c r="F213" s="78">
        <v>84.46</v>
      </c>
      <c r="G213" s="20">
        <f t="shared" si="20"/>
        <v>29.586000000000002</v>
      </c>
      <c r="H213">
        <f t="shared" si="21"/>
        <v>4.2544338373273381E-4</v>
      </c>
      <c r="I213">
        <f t="shared" si="23"/>
        <v>0.29396187099999999</v>
      </c>
      <c r="J213">
        <f t="shared" si="22"/>
        <v>1.2506413308664539E-4</v>
      </c>
      <c r="R213" s="4" t="s">
        <v>72</v>
      </c>
      <c r="S213" s="5">
        <v>0.20526576499999999</v>
      </c>
    </row>
    <row r="214" spans="1:19">
      <c r="A214" s="165" t="s">
        <v>189</v>
      </c>
      <c r="B214" s="78">
        <v>88.39</v>
      </c>
      <c r="C214" s="78">
        <v>90.23</v>
      </c>
      <c r="D214" s="78">
        <v>36.479999999999997</v>
      </c>
      <c r="E214" s="78">
        <v>122.56</v>
      </c>
      <c r="F214" s="78">
        <v>153.66999999999999</v>
      </c>
      <c r="G214" s="20">
        <f t="shared" si="20"/>
        <v>98.265999999999991</v>
      </c>
      <c r="H214">
        <f t="shared" si="21"/>
        <v>1.4130541318826747E-3</v>
      </c>
      <c r="I214">
        <f t="shared" si="23"/>
        <v>0.34145803200000002</v>
      </c>
      <c r="J214">
        <f t="shared" si="22"/>
        <v>4.8249868298212657E-4</v>
      </c>
      <c r="R214" s="4" t="s">
        <v>85</v>
      </c>
      <c r="S214" s="5">
        <v>0.15576436299999999</v>
      </c>
    </row>
    <row r="215" spans="1:19">
      <c r="A215" s="165" t="s">
        <v>190</v>
      </c>
      <c r="B215" s="78">
        <v>1.17</v>
      </c>
      <c r="C215" s="78">
        <v>3.43</v>
      </c>
      <c r="D215" s="78">
        <v>8.1199999999999992</v>
      </c>
      <c r="E215" s="78">
        <v>2.08</v>
      </c>
      <c r="F215" s="78">
        <v>6.07</v>
      </c>
      <c r="G215" s="20">
        <f t="shared" si="20"/>
        <v>4.1739999999999995</v>
      </c>
      <c r="H215">
        <f t="shared" si="21"/>
        <v>6.0021654961820815E-5</v>
      </c>
      <c r="I215">
        <f t="shared" si="23"/>
        <v>0.349158994</v>
      </c>
      <c r="J215">
        <f t="shared" si="22"/>
        <v>2.0957100664684463E-5</v>
      </c>
      <c r="R215" s="22" t="s">
        <v>190</v>
      </c>
      <c r="S215" s="5">
        <v>0.349158994</v>
      </c>
    </row>
    <row r="216" spans="1:19">
      <c r="A216" s="165" t="s">
        <v>192</v>
      </c>
      <c r="B216" s="78">
        <v>9.1</v>
      </c>
      <c r="C216" s="78">
        <v>293.26</v>
      </c>
      <c r="D216" s="78">
        <v>7.82</v>
      </c>
      <c r="E216" s="78">
        <v>13.5</v>
      </c>
      <c r="F216" s="78">
        <v>108.95</v>
      </c>
      <c r="G216" s="20">
        <f t="shared" si="20"/>
        <v>86.525999999999996</v>
      </c>
      <c r="H216">
        <f t="shared" si="21"/>
        <v>1.2442342398721869E-3</v>
      </c>
      <c r="I216">
        <f t="shared" si="23"/>
        <v>0.27743080799999997</v>
      </c>
      <c r="J216">
        <f t="shared" si="22"/>
        <v>3.4518891050900659E-4</v>
      </c>
      <c r="R216" s="17" t="s">
        <v>157</v>
      </c>
      <c r="S216" s="5">
        <v>0.30302319799999999</v>
      </c>
    </row>
    <row r="217" spans="1:19">
      <c r="A217" s="165" t="s">
        <v>193</v>
      </c>
      <c r="B217" s="78">
        <v>127.38</v>
      </c>
      <c r="C217" s="78">
        <v>88.9</v>
      </c>
      <c r="D217" s="78">
        <v>348.83</v>
      </c>
      <c r="E217" s="78">
        <v>314.58</v>
      </c>
      <c r="F217" s="78">
        <v>105.11</v>
      </c>
      <c r="G217" s="20">
        <f t="shared" si="20"/>
        <v>196.96</v>
      </c>
      <c r="H217">
        <f t="shared" si="21"/>
        <v>2.8322628560805531E-3</v>
      </c>
      <c r="I217">
        <f t="shared" si="23"/>
        <v>0.29781603099999998</v>
      </c>
      <c r="J217">
        <f t="shared" si="22"/>
        <v>8.4349328254663448E-4</v>
      </c>
      <c r="R217" s="4" t="s">
        <v>230</v>
      </c>
      <c r="S217" s="5">
        <v>0.39837171399999999</v>
      </c>
    </row>
    <row r="218" spans="1:19">
      <c r="A218" s="165" t="s">
        <v>195</v>
      </c>
      <c r="B218" s="78">
        <v>18.809999999999999</v>
      </c>
      <c r="C218" s="78">
        <v>1.64</v>
      </c>
      <c r="D218" s="78">
        <v>31.49</v>
      </c>
      <c r="E218" s="78">
        <v>9.1199999999999992</v>
      </c>
      <c r="F218" s="78">
        <v>14.07</v>
      </c>
      <c r="G218" s="20">
        <f t="shared" si="20"/>
        <v>15.026</v>
      </c>
      <c r="H218">
        <f t="shared" si="21"/>
        <v>2.1607220590712017E-4</v>
      </c>
      <c r="I218">
        <f t="shared" si="23"/>
        <v>0.52748621900000003</v>
      </c>
      <c r="J218">
        <f t="shared" si="22"/>
        <v>1.1397511092493629E-4</v>
      </c>
      <c r="R218" s="4" t="s">
        <v>170</v>
      </c>
      <c r="S218" s="5">
        <v>0.30810618099999998</v>
      </c>
    </row>
    <row r="219" spans="1:19">
      <c r="A219" s="165" t="s">
        <v>31</v>
      </c>
      <c r="B219" s="78">
        <v>10.82</v>
      </c>
      <c r="C219" s="78">
        <v>22.82</v>
      </c>
      <c r="D219" s="78">
        <v>27.23</v>
      </c>
      <c r="E219" s="78">
        <v>185.15</v>
      </c>
      <c r="F219" s="78">
        <v>743.25</v>
      </c>
      <c r="G219" s="20">
        <f t="shared" si="20"/>
        <v>197.85399999999998</v>
      </c>
      <c r="H219">
        <f t="shared" si="21"/>
        <v>2.8451184764772632E-3</v>
      </c>
      <c r="I219">
        <f t="shared" si="23"/>
        <v>0.26223906699999999</v>
      </c>
      <c r="J219">
        <f t="shared" si="22"/>
        <v>7.4610121477585898E-4</v>
      </c>
      <c r="R219" s="17" t="s">
        <v>251</v>
      </c>
      <c r="S219" s="5">
        <v>0.30281271399999998</v>
      </c>
    </row>
    <row r="220" spans="1:19" ht="16" thickBot="1">
      <c r="A220" s="311" t="s">
        <v>61</v>
      </c>
      <c r="B220" s="310">
        <v>4.1399999999999997</v>
      </c>
      <c r="C220" s="310">
        <v>18.010000000000002</v>
      </c>
      <c r="D220" s="310">
        <v>3.06</v>
      </c>
      <c r="E220" s="310">
        <v>8.67</v>
      </c>
      <c r="F220" s="310">
        <v>43.21</v>
      </c>
      <c r="G220" s="20">
        <f t="shared" si="20"/>
        <v>15.418000000000001</v>
      </c>
      <c r="H220">
        <f t="shared" si="21"/>
        <v>2.2170912223319441E-4</v>
      </c>
      <c r="I220">
        <f t="shared" si="23"/>
        <v>0.37816792100000002</v>
      </c>
      <c r="J220">
        <f t="shared" si="22"/>
        <v>8.3843277821662014E-5</v>
      </c>
      <c r="R220" s="4" t="s">
        <v>252</v>
      </c>
      <c r="S220" s="5">
        <v>0.53492192699999996</v>
      </c>
    </row>
    <row r="221" spans="1:19">
      <c r="A221" s="165" t="s">
        <v>69</v>
      </c>
      <c r="B221" s="78">
        <v>22.38</v>
      </c>
      <c r="C221" s="78">
        <v>116.27</v>
      </c>
      <c r="D221" s="78">
        <v>487.46</v>
      </c>
      <c r="E221" s="78">
        <v>126.4</v>
      </c>
      <c r="F221" s="78">
        <v>194.1</v>
      </c>
      <c r="G221" s="20">
        <f t="shared" si="20"/>
        <v>189.322</v>
      </c>
      <c r="H221">
        <f t="shared" si="21"/>
        <v>2.7224292670536276E-3</v>
      </c>
      <c r="I221">
        <f t="shared" si="23"/>
        <v>0.29559615700000003</v>
      </c>
      <c r="J221">
        <f t="shared" si="22"/>
        <v>8.0473962904537911E-4</v>
      </c>
      <c r="R221" s="4" t="s">
        <v>253</v>
      </c>
      <c r="S221" s="5">
        <v>0.57529444600000001</v>
      </c>
    </row>
    <row r="222" spans="1:19">
      <c r="A222" s="165" t="s">
        <v>95</v>
      </c>
      <c r="B222" s="78">
        <v>0.93</v>
      </c>
      <c r="C222" s="78">
        <v>7.78</v>
      </c>
      <c r="D222" s="78">
        <v>33.71</v>
      </c>
      <c r="E222" s="78">
        <v>13.99</v>
      </c>
      <c r="F222" s="78">
        <v>26.22</v>
      </c>
      <c r="G222" s="20">
        <f t="shared" si="20"/>
        <v>16.526</v>
      </c>
      <c r="H222">
        <f t="shared" si="21"/>
        <v>2.3764203878750621E-4</v>
      </c>
      <c r="I222">
        <f t="shared" si="23"/>
        <v>0.28245747300000001</v>
      </c>
      <c r="J222">
        <f t="shared" si="22"/>
        <v>6.7123769754486986E-5</v>
      </c>
      <c r="R222" s="4" t="s">
        <v>254</v>
      </c>
      <c r="S222" s="4">
        <v>0.54393411999999997</v>
      </c>
    </row>
    <row r="223" spans="1:19">
      <c r="A223" s="165" t="s">
        <v>102</v>
      </c>
      <c r="B223" s="78">
        <v>6.76</v>
      </c>
      <c r="C223" s="78">
        <v>5.74</v>
      </c>
      <c r="D223" s="78">
        <v>6.94</v>
      </c>
      <c r="E223" s="78">
        <v>33.25</v>
      </c>
      <c r="F223" s="78">
        <v>83.51</v>
      </c>
      <c r="G223" s="20">
        <f t="shared" si="20"/>
        <v>27.24</v>
      </c>
      <c r="H223">
        <f t="shared" si="21"/>
        <v>3.9170816510781002E-4</v>
      </c>
      <c r="I223">
        <f t="shared" si="23"/>
        <v>0.29815216</v>
      </c>
      <c r="J223">
        <f t="shared" si="22"/>
        <v>1.167886355165302E-4</v>
      </c>
      <c r="R223" s="4" t="s">
        <v>255</v>
      </c>
      <c r="S223" s="5">
        <v>0.416826951</v>
      </c>
    </row>
    <row r="224" spans="1:19">
      <c r="A224" s="165" t="s">
        <v>121</v>
      </c>
      <c r="B224" s="78">
        <v>9.42</v>
      </c>
      <c r="C224" s="78">
        <v>17.899999999999999</v>
      </c>
      <c r="D224" s="78">
        <v>22.06</v>
      </c>
      <c r="E224" s="78">
        <v>35.06</v>
      </c>
      <c r="F224" s="78">
        <v>311.39</v>
      </c>
      <c r="G224" s="20">
        <f t="shared" si="20"/>
        <v>79.165999999999997</v>
      </c>
      <c r="H224">
        <f t="shared" si="21"/>
        <v>1.1383982598724262E-3</v>
      </c>
      <c r="I224">
        <f t="shared" si="23"/>
        <v>0.31631986200000001</v>
      </c>
      <c r="J224">
        <f t="shared" si="22"/>
        <v>3.60097980463886E-4</v>
      </c>
      <c r="R224" s="4" t="s">
        <v>216</v>
      </c>
      <c r="S224" s="5">
        <v>0.302344053</v>
      </c>
    </row>
    <row r="225" spans="1:19">
      <c r="A225" s="165" t="s">
        <v>165</v>
      </c>
      <c r="B225" s="78">
        <v>0</v>
      </c>
      <c r="C225" s="78">
        <v>0</v>
      </c>
      <c r="D225" s="78">
        <v>28.37</v>
      </c>
      <c r="E225" s="78">
        <v>0</v>
      </c>
      <c r="F225" s="78">
        <v>98.84</v>
      </c>
      <c r="G225" s="20">
        <f t="shared" si="20"/>
        <v>25.442</v>
      </c>
      <c r="H225">
        <f t="shared" si="21"/>
        <v>3.6585312542852067E-4</v>
      </c>
      <c r="I225">
        <f t="shared" si="23"/>
        <v>0.40111301500000002</v>
      </c>
      <c r="J225">
        <f t="shared" si="22"/>
        <v>1.467484501878071E-4</v>
      </c>
      <c r="R225" s="4" t="s">
        <v>105</v>
      </c>
      <c r="S225" s="5">
        <v>0.31737988700000003</v>
      </c>
    </row>
    <row r="226" spans="1:19">
      <c r="A226" s="165" t="s">
        <v>200</v>
      </c>
      <c r="B226" s="78">
        <v>3</v>
      </c>
      <c r="C226" s="78">
        <v>6.47</v>
      </c>
      <c r="D226" s="78">
        <v>27.83</v>
      </c>
      <c r="E226" s="78">
        <v>5.57</v>
      </c>
      <c r="F226" s="78">
        <v>1.42</v>
      </c>
      <c r="G226" s="20">
        <f t="shared" si="20"/>
        <v>8.8580000000000005</v>
      </c>
      <c r="H226">
        <f t="shared" si="21"/>
        <v>1.2737705310297289E-4</v>
      </c>
      <c r="I226">
        <f t="shared" si="23"/>
        <v>0.34476546800000002</v>
      </c>
      <c r="J226">
        <f t="shared" si="22"/>
        <v>4.3915209325507302E-5</v>
      </c>
      <c r="R226" s="4" t="s">
        <v>192</v>
      </c>
      <c r="S226" s="5">
        <v>0.27743080799999997</v>
      </c>
    </row>
    <row r="227" spans="1:19">
      <c r="A227" s="165" t="s">
        <v>201</v>
      </c>
      <c r="B227" s="78">
        <v>24.55</v>
      </c>
      <c r="C227" s="78">
        <v>58.49</v>
      </c>
      <c r="D227" s="78">
        <v>139.03</v>
      </c>
      <c r="E227" s="78">
        <v>214.25</v>
      </c>
      <c r="F227" s="78">
        <v>49.37</v>
      </c>
      <c r="G227" s="20">
        <f t="shared" si="20"/>
        <v>97.138000000000005</v>
      </c>
      <c r="H227">
        <f t="shared" si="21"/>
        <v>1.3968336175566246E-3</v>
      </c>
      <c r="I227">
        <f t="shared" si="23"/>
        <v>0.36989438499999999</v>
      </c>
      <c r="J227">
        <f t="shared" si="22"/>
        <v>5.1668091191343283E-4</v>
      </c>
      <c r="R227" s="4" t="s">
        <v>256</v>
      </c>
      <c r="S227" s="5">
        <v>0.29321646899999998</v>
      </c>
    </row>
    <row r="228" spans="1:19">
      <c r="A228" s="165" t="s">
        <v>202</v>
      </c>
      <c r="B228" s="78">
        <v>2.42</v>
      </c>
      <c r="C228" s="78">
        <v>1.1000000000000001</v>
      </c>
      <c r="D228" s="78">
        <v>6.35</v>
      </c>
      <c r="E228" s="78">
        <v>0</v>
      </c>
      <c r="F228" s="78">
        <v>33.229999999999997</v>
      </c>
      <c r="G228" s="20">
        <f t="shared" si="20"/>
        <v>8.6199999999999992</v>
      </c>
      <c r="H228">
        <f t="shared" si="21"/>
        <v>1.2395463961928496E-4</v>
      </c>
      <c r="I228">
        <f t="shared" si="23"/>
        <v>0.30560838699999998</v>
      </c>
      <c r="J228">
        <f t="shared" si="22"/>
        <v>3.7881577475215967E-5</v>
      </c>
      <c r="R228" s="4" t="s">
        <v>257</v>
      </c>
      <c r="S228" s="4">
        <v>0.39864959599999999</v>
      </c>
    </row>
    <row r="229" spans="1:19">
      <c r="A229" s="165" t="s">
        <v>203</v>
      </c>
      <c r="B229" s="78">
        <v>0</v>
      </c>
      <c r="C229" s="78">
        <v>4.9800000000000004</v>
      </c>
      <c r="D229" s="78">
        <v>0</v>
      </c>
      <c r="E229" s="78">
        <v>0</v>
      </c>
      <c r="F229" s="78">
        <v>9.5</v>
      </c>
      <c r="G229" s="20">
        <f t="shared" si="20"/>
        <v>2.8959999999999999</v>
      </c>
      <c r="H229">
        <f t="shared" si="21"/>
        <v>4.1644157347731934E-5</v>
      </c>
      <c r="I229">
        <f t="shared" si="23"/>
        <v>0.273960494</v>
      </c>
      <c r="J229">
        <f t="shared" si="22"/>
        <v>1.140885391919837E-5</v>
      </c>
      <c r="R229" s="4" t="s">
        <v>258</v>
      </c>
      <c r="S229" s="4">
        <v>0.54393411999999997</v>
      </c>
    </row>
    <row r="230" spans="1:19">
      <c r="A230" s="165" t="s">
        <v>204</v>
      </c>
      <c r="B230" s="78">
        <v>9.7799999999999994</v>
      </c>
      <c r="C230" s="78">
        <v>115.72</v>
      </c>
      <c r="D230" s="78">
        <v>94.39</v>
      </c>
      <c r="E230" s="78">
        <v>81.77</v>
      </c>
      <c r="F230" s="78">
        <v>1541.76</v>
      </c>
      <c r="G230" s="20">
        <f t="shared" si="20"/>
        <v>368.68400000000003</v>
      </c>
      <c r="H230">
        <f t="shared" si="21"/>
        <v>5.3016348437814921E-3</v>
      </c>
      <c r="I230">
        <f t="shared" si="23"/>
        <v>0.284910779</v>
      </c>
      <c r="J230">
        <f t="shared" si="22"/>
        <v>1.5104929133153283E-3</v>
      </c>
      <c r="R230" s="4" t="s">
        <v>144</v>
      </c>
      <c r="S230" s="5">
        <v>0.52159803599999999</v>
      </c>
    </row>
    <row r="231" spans="1:19">
      <c r="A231" s="165" t="s">
        <v>173</v>
      </c>
      <c r="B231" s="78">
        <v>0.9</v>
      </c>
      <c r="C231" s="78">
        <v>0</v>
      </c>
      <c r="D231" s="78">
        <v>0</v>
      </c>
      <c r="E231" s="78">
        <v>0</v>
      </c>
      <c r="F231" s="78">
        <v>0</v>
      </c>
      <c r="G231" s="20">
        <f t="shared" si="20"/>
        <v>0.18</v>
      </c>
      <c r="H231">
        <f t="shared" si="21"/>
        <v>2.5883799456463218E-6</v>
      </c>
      <c r="I231">
        <f t="shared" si="23"/>
        <v>0.40242429099999999</v>
      </c>
      <c r="J231">
        <f t="shared" si="22"/>
        <v>1.0416269644653395E-6</v>
      </c>
      <c r="R231" s="4" t="s">
        <v>232</v>
      </c>
      <c r="S231" s="5">
        <v>0.262116511</v>
      </c>
    </row>
    <row r="232" spans="1:19">
      <c r="A232" s="165" t="s">
        <v>205</v>
      </c>
      <c r="B232" s="78">
        <v>5.63</v>
      </c>
      <c r="C232" s="78">
        <v>0.82</v>
      </c>
      <c r="D232" s="78">
        <v>26.73</v>
      </c>
      <c r="E232" s="78">
        <v>41.54</v>
      </c>
      <c r="F232" s="78">
        <v>100.42</v>
      </c>
      <c r="G232" s="20">
        <f t="shared" si="20"/>
        <v>35.027999999999999</v>
      </c>
      <c r="H232">
        <f t="shared" si="21"/>
        <v>5.0369873742277423E-4</v>
      </c>
      <c r="I232">
        <f t="shared" si="23"/>
        <v>0.28954676299999998</v>
      </c>
      <c r="J232">
        <f t="shared" si="22"/>
        <v>1.4584433894795123E-4</v>
      </c>
      <c r="R232" s="4" t="s">
        <v>193</v>
      </c>
      <c r="S232" s="5">
        <v>0.29781603099999998</v>
      </c>
    </row>
    <row r="233" spans="1:19">
      <c r="A233" s="165" t="s">
        <v>207</v>
      </c>
      <c r="B233" s="78">
        <v>6.52</v>
      </c>
      <c r="C233" s="78">
        <v>13.69</v>
      </c>
      <c r="D233" s="78">
        <v>26.06</v>
      </c>
      <c r="E233" s="78">
        <v>1.1599999999999999</v>
      </c>
      <c r="F233" s="78">
        <v>0.72</v>
      </c>
      <c r="G233" s="20">
        <f t="shared" si="20"/>
        <v>9.629999999999999</v>
      </c>
      <c r="H233">
        <f t="shared" si="21"/>
        <v>1.3847832709207821E-4</v>
      </c>
      <c r="I233">
        <f t="shared" si="23"/>
        <v>0.33910511100000001</v>
      </c>
      <c r="J233">
        <f t="shared" si="22"/>
        <v>4.6958708479653491E-5</v>
      </c>
      <c r="R233" s="4" t="s">
        <v>74</v>
      </c>
      <c r="S233" s="5">
        <v>0.164744418</v>
      </c>
    </row>
    <row r="234" spans="1:19">
      <c r="A234" s="165" t="s">
        <v>28</v>
      </c>
      <c r="B234" s="78">
        <v>0</v>
      </c>
      <c r="C234" s="78">
        <v>0</v>
      </c>
      <c r="D234" s="78">
        <v>0</v>
      </c>
      <c r="E234" s="78">
        <v>1.01</v>
      </c>
      <c r="F234" s="78">
        <v>0</v>
      </c>
      <c r="G234" s="20">
        <f t="shared" si="20"/>
        <v>0.20200000000000001</v>
      </c>
      <c r="H234">
        <f t="shared" si="21"/>
        <v>2.9047374945586502E-6</v>
      </c>
      <c r="I234">
        <f t="shared" si="23"/>
        <v>0.41010332799999999</v>
      </c>
      <c r="J234">
        <f t="shared" si="22"/>
        <v>1.1912425134848843E-6</v>
      </c>
      <c r="R234" s="164" t="s">
        <v>275</v>
      </c>
      <c r="S234" s="5">
        <v>0.53553453900000003</v>
      </c>
    </row>
    <row r="235" spans="1:19">
      <c r="A235" s="165" t="s">
        <v>42</v>
      </c>
      <c r="B235" s="78">
        <v>55.91</v>
      </c>
      <c r="C235" s="78">
        <v>1</v>
      </c>
      <c r="D235" s="78">
        <v>0</v>
      </c>
      <c r="E235" s="78">
        <v>0</v>
      </c>
      <c r="F235" s="78">
        <v>0</v>
      </c>
      <c r="G235" s="20">
        <f t="shared" si="20"/>
        <v>11.382</v>
      </c>
      <c r="H235">
        <f t="shared" si="21"/>
        <v>1.636718918963691E-4</v>
      </c>
      <c r="I235">
        <f t="shared" si="23"/>
        <v>0.34843180000000001</v>
      </c>
      <c r="J235">
        <f t="shared" si="22"/>
        <v>5.7028491902857297E-5</v>
      </c>
      <c r="R235" s="217" t="s">
        <v>146</v>
      </c>
      <c r="S235" s="5">
        <v>0.53553453900000003</v>
      </c>
    </row>
    <row r="236" spans="1:19">
      <c r="A236" s="165" t="s">
        <v>48</v>
      </c>
      <c r="B236" s="78">
        <v>0.82</v>
      </c>
      <c r="C236" s="78">
        <v>0.87</v>
      </c>
      <c r="D236" s="78">
        <v>2.11</v>
      </c>
      <c r="E236" s="78">
        <v>0</v>
      </c>
      <c r="F236" s="78">
        <v>0.81</v>
      </c>
      <c r="G236" s="20">
        <f t="shared" si="20"/>
        <v>0.92199999999999993</v>
      </c>
      <c r="H236">
        <f t="shared" si="21"/>
        <v>1.3258257277143938E-5</v>
      </c>
      <c r="I236">
        <f t="shared" si="23"/>
        <v>0.35195426499999999</v>
      </c>
      <c r="J236">
        <f t="shared" si="22"/>
        <v>4.6663001951580958E-6</v>
      </c>
      <c r="R236" s="4" t="s">
        <v>0</v>
      </c>
      <c r="S236" s="5">
        <v>0.199021375</v>
      </c>
    </row>
    <row r="237" spans="1:19">
      <c r="A237" s="165" t="s">
        <v>73</v>
      </c>
      <c r="B237" s="78">
        <v>2104.33</v>
      </c>
      <c r="C237" s="78">
        <v>1612.05</v>
      </c>
      <c r="D237" s="78">
        <v>6119.76</v>
      </c>
      <c r="E237" s="78">
        <v>6208.33</v>
      </c>
      <c r="F237" s="78">
        <v>2239.2800000000002</v>
      </c>
      <c r="G237" s="20">
        <f t="shared" si="20"/>
        <v>3656.75</v>
      </c>
      <c r="H237">
        <f t="shared" si="21"/>
        <v>5.2583657590234374E-2</v>
      </c>
      <c r="I237">
        <f t="shared" si="23"/>
        <v>0.39864959599999999</v>
      </c>
      <c r="J237">
        <f t="shared" si="22"/>
        <v>2.0962453854549267E-2</v>
      </c>
      <c r="R237" s="4" t="s">
        <v>259</v>
      </c>
      <c r="S237" s="4">
        <v>0.54393411999999997</v>
      </c>
    </row>
    <row r="238" spans="1:19">
      <c r="A238" s="165" t="s">
        <v>89</v>
      </c>
      <c r="B238" s="78">
        <v>1524.01</v>
      </c>
      <c r="C238" s="78">
        <v>5366.3</v>
      </c>
      <c r="D238" s="78">
        <v>3496.13</v>
      </c>
      <c r="E238" s="78">
        <v>4936.46</v>
      </c>
      <c r="F238" s="78">
        <v>827.43</v>
      </c>
      <c r="G238" s="20">
        <f t="shared" si="20"/>
        <v>3230.0660000000003</v>
      </c>
      <c r="H238">
        <f t="shared" si="21"/>
        <v>4.6447989208411297E-2</v>
      </c>
      <c r="I238">
        <f t="shared" si="23"/>
        <v>0.39864959599999999</v>
      </c>
      <c r="J238">
        <f t="shared" si="22"/>
        <v>1.8516472132945522E-2</v>
      </c>
      <c r="R238" s="17" t="s">
        <v>260</v>
      </c>
      <c r="S238" s="4">
        <v>0.39864959599999999</v>
      </c>
    </row>
    <row r="239" spans="1:19">
      <c r="A239" s="218" t="s">
        <v>185</v>
      </c>
      <c r="B239" s="78">
        <v>2.14</v>
      </c>
      <c r="C239" s="78">
        <v>0</v>
      </c>
      <c r="D239" s="78">
        <v>2.21</v>
      </c>
      <c r="E239" s="78">
        <v>35.450000000000003</v>
      </c>
      <c r="F239" s="78">
        <v>35.86</v>
      </c>
      <c r="G239" s="20">
        <f t="shared" si="20"/>
        <v>15.132</v>
      </c>
      <c r="H239">
        <f t="shared" si="21"/>
        <v>2.1759647409733414E-4</v>
      </c>
      <c r="I239">
        <f t="shared" si="23"/>
        <v>0.36166089299999998</v>
      </c>
      <c r="J239">
        <f t="shared" si="22"/>
        <v>7.8696135135693224E-5</v>
      </c>
      <c r="R239" s="4" t="s">
        <v>203</v>
      </c>
      <c r="S239" s="5">
        <v>0.273960494</v>
      </c>
    </row>
    <row r="240" spans="1:19">
      <c r="A240" s="165" t="s">
        <v>134</v>
      </c>
      <c r="B240" s="78">
        <v>7.97</v>
      </c>
      <c r="C240" s="78">
        <v>2.4</v>
      </c>
      <c r="D240" s="78">
        <v>5.57</v>
      </c>
      <c r="E240" s="78">
        <v>19.63</v>
      </c>
      <c r="F240" s="78">
        <v>68.319999999999993</v>
      </c>
      <c r="G240" s="20">
        <f t="shared" si="20"/>
        <v>20.777999999999999</v>
      </c>
      <c r="H240">
        <f t="shared" si="21"/>
        <v>2.9878532505910705E-4</v>
      </c>
      <c r="I240">
        <f t="shared" ref="I240:I255" si="24">VLOOKUP(A240,R$1:S$249,2,FALSE)</f>
        <v>0.42167111499999999</v>
      </c>
      <c r="J240">
        <f t="shared" si="22"/>
        <v>1.2598914116331112E-4</v>
      </c>
      <c r="R240" s="4" t="s">
        <v>233</v>
      </c>
      <c r="S240" s="5">
        <v>0.30434835599999999</v>
      </c>
    </row>
    <row r="241" spans="1:19">
      <c r="A241" s="165" t="s">
        <v>208</v>
      </c>
      <c r="B241" s="78">
        <v>8</v>
      </c>
      <c r="C241" s="78">
        <v>26.7</v>
      </c>
      <c r="D241" s="78">
        <v>13.18</v>
      </c>
      <c r="E241" s="78">
        <v>27.43</v>
      </c>
      <c r="F241" s="78">
        <v>0</v>
      </c>
      <c r="G241" s="20">
        <f t="shared" ref="G241:G255" si="25">AVERAGE(B241:F241)</f>
        <v>15.062000000000001</v>
      </c>
      <c r="H241">
        <f t="shared" ref="H241:H255" si="26">G241/G$257</f>
        <v>2.1658988189624946E-4</v>
      </c>
      <c r="I241">
        <f t="shared" si="24"/>
        <v>0.54393411999999997</v>
      </c>
      <c r="J241">
        <f t="shared" ref="J241:J255" si="27">H241*I241</f>
        <v>1.1781062681014037E-4</v>
      </c>
      <c r="R241" s="4" t="s">
        <v>221</v>
      </c>
      <c r="S241" s="5">
        <v>0.44710646199999998</v>
      </c>
    </row>
    <row r="242" spans="1:19">
      <c r="A242" s="165" t="s">
        <v>219</v>
      </c>
      <c r="B242" s="78">
        <v>29.92</v>
      </c>
      <c r="C242" s="78">
        <v>4.8</v>
      </c>
      <c r="D242" s="78">
        <v>5.33</v>
      </c>
      <c r="E242" s="78">
        <v>16.649999999999999</v>
      </c>
      <c r="F242" s="78">
        <v>25.69</v>
      </c>
      <c r="G242" s="20">
        <f t="shared" si="25"/>
        <v>16.478000000000002</v>
      </c>
      <c r="H242">
        <f t="shared" si="26"/>
        <v>2.3695180413533387E-4</v>
      </c>
      <c r="I242">
        <f t="shared" si="24"/>
        <v>0.50184070000000003</v>
      </c>
      <c r="J242">
        <f t="shared" si="27"/>
        <v>1.1891205925353885E-4</v>
      </c>
      <c r="R242" s="165" t="s">
        <v>204</v>
      </c>
      <c r="S242" s="5">
        <v>0.284910779</v>
      </c>
    </row>
    <row r="243" spans="1:19">
      <c r="A243" s="165" t="s">
        <v>244</v>
      </c>
      <c r="B243" s="78">
        <v>0</v>
      </c>
      <c r="C243" s="78">
        <v>0.63</v>
      </c>
      <c r="D243" s="78">
        <v>98.93</v>
      </c>
      <c r="E243" s="78">
        <v>117.73</v>
      </c>
      <c r="F243" s="78">
        <v>47.59</v>
      </c>
      <c r="G243" s="20">
        <f t="shared" si="25"/>
        <v>52.975999999999999</v>
      </c>
      <c r="H243">
        <f t="shared" si="26"/>
        <v>7.6178897778088643E-4</v>
      </c>
      <c r="I243">
        <f t="shared" si="24"/>
        <v>0.41545077699999999</v>
      </c>
      <c r="J243">
        <f t="shared" si="27"/>
        <v>3.1648582272910498E-4</v>
      </c>
      <c r="R243" s="17" t="s">
        <v>172</v>
      </c>
      <c r="S243" s="5">
        <v>0.38138826799999997</v>
      </c>
    </row>
    <row r="244" spans="1:19">
      <c r="A244" s="165" t="s">
        <v>221</v>
      </c>
      <c r="B244" s="78">
        <v>0</v>
      </c>
      <c r="C244" s="78">
        <v>0</v>
      </c>
      <c r="D244" s="78">
        <v>0</v>
      </c>
      <c r="E244" s="78">
        <v>0.79</v>
      </c>
      <c r="F244" s="78">
        <v>2.93</v>
      </c>
      <c r="G244" s="20">
        <f t="shared" si="25"/>
        <v>0.74399999999999999</v>
      </c>
      <c r="H244">
        <f t="shared" si="26"/>
        <v>1.0698637108671463E-5</v>
      </c>
      <c r="I244">
        <f t="shared" si="24"/>
        <v>0.44710646199999998</v>
      </c>
      <c r="J244">
        <f t="shared" si="27"/>
        <v>4.7834297858800068E-6</v>
      </c>
      <c r="R244" s="4" t="s">
        <v>261</v>
      </c>
      <c r="S244" s="4">
        <v>0.54393411999999997</v>
      </c>
    </row>
    <row r="245" spans="1:19">
      <c r="A245" s="165" t="s">
        <v>63</v>
      </c>
      <c r="B245" s="78">
        <v>0</v>
      </c>
      <c r="C245" s="78">
        <v>1.51</v>
      </c>
      <c r="D245" s="78">
        <v>0</v>
      </c>
      <c r="E245" s="78">
        <v>0</v>
      </c>
      <c r="F245" s="78">
        <v>0</v>
      </c>
      <c r="G245" s="20">
        <f t="shared" si="25"/>
        <v>0.30199999999999999</v>
      </c>
      <c r="H245">
        <f t="shared" si="26"/>
        <v>4.3427263532510514E-6</v>
      </c>
      <c r="I245">
        <f t="shared" si="24"/>
        <v>0.27222679999999999</v>
      </c>
      <c r="J245">
        <f t="shared" si="27"/>
        <v>1.1822064984212032E-6</v>
      </c>
      <c r="R245" s="4" t="s">
        <v>262</v>
      </c>
      <c r="S245" s="4">
        <v>0.38749658933333336</v>
      </c>
    </row>
    <row r="246" spans="1:19">
      <c r="A246" s="165" t="s">
        <v>223</v>
      </c>
      <c r="B246" s="78">
        <v>0</v>
      </c>
      <c r="C246" s="78">
        <v>0</v>
      </c>
      <c r="D246" s="78">
        <v>2.1</v>
      </c>
      <c r="E246" s="78">
        <v>0</v>
      </c>
      <c r="F246" s="78">
        <v>2.1</v>
      </c>
      <c r="G246" s="20">
        <f t="shared" si="25"/>
        <v>0.84000000000000008</v>
      </c>
      <c r="H246">
        <f t="shared" si="26"/>
        <v>1.2079106413016169E-5</v>
      </c>
      <c r="I246">
        <f t="shared" si="24"/>
        <v>0.33414865799999999</v>
      </c>
      <c r="J246">
        <f t="shared" si="27"/>
        <v>4.0362171977485467E-6</v>
      </c>
      <c r="R246" s="4" t="s">
        <v>195</v>
      </c>
      <c r="S246" s="5">
        <v>0.52748621900000003</v>
      </c>
    </row>
    <row r="247" spans="1:19">
      <c r="A247" s="165" t="s">
        <v>40</v>
      </c>
      <c r="B247" s="78">
        <v>0.66</v>
      </c>
      <c r="C247" s="78">
        <v>1.73</v>
      </c>
      <c r="D247" s="78">
        <v>0</v>
      </c>
      <c r="E247" s="78">
        <v>17.68</v>
      </c>
      <c r="F247" s="78">
        <v>0</v>
      </c>
      <c r="G247" s="20">
        <f t="shared" si="25"/>
        <v>4.0140000000000002</v>
      </c>
      <c r="H247">
        <f t="shared" si="26"/>
        <v>5.7720872787912983E-5</v>
      </c>
      <c r="I247">
        <f t="shared" si="24"/>
        <v>0.292860758</v>
      </c>
      <c r="J247">
        <f t="shared" si="27"/>
        <v>1.6904178557089771E-5</v>
      </c>
      <c r="R247" s="17" t="s">
        <v>263</v>
      </c>
      <c r="S247" s="4">
        <v>0.25747838160000003</v>
      </c>
    </row>
    <row r="248" spans="1:19">
      <c r="A248" s="165" t="s">
        <v>50</v>
      </c>
      <c r="B248" s="78">
        <v>2.1</v>
      </c>
      <c r="C248" s="78">
        <v>2.1</v>
      </c>
      <c r="D248" s="78">
        <v>19.22</v>
      </c>
      <c r="E248" s="78">
        <v>8.67</v>
      </c>
      <c r="F248" s="78">
        <v>43.5</v>
      </c>
      <c r="G248" s="20">
        <f t="shared" si="25"/>
        <v>15.118</v>
      </c>
      <c r="H248">
        <f t="shared" si="26"/>
        <v>2.1739515565711719E-4</v>
      </c>
      <c r="I248">
        <f t="shared" si="24"/>
        <v>0.230041615</v>
      </c>
      <c r="J248">
        <f t="shared" si="27"/>
        <v>5.0009932700539627E-5</v>
      </c>
      <c r="R248" s="4" t="s">
        <v>148</v>
      </c>
      <c r="S248" s="5">
        <v>0.49722559999999999</v>
      </c>
    </row>
    <row r="249" spans="1:19">
      <c r="A249" s="165" t="s">
        <v>191</v>
      </c>
      <c r="B249" s="78">
        <v>496.43</v>
      </c>
      <c r="C249" s="78">
        <v>66.81</v>
      </c>
      <c r="D249" s="78">
        <v>36.06</v>
      </c>
      <c r="E249" s="78">
        <v>581.6</v>
      </c>
      <c r="F249" s="78">
        <v>2995.99</v>
      </c>
      <c r="G249" s="20">
        <f t="shared" si="25"/>
        <v>835.37799999999993</v>
      </c>
      <c r="H249">
        <f t="shared" si="26"/>
        <v>1.2012642567967404E-2</v>
      </c>
      <c r="I249">
        <f t="shared" si="24"/>
        <v>0.28386346000000001</v>
      </c>
      <c r="J249">
        <f t="shared" si="27"/>
        <v>3.4099502830865127E-3</v>
      </c>
      <c r="R249" s="217" t="s">
        <v>149</v>
      </c>
      <c r="S249" s="5">
        <v>0.47228700699999998</v>
      </c>
    </row>
    <row r="250" spans="1:19">
      <c r="A250" s="165" t="s">
        <v>197</v>
      </c>
      <c r="B250" s="78">
        <v>7.06</v>
      </c>
      <c r="C250" s="78">
        <v>136.91</v>
      </c>
      <c r="D250" s="78">
        <v>82.47</v>
      </c>
      <c r="E250" s="78">
        <v>145.07</v>
      </c>
      <c r="F250" s="78">
        <v>161.4</v>
      </c>
      <c r="G250" s="20">
        <f t="shared" si="25"/>
        <v>106.58199999999999</v>
      </c>
      <c r="H250">
        <f t="shared" si="26"/>
        <v>1.5326372853715349E-3</v>
      </c>
      <c r="I250">
        <f t="shared" si="24"/>
        <v>0.35481905499999999</v>
      </c>
      <c r="J250">
        <f t="shared" si="27"/>
        <v>5.4380891325329331E-4</v>
      </c>
    </row>
    <row r="251" spans="1:19">
      <c r="A251" s="165" t="s">
        <v>228</v>
      </c>
      <c r="B251" s="78">
        <v>395.23</v>
      </c>
      <c r="C251" s="78">
        <v>348.22</v>
      </c>
      <c r="D251" s="78">
        <v>567.72</v>
      </c>
      <c r="E251" s="78">
        <v>715.81</v>
      </c>
      <c r="F251" s="78">
        <v>784.62</v>
      </c>
      <c r="G251" s="20">
        <f t="shared" si="25"/>
        <v>562.31999999999994</v>
      </c>
      <c r="H251">
        <f t="shared" si="26"/>
        <v>8.0860989501991085E-3</v>
      </c>
      <c r="I251">
        <f t="shared" si="24"/>
        <v>0.28943591299999999</v>
      </c>
      <c r="J251">
        <f t="shared" si="27"/>
        <v>2.3404074322592202E-3</v>
      </c>
    </row>
    <row r="252" spans="1:19">
      <c r="A252" s="165" t="s">
        <v>230</v>
      </c>
      <c r="B252" s="78">
        <v>26.58</v>
      </c>
      <c r="C252" s="78">
        <v>16.670000000000002</v>
      </c>
      <c r="D252" s="78">
        <v>15.42</v>
      </c>
      <c r="E252" s="78">
        <v>22.1</v>
      </c>
      <c r="F252" s="78">
        <v>234.11</v>
      </c>
      <c r="G252" s="20">
        <f t="shared" si="25"/>
        <v>62.975999999999999</v>
      </c>
      <c r="H252">
        <f t="shared" si="26"/>
        <v>9.0558786365012647E-4</v>
      </c>
      <c r="I252">
        <f t="shared" si="24"/>
        <v>0.39837171399999999</v>
      </c>
      <c r="J252">
        <f t="shared" si="27"/>
        <v>3.6076058941989918E-4</v>
      </c>
    </row>
    <row r="253" spans="1:19">
      <c r="A253" s="165" t="s">
        <v>232</v>
      </c>
      <c r="B253" s="78">
        <v>2.41</v>
      </c>
      <c r="C253" s="78">
        <v>0</v>
      </c>
      <c r="D253" s="78">
        <v>1.5</v>
      </c>
      <c r="E253" s="78">
        <v>0.77</v>
      </c>
      <c r="F253" s="78">
        <v>2.0699999999999998</v>
      </c>
      <c r="G253" s="20">
        <f t="shared" si="25"/>
        <v>1.35</v>
      </c>
      <c r="H253">
        <f t="shared" si="26"/>
        <v>1.9412849592347415E-5</v>
      </c>
      <c r="I253">
        <f t="shared" si="24"/>
        <v>0.262116511</v>
      </c>
      <c r="J253">
        <f t="shared" si="27"/>
        <v>5.0884284037138769E-6</v>
      </c>
    </row>
    <row r="254" spans="1:19">
      <c r="A254" s="165" t="s">
        <v>233</v>
      </c>
      <c r="B254" s="78">
        <v>39.369999999999997</v>
      </c>
      <c r="C254" s="78">
        <v>4.93</v>
      </c>
      <c r="D254" s="78">
        <v>4.63</v>
      </c>
      <c r="E254" s="78">
        <v>88.25</v>
      </c>
      <c r="F254" s="78">
        <v>26.79</v>
      </c>
      <c r="G254" s="20">
        <f t="shared" si="25"/>
        <v>32.793999999999997</v>
      </c>
      <c r="H254">
        <f t="shared" si="26"/>
        <v>4.7157406631958599E-4</v>
      </c>
      <c r="I254">
        <f t="shared" si="24"/>
        <v>0.30434835599999999</v>
      </c>
      <c r="J254">
        <f t="shared" si="27"/>
        <v>1.4352279181660096E-4</v>
      </c>
    </row>
    <row r="255" spans="1:19">
      <c r="A255" s="165" t="s">
        <v>147</v>
      </c>
      <c r="B255" s="78">
        <v>10</v>
      </c>
      <c r="C255" s="78">
        <v>7.78</v>
      </c>
      <c r="D255" s="78">
        <v>40.57</v>
      </c>
      <c r="E255" s="78">
        <v>0.8</v>
      </c>
      <c r="F255" s="78">
        <v>68.739999999999995</v>
      </c>
      <c r="G255" s="20">
        <f t="shared" si="25"/>
        <v>25.577999999999996</v>
      </c>
      <c r="H255">
        <f t="shared" si="26"/>
        <v>3.6780879027634226E-4</v>
      </c>
      <c r="I255">
        <f t="shared" si="24"/>
        <v>0.304407025</v>
      </c>
      <c r="J255">
        <f t="shared" si="27"/>
        <v>1.1196357961687027E-4</v>
      </c>
    </row>
    <row r="256" spans="1:19" ht="16" thickBot="1">
      <c r="A256" s="79"/>
      <c r="B256" s="80"/>
      <c r="C256" s="80"/>
      <c r="D256" s="80"/>
      <c r="E256" s="80"/>
      <c r="F256" s="80"/>
    </row>
    <row r="257" spans="1:12">
      <c r="A257" s="58"/>
      <c r="B257" s="82">
        <f>SUM(B112:B255)</f>
        <v>56388.910000000011</v>
      </c>
      <c r="C257" s="82">
        <f>SUM(C112:C255)</f>
        <v>56547.439999999995</v>
      </c>
      <c r="D257" s="82">
        <f>SUM(D112:D255)</f>
        <v>69811.790000000023</v>
      </c>
      <c r="E257" s="82">
        <f>SUM(E112:E255)</f>
        <v>75083.13</v>
      </c>
      <c r="F257" s="82">
        <f>SUM(F112:F255)</f>
        <v>89876.569999999992</v>
      </c>
      <c r="G257" s="83">
        <f>AVERAGE(B257:F257)</f>
        <v>69541.567999999999</v>
      </c>
    </row>
    <row r="258" spans="1:12">
      <c r="A258" s="84" t="s">
        <v>287</v>
      </c>
      <c r="B258" s="166"/>
      <c r="C258" s="166"/>
      <c r="D258" s="166"/>
      <c r="E258" s="166"/>
      <c r="F258" s="166"/>
      <c r="G258" s="69"/>
    </row>
    <row r="260" spans="1:12">
      <c r="A260" s="62" t="s">
        <v>102</v>
      </c>
      <c r="B260" s="63"/>
      <c r="C260" s="63"/>
      <c r="D260" s="63"/>
      <c r="E260" s="63"/>
      <c r="F260" s="63"/>
      <c r="G260" s="64"/>
    </row>
    <row r="261" spans="1:12">
      <c r="A261" s="65" t="s">
        <v>2</v>
      </c>
      <c r="B261" s="65"/>
      <c r="C261" s="65"/>
      <c r="D261" s="65"/>
      <c r="E261" s="65"/>
      <c r="F261" s="65"/>
      <c r="G261" s="66"/>
    </row>
    <row r="262" spans="1:12">
      <c r="A262" s="67" t="s">
        <v>4</v>
      </c>
      <c r="B262" s="68"/>
      <c r="C262" s="68"/>
      <c r="D262" s="68"/>
      <c r="E262" s="68"/>
      <c r="F262" s="68"/>
      <c r="G262" s="69"/>
    </row>
    <row r="263" spans="1:12" ht="16" thickBot="1">
      <c r="A263" s="70"/>
      <c r="B263" s="71"/>
      <c r="C263" s="71"/>
      <c r="D263" s="71"/>
      <c r="E263" s="71"/>
      <c r="F263" s="71"/>
      <c r="G263" s="18"/>
    </row>
    <row r="264" spans="1:12">
      <c r="A264" s="74" t="s">
        <v>7</v>
      </c>
      <c r="B264" s="75" t="s">
        <v>8</v>
      </c>
      <c r="C264" s="75" t="s">
        <v>9</v>
      </c>
      <c r="D264" s="75" t="s">
        <v>10</v>
      </c>
      <c r="E264" s="75" t="s">
        <v>11</v>
      </c>
      <c r="F264" s="75" t="s">
        <v>12</v>
      </c>
      <c r="G264" s="16" t="s">
        <v>13</v>
      </c>
      <c r="H264" s="16" t="s">
        <v>14</v>
      </c>
      <c r="I264" s="16" t="s">
        <v>15</v>
      </c>
      <c r="J264" s="336" t="s">
        <v>279</v>
      </c>
      <c r="K264" s="16" t="s">
        <v>17</v>
      </c>
      <c r="L264" s="16" t="s">
        <v>18</v>
      </c>
    </row>
    <row r="265" spans="1:12">
      <c r="A265" s="18"/>
      <c r="B265" s="76"/>
      <c r="C265" s="76"/>
      <c r="D265" s="76"/>
      <c r="E265" s="76"/>
      <c r="F265" s="76"/>
      <c r="G265" s="18"/>
    </row>
    <row r="266" spans="1:12">
      <c r="A266" s="165" t="s">
        <v>39</v>
      </c>
      <c r="B266" s="78">
        <v>5</v>
      </c>
      <c r="C266" s="78">
        <v>0</v>
      </c>
      <c r="D266" s="78">
        <v>0.56699999999999995</v>
      </c>
      <c r="E266" s="78">
        <v>0</v>
      </c>
      <c r="F266" s="78">
        <v>0</v>
      </c>
      <c r="G266" s="20">
        <f>AVERAGE(B266:F266)</f>
        <v>1.1133999999999999</v>
      </c>
      <c r="H266">
        <f>G266/G$306</f>
        <v>1.9616413317652417E-4</v>
      </c>
      <c r="I266">
        <f t="shared" ref="I266:I304" si="28">VLOOKUP(A266,R$1:S$249,2,FALSE)</f>
        <v>0.150847644</v>
      </c>
      <c r="J266">
        <f>H266*I266</f>
        <v>2.9590897326980908E-5</v>
      </c>
      <c r="K266">
        <f>SUM(J266:J304)</f>
        <v>0.31604686072289212</v>
      </c>
      <c r="L266">
        <f>COUNTA(J266:J304)</f>
        <v>35</v>
      </c>
    </row>
    <row r="267" spans="1:12">
      <c r="A267" s="165" t="s">
        <v>41</v>
      </c>
      <c r="B267" s="78">
        <v>0</v>
      </c>
      <c r="C267" s="78">
        <v>0</v>
      </c>
      <c r="D267" s="78">
        <v>60.155000000000001</v>
      </c>
      <c r="E267" s="78">
        <v>0</v>
      </c>
      <c r="F267" s="78">
        <v>13.462999999999999</v>
      </c>
      <c r="G267" s="20">
        <f t="shared" ref="G267:G306" si="29">AVERAGE(B267:F267)</f>
        <v>14.723599999999999</v>
      </c>
      <c r="H267">
        <f t="shared" ref="H267:H304" si="30">G267/G$306</f>
        <v>2.5940742152307092E-3</v>
      </c>
      <c r="I267">
        <f t="shared" si="28"/>
        <v>0.15008984</v>
      </c>
      <c r="J267">
        <f t="shared" ref="J267:J303" si="31">H267*I267</f>
        <v>3.8934418391210269E-4</v>
      </c>
    </row>
    <row r="268" spans="1:12">
      <c r="A268" s="165" t="s">
        <v>49</v>
      </c>
      <c r="B268" s="78">
        <v>0</v>
      </c>
      <c r="C268" s="78">
        <v>0</v>
      </c>
      <c r="D268" s="78">
        <v>0</v>
      </c>
      <c r="E268" s="78">
        <v>0</v>
      </c>
      <c r="F268" s="78">
        <v>0</v>
      </c>
      <c r="G268" s="20">
        <f t="shared" si="29"/>
        <v>0</v>
      </c>
      <c r="H268">
        <f t="shared" si="30"/>
        <v>0</v>
      </c>
      <c r="I268">
        <f t="shared" si="28"/>
        <v>0.21171030399999999</v>
      </c>
    </row>
    <row r="269" spans="1:12">
      <c r="A269" s="165" t="s">
        <v>54</v>
      </c>
      <c r="B269" s="78">
        <v>0</v>
      </c>
      <c r="C269" s="78">
        <v>0</v>
      </c>
      <c r="D269" s="78">
        <v>0</v>
      </c>
      <c r="E269" s="78">
        <v>0</v>
      </c>
      <c r="F269" s="78">
        <v>11.494999999999999</v>
      </c>
      <c r="G269" s="20">
        <f t="shared" si="29"/>
        <v>2.2989999999999999</v>
      </c>
      <c r="H269">
        <f t="shared" si="30"/>
        <v>4.0504880741227688E-4</v>
      </c>
      <c r="I269">
        <f t="shared" si="28"/>
        <v>0.12913191900000001</v>
      </c>
      <c r="J269">
        <f t="shared" si="31"/>
        <v>5.2304729789808743E-5</v>
      </c>
    </row>
    <row r="270" spans="1:12">
      <c r="A270" s="165" t="s">
        <v>56</v>
      </c>
      <c r="B270" s="78">
        <v>0</v>
      </c>
      <c r="C270" s="78">
        <v>0</v>
      </c>
      <c r="D270" s="78">
        <v>13.504</v>
      </c>
      <c r="E270" s="78">
        <v>10.442</v>
      </c>
      <c r="F270" s="78">
        <v>0</v>
      </c>
      <c r="G270" s="20">
        <f t="shared" si="29"/>
        <v>4.7891999999999992</v>
      </c>
      <c r="H270">
        <f t="shared" si="30"/>
        <v>8.4378414461021148E-4</v>
      </c>
      <c r="I270">
        <f t="shared" si="28"/>
        <v>0.255508018</v>
      </c>
      <c r="J270">
        <f t="shared" si="31"/>
        <v>2.1559361440918052E-4</v>
      </c>
    </row>
    <row r="271" spans="1:12">
      <c r="A271" s="165" t="s">
        <v>58</v>
      </c>
      <c r="B271" s="78">
        <v>0</v>
      </c>
      <c r="C271" s="78">
        <v>0</v>
      </c>
      <c r="D271" s="78">
        <v>19.032</v>
      </c>
      <c r="E271" s="78">
        <v>3.9350000000000001</v>
      </c>
      <c r="F271" s="78">
        <v>18.349</v>
      </c>
      <c r="G271" s="20">
        <f t="shared" si="29"/>
        <v>8.2632000000000012</v>
      </c>
      <c r="H271">
        <f t="shared" si="30"/>
        <v>1.4558500675985763E-3</v>
      </c>
      <c r="I271">
        <f t="shared" si="28"/>
        <v>0.19057085000000001</v>
      </c>
      <c r="J271">
        <f t="shared" si="31"/>
        <v>2.7744258485481814E-4</v>
      </c>
    </row>
    <row r="272" spans="1:12">
      <c r="A272" s="165" t="s">
        <v>70</v>
      </c>
      <c r="B272" s="78">
        <v>20.658999999999999</v>
      </c>
      <c r="C272" s="78">
        <v>11.186</v>
      </c>
      <c r="D272" s="78">
        <v>9.0589999999999993</v>
      </c>
      <c r="E272" s="78">
        <v>326.69200000000001</v>
      </c>
      <c r="F272" s="78">
        <v>223.95</v>
      </c>
      <c r="G272" s="20">
        <f t="shared" si="29"/>
        <v>118.3092</v>
      </c>
      <c r="H272">
        <f t="shared" si="30"/>
        <v>2.084428028094848E-2</v>
      </c>
      <c r="I272">
        <f t="shared" si="28"/>
        <v>0.21351756199999999</v>
      </c>
      <c r="J272">
        <f t="shared" si="31"/>
        <v>4.4506199072327944E-3</v>
      </c>
    </row>
    <row r="273" spans="1:10">
      <c r="A273" s="165" t="s">
        <v>72</v>
      </c>
      <c r="B273" s="78">
        <v>0</v>
      </c>
      <c r="C273" s="78">
        <v>0</v>
      </c>
      <c r="D273" s="78">
        <v>0</v>
      </c>
      <c r="E273" s="78">
        <v>0.77700000000000002</v>
      </c>
      <c r="F273" s="78">
        <v>0</v>
      </c>
      <c r="G273" s="20">
        <f t="shared" si="29"/>
        <v>0.15540000000000001</v>
      </c>
      <c r="H273">
        <f t="shared" si="30"/>
        <v>2.7379114689807669E-5</v>
      </c>
      <c r="I273">
        <f t="shared" si="28"/>
        <v>0.20526576499999999</v>
      </c>
      <c r="J273">
        <f t="shared" si="31"/>
        <v>5.6199949218261088E-6</v>
      </c>
    </row>
    <row r="274" spans="1:10">
      <c r="A274" s="165" t="s">
        <v>74</v>
      </c>
      <c r="B274" s="78">
        <v>66.147000000000006</v>
      </c>
      <c r="C274" s="78">
        <v>74.131</v>
      </c>
      <c r="D274" s="78">
        <v>710.48699999999997</v>
      </c>
      <c r="E274" s="78">
        <v>352.34899999999999</v>
      </c>
      <c r="F274" s="78">
        <v>389.35500000000002</v>
      </c>
      <c r="G274" s="20">
        <f t="shared" si="29"/>
        <v>318.49380000000002</v>
      </c>
      <c r="H274">
        <f t="shared" si="30"/>
        <v>5.611375983392964E-2</v>
      </c>
      <c r="I274">
        <f t="shared" si="28"/>
        <v>0.164744418</v>
      </c>
      <c r="J274">
        <f t="shared" si="31"/>
        <v>9.2444287056325149E-3</v>
      </c>
    </row>
    <row r="275" spans="1:10">
      <c r="A275" s="165" t="s">
        <v>77</v>
      </c>
      <c r="B275" s="78">
        <v>0</v>
      </c>
      <c r="C275" s="78">
        <v>0</v>
      </c>
      <c r="D275" s="78">
        <v>0</v>
      </c>
      <c r="E275" s="78">
        <v>1</v>
      </c>
      <c r="F275" s="78">
        <v>0</v>
      </c>
      <c r="G275" s="20">
        <f t="shared" si="29"/>
        <v>0.2</v>
      </c>
      <c r="H275">
        <f t="shared" si="30"/>
        <v>3.5236955842738312E-5</v>
      </c>
      <c r="I275">
        <f t="shared" si="28"/>
        <v>0.235824899</v>
      </c>
      <c r="J275">
        <f t="shared" si="31"/>
        <v>8.3097515526812229E-6</v>
      </c>
    </row>
    <row r="276" spans="1:10">
      <c r="A276" s="165" t="s">
        <v>85</v>
      </c>
      <c r="B276" s="78">
        <v>0</v>
      </c>
      <c r="C276" s="78">
        <v>0</v>
      </c>
      <c r="D276" s="78">
        <v>0.78500000000000003</v>
      </c>
      <c r="E276" s="78">
        <v>270.08600000000001</v>
      </c>
      <c r="F276" s="78">
        <v>129.41</v>
      </c>
      <c r="G276" s="20">
        <f t="shared" si="29"/>
        <v>80.056200000000018</v>
      </c>
      <c r="H276">
        <f t="shared" si="30"/>
        <v>1.4104683921687138E-2</v>
      </c>
      <c r="I276">
        <f t="shared" si="28"/>
        <v>0.15576436299999999</v>
      </c>
      <c r="J276">
        <f t="shared" si="31"/>
        <v>2.197007106377939E-3</v>
      </c>
    </row>
    <row r="277" spans="1:10">
      <c r="A277" s="165" t="s">
        <v>87</v>
      </c>
      <c r="B277" s="78">
        <v>0</v>
      </c>
      <c r="C277" s="78">
        <v>0</v>
      </c>
      <c r="D277" s="78">
        <v>1.5109999999999999</v>
      </c>
      <c r="E277" s="78">
        <v>0</v>
      </c>
      <c r="F277" s="78">
        <v>0.73799999999999999</v>
      </c>
      <c r="G277" s="20">
        <f t="shared" si="29"/>
        <v>0.44979999999999992</v>
      </c>
      <c r="H277">
        <f t="shared" si="30"/>
        <v>7.9247913690318455E-5</v>
      </c>
      <c r="I277">
        <f t="shared" si="28"/>
        <v>0.23357465599999999</v>
      </c>
      <c r="J277">
        <f t="shared" si="31"/>
        <v>1.8510304178933822E-5</v>
      </c>
    </row>
    <row r="278" spans="1:10">
      <c r="A278" s="165" t="s">
        <v>0</v>
      </c>
      <c r="B278" s="78">
        <v>1359.5139999999999</v>
      </c>
      <c r="C278" s="78">
        <v>1024.9190000000001</v>
      </c>
      <c r="D278" s="78">
        <v>488.92599999999999</v>
      </c>
      <c r="E278" s="78">
        <v>1042.451</v>
      </c>
      <c r="F278" s="78">
        <v>91.188999999999993</v>
      </c>
      <c r="G278" s="20">
        <f t="shared" si="29"/>
        <v>801.39979999999991</v>
      </c>
      <c r="H278">
        <f t="shared" si="30"/>
        <v>0.14119444682489657</v>
      </c>
      <c r="I278">
        <f t="shared" si="28"/>
        <v>0.199021375</v>
      </c>
      <c r="J278">
        <f t="shared" si="31"/>
        <v>2.8100712949455299E-2</v>
      </c>
    </row>
    <row r="279" spans="1:10">
      <c r="A279" s="165" t="s">
        <v>57</v>
      </c>
      <c r="B279" s="78">
        <v>25.542000000000002</v>
      </c>
      <c r="C279" s="78">
        <v>795.71699999999998</v>
      </c>
      <c r="D279" s="78">
        <v>2177.4290000000001</v>
      </c>
      <c r="E279" s="78">
        <v>122.42</v>
      </c>
      <c r="F279" s="78">
        <v>2243.7979999999998</v>
      </c>
      <c r="G279" s="20">
        <f t="shared" si="29"/>
        <v>1072.9811999999999</v>
      </c>
      <c r="H279">
        <f t="shared" si="30"/>
        <v>0.18904295582244182</v>
      </c>
      <c r="I279">
        <f t="shared" si="28"/>
        <v>0.39864959599999999</v>
      </c>
      <c r="J279">
        <f t="shared" si="31"/>
        <v>7.5361897965262284E-2</v>
      </c>
    </row>
    <row r="280" spans="1:10">
      <c r="A280" s="165" t="s">
        <v>92</v>
      </c>
      <c r="B280" s="78">
        <v>0</v>
      </c>
      <c r="C280" s="78">
        <v>0</v>
      </c>
      <c r="D280" s="78">
        <v>0</v>
      </c>
      <c r="E280" s="78">
        <v>2.1</v>
      </c>
      <c r="F280" s="78">
        <v>0</v>
      </c>
      <c r="G280" s="20">
        <f t="shared" si="29"/>
        <v>0.42000000000000004</v>
      </c>
      <c r="H280">
        <f t="shared" si="30"/>
        <v>7.3997607269750466E-5</v>
      </c>
      <c r="I280">
        <f t="shared" si="28"/>
        <v>0.28963038000000002</v>
      </c>
      <c r="J280">
        <f t="shared" si="31"/>
        <v>2.1431955112628593E-5</v>
      </c>
    </row>
    <row r="281" spans="1:10">
      <c r="A281" s="23" t="s">
        <v>150</v>
      </c>
      <c r="B281" s="78">
        <v>0</v>
      </c>
      <c r="C281" s="78">
        <v>0</v>
      </c>
      <c r="D281" s="78">
        <v>0</v>
      </c>
      <c r="E281" s="78">
        <v>0</v>
      </c>
      <c r="F281" s="78">
        <v>0</v>
      </c>
      <c r="G281" s="20">
        <f t="shared" si="29"/>
        <v>0</v>
      </c>
      <c r="H281">
        <f t="shared" si="30"/>
        <v>0</v>
      </c>
      <c r="I281">
        <f t="shared" si="28"/>
        <v>0.30302319799999999</v>
      </c>
    </row>
    <row r="282" spans="1:10">
      <c r="A282" s="165" t="s">
        <v>174</v>
      </c>
      <c r="B282" s="78">
        <v>0</v>
      </c>
      <c r="C282" s="78">
        <v>0</v>
      </c>
      <c r="D282" s="78">
        <v>1.1080000000000001</v>
      </c>
      <c r="E282" s="78">
        <v>0.94099999999999995</v>
      </c>
      <c r="F282" s="78">
        <v>0</v>
      </c>
      <c r="G282" s="20">
        <f t="shared" si="29"/>
        <v>0.4098</v>
      </c>
      <c r="H282">
        <f t="shared" si="30"/>
        <v>7.2200522521770799E-5</v>
      </c>
      <c r="I282">
        <f t="shared" si="28"/>
        <v>0.427243396</v>
      </c>
      <c r="J282">
        <f t="shared" si="31"/>
        <v>3.0847196435175842E-5</v>
      </c>
    </row>
    <row r="283" spans="1:10">
      <c r="A283" s="165" t="s">
        <v>31</v>
      </c>
      <c r="B283" s="78">
        <v>2</v>
      </c>
      <c r="C283" s="78">
        <v>16.175999999999998</v>
      </c>
      <c r="D283" s="78">
        <v>7.2489999999999997</v>
      </c>
      <c r="E283" s="78">
        <v>23.09</v>
      </c>
      <c r="F283" s="78">
        <v>11.5</v>
      </c>
      <c r="G283" s="20">
        <f t="shared" si="29"/>
        <v>12.003</v>
      </c>
      <c r="H283">
        <f t="shared" si="30"/>
        <v>2.1147459049019397E-3</v>
      </c>
      <c r="I283">
        <f t="shared" si="28"/>
        <v>0.26223906699999999</v>
      </c>
      <c r="J283">
        <f t="shared" si="31"/>
        <v>5.5456899304355534E-4</v>
      </c>
    </row>
    <row r="284" spans="1:10">
      <c r="A284" s="165" t="s">
        <v>61</v>
      </c>
      <c r="B284" s="78">
        <v>0</v>
      </c>
      <c r="C284" s="78">
        <v>0</v>
      </c>
      <c r="D284" s="78">
        <v>0</v>
      </c>
      <c r="E284" s="78">
        <v>0</v>
      </c>
      <c r="F284" s="78">
        <v>0</v>
      </c>
      <c r="G284" s="20">
        <f t="shared" si="29"/>
        <v>0</v>
      </c>
      <c r="H284">
        <f t="shared" si="30"/>
        <v>0</v>
      </c>
      <c r="I284">
        <f t="shared" si="28"/>
        <v>0.37816792100000002</v>
      </c>
    </row>
    <row r="285" spans="1:10">
      <c r="A285" s="165" t="s">
        <v>69</v>
      </c>
      <c r="B285" s="78">
        <v>416.197</v>
      </c>
      <c r="C285" s="78">
        <v>154.80500000000001</v>
      </c>
      <c r="D285" s="78">
        <v>198.40600000000001</v>
      </c>
      <c r="E285" s="78">
        <v>38.401000000000003</v>
      </c>
      <c r="F285" s="78">
        <v>194.482</v>
      </c>
      <c r="G285" s="20">
        <f t="shared" si="29"/>
        <v>200.45819999999998</v>
      </c>
      <c r="H285">
        <f t="shared" si="30"/>
        <v>3.5317683708574021E-2</v>
      </c>
      <c r="I285">
        <f t="shared" si="28"/>
        <v>0.29559615700000003</v>
      </c>
      <c r="J285">
        <f t="shared" si="31"/>
        <v>1.043977157839599E-2</v>
      </c>
    </row>
    <row r="286" spans="1:10">
      <c r="A286" s="165" t="s">
        <v>95</v>
      </c>
      <c r="B286" s="78">
        <v>28.257000000000001</v>
      </c>
      <c r="C286" s="78">
        <v>20.132999999999999</v>
      </c>
      <c r="D286" s="78">
        <v>294.36799999999999</v>
      </c>
      <c r="E286" s="78">
        <v>1229.175</v>
      </c>
      <c r="F286" s="78">
        <v>53.204000000000001</v>
      </c>
      <c r="G286" s="20">
        <f t="shared" si="29"/>
        <v>325.0274</v>
      </c>
      <c r="H286">
        <f t="shared" si="30"/>
        <v>5.7264880707400212E-2</v>
      </c>
      <c r="I286">
        <f t="shared" si="28"/>
        <v>0.28245747300000001</v>
      </c>
      <c r="J286">
        <f t="shared" si="31"/>
        <v>1.6174893496258717E-2</v>
      </c>
    </row>
    <row r="287" spans="1:10">
      <c r="A287" s="165" t="s">
        <v>121</v>
      </c>
      <c r="B287" s="78">
        <v>20.260000000000002</v>
      </c>
      <c r="C287" s="78">
        <v>7.3140000000000001</v>
      </c>
      <c r="D287" s="78">
        <v>6.4219999999999997</v>
      </c>
      <c r="E287" s="78">
        <v>49.807000000000002</v>
      </c>
      <c r="F287" s="78">
        <v>4.9029999999999996</v>
      </c>
      <c r="G287" s="20">
        <f t="shared" si="29"/>
        <v>17.741199999999999</v>
      </c>
      <c r="H287">
        <f t="shared" si="30"/>
        <v>3.1257294049859448E-3</v>
      </c>
      <c r="I287">
        <f t="shared" si="28"/>
        <v>0.31631986200000001</v>
      </c>
      <c r="J287">
        <f t="shared" si="31"/>
        <v>9.8873029403449613E-4</v>
      </c>
    </row>
    <row r="288" spans="1:10">
      <c r="A288" s="165" t="s">
        <v>201</v>
      </c>
      <c r="B288" s="78">
        <v>33.631999999999998</v>
      </c>
      <c r="C288" s="78">
        <v>76.698999999999998</v>
      </c>
      <c r="D288" s="78">
        <v>322.11900000000003</v>
      </c>
      <c r="E288" s="78">
        <v>701.40099999999995</v>
      </c>
      <c r="F288" s="78">
        <v>194.11199999999999</v>
      </c>
      <c r="G288" s="20">
        <f t="shared" si="29"/>
        <v>265.59260000000006</v>
      </c>
      <c r="H288">
        <f t="shared" si="30"/>
        <v>4.679337359179031E-2</v>
      </c>
      <c r="I288">
        <f t="shared" si="28"/>
        <v>0.36989438499999999</v>
      </c>
      <c r="J288">
        <f t="shared" si="31"/>
        <v>1.7308606146810519E-2</v>
      </c>
    </row>
    <row r="289" spans="1:10">
      <c r="A289" s="165" t="s">
        <v>203</v>
      </c>
      <c r="B289" s="78">
        <v>6.1189999999999998</v>
      </c>
      <c r="C289" s="78">
        <v>14.489000000000001</v>
      </c>
      <c r="D289" s="78">
        <v>15.92</v>
      </c>
      <c r="E289" s="78">
        <v>877.86</v>
      </c>
      <c r="F289" s="78">
        <v>22.265999999999998</v>
      </c>
      <c r="G289" s="20">
        <f t="shared" si="29"/>
        <v>187.33080000000001</v>
      </c>
      <c r="H289">
        <f t="shared" si="30"/>
        <v>3.3004835637924217E-2</v>
      </c>
      <c r="I289">
        <f t="shared" si="28"/>
        <v>0.273960494</v>
      </c>
      <c r="J289">
        <f t="shared" si="31"/>
        <v>9.0420210757545232E-3</v>
      </c>
    </row>
    <row r="290" spans="1:10">
      <c r="A290" s="165" t="s">
        <v>204</v>
      </c>
      <c r="B290" s="78">
        <v>4.7</v>
      </c>
      <c r="C290" s="78">
        <v>0</v>
      </c>
      <c r="D290" s="78">
        <v>0.53900000000000003</v>
      </c>
      <c r="E290" s="78">
        <v>7.2060000000000004</v>
      </c>
      <c r="F290" s="78">
        <v>4.3609999999999998</v>
      </c>
      <c r="G290" s="20">
        <f t="shared" si="29"/>
        <v>3.3612000000000002</v>
      </c>
      <c r="H290">
        <f t="shared" si="30"/>
        <v>5.9219227989306007E-4</v>
      </c>
      <c r="I290">
        <f t="shared" si="28"/>
        <v>0.284910779</v>
      </c>
      <c r="J290">
        <f t="shared" si="31"/>
        <v>1.6872196378211779E-4</v>
      </c>
    </row>
    <row r="291" spans="1:10">
      <c r="A291" s="165" t="s">
        <v>108</v>
      </c>
      <c r="B291" s="78">
        <v>9.9019999999999992</v>
      </c>
      <c r="C291" s="78">
        <v>0</v>
      </c>
      <c r="D291" s="78">
        <v>0.96199999999999997</v>
      </c>
      <c r="E291" s="78">
        <v>32.906999999999996</v>
      </c>
      <c r="F291" s="78">
        <v>300.55099999999999</v>
      </c>
      <c r="G291" s="20">
        <f t="shared" si="29"/>
        <v>68.864400000000003</v>
      </c>
      <c r="H291">
        <f t="shared" si="30"/>
        <v>1.2132859109683342E-2</v>
      </c>
      <c r="I291">
        <f t="shared" si="28"/>
        <v>0.342986709</v>
      </c>
      <c r="J291">
        <f t="shared" si="31"/>
        <v>4.161409416790959E-3</v>
      </c>
    </row>
    <row r="292" spans="1:10">
      <c r="A292" s="165" t="s">
        <v>124</v>
      </c>
      <c r="B292" s="78">
        <v>0</v>
      </c>
      <c r="C292" s="78">
        <v>23.396999999999998</v>
      </c>
      <c r="D292" s="78">
        <v>1.1850000000000001</v>
      </c>
      <c r="E292" s="78">
        <v>268.31400000000002</v>
      </c>
      <c r="F292" s="78">
        <v>354.27499999999998</v>
      </c>
      <c r="G292" s="20">
        <f t="shared" si="29"/>
        <v>129.4342</v>
      </c>
      <c r="H292">
        <f t="shared" si="30"/>
        <v>2.2804335949700796E-2</v>
      </c>
      <c r="I292">
        <f t="shared" si="28"/>
        <v>0.38353377399999999</v>
      </c>
      <c r="J292">
        <f t="shared" si="31"/>
        <v>8.7462330303526205E-3</v>
      </c>
    </row>
    <row r="293" spans="1:10">
      <c r="A293" s="165" t="s">
        <v>159</v>
      </c>
      <c r="B293" s="78">
        <v>9.2810000000000006</v>
      </c>
      <c r="C293" s="78">
        <v>10.401</v>
      </c>
      <c r="D293" s="78">
        <v>672.48199999999997</v>
      </c>
      <c r="E293" s="78">
        <v>79.724999999999994</v>
      </c>
      <c r="F293" s="78">
        <v>95.284999999999997</v>
      </c>
      <c r="G293" s="20">
        <f t="shared" si="29"/>
        <v>173.4348</v>
      </c>
      <c r="H293">
        <f t="shared" si="30"/>
        <v>3.0556571945970754E-2</v>
      </c>
      <c r="I293">
        <f t="shared" si="28"/>
        <v>0.34895254799999997</v>
      </c>
      <c r="J293">
        <f t="shared" si="31"/>
        <v>1.0662793638691812E-2</v>
      </c>
    </row>
    <row r="294" spans="1:10">
      <c r="A294" s="165" t="s">
        <v>173</v>
      </c>
      <c r="B294" s="78">
        <v>0</v>
      </c>
      <c r="C294" s="78">
        <v>0</v>
      </c>
      <c r="D294" s="78">
        <v>0</v>
      </c>
      <c r="E294" s="78">
        <v>0</v>
      </c>
      <c r="F294" s="78">
        <v>151.22499999999999</v>
      </c>
      <c r="G294" s="20">
        <f t="shared" si="29"/>
        <v>30.244999999999997</v>
      </c>
      <c r="H294">
        <f t="shared" si="30"/>
        <v>5.3287086473181007E-3</v>
      </c>
      <c r="I294">
        <f t="shared" si="28"/>
        <v>0.40242429099999999</v>
      </c>
      <c r="J294">
        <f t="shared" si="31"/>
        <v>2.1444017993425559E-3</v>
      </c>
    </row>
    <row r="295" spans="1:10">
      <c r="A295" s="165" t="s">
        <v>205</v>
      </c>
      <c r="B295" s="78">
        <v>187.90899999999999</v>
      </c>
      <c r="C295" s="78">
        <v>105.304</v>
      </c>
      <c r="D295" s="78">
        <v>2.9929999999999999</v>
      </c>
      <c r="E295" s="78">
        <v>1453.597</v>
      </c>
      <c r="F295" s="78">
        <v>531.17600000000004</v>
      </c>
      <c r="G295" s="20">
        <f t="shared" si="29"/>
        <v>456.19579999999996</v>
      </c>
      <c r="H295">
        <f t="shared" si="30"/>
        <v>8.0374756301213393E-2</v>
      </c>
      <c r="I295">
        <f t="shared" si="28"/>
        <v>0.28954676299999998</v>
      </c>
      <c r="J295">
        <f t="shared" si="31"/>
        <v>2.3272250513930191E-2</v>
      </c>
    </row>
    <row r="296" spans="1:10">
      <c r="A296" s="165" t="s">
        <v>207</v>
      </c>
      <c r="B296" s="78">
        <v>332.35</v>
      </c>
      <c r="C296" s="78">
        <v>404.11200000000002</v>
      </c>
      <c r="D296" s="78">
        <v>481.45100000000002</v>
      </c>
      <c r="E296" s="78">
        <v>365.50900000000001</v>
      </c>
      <c r="F296" s="78">
        <v>726.24</v>
      </c>
      <c r="G296" s="20">
        <f t="shared" si="29"/>
        <v>461.93240000000003</v>
      </c>
      <c r="H296">
        <f t="shared" si="30"/>
        <v>8.138545790565066E-2</v>
      </c>
      <c r="I296">
        <f t="shared" si="28"/>
        <v>0.33910511100000001</v>
      </c>
      <c r="J296">
        <f t="shared" si="31"/>
        <v>2.7598224736881494E-2</v>
      </c>
    </row>
    <row r="297" spans="1:10">
      <c r="A297" s="165" t="s">
        <v>42</v>
      </c>
      <c r="B297" s="78">
        <v>0</v>
      </c>
      <c r="C297" s="78">
        <v>16.382000000000001</v>
      </c>
      <c r="D297" s="78">
        <v>30.004000000000001</v>
      </c>
      <c r="E297" s="78">
        <v>1.38</v>
      </c>
      <c r="F297" s="78">
        <v>2.504</v>
      </c>
      <c r="G297" s="20">
        <f t="shared" si="29"/>
        <v>10.054</v>
      </c>
      <c r="H297">
        <f t="shared" si="30"/>
        <v>1.7713617702144551E-3</v>
      </c>
      <c r="I297">
        <f t="shared" si="28"/>
        <v>0.34843180000000001</v>
      </c>
      <c r="J297">
        <f t="shared" si="31"/>
        <v>6.1719877004700902E-4</v>
      </c>
    </row>
    <row r="298" spans="1:10">
      <c r="A298" s="165" t="s">
        <v>48</v>
      </c>
      <c r="B298" s="78">
        <v>0</v>
      </c>
      <c r="C298" s="78">
        <v>0</v>
      </c>
      <c r="D298" s="78">
        <v>7.69</v>
      </c>
      <c r="E298" s="78">
        <v>16.559999999999999</v>
      </c>
      <c r="F298" s="78">
        <v>25.006</v>
      </c>
      <c r="G298" s="20">
        <f t="shared" si="29"/>
        <v>9.8512000000000004</v>
      </c>
      <c r="H298">
        <f t="shared" si="30"/>
        <v>1.7356314969899185E-3</v>
      </c>
      <c r="I298">
        <f t="shared" si="28"/>
        <v>0.35195426499999999</v>
      </c>
      <c r="J298">
        <f t="shared" si="31"/>
        <v>6.1086290783393649E-4</v>
      </c>
    </row>
    <row r="299" spans="1:10">
      <c r="A299" s="165" t="s">
        <v>73</v>
      </c>
      <c r="B299" s="78">
        <v>16.329999999999998</v>
      </c>
      <c r="C299" s="78">
        <v>119.209</v>
      </c>
      <c r="D299" s="78">
        <v>1380.5309999999999</v>
      </c>
      <c r="E299" s="78">
        <v>200.23</v>
      </c>
      <c r="F299" s="78">
        <v>1216.7449999999999</v>
      </c>
      <c r="G299" s="20">
        <f t="shared" si="29"/>
        <v>586.60900000000004</v>
      </c>
      <c r="H299">
        <f t="shared" si="30"/>
        <v>0.1033515771497644</v>
      </c>
      <c r="I299">
        <f t="shared" si="28"/>
        <v>0.39864959599999999</v>
      </c>
      <c r="J299">
        <f t="shared" si="31"/>
        <v>4.1201064476716405E-2</v>
      </c>
    </row>
    <row r="300" spans="1:10">
      <c r="A300" s="165" t="s">
        <v>89</v>
      </c>
      <c r="B300" s="78">
        <v>8.782</v>
      </c>
      <c r="C300" s="78">
        <v>457.63</v>
      </c>
      <c r="D300" s="78">
        <v>26.367000000000001</v>
      </c>
      <c r="E300" s="78">
        <v>793.81700000000001</v>
      </c>
      <c r="F300" s="78">
        <v>65.856999999999999</v>
      </c>
      <c r="G300" s="20">
        <f t="shared" si="29"/>
        <v>270.49059999999997</v>
      </c>
      <c r="H300">
        <f t="shared" si="30"/>
        <v>4.7656326640378957E-2</v>
      </c>
      <c r="I300">
        <f t="shared" si="28"/>
        <v>0.39864959599999999</v>
      </c>
      <c r="J300">
        <f t="shared" si="31"/>
        <v>1.8998175362031109E-2</v>
      </c>
    </row>
    <row r="301" spans="1:10">
      <c r="A301" s="218" t="s">
        <v>119</v>
      </c>
      <c r="B301" s="78">
        <v>0.627</v>
      </c>
      <c r="C301" s="78">
        <v>0.70299999999999996</v>
      </c>
      <c r="D301" s="78">
        <v>3.9769999999999999</v>
      </c>
      <c r="E301" s="78">
        <v>43.439</v>
      </c>
      <c r="F301" s="78">
        <v>36.954999999999998</v>
      </c>
      <c r="G301" s="20">
        <f t="shared" si="29"/>
        <v>17.1402</v>
      </c>
      <c r="H301">
        <f t="shared" si="30"/>
        <v>3.0198423526785162E-3</v>
      </c>
      <c r="I301">
        <f t="shared" si="28"/>
        <v>0.39864959599999999</v>
      </c>
      <c r="J301">
        <f t="shared" si="31"/>
        <v>1.2038589338789799E-3</v>
      </c>
    </row>
    <row r="302" spans="1:10">
      <c r="A302" s="218" t="s">
        <v>185</v>
      </c>
      <c r="B302" s="78">
        <v>0</v>
      </c>
      <c r="C302" s="78">
        <v>0</v>
      </c>
      <c r="D302" s="78">
        <v>28.015999999999998</v>
      </c>
      <c r="E302" s="78">
        <v>16.635000000000002</v>
      </c>
      <c r="F302" s="78">
        <v>15.81</v>
      </c>
      <c r="G302" s="20">
        <f t="shared" si="29"/>
        <v>12.0922</v>
      </c>
      <c r="H302">
        <f t="shared" si="30"/>
        <v>2.1304615872078012E-3</v>
      </c>
      <c r="I302">
        <f t="shared" si="28"/>
        <v>0.36166089299999998</v>
      </c>
      <c r="J302">
        <f t="shared" si="31"/>
        <v>7.705046401317707E-4</v>
      </c>
    </row>
    <row r="303" spans="1:10">
      <c r="A303" s="218" t="s">
        <v>213</v>
      </c>
      <c r="B303" s="78">
        <v>0</v>
      </c>
      <c r="C303" s="78">
        <v>0</v>
      </c>
      <c r="D303" s="78">
        <v>69.686999999999998</v>
      </c>
      <c r="E303" s="78">
        <v>0</v>
      </c>
      <c r="F303" s="78">
        <v>0</v>
      </c>
      <c r="G303" s="20">
        <f t="shared" si="29"/>
        <v>13.9374</v>
      </c>
      <c r="H303">
        <f t="shared" si="30"/>
        <v>2.4555577418129046E-3</v>
      </c>
      <c r="I303">
        <f t="shared" si="28"/>
        <v>0.39864959599999999</v>
      </c>
      <c r="J303">
        <f t="shared" si="31"/>
        <v>9.7890710172838678E-4</v>
      </c>
    </row>
    <row r="304" spans="1:10">
      <c r="A304" s="218" t="s">
        <v>236</v>
      </c>
      <c r="B304" s="78">
        <v>0</v>
      </c>
      <c r="C304" s="78">
        <v>0</v>
      </c>
      <c r="D304" s="78">
        <v>0</v>
      </c>
      <c r="E304" s="78">
        <v>0</v>
      </c>
      <c r="F304" s="78">
        <v>0</v>
      </c>
      <c r="G304" s="20">
        <f t="shared" si="29"/>
        <v>0</v>
      </c>
      <c r="H304">
        <f t="shared" si="30"/>
        <v>0</v>
      </c>
      <c r="I304">
        <f t="shared" si="28"/>
        <v>0.39864959599999999</v>
      </c>
    </row>
    <row r="305" spans="1:12" ht="16" thickBot="1">
      <c r="A305" s="79"/>
      <c r="B305" s="80"/>
      <c r="C305" s="80"/>
      <c r="D305" s="80"/>
      <c r="E305" s="80"/>
      <c r="F305" s="80"/>
      <c r="G305" s="20"/>
    </row>
    <row r="306" spans="1:12">
      <c r="A306" s="58"/>
      <c r="B306" s="82">
        <f>SUM(B266:B304)</f>
        <v>2553.2079999999996</v>
      </c>
      <c r="C306" s="82">
        <f>SUM(C266:C304)</f>
        <v>3332.7069999999994</v>
      </c>
      <c r="D306" s="82">
        <f>SUM(D266:D304)</f>
        <v>7032.9309999999996</v>
      </c>
      <c r="E306" s="82">
        <f>SUM(E266:E304)</f>
        <v>8332.2459999999992</v>
      </c>
      <c r="F306" s="82">
        <f>SUM(F266:F304)</f>
        <v>7128.2040000000006</v>
      </c>
      <c r="G306" s="20">
        <f t="shared" si="29"/>
        <v>5675.8591999999999</v>
      </c>
    </row>
    <row r="307" spans="1:12">
      <c r="A307" s="84" t="s">
        <v>288</v>
      </c>
      <c r="B307" s="166"/>
      <c r="C307" s="166"/>
      <c r="D307" s="166"/>
      <c r="E307" s="166"/>
      <c r="F307" s="166"/>
      <c r="G307" s="69"/>
    </row>
    <row r="308" spans="1:12">
      <c r="A308" s="86"/>
      <c r="B308" s="81"/>
      <c r="C308" s="81"/>
      <c r="D308" s="81"/>
      <c r="E308" s="81"/>
      <c r="F308" s="81"/>
      <c r="G308" s="18"/>
    </row>
    <row r="309" spans="1:12">
      <c r="A309" s="313" t="s">
        <v>289</v>
      </c>
      <c r="B309" s="314"/>
      <c r="C309" s="314"/>
      <c r="D309" s="314"/>
      <c r="E309" s="314"/>
      <c r="F309" s="314"/>
      <c r="G309" s="315"/>
      <c r="H309" s="316"/>
      <c r="I309" s="316"/>
      <c r="J309" s="316"/>
      <c r="K309" s="316"/>
      <c r="L309" s="316"/>
    </row>
    <row r="310" spans="1:12">
      <c r="A310" s="317" t="s">
        <v>2</v>
      </c>
      <c r="B310" s="317"/>
      <c r="C310" s="317"/>
      <c r="D310" s="317"/>
      <c r="E310" s="317"/>
      <c r="F310" s="317"/>
      <c r="G310" s="318"/>
      <c r="H310" s="316"/>
      <c r="I310" s="316"/>
      <c r="J310" s="316"/>
      <c r="K310" s="316"/>
      <c r="L310" s="316"/>
    </row>
    <row r="311" spans="1:12">
      <c r="A311" s="319" t="s">
        <v>4</v>
      </c>
      <c r="B311" s="320"/>
      <c r="C311" s="320"/>
      <c r="D311" s="320"/>
      <c r="E311" s="320"/>
      <c r="F311" s="320"/>
      <c r="G311" s="321"/>
      <c r="H311" s="316"/>
      <c r="I311" s="316"/>
      <c r="J311" s="316"/>
      <c r="K311" s="316"/>
      <c r="L311" s="316"/>
    </row>
    <row r="312" spans="1:12" ht="16" thickBot="1">
      <c r="A312" s="322"/>
      <c r="B312" s="323"/>
      <c r="C312" s="323"/>
      <c r="D312" s="323"/>
      <c r="E312" s="323"/>
      <c r="F312" s="323"/>
      <c r="G312" s="318"/>
      <c r="H312" s="316"/>
      <c r="I312" s="316"/>
      <c r="J312" s="316"/>
      <c r="K312" s="316"/>
      <c r="L312" s="316"/>
    </row>
    <row r="313" spans="1:12">
      <c r="A313" s="324" t="s">
        <v>268</v>
      </c>
      <c r="B313" s="325" t="s">
        <v>8</v>
      </c>
      <c r="C313" s="325" t="s">
        <v>9</v>
      </c>
      <c r="D313" s="325" t="s">
        <v>10</v>
      </c>
      <c r="E313" s="325" t="s">
        <v>11</v>
      </c>
      <c r="F313" s="325" t="s">
        <v>12</v>
      </c>
      <c r="G313" s="16" t="s">
        <v>13</v>
      </c>
      <c r="H313" s="16" t="s">
        <v>14</v>
      </c>
      <c r="I313" s="16" t="s">
        <v>15</v>
      </c>
      <c r="J313" s="336" t="s">
        <v>279</v>
      </c>
      <c r="K313" s="16" t="s">
        <v>17</v>
      </c>
      <c r="L313" s="16" t="s">
        <v>18</v>
      </c>
    </row>
    <row r="314" spans="1:12">
      <c r="A314" s="318"/>
      <c r="B314" s="326"/>
      <c r="C314" s="326"/>
      <c r="D314" s="326"/>
      <c r="E314" s="326"/>
      <c r="F314" s="326"/>
      <c r="G314" s="18"/>
    </row>
    <row r="315" spans="1:12">
      <c r="A315" s="327" t="s">
        <v>23</v>
      </c>
      <c r="B315" s="328">
        <v>0</v>
      </c>
      <c r="C315" s="328">
        <v>0</v>
      </c>
      <c r="D315" s="328">
        <v>1.3244243720572946</v>
      </c>
      <c r="E315" s="328">
        <v>23.632281696797826</v>
      </c>
      <c r="F315" s="328">
        <v>1.2848615047784</v>
      </c>
      <c r="G315" s="20">
        <f>AVERAGE(B315:F315)</f>
        <v>5.2483135147267044</v>
      </c>
      <c r="H315">
        <f>G315/G$325</f>
        <v>0.16153985901514414</v>
      </c>
      <c r="I315">
        <f t="shared" ref="I315:I323" si="32">VLOOKUP(A315,R$1:S$249,2,FALSE)</f>
        <v>0.205225833</v>
      </c>
      <c r="J315">
        <f>H315*I315</f>
        <v>3.3152152129085517E-2</v>
      </c>
      <c r="K315">
        <f>SUM(J315:J323)</f>
        <v>0.28367707677114595</v>
      </c>
      <c r="L315">
        <f>COUNTA(J315:J323)</f>
        <v>6</v>
      </c>
    </row>
    <row r="316" spans="1:12">
      <c r="A316" s="327" t="s">
        <v>34</v>
      </c>
      <c r="B316" s="328">
        <v>0</v>
      </c>
      <c r="C316" s="328">
        <v>0</v>
      </c>
      <c r="D316" s="328">
        <v>0</v>
      </c>
      <c r="E316" s="328">
        <v>0</v>
      </c>
      <c r="F316" s="328">
        <v>0</v>
      </c>
      <c r="G316" s="20">
        <f t="shared" ref="G316:G325" si="33">AVERAGE(B316:F316)</f>
        <v>0</v>
      </c>
      <c r="H316">
        <f t="shared" ref="H316:H323" si="34">G316/G$325</f>
        <v>0</v>
      </c>
      <c r="I316">
        <f t="shared" si="32"/>
        <v>0.14496762399999999</v>
      </c>
      <c r="K316" s="316"/>
      <c r="L316" s="316"/>
    </row>
    <row r="317" spans="1:12">
      <c r="A317" s="327" t="s">
        <v>38</v>
      </c>
      <c r="B317" s="328">
        <v>0</v>
      </c>
      <c r="C317" s="328">
        <v>2.790886346050458</v>
      </c>
      <c r="D317" s="328">
        <v>0</v>
      </c>
      <c r="E317" s="328">
        <v>0</v>
      </c>
      <c r="F317" s="328">
        <v>23.492407753368262</v>
      </c>
      <c r="G317" s="20">
        <f t="shared" si="33"/>
        <v>5.2566588198837438</v>
      </c>
      <c r="H317">
        <f t="shared" si="34"/>
        <v>0.16179672237033885</v>
      </c>
      <c r="I317">
        <f t="shared" si="32"/>
        <v>0.189396599</v>
      </c>
      <c r="J317">
        <f t="shared" ref="J317:J323" si="35">H317*I317</f>
        <v>3.0643748946289396E-2</v>
      </c>
      <c r="K317" s="316"/>
      <c r="L317" s="316"/>
    </row>
    <row r="318" spans="1:12">
      <c r="A318" s="327" t="s">
        <v>39</v>
      </c>
      <c r="B318" s="328">
        <v>0</v>
      </c>
      <c r="C318" s="328">
        <v>0</v>
      </c>
      <c r="D318" s="328">
        <v>0</v>
      </c>
      <c r="E318" s="328">
        <v>0</v>
      </c>
      <c r="F318" s="328">
        <v>0</v>
      </c>
      <c r="G318" s="20">
        <f t="shared" si="33"/>
        <v>0</v>
      </c>
      <c r="H318">
        <f t="shared" si="34"/>
        <v>0</v>
      </c>
      <c r="I318">
        <f t="shared" si="32"/>
        <v>0.150847644</v>
      </c>
      <c r="K318" s="316"/>
      <c r="L318" s="316"/>
    </row>
    <row r="319" spans="1:12">
      <c r="A319" s="327" t="s">
        <v>49</v>
      </c>
      <c r="B319" s="328">
        <v>1.4941223862013402</v>
      </c>
      <c r="C319" s="328">
        <v>0</v>
      </c>
      <c r="D319" s="328">
        <v>1.5363322715864618</v>
      </c>
      <c r="E319" s="328">
        <v>4.3094160741219572</v>
      </c>
      <c r="F319" s="328">
        <v>1.5032879605907301</v>
      </c>
      <c r="G319" s="20">
        <f t="shared" si="33"/>
        <v>1.768631738500098</v>
      </c>
      <c r="H319">
        <f t="shared" si="34"/>
        <v>5.4437396105497825E-2</v>
      </c>
      <c r="I319">
        <f t="shared" si="32"/>
        <v>0.21171030399999999</v>
      </c>
      <c r="J319">
        <f t="shared" si="35"/>
        <v>1.1524957678463361E-2</v>
      </c>
      <c r="K319" s="316"/>
      <c r="L319" s="316"/>
    </row>
    <row r="320" spans="1:12">
      <c r="A320" s="327" t="s">
        <v>54</v>
      </c>
      <c r="B320" s="328">
        <v>21.972388032372599</v>
      </c>
      <c r="C320" s="328">
        <v>1.3891918098807656</v>
      </c>
      <c r="D320" s="328">
        <v>0</v>
      </c>
      <c r="E320" s="328">
        <v>1.3901342174586957</v>
      </c>
      <c r="F320" s="328">
        <v>19.272922571675998</v>
      </c>
      <c r="G320" s="20">
        <f t="shared" si="33"/>
        <v>8.8049273262776122</v>
      </c>
      <c r="H320">
        <f t="shared" si="34"/>
        <v>0.27101024261115264</v>
      </c>
      <c r="I320">
        <f t="shared" si="32"/>
        <v>0.12913191900000001</v>
      </c>
      <c r="J320">
        <f t="shared" si="35"/>
        <v>3.4996072697033712E-2</v>
      </c>
      <c r="K320" s="316"/>
      <c r="L320" s="316"/>
    </row>
    <row r="321" spans="1:12">
      <c r="A321" s="327" t="s">
        <v>205</v>
      </c>
      <c r="B321" s="328">
        <v>0</v>
      </c>
      <c r="C321" s="328">
        <v>0</v>
      </c>
      <c r="D321" s="328">
        <v>0</v>
      </c>
      <c r="E321" s="328">
        <v>0</v>
      </c>
      <c r="F321" s="328">
        <v>0.996</v>
      </c>
      <c r="G321" s="20">
        <f t="shared" si="33"/>
        <v>0.19919999999999999</v>
      </c>
      <c r="H321">
        <f t="shared" si="34"/>
        <v>6.1312533684437015E-3</v>
      </c>
      <c r="I321">
        <f t="shared" si="32"/>
        <v>0.28954676299999998</v>
      </c>
      <c r="J321">
        <f t="shared" si="35"/>
        <v>1.7752845659657201E-3</v>
      </c>
      <c r="K321" s="316"/>
      <c r="L321" s="316"/>
    </row>
    <row r="322" spans="1:12">
      <c r="A322" s="327" t="s">
        <v>72</v>
      </c>
      <c r="B322" s="328">
        <v>0</v>
      </c>
      <c r="C322" s="328">
        <v>0</v>
      </c>
      <c r="D322" s="328">
        <v>0</v>
      </c>
      <c r="E322" s="328">
        <v>0</v>
      </c>
      <c r="F322" s="328">
        <v>0</v>
      </c>
      <c r="G322" s="20">
        <f t="shared" si="33"/>
        <v>0</v>
      </c>
      <c r="H322">
        <f t="shared" si="34"/>
        <v>0</v>
      </c>
      <c r="I322">
        <f t="shared" si="32"/>
        <v>0.20526576499999999</v>
      </c>
      <c r="K322" s="316"/>
      <c r="L322" s="316"/>
    </row>
    <row r="323" spans="1:12">
      <c r="A323" s="327" t="s">
        <v>148</v>
      </c>
      <c r="B323" s="328">
        <v>0</v>
      </c>
      <c r="C323" s="328">
        <v>0</v>
      </c>
      <c r="D323" s="328">
        <v>23</v>
      </c>
      <c r="E323" s="328">
        <v>4.5</v>
      </c>
      <c r="F323" s="328">
        <v>28.557736937161962</v>
      </c>
      <c r="G323" s="20">
        <f t="shared" si="33"/>
        <v>11.211547387432393</v>
      </c>
      <c r="H323">
        <f t="shared" si="34"/>
        <v>0.34508452652942295</v>
      </c>
      <c r="I323">
        <f t="shared" si="32"/>
        <v>0.49722559999999999</v>
      </c>
      <c r="J323">
        <f t="shared" si="35"/>
        <v>0.17158486075430823</v>
      </c>
      <c r="K323" s="316"/>
      <c r="L323" s="316"/>
    </row>
    <row r="324" spans="1:12" ht="16" thickBot="1">
      <c r="A324" s="329"/>
      <c r="B324" s="330"/>
      <c r="C324" s="330"/>
      <c r="D324" s="330"/>
      <c r="E324" s="330"/>
      <c r="F324" s="330"/>
      <c r="G324" s="20"/>
      <c r="H324" s="316"/>
      <c r="I324" s="316"/>
      <c r="J324" s="316"/>
      <c r="K324" s="316"/>
      <c r="L324" s="316"/>
    </row>
    <row r="325" spans="1:12">
      <c r="A325" s="235"/>
      <c r="B325" s="331">
        <f>SUM(B315:B323)</f>
        <v>23.466510418573939</v>
      </c>
      <c r="C325" s="331">
        <f>SUM(C315:C323)</f>
        <v>4.1800781559312234</v>
      </c>
      <c r="D325" s="331">
        <f>SUM(D315:D323)</f>
        <v>25.860756643643757</v>
      </c>
      <c r="E325" s="331">
        <f>SUM(E315:E323)</f>
        <v>33.831831988378475</v>
      </c>
      <c r="F325" s="331">
        <f>SUM(F315:F323)</f>
        <v>75.107216727575349</v>
      </c>
      <c r="G325" s="20">
        <f t="shared" si="33"/>
        <v>32.489278786820549</v>
      </c>
      <c r="H325" s="316"/>
      <c r="I325" s="316"/>
      <c r="J325" s="316"/>
      <c r="K325" s="316"/>
      <c r="L325" s="316"/>
    </row>
    <row r="326" spans="1:12">
      <c r="A326" s="332" t="s">
        <v>269</v>
      </c>
      <c r="B326" s="333"/>
      <c r="C326" s="333"/>
      <c r="D326" s="333"/>
      <c r="E326" s="333"/>
      <c r="F326" s="333"/>
      <c r="G326" s="321"/>
      <c r="H326" s="316"/>
      <c r="I326" s="316"/>
      <c r="J326" s="316"/>
      <c r="K326" s="316"/>
      <c r="L326" s="316"/>
    </row>
    <row r="327" spans="1:12">
      <c r="A327" s="86"/>
      <c r="B327" s="334"/>
      <c r="C327" s="334"/>
      <c r="D327" s="334"/>
      <c r="E327" s="334"/>
      <c r="F327" s="334"/>
      <c r="G327" s="318"/>
      <c r="H327" s="316"/>
      <c r="I327" s="316"/>
      <c r="J327" s="316"/>
      <c r="K327" s="316"/>
      <c r="L327" s="316"/>
    </row>
    <row r="328" spans="1:12">
      <c r="A328" s="335" t="s">
        <v>271</v>
      </c>
      <c r="B328" s="334"/>
      <c r="C328" s="334"/>
      <c r="D328" s="334"/>
      <c r="E328" s="334"/>
      <c r="F328" s="334"/>
      <c r="G328" s="318"/>
      <c r="H328" s="316"/>
      <c r="I328" s="316"/>
      <c r="J328" s="316"/>
      <c r="K328" s="316"/>
      <c r="L328" s="316"/>
    </row>
    <row r="330" spans="1:12">
      <c r="A330" s="337" t="s">
        <v>108</v>
      </c>
      <c r="B330" s="338"/>
      <c r="C330" s="338"/>
      <c r="D330" s="338"/>
      <c r="E330" s="338"/>
      <c r="F330" s="338"/>
      <c r="G330" s="339"/>
      <c r="H330" s="340"/>
      <c r="I330" s="340"/>
      <c r="J330" s="340"/>
      <c r="K330" s="340"/>
      <c r="L330" s="340"/>
    </row>
    <row r="331" spans="1:12">
      <c r="A331" s="341" t="s">
        <v>2</v>
      </c>
      <c r="B331" s="341"/>
      <c r="C331" s="341"/>
      <c r="D331" s="341"/>
      <c r="E331" s="341"/>
      <c r="F331" s="341"/>
      <c r="G331" s="342"/>
      <c r="H331" s="340"/>
      <c r="I331" s="340"/>
      <c r="J331" s="340"/>
      <c r="K331" s="340"/>
      <c r="L331" s="340"/>
    </row>
    <row r="332" spans="1:12">
      <c r="A332" s="343" t="s">
        <v>4</v>
      </c>
      <c r="B332" s="344"/>
      <c r="C332" s="344"/>
      <c r="D332" s="344"/>
      <c r="E332" s="344"/>
      <c r="F332" s="344"/>
      <c r="G332" s="345"/>
      <c r="H332" s="340"/>
      <c r="I332" s="340"/>
      <c r="J332" s="340"/>
      <c r="K332" s="340"/>
      <c r="L332" s="340"/>
    </row>
    <row r="333" spans="1:12" ht="16" thickBot="1">
      <c r="A333" s="346"/>
      <c r="B333" s="347"/>
      <c r="C333" s="347"/>
      <c r="D333" s="347"/>
      <c r="E333" s="347"/>
      <c r="F333" s="347"/>
      <c r="G333" s="342"/>
      <c r="H333" s="340"/>
      <c r="I333" s="340"/>
      <c r="J333" s="340"/>
      <c r="K333" s="340"/>
      <c r="L333" s="340"/>
    </row>
    <row r="334" spans="1:12">
      <c r="A334" s="348" t="s">
        <v>7</v>
      </c>
      <c r="B334" s="349" t="s">
        <v>8</v>
      </c>
      <c r="C334" s="349" t="s">
        <v>9</v>
      </c>
      <c r="D334" s="349" t="s">
        <v>10</v>
      </c>
      <c r="E334" s="349" t="s">
        <v>11</v>
      </c>
      <c r="F334" s="349" t="s">
        <v>12</v>
      </c>
      <c r="G334" s="16" t="s">
        <v>13</v>
      </c>
      <c r="H334" s="16" t="s">
        <v>14</v>
      </c>
      <c r="I334" s="16" t="s">
        <v>15</v>
      </c>
      <c r="J334" s="336" t="s">
        <v>279</v>
      </c>
      <c r="K334" s="16" t="s">
        <v>17</v>
      </c>
      <c r="L334" s="16" t="s">
        <v>18</v>
      </c>
    </row>
    <row r="335" spans="1:12">
      <c r="A335" s="342"/>
      <c r="B335" s="350"/>
      <c r="C335" s="350"/>
      <c r="D335" s="350"/>
      <c r="E335" s="350"/>
      <c r="F335" s="350"/>
      <c r="G335" s="18"/>
    </row>
    <row r="336" spans="1:12">
      <c r="A336" s="351" t="s">
        <v>54</v>
      </c>
      <c r="B336" s="352">
        <v>0</v>
      </c>
      <c r="C336" s="352">
        <v>0</v>
      </c>
      <c r="D336" s="352">
        <v>0</v>
      </c>
      <c r="E336" s="352">
        <v>0</v>
      </c>
      <c r="F336" s="352">
        <v>4.3010000000000002</v>
      </c>
      <c r="G336" s="20">
        <f>AVERAGE(B336:F336)</f>
        <v>0.86020000000000008</v>
      </c>
      <c r="H336">
        <f>G336/G$354</f>
        <v>6.7143011022943516E-3</v>
      </c>
      <c r="I336">
        <f t="shared" ref="I336:I352" si="36">VLOOKUP(A336,R$1:S$249,2,FALSE)</f>
        <v>0.12913191900000001</v>
      </c>
      <c r="J336">
        <f>H336*I336</f>
        <v>8.6703058608308503E-4</v>
      </c>
      <c r="K336">
        <f>SUM(J336:J352)</f>
        <v>0.25453684759638939</v>
      </c>
      <c r="L336">
        <f>COUNTA(J336:J352)</f>
        <v>13</v>
      </c>
    </row>
    <row r="337" spans="1:12">
      <c r="A337" s="351" t="s">
        <v>58</v>
      </c>
      <c r="B337" s="352">
        <v>0</v>
      </c>
      <c r="C337" s="352">
        <v>0</v>
      </c>
      <c r="D337" s="352">
        <v>0</v>
      </c>
      <c r="E337" s="352">
        <v>0</v>
      </c>
      <c r="F337" s="352">
        <v>0</v>
      </c>
      <c r="G337" s="20">
        <f t="shared" ref="G337:G354" si="37">AVERAGE(B337:F337)</f>
        <v>0</v>
      </c>
      <c r="H337">
        <f t="shared" ref="H337:H352" si="38">G337/G$354</f>
        <v>0</v>
      </c>
      <c r="I337">
        <f t="shared" si="36"/>
        <v>0.19057085000000001</v>
      </c>
      <c r="K337" s="340"/>
      <c r="L337" s="340"/>
    </row>
    <row r="338" spans="1:12">
      <c r="A338" s="351" t="s">
        <v>87</v>
      </c>
      <c r="B338" s="352">
        <v>0</v>
      </c>
      <c r="C338" s="352">
        <v>0</v>
      </c>
      <c r="D338" s="352">
        <v>0</v>
      </c>
      <c r="E338" s="352">
        <v>0</v>
      </c>
      <c r="F338" s="352">
        <v>1.198</v>
      </c>
      <c r="G338" s="20">
        <f t="shared" si="37"/>
        <v>0.23959999999999998</v>
      </c>
      <c r="H338">
        <f t="shared" si="38"/>
        <v>1.8702005860378125E-3</v>
      </c>
      <c r="I338">
        <f t="shared" si="36"/>
        <v>0.23357465599999999</v>
      </c>
      <c r="J338">
        <f t="shared" ref="J338:J352" si="39">H338*I338</f>
        <v>4.3683145853478045E-4</v>
      </c>
      <c r="K338" s="340"/>
      <c r="L338" s="340"/>
    </row>
    <row r="339" spans="1:12">
      <c r="A339" s="351" t="s">
        <v>0</v>
      </c>
      <c r="B339" s="352">
        <v>0</v>
      </c>
      <c r="C339" s="352">
        <v>0</v>
      </c>
      <c r="D339" s="352">
        <v>0</v>
      </c>
      <c r="E339" s="352">
        <v>0</v>
      </c>
      <c r="F339" s="352">
        <v>403.94</v>
      </c>
      <c r="G339" s="20">
        <f t="shared" si="37"/>
        <v>80.787999999999997</v>
      </c>
      <c r="H339">
        <f t="shared" si="38"/>
        <v>0.63059167339241573</v>
      </c>
      <c r="I339">
        <f t="shared" si="36"/>
        <v>0.199021375</v>
      </c>
      <c r="J339">
        <f t="shared" si="39"/>
        <v>0.12550122190210949</v>
      </c>
      <c r="K339" s="340"/>
      <c r="L339" s="340"/>
    </row>
    <row r="340" spans="1:12">
      <c r="A340" s="351" t="s">
        <v>92</v>
      </c>
      <c r="B340" s="352">
        <v>0</v>
      </c>
      <c r="C340" s="352">
        <v>0</v>
      </c>
      <c r="D340" s="352">
        <v>4.1509999999999998</v>
      </c>
      <c r="E340" s="352">
        <v>0</v>
      </c>
      <c r="F340" s="352">
        <v>0</v>
      </c>
      <c r="G340" s="20">
        <f t="shared" si="37"/>
        <v>0.83019999999999994</v>
      </c>
      <c r="H340">
        <f t="shared" si="38"/>
        <v>6.4801357534582304E-3</v>
      </c>
      <c r="I340">
        <f t="shared" si="36"/>
        <v>0.28963038000000002</v>
      </c>
      <c r="J340">
        <f t="shared" si="39"/>
        <v>1.8768441807256937E-3</v>
      </c>
      <c r="K340" s="340"/>
      <c r="L340" s="340"/>
    </row>
    <row r="341" spans="1:12">
      <c r="A341" s="351" t="s">
        <v>95</v>
      </c>
      <c r="B341" s="352">
        <v>0</v>
      </c>
      <c r="C341" s="352">
        <v>0.498</v>
      </c>
      <c r="D341" s="352">
        <v>3.6909999999999998</v>
      </c>
      <c r="E341" s="352">
        <v>5.7919999999999998</v>
      </c>
      <c r="F341" s="352">
        <v>0.54300000000000004</v>
      </c>
      <c r="G341" s="20">
        <f t="shared" si="37"/>
        <v>2.1048</v>
      </c>
      <c r="H341">
        <f t="shared" si="38"/>
        <v>1.6429040874342188E-2</v>
      </c>
      <c r="I341">
        <f t="shared" si="36"/>
        <v>0.28245747300000001</v>
      </c>
      <c r="J341">
        <f t="shared" si="39"/>
        <v>4.6405053691804055E-3</v>
      </c>
      <c r="K341" s="340"/>
      <c r="L341" s="340"/>
    </row>
    <row r="342" spans="1:12">
      <c r="A342" s="351" t="s">
        <v>102</v>
      </c>
      <c r="B342" s="352">
        <v>0</v>
      </c>
      <c r="C342" s="352">
        <v>0</v>
      </c>
      <c r="D342" s="352">
        <v>0</v>
      </c>
      <c r="E342" s="352">
        <v>0</v>
      </c>
      <c r="F342" s="352">
        <v>5.1769999999999996</v>
      </c>
      <c r="G342" s="20">
        <f t="shared" si="37"/>
        <v>1.0353999999999999</v>
      </c>
      <c r="H342">
        <f t="shared" si="38"/>
        <v>8.0818267394972918E-3</v>
      </c>
      <c r="I342">
        <f t="shared" si="36"/>
        <v>0.29815216</v>
      </c>
      <c r="J342">
        <f t="shared" si="39"/>
        <v>2.4096140991268747E-3</v>
      </c>
      <c r="K342" s="340"/>
      <c r="L342" s="340"/>
    </row>
    <row r="343" spans="1:12">
      <c r="A343" s="351" t="s">
        <v>201</v>
      </c>
      <c r="B343" s="352">
        <v>0</v>
      </c>
      <c r="C343" s="352">
        <v>0</v>
      </c>
      <c r="D343" s="352">
        <v>0</v>
      </c>
      <c r="E343" s="352">
        <v>0.83099999999999996</v>
      </c>
      <c r="F343" s="352">
        <v>1.2689999999999999</v>
      </c>
      <c r="G343" s="20">
        <f t="shared" si="37"/>
        <v>0.41999999999999993</v>
      </c>
      <c r="H343">
        <f t="shared" si="38"/>
        <v>3.2783148837056812E-3</v>
      </c>
      <c r="I343">
        <f t="shared" si="36"/>
        <v>0.36989438499999999</v>
      </c>
      <c r="J343">
        <f t="shared" si="39"/>
        <v>1.2126302677446595E-3</v>
      </c>
      <c r="K343" s="340"/>
      <c r="L343" s="340"/>
    </row>
    <row r="344" spans="1:12">
      <c r="A344" s="351" t="s">
        <v>124</v>
      </c>
      <c r="B344" s="352">
        <v>6.89</v>
      </c>
      <c r="C344" s="352">
        <v>1.554</v>
      </c>
      <c r="D344" s="352">
        <v>7.91</v>
      </c>
      <c r="E344" s="352">
        <v>0</v>
      </c>
      <c r="F344" s="352">
        <v>29.673999999999999</v>
      </c>
      <c r="G344" s="20">
        <f t="shared" si="37"/>
        <v>9.2056000000000004</v>
      </c>
      <c r="H344">
        <f t="shared" si="38"/>
        <v>7.1854417841526255E-2</v>
      </c>
      <c r="I344">
        <f t="shared" si="36"/>
        <v>0.38353377399999999</v>
      </c>
      <c r="J344">
        <f t="shared" si="39"/>
        <v>2.7558596053333499E-2</v>
      </c>
      <c r="K344" s="340"/>
      <c r="L344" s="340"/>
    </row>
    <row r="345" spans="1:12">
      <c r="A345" s="351" t="s">
        <v>159</v>
      </c>
      <c r="B345" s="352">
        <v>1.429</v>
      </c>
      <c r="C345" s="352">
        <v>9.5250000000000004</v>
      </c>
      <c r="D345" s="352">
        <v>6.6379999999999999</v>
      </c>
      <c r="E345" s="352">
        <v>28.212</v>
      </c>
      <c r="F345" s="352">
        <v>44.094000000000001</v>
      </c>
      <c r="G345" s="20">
        <f t="shared" si="37"/>
        <v>17.979599999999998</v>
      </c>
      <c r="H345">
        <f t="shared" si="38"/>
        <v>0.14033997686446348</v>
      </c>
      <c r="I345">
        <f t="shared" si="36"/>
        <v>0.34895254799999997</v>
      </c>
      <c r="J345">
        <f t="shared" si="39"/>
        <v>4.8971992513115577E-2</v>
      </c>
      <c r="K345" s="340"/>
      <c r="L345" s="340"/>
    </row>
    <row r="346" spans="1:12">
      <c r="A346" s="351" t="s">
        <v>173</v>
      </c>
      <c r="B346" s="352">
        <v>0</v>
      </c>
      <c r="C346" s="352">
        <v>0</v>
      </c>
      <c r="D346" s="352">
        <v>0</v>
      </c>
      <c r="E346" s="352">
        <v>0</v>
      </c>
      <c r="F346" s="352">
        <v>0</v>
      </c>
      <c r="G346" s="20">
        <f t="shared" si="37"/>
        <v>0</v>
      </c>
      <c r="H346">
        <f t="shared" si="38"/>
        <v>0</v>
      </c>
      <c r="I346">
        <f t="shared" si="36"/>
        <v>0.40242429099999999</v>
      </c>
      <c r="K346" s="340"/>
      <c r="L346" s="340"/>
    </row>
    <row r="347" spans="1:12">
      <c r="A347" s="351" t="s">
        <v>205</v>
      </c>
      <c r="B347" s="352">
        <v>1.5</v>
      </c>
      <c r="C347" s="352">
        <v>0</v>
      </c>
      <c r="D347" s="352">
        <v>0</v>
      </c>
      <c r="E347" s="352">
        <v>0.503</v>
      </c>
      <c r="F347" s="352">
        <v>0</v>
      </c>
      <c r="G347" s="20">
        <f t="shared" si="37"/>
        <v>0.40060000000000001</v>
      </c>
      <c r="H347">
        <f t="shared" si="38"/>
        <v>3.1268879581249909E-3</v>
      </c>
      <c r="I347">
        <f t="shared" si="36"/>
        <v>0.28954676299999998</v>
      </c>
      <c r="J347">
        <f t="shared" si="39"/>
        <v>9.0538028653877058E-4</v>
      </c>
      <c r="K347" s="340"/>
      <c r="L347" s="340"/>
    </row>
    <row r="348" spans="1:12">
      <c r="A348" s="351" t="s">
        <v>206</v>
      </c>
      <c r="B348" s="352">
        <v>0.96499999999999997</v>
      </c>
      <c r="C348" s="352">
        <v>5.6219999999999999</v>
      </c>
      <c r="D348" s="352">
        <v>0</v>
      </c>
      <c r="E348" s="352">
        <v>29.798999999999999</v>
      </c>
      <c r="F348" s="352">
        <v>4.6989999999999998</v>
      </c>
      <c r="G348" s="20">
        <f t="shared" si="37"/>
        <v>8.2169999999999987</v>
      </c>
      <c r="H348">
        <f t="shared" si="38"/>
        <v>6.4137889046213287E-2</v>
      </c>
      <c r="I348">
        <f t="shared" si="36"/>
        <v>0.37561155200000002</v>
      </c>
      <c r="J348">
        <f t="shared" si="39"/>
        <v>2.4090932046651973E-2</v>
      </c>
      <c r="K348" s="340"/>
      <c r="L348" s="340"/>
    </row>
    <row r="349" spans="1:12">
      <c r="A349" s="351" t="s">
        <v>207</v>
      </c>
      <c r="B349" s="352">
        <v>0</v>
      </c>
      <c r="C349" s="352">
        <v>1.054</v>
      </c>
      <c r="D349" s="352">
        <v>10.845000000000001</v>
      </c>
      <c r="E349" s="352">
        <v>0</v>
      </c>
      <c r="F349" s="352">
        <v>17.247</v>
      </c>
      <c r="G349" s="20">
        <f t="shared" si="37"/>
        <v>5.8292000000000002</v>
      </c>
      <c r="H349">
        <f t="shared" si="38"/>
        <v>4.5499888381183712E-2</v>
      </c>
      <c r="I349">
        <f t="shared" si="36"/>
        <v>0.33910511100000001</v>
      </c>
      <c r="J349">
        <f t="shared" si="39"/>
        <v>1.5429244699988914E-2</v>
      </c>
      <c r="K349" s="340"/>
      <c r="L349" s="340"/>
    </row>
    <row r="350" spans="1:12">
      <c r="A350" s="351" t="s">
        <v>89</v>
      </c>
      <c r="B350" s="352">
        <v>0</v>
      </c>
      <c r="C350" s="352">
        <v>0</v>
      </c>
      <c r="D350" s="352">
        <v>0</v>
      </c>
      <c r="E350" s="352">
        <v>0</v>
      </c>
      <c r="F350" s="352">
        <v>0</v>
      </c>
      <c r="G350" s="20">
        <f t="shared" si="37"/>
        <v>0</v>
      </c>
      <c r="H350">
        <f t="shared" si="38"/>
        <v>0</v>
      </c>
      <c r="I350">
        <f t="shared" si="36"/>
        <v>0.39864959599999999</v>
      </c>
      <c r="K350" s="340"/>
      <c r="L350" s="340"/>
    </row>
    <row r="351" spans="1:12">
      <c r="A351" s="353" t="s">
        <v>119</v>
      </c>
      <c r="B351" s="352">
        <v>0</v>
      </c>
      <c r="C351" s="352">
        <v>0</v>
      </c>
      <c r="D351" s="352">
        <v>0</v>
      </c>
      <c r="E351" s="352">
        <v>0</v>
      </c>
      <c r="F351" s="352">
        <v>0</v>
      </c>
      <c r="G351" s="20">
        <f t="shared" si="37"/>
        <v>0</v>
      </c>
      <c r="H351">
        <f t="shared" si="38"/>
        <v>0</v>
      </c>
      <c r="I351">
        <f t="shared" si="36"/>
        <v>0.39864959599999999</v>
      </c>
      <c r="K351" s="340"/>
      <c r="L351" s="340"/>
    </row>
    <row r="352" spans="1:12">
      <c r="A352" s="353" t="s">
        <v>236</v>
      </c>
      <c r="B352" s="352">
        <v>0</v>
      </c>
      <c r="C352" s="352">
        <v>0</v>
      </c>
      <c r="D352" s="352">
        <v>1.022</v>
      </c>
      <c r="E352" s="352">
        <v>0</v>
      </c>
      <c r="F352" s="352">
        <v>0</v>
      </c>
      <c r="G352" s="20">
        <f t="shared" si="37"/>
        <v>0.2044</v>
      </c>
      <c r="H352">
        <f t="shared" si="38"/>
        <v>1.595446576736765E-3</v>
      </c>
      <c r="I352">
        <f t="shared" si="36"/>
        <v>0.39864959599999999</v>
      </c>
      <c r="J352">
        <f t="shared" si="39"/>
        <v>6.3602413325569436E-4</v>
      </c>
      <c r="K352" s="340"/>
      <c r="L352" s="340"/>
    </row>
    <row r="353" spans="1:12" ht="16" thickBot="1">
      <c r="A353" s="354"/>
      <c r="B353" s="355"/>
      <c r="C353" s="355"/>
      <c r="D353" s="355"/>
      <c r="E353" s="355"/>
      <c r="F353" s="355"/>
      <c r="G353" s="20"/>
      <c r="H353" s="340"/>
      <c r="I353" s="340"/>
      <c r="J353" s="340"/>
      <c r="K353" s="340"/>
      <c r="L353" s="340"/>
    </row>
    <row r="354" spans="1:12">
      <c r="A354" s="58"/>
      <c r="B354" s="356">
        <f>SUM(B336:B352)</f>
        <v>10.783999999999999</v>
      </c>
      <c r="C354" s="356">
        <f>SUM(C336:C352)</f>
        <v>18.252999999999997</v>
      </c>
      <c r="D354" s="356">
        <f>SUM(D336:D352)</f>
        <v>34.256999999999998</v>
      </c>
      <c r="E354" s="356">
        <f>SUM(E336:E352)</f>
        <v>65.137</v>
      </c>
      <c r="F354" s="356">
        <f>SUM(F336:F352)</f>
        <v>512.14200000000005</v>
      </c>
      <c r="G354" s="20">
        <f t="shared" si="37"/>
        <v>128.11460000000002</v>
      </c>
      <c r="H354" s="340"/>
      <c r="I354" s="340"/>
      <c r="J354" s="340"/>
      <c r="K354" s="340"/>
      <c r="L354" s="340"/>
    </row>
    <row r="355" spans="1:12">
      <c r="A355" s="357" t="s">
        <v>290</v>
      </c>
      <c r="B355" s="358"/>
      <c r="C355" s="358"/>
      <c r="D355" s="358"/>
      <c r="E355" s="358"/>
      <c r="F355" s="358"/>
      <c r="G355" s="345"/>
      <c r="H355" s="340"/>
      <c r="I355" s="340"/>
      <c r="J355" s="340"/>
      <c r="K355" s="340"/>
      <c r="L355" s="340"/>
    </row>
    <row r="356" spans="1:12">
      <c r="A356" s="86"/>
      <c r="B356" s="359"/>
      <c r="C356" s="359"/>
      <c r="D356" s="359"/>
      <c r="E356" s="359"/>
      <c r="F356" s="359"/>
      <c r="G356" s="342"/>
      <c r="H356" s="340"/>
      <c r="I356" s="340"/>
      <c r="J356" s="340"/>
      <c r="K356" s="340"/>
      <c r="L356" s="340"/>
    </row>
    <row r="357" spans="1:12">
      <c r="A357" s="360" t="s">
        <v>109</v>
      </c>
      <c r="B357" s="361"/>
      <c r="C357" s="361"/>
      <c r="D357" s="361"/>
      <c r="E357" s="361"/>
      <c r="F357" s="361"/>
      <c r="G357" s="362"/>
      <c r="H357" s="363"/>
      <c r="I357" s="363"/>
      <c r="J357" s="363"/>
      <c r="K357" s="363"/>
      <c r="L357" s="363"/>
    </row>
    <row r="358" spans="1:12">
      <c r="A358" s="364" t="s">
        <v>2</v>
      </c>
      <c r="B358" s="364"/>
      <c r="C358" s="364"/>
      <c r="D358" s="364"/>
      <c r="E358" s="364"/>
      <c r="F358" s="364"/>
      <c r="G358" s="365"/>
      <c r="H358" s="363"/>
      <c r="I358" s="363"/>
      <c r="J358" s="363"/>
      <c r="K358" s="363"/>
      <c r="L358" s="363"/>
    </row>
    <row r="359" spans="1:12">
      <c r="A359" s="366" t="s">
        <v>4</v>
      </c>
      <c r="B359" s="367"/>
      <c r="C359" s="367"/>
      <c r="D359" s="367"/>
      <c r="E359" s="367"/>
      <c r="F359" s="367"/>
      <c r="G359" s="368"/>
      <c r="H359" s="363"/>
      <c r="I359" s="363"/>
      <c r="J359" s="363"/>
      <c r="K359" s="363"/>
      <c r="L359" s="363"/>
    </row>
    <row r="360" spans="1:12" ht="16" thickBot="1">
      <c r="A360" s="369"/>
      <c r="B360" s="370"/>
      <c r="C360" s="370"/>
      <c r="D360" s="370"/>
      <c r="E360" s="370"/>
      <c r="F360" s="370"/>
      <c r="G360" s="365"/>
      <c r="H360" s="363"/>
      <c r="I360" s="363"/>
      <c r="J360" s="363"/>
      <c r="K360" s="363"/>
      <c r="L360" s="363"/>
    </row>
    <row r="361" spans="1:12">
      <c r="A361" s="371" t="s">
        <v>268</v>
      </c>
      <c r="B361" s="372" t="s">
        <v>8</v>
      </c>
      <c r="C361" s="372" t="s">
        <v>9</v>
      </c>
      <c r="D361" s="372" t="s">
        <v>10</v>
      </c>
      <c r="E361" s="372" t="s">
        <v>11</v>
      </c>
      <c r="F361" s="372" t="s">
        <v>12</v>
      </c>
      <c r="G361" s="16" t="s">
        <v>13</v>
      </c>
      <c r="H361" s="16" t="s">
        <v>14</v>
      </c>
      <c r="I361" s="16" t="s">
        <v>15</v>
      </c>
      <c r="J361" s="336" t="s">
        <v>279</v>
      </c>
      <c r="K361" s="16" t="s">
        <v>17</v>
      </c>
      <c r="L361" s="16" t="s">
        <v>18</v>
      </c>
    </row>
    <row r="362" spans="1:12">
      <c r="A362" s="365"/>
      <c r="B362" s="373"/>
      <c r="C362" s="373"/>
      <c r="D362" s="373"/>
      <c r="E362" s="373"/>
      <c r="F362" s="373"/>
      <c r="G362" s="18"/>
    </row>
    <row r="363" spans="1:12">
      <c r="A363" s="164" t="s">
        <v>23</v>
      </c>
      <c r="B363" s="374">
        <v>0</v>
      </c>
      <c r="C363" s="374">
        <v>0</v>
      </c>
      <c r="D363" s="374">
        <v>0</v>
      </c>
      <c r="E363" s="374">
        <v>1.3901342174586957</v>
      </c>
      <c r="F363" s="374">
        <v>0</v>
      </c>
      <c r="G363" s="20">
        <f>AVERAGE(B363:F363)</f>
        <v>0.27802684349173912</v>
      </c>
      <c r="H363">
        <f>G363/G$373</f>
        <v>4.6030151252383434E-3</v>
      </c>
      <c r="I363">
        <f t="shared" ref="I363:I371" si="40">VLOOKUP(A363,R$1:S$249,2,FALSE)</f>
        <v>0.205225833</v>
      </c>
      <c r="J363">
        <f>H363*I363</f>
        <v>9.4465761338863828E-4</v>
      </c>
      <c r="K363">
        <f>SUM(J363:J371)</f>
        <v>0.19122985366799386</v>
      </c>
      <c r="L363">
        <f>COUNTA(J363:J371)</f>
        <v>7</v>
      </c>
    </row>
    <row r="364" spans="1:12">
      <c r="A364" s="164" t="s">
        <v>55</v>
      </c>
      <c r="B364" s="374">
        <v>0</v>
      </c>
      <c r="C364" s="374">
        <v>0</v>
      </c>
      <c r="D364" s="374">
        <v>0</v>
      </c>
      <c r="E364" s="374">
        <v>0</v>
      </c>
      <c r="F364" s="374">
        <v>22</v>
      </c>
      <c r="G364" s="20">
        <f t="shared" ref="G364:G373" si="41">AVERAGE(B364:F364)</f>
        <v>4.4000000000000004</v>
      </c>
      <c r="H364">
        <f t="shared" ref="H364:H371" si="42">G364/G$373</f>
        <v>7.2846442799148245E-2</v>
      </c>
      <c r="I364">
        <f t="shared" si="40"/>
        <v>0.51724363100000004</v>
      </c>
      <c r="J364">
        <f t="shared" ref="J364:J371" si="43">H364*I364</f>
        <v>3.7679358578865244E-2</v>
      </c>
      <c r="K364" s="363"/>
      <c r="L364" s="363"/>
    </row>
    <row r="365" spans="1:12">
      <c r="A365" s="164" t="s">
        <v>39</v>
      </c>
      <c r="B365" s="374">
        <v>35.155820851796243</v>
      </c>
      <c r="C365" s="374">
        <v>22.22706895809225</v>
      </c>
      <c r="D365" s="374">
        <v>13.244243720572946</v>
      </c>
      <c r="E365" s="374">
        <v>12.511207957128301</v>
      </c>
      <c r="F365" s="374">
        <v>5.1394403218835034</v>
      </c>
      <c r="G365" s="20">
        <f t="shared" si="41"/>
        <v>17.655556361894646</v>
      </c>
      <c r="H365">
        <f t="shared" si="42"/>
        <v>0.29230556286452181</v>
      </c>
      <c r="I365">
        <f t="shared" si="40"/>
        <v>0.150847644</v>
      </c>
      <c r="J365">
        <f t="shared" si="43"/>
        <v>4.4093605486207006E-2</v>
      </c>
      <c r="K365" s="363"/>
      <c r="L365" s="363"/>
    </row>
    <row r="366" spans="1:12">
      <c r="A366" s="164" t="s">
        <v>49</v>
      </c>
      <c r="B366" s="374">
        <v>46.771889991577247</v>
      </c>
      <c r="C366" s="374">
        <v>43.981812700825003</v>
      </c>
      <c r="D366" s="374">
        <v>0</v>
      </c>
      <c r="E366" s="374">
        <v>0</v>
      </c>
      <c r="F366" s="374">
        <v>0.6681279824847679</v>
      </c>
      <c r="G366" s="20">
        <f t="shared" si="41"/>
        <v>18.2843661349774</v>
      </c>
      <c r="H366">
        <f t="shared" si="42"/>
        <v>0.30271614358416232</v>
      </c>
      <c r="I366">
        <f t="shared" si="40"/>
        <v>0.21171030399999999</v>
      </c>
      <c r="J366">
        <f t="shared" si="43"/>
        <v>6.4088126783910654E-2</v>
      </c>
      <c r="K366" s="363"/>
      <c r="L366" s="363"/>
    </row>
    <row r="367" spans="1:12">
      <c r="A367" s="164" t="s">
        <v>54</v>
      </c>
      <c r="B367" s="374">
        <v>1.4648258688248434</v>
      </c>
      <c r="C367" s="374">
        <v>2.7783836197615313</v>
      </c>
      <c r="D367" s="374">
        <v>7.9465462323437679</v>
      </c>
      <c r="E367" s="374">
        <v>19.4618790444217</v>
      </c>
      <c r="F367" s="374">
        <v>61.673352229363203</v>
      </c>
      <c r="G367" s="20">
        <f t="shared" si="41"/>
        <v>18.664997398943008</v>
      </c>
      <c r="H367">
        <f t="shared" si="42"/>
        <v>0.30901787849280737</v>
      </c>
      <c r="I367">
        <f t="shared" si="40"/>
        <v>0.12913191900000001</v>
      </c>
      <c r="J367">
        <f t="shared" si="43"/>
        <v>3.9904071655085048E-2</v>
      </c>
      <c r="K367" s="363"/>
      <c r="L367" s="363"/>
    </row>
    <row r="368" spans="1:12">
      <c r="A368" s="164" t="s">
        <v>64</v>
      </c>
      <c r="B368" s="374">
        <v>0</v>
      </c>
      <c r="C368" s="374">
        <v>0</v>
      </c>
      <c r="D368" s="374">
        <v>0</v>
      </c>
      <c r="E368" s="374">
        <v>0</v>
      </c>
      <c r="F368" s="374">
        <v>0</v>
      </c>
      <c r="G368" s="20">
        <f t="shared" si="41"/>
        <v>0</v>
      </c>
      <c r="H368">
        <f t="shared" si="42"/>
        <v>0</v>
      </c>
      <c r="I368">
        <f t="shared" si="40"/>
        <v>0.25070976</v>
      </c>
      <c r="K368" s="363"/>
      <c r="L368" s="363"/>
    </row>
    <row r="369" spans="1:12">
      <c r="A369" s="164" t="s">
        <v>72</v>
      </c>
      <c r="B369" s="374">
        <v>0</v>
      </c>
      <c r="C369" s="374">
        <v>0</v>
      </c>
      <c r="D369" s="374">
        <v>0</v>
      </c>
      <c r="E369" s="374">
        <v>0</v>
      </c>
      <c r="F369" s="374">
        <v>0.59040416116852801</v>
      </c>
      <c r="G369" s="20">
        <f t="shared" si="41"/>
        <v>0.11808083223370561</v>
      </c>
      <c r="H369">
        <f t="shared" si="42"/>
        <v>1.9549474070428307E-3</v>
      </c>
      <c r="I369">
        <f t="shared" si="40"/>
        <v>0.20526576499999999</v>
      </c>
      <c r="J369">
        <f t="shared" si="43"/>
        <v>4.0128377504141299E-4</v>
      </c>
      <c r="K369" s="363"/>
      <c r="L369" s="363"/>
    </row>
    <row r="370" spans="1:12">
      <c r="A370" s="164" t="s">
        <v>275</v>
      </c>
      <c r="B370" s="374">
        <v>0</v>
      </c>
      <c r="C370" s="374">
        <v>0</v>
      </c>
      <c r="D370" s="374">
        <v>0</v>
      </c>
      <c r="E370" s="374">
        <v>0</v>
      </c>
      <c r="F370" s="374">
        <v>0</v>
      </c>
      <c r="G370" s="20">
        <f t="shared" si="41"/>
        <v>0</v>
      </c>
      <c r="H370">
        <f t="shared" si="42"/>
        <v>0</v>
      </c>
      <c r="I370">
        <f t="shared" si="40"/>
        <v>0.53553453900000003</v>
      </c>
      <c r="K370" s="363"/>
      <c r="L370" s="363"/>
    </row>
    <row r="371" spans="1:12">
      <c r="A371" s="164" t="s">
        <v>0</v>
      </c>
      <c r="B371" s="375" t="s">
        <v>30</v>
      </c>
      <c r="C371" s="374">
        <v>1</v>
      </c>
      <c r="D371" s="374">
        <v>0</v>
      </c>
      <c r="E371" s="374">
        <v>4</v>
      </c>
      <c r="F371" s="374">
        <v>0</v>
      </c>
      <c r="G371" s="20">
        <f>AVERAGE(C371:F371)</f>
        <v>1.25</v>
      </c>
      <c r="H371">
        <f t="shared" si="42"/>
        <v>2.0695012158848929E-2</v>
      </c>
      <c r="I371">
        <f t="shared" si="40"/>
        <v>0.199021375</v>
      </c>
      <c r="J371">
        <f t="shared" si="43"/>
        <v>4.1187497754958322E-3</v>
      </c>
      <c r="K371" s="363"/>
      <c r="L371" s="363"/>
    </row>
    <row r="372" spans="1:12" ht="16" thickBot="1">
      <c r="A372" s="376"/>
      <c r="B372" s="377"/>
      <c r="C372" s="377"/>
      <c r="D372" s="377"/>
      <c r="E372" s="377"/>
      <c r="F372" s="377"/>
      <c r="G372" s="20"/>
      <c r="H372" s="363"/>
      <c r="I372" s="363"/>
      <c r="J372" s="363"/>
      <c r="K372" s="363"/>
      <c r="L372" s="363"/>
    </row>
    <row r="373" spans="1:12">
      <c r="A373" s="235"/>
      <c r="B373" s="378">
        <f>SUM(B363:B371)</f>
        <v>83.392536712198336</v>
      </c>
      <c r="C373" s="378">
        <f>SUM(C363:C371)</f>
        <v>69.987265278678777</v>
      </c>
      <c r="D373" s="378">
        <f>SUM(D363:D371)</f>
        <v>21.190789952916713</v>
      </c>
      <c r="E373" s="378">
        <f>SUM(E363:E371)</f>
        <v>37.363221219008693</v>
      </c>
      <c r="F373" s="378">
        <f>SUM(F363:F371)</f>
        <v>90.071324694899999</v>
      </c>
      <c r="G373" s="20">
        <f t="shared" si="41"/>
        <v>60.401027571540496</v>
      </c>
      <c r="H373" s="363"/>
      <c r="I373" s="363"/>
      <c r="J373" s="363"/>
      <c r="K373" s="363"/>
      <c r="L373" s="363"/>
    </row>
    <row r="374" spans="1:12">
      <c r="A374" s="379" t="s">
        <v>269</v>
      </c>
      <c r="B374" s="380"/>
      <c r="C374" s="380"/>
      <c r="D374" s="380"/>
      <c r="E374" s="380"/>
      <c r="F374" s="380"/>
      <c r="G374" s="368"/>
      <c r="H374" s="363"/>
      <c r="I374" s="363"/>
      <c r="J374" s="363"/>
      <c r="K374" s="363"/>
      <c r="L374" s="363"/>
    </row>
    <row r="375" spans="1:12">
      <c r="A375" s="86"/>
      <c r="B375" s="381"/>
      <c r="C375" s="381"/>
      <c r="D375" s="381"/>
      <c r="E375" s="381"/>
      <c r="F375" s="381"/>
      <c r="G375" s="365"/>
      <c r="H375" s="363"/>
      <c r="I375" s="363"/>
      <c r="J375" s="363"/>
      <c r="K375" s="363"/>
      <c r="L375" s="363"/>
    </row>
    <row r="376" spans="1:12">
      <c r="A376" s="382" t="s">
        <v>271</v>
      </c>
      <c r="B376" s="381"/>
      <c r="C376" s="381"/>
      <c r="D376" s="381"/>
      <c r="E376" s="381"/>
      <c r="F376" s="381"/>
      <c r="G376" s="365"/>
      <c r="H376" s="363"/>
      <c r="I376" s="363"/>
      <c r="J376" s="363"/>
      <c r="K376" s="363"/>
      <c r="L376" s="363"/>
    </row>
    <row r="377" spans="1:12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</row>
    <row r="378" spans="1:12">
      <c r="A378" s="1" t="s">
        <v>27</v>
      </c>
      <c r="B378" s="2"/>
      <c r="C378" s="2"/>
      <c r="D378" s="2"/>
      <c r="E378" s="2"/>
      <c r="F378" s="2"/>
      <c r="G378" s="3"/>
    </row>
    <row r="379" spans="1:12">
      <c r="A379" s="6" t="s">
        <v>2</v>
      </c>
      <c r="B379" s="6"/>
      <c r="C379" s="6"/>
      <c r="D379" s="6"/>
      <c r="E379" s="6"/>
      <c r="F379" s="6"/>
      <c r="G379" s="7"/>
    </row>
    <row r="380" spans="1:12">
      <c r="A380" s="8" t="s">
        <v>4</v>
      </c>
      <c r="B380" s="9"/>
      <c r="C380" s="9"/>
      <c r="D380" s="9"/>
      <c r="E380" s="9"/>
      <c r="F380" s="9"/>
      <c r="G380" s="10"/>
    </row>
    <row r="381" spans="1:12" ht="16" thickBot="1">
      <c r="A381" s="11"/>
      <c r="B381" s="12"/>
      <c r="C381" s="12"/>
      <c r="D381" s="12"/>
      <c r="E381" s="12"/>
      <c r="F381" s="12"/>
      <c r="G381" s="13"/>
    </row>
    <row r="382" spans="1:12">
      <c r="A382" s="14" t="s">
        <v>7</v>
      </c>
      <c r="B382" s="15" t="s">
        <v>8</v>
      </c>
      <c r="C382" s="15" t="s">
        <v>9</v>
      </c>
      <c r="D382" s="15" t="s">
        <v>10</v>
      </c>
      <c r="E382" s="15" t="s">
        <v>11</v>
      </c>
      <c r="F382" s="15" t="s">
        <v>12</v>
      </c>
      <c r="G382" s="16" t="s">
        <v>13</v>
      </c>
      <c r="H382" s="16" t="s">
        <v>14</v>
      </c>
      <c r="I382" s="16" t="s">
        <v>15</v>
      </c>
      <c r="J382" s="336" t="s">
        <v>279</v>
      </c>
      <c r="K382" s="16" t="s">
        <v>17</v>
      </c>
      <c r="L382" s="16" t="s">
        <v>18</v>
      </c>
    </row>
    <row r="383" spans="1:12">
      <c r="A383" s="13"/>
      <c r="B383" s="16"/>
      <c r="C383" s="16"/>
      <c r="D383" s="16"/>
      <c r="E383" s="16"/>
      <c r="F383" s="16"/>
      <c r="G383" s="18"/>
    </row>
    <row r="384" spans="1:12">
      <c r="A384" s="17" t="s">
        <v>21</v>
      </c>
      <c r="B384" s="19">
        <v>11.802102025121799</v>
      </c>
      <c r="C384" s="19">
        <v>0</v>
      </c>
      <c r="D384" s="19">
        <v>47.251488321888104</v>
      </c>
      <c r="E384" s="19">
        <v>9.6753341535125195</v>
      </c>
      <c r="F384" s="19">
        <v>6.5527936743698403</v>
      </c>
      <c r="G384" s="20">
        <f>AVERAGE(B384:F384)</f>
        <v>15.056343634978452</v>
      </c>
      <c r="H384">
        <f>G384/G$453</f>
        <v>9.4457453278052883E-3</v>
      </c>
      <c r="I384">
        <f>VLOOKUP(A384,R$1:S$248,2,FALSE)</f>
        <v>0.19499014100000001</v>
      </c>
      <c r="J384">
        <f>H384*I384</f>
        <v>1.8418272133188445E-3</v>
      </c>
      <c r="K384">
        <f>SUM(J384:J451)</f>
        <v>0.23720630049702945</v>
      </c>
      <c r="L384">
        <f>COUNTA(J384:J451)</f>
        <v>60</v>
      </c>
    </row>
    <row r="385" spans="1:10">
      <c r="A385" s="17" t="s">
        <v>23</v>
      </c>
      <c r="B385" s="19">
        <v>0</v>
      </c>
      <c r="C385" s="19">
        <v>0</v>
      </c>
      <c r="D385" s="19">
        <v>0</v>
      </c>
      <c r="E385" s="19">
        <v>0</v>
      </c>
      <c r="F385" s="19">
        <v>0</v>
      </c>
      <c r="G385" s="20">
        <f t="shared" ref="G385:G448" si="44">AVERAGE(B385:F385)</f>
        <v>0</v>
      </c>
      <c r="H385">
        <f t="shared" ref="H385:H448" si="45">G385/G$453</f>
        <v>0</v>
      </c>
      <c r="I385">
        <f t="shared" ref="I385:I448" si="46">VLOOKUP(A385,R$1:S$248,2,FALSE)</f>
        <v>0.205225833</v>
      </c>
    </row>
    <row r="386" spans="1:10">
      <c r="A386" s="17" t="s">
        <v>25</v>
      </c>
      <c r="B386" s="19">
        <v>0</v>
      </c>
      <c r="C386" s="19">
        <v>0</v>
      </c>
      <c r="D386" s="19">
        <v>0</v>
      </c>
      <c r="E386" s="19">
        <v>1.6334077055139675</v>
      </c>
      <c r="F386" s="19">
        <v>7.3905233754853557</v>
      </c>
      <c r="G386" s="20">
        <f t="shared" si="44"/>
        <v>1.8047862161998647</v>
      </c>
      <c r="H386">
        <f t="shared" si="45"/>
        <v>1.1322503911077649E-3</v>
      </c>
      <c r="I386">
        <f t="shared" si="46"/>
        <v>0.22307782900000001</v>
      </c>
      <c r="J386">
        <f t="shared" ref="J386:J448" si="47">H386*I386</f>
        <v>2.5257995913272112E-4</v>
      </c>
    </row>
    <row r="387" spans="1:10">
      <c r="A387" s="17" t="s">
        <v>29</v>
      </c>
      <c r="B387" s="19">
        <v>0</v>
      </c>
      <c r="C387" s="19">
        <v>0</v>
      </c>
      <c r="D387" s="19">
        <v>1.2754206702911748</v>
      </c>
      <c r="E387" s="19">
        <v>0.68811643764205432</v>
      </c>
      <c r="F387" s="19">
        <v>0</v>
      </c>
      <c r="G387" s="20">
        <f t="shared" si="44"/>
        <v>0.39270742158664584</v>
      </c>
      <c r="H387">
        <f t="shared" si="45"/>
        <v>2.4636886501639885E-4</v>
      </c>
      <c r="I387">
        <f t="shared" si="46"/>
        <v>0.226918286</v>
      </c>
      <c r="J387">
        <f t="shared" si="47"/>
        <v>5.5905600573286592E-5</v>
      </c>
    </row>
    <row r="388" spans="1:10">
      <c r="A388" s="17" t="s">
        <v>32</v>
      </c>
      <c r="B388" s="19">
        <v>0</v>
      </c>
      <c r="C388" s="19">
        <v>0.67931479503169434</v>
      </c>
      <c r="D388" s="19">
        <v>0</v>
      </c>
      <c r="E388" s="19">
        <v>0</v>
      </c>
      <c r="F388" s="19">
        <v>1.6549016181545799</v>
      </c>
      <c r="G388" s="20">
        <f t="shared" si="44"/>
        <v>0.46684328263725483</v>
      </c>
      <c r="H388">
        <f t="shared" si="45"/>
        <v>2.9287872691373022E-4</v>
      </c>
      <c r="I388">
        <f t="shared" si="46"/>
        <v>0.167790564</v>
      </c>
      <c r="J388">
        <f t="shared" si="47"/>
        <v>4.9142286772456772E-5</v>
      </c>
    </row>
    <row r="389" spans="1:10">
      <c r="A389" s="17" t="s">
        <v>34</v>
      </c>
      <c r="B389" s="19">
        <v>0.87157139195078204</v>
      </c>
      <c r="C389" s="19">
        <v>0</v>
      </c>
      <c r="D389" s="19">
        <v>0</v>
      </c>
      <c r="E389" s="19">
        <v>0</v>
      </c>
      <c r="F389" s="19">
        <v>0</v>
      </c>
      <c r="G389" s="20">
        <f t="shared" si="44"/>
        <v>0.1743142783901564</v>
      </c>
      <c r="H389">
        <f t="shared" si="45"/>
        <v>1.0935777773086983E-4</v>
      </c>
      <c r="I389">
        <f t="shared" si="46"/>
        <v>0.14496762399999999</v>
      </c>
      <c r="J389">
        <f t="shared" si="47"/>
        <v>1.5853337203564312E-5</v>
      </c>
    </row>
    <row r="390" spans="1:10">
      <c r="A390" s="17" t="s">
        <v>38</v>
      </c>
      <c r="B390" s="19">
        <v>0.71629984985534845</v>
      </c>
      <c r="C390" s="19">
        <v>0</v>
      </c>
      <c r="D390" s="19">
        <v>0</v>
      </c>
      <c r="E390" s="19">
        <v>1.2441701246255328</v>
      </c>
      <c r="F390" s="19">
        <v>0.81588705553428398</v>
      </c>
      <c r="G390" s="20">
        <f t="shared" si="44"/>
        <v>0.55527140600303304</v>
      </c>
      <c r="H390">
        <f t="shared" si="45"/>
        <v>3.4835498020462986E-4</v>
      </c>
      <c r="I390">
        <f t="shared" si="46"/>
        <v>0.189396599</v>
      </c>
      <c r="J390">
        <f t="shared" si="47"/>
        <v>6.5977248495469219E-5</v>
      </c>
    </row>
    <row r="391" spans="1:10">
      <c r="A391" s="17" t="s">
        <v>39</v>
      </c>
      <c r="B391" s="19">
        <v>0</v>
      </c>
      <c r="C391" s="19">
        <v>6.2749794052314201</v>
      </c>
      <c r="D391" s="19">
        <v>6.5532517929394949</v>
      </c>
      <c r="E391" s="19">
        <v>7.3774422920533</v>
      </c>
      <c r="F391" s="19">
        <v>6.3009608194332731</v>
      </c>
      <c r="G391" s="20">
        <f t="shared" si="44"/>
        <v>5.3013268619314973</v>
      </c>
      <c r="H391">
        <f t="shared" si="45"/>
        <v>3.3258395697694757E-3</v>
      </c>
      <c r="I391">
        <f t="shared" si="46"/>
        <v>0.150847644</v>
      </c>
      <c r="J391">
        <f t="shared" si="47"/>
        <v>5.0169506342169902E-4</v>
      </c>
    </row>
    <row r="392" spans="1:10">
      <c r="A392" s="17" t="s">
        <v>41</v>
      </c>
      <c r="B392" s="19">
        <v>7.0472772549163203</v>
      </c>
      <c r="C392" s="19">
        <v>8.6379946738386</v>
      </c>
      <c r="D392" s="19">
        <v>215.03354104722237</v>
      </c>
      <c r="E392" s="19">
        <v>6.6253796804081402</v>
      </c>
      <c r="F392" s="19">
        <v>203.11733098289301</v>
      </c>
      <c r="G392" s="20">
        <f t="shared" si="44"/>
        <v>88.092304727855691</v>
      </c>
      <c r="H392">
        <f t="shared" si="45"/>
        <v>5.5265574164077819E-2</v>
      </c>
      <c r="I392">
        <f t="shared" si="46"/>
        <v>0.15008984</v>
      </c>
      <c r="J392">
        <f t="shared" si="47"/>
        <v>8.2948011837945743E-3</v>
      </c>
    </row>
    <row r="393" spans="1:10">
      <c r="A393" s="17" t="s">
        <v>45</v>
      </c>
      <c r="B393" s="19">
        <v>353.73054528143001</v>
      </c>
      <c r="C393" s="19">
        <v>63.120708265552302</v>
      </c>
      <c r="D393" s="19">
        <v>4.30305478481415</v>
      </c>
      <c r="E393" s="19">
        <v>73.079355811803595</v>
      </c>
      <c r="F393" s="19">
        <v>3.83017214574441</v>
      </c>
      <c r="G393" s="20">
        <f t="shared" si="44"/>
        <v>99.61276725786891</v>
      </c>
      <c r="H393">
        <f t="shared" si="45"/>
        <v>6.249304968902681E-2</v>
      </c>
      <c r="I393">
        <f t="shared" si="46"/>
        <v>0.21118531600000001</v>
      </c>
      <c r="J393">
        <f t="shared" si="47"/>
        <v>1.319761444638083E-2</v>
      </c>
    </row>
    <row r="394" spans="1:10">
      <c r="A394" s="17" t="s">
        <v>47</v>
      </c>
      <c r="B394" s="19">
        <v>6.16691690775259</v>
      </c>
      <c r="C394" s="19">
        <v>6.0804925518481108</v>
      </c>
      <c r="D394" s="19">
        <v>0</v>
      </c>
      <c r="E394" s="19">
        <v>0</v>
      </c>
      <c r="F394" s="19">
        <v>1.1833574459009064</v>
      </c>
      <c r="G394" s="20">
        <f t="shared" si="44"/>
        <v>2.6861533811003211</v>
      </c>
      <c r="H394">
        <f t="shared" si="45"/>
        <v>1.6851847543085815E-3</v>
      </c>
      <c r="I394">
        <f t="shared" si="46"/>
        <v>0.193795309</v>
      </c>
      <c r="J394">
        <f t="shared" si="47"/>
        <v>3.2658090018332061E-4</v>
      </c>
    </row>
    <row r="395" spans="1:10">
      <c r="A395" s="17" t="s">
        <v>49</v>
      </c>
      <c r="B395" s="19">
        <v>0.84081004870545994</v>
      </c>
      <c r="C395" s="19">
        <v>1.38363504264124</v>
      </c>
      <c r="D395" s="19">
        <v>0</v>
      </c>
      <c r="E395" s="19">
        <v>2.10049280258009</v>
      </c>
      <c r="F395" s="19">
        <v>3.0515460738487001</v>
      </c>
      <c r="G395" s="20">
        <f t="shared" si="44"/>
        <v>1.475296793555098</v>
      </c>
      <c r="H395">
        <f t="shared" si="45"/>
        <v>9.2554195976738774E-4</v>
      </c>
      <c r="I395">
        <f t="shared" si="46"/>
        <v>0.21171030399999999</v>
      </c>
      <c r="J395">
        <f t="shared" si="47"/>
        <v>1.9594676966710941E-4</v>
      </c>
    </row>
    <row r="396" spans="1:10">
      <c r="A396" s="17" t="s">
        <v>54</v>
      </c>
      <c r="B396" s="19">
        <v>5.7831325301204801</v>
      </c>
      <c r="C396" s="19">
        <v>0</v>
      </c>
      <c r="D396" s="19">
        <v>0</v>
      </c>
      <c r="E396" s="19">
        <v>0</v>
      </c>
      <c r="F396" s="19">
        <v>51.691263198739804</v>
      </c>
      <c r="G396" s="20">
        <f t="shared" si="44"/>
        <v>11.494879145772057</v>
      </c>
      <c r="H396">
        <f t="shared" si="45"/>
        <v>7.2114255371150239E-3</v>
      </c>
      <c r="I396">
        <f t="shared" si="46"/>
        <v>0.12913191900000001</v>
      </c>
      <c r="J396">
        <f t="shared" si="47"/>
        <v>9.3122521833326883E-4</v>
      </c>
    </row>
    <row r="397" spans="1:10">
      <c r="A397" s="17" t="s">
        <v>56</v>
      </c>
      <c r="B397" s="19">
        <v>2.0522210422236098</v>
      </c>
      <c r="C397" s="19">
        <v>7.7794741353322872</v>
      </c>
      <c r="D397" s="19">
        <v>5.4923878709216014</v>
      </c>
      <c r="E397" s="19">
        <v>2.8956495749664635</v>
      </c>
      <c r="F397" s="19">
        <v>38.1154165392512</v>
      </c>
      <c r="G397" s="20">
        <f t="shared" si="44"/>
        <v>11.267029832539032</v>
      </c>
      <c r="H397">
        <f t="shared" si="45"/>
        <v>7.0684820285121424E-3</v>
      </c>
      <c r="I397">
        <f t="shared" si="46"/>
        <v>0.255508018</v>
      </c>
      <c r="J397">
        <f t="shared" si="47"/>
        <v>1.8060538333737571E-3</v>
      </c>
    </row>
    <row r="398" spans="1:10">
      <c r="A398" s="17" t="s">
        <v>58</v>
      </c>
      <c r="B398" s="19">
        <v>1464.6163987256014</v>
      </c>
      <c r="C398" s="19">
        <v>807.8969997624481</v>
      </c>
      <c r="D398" s="19">
        <v>1042.5060757968099</v>
      </c>
      <c r="E398" s="19">
        <v>217.83403187577761</v>
      </c>
      <c r="F398" s="19">
        <v>16.695490393090498</v>
      </c>
      <c r="G398" s="20">
        <f t="shared" si="44"/>
        <v>709.90979931074548</v>
      </c>
      <c r="H398">
        <f t="shared" si="45"/>
        <v>0.44536889782618605</v>
      </c>
      <c r="I398">
        <f t="shared" si="46"/>
        <v>0.19057085000000001</v>
      </c>
      <c r="J398">
        <f t="shared" si="47"/>
        <v>8.487432942229943E-2</v>
      </c>
    </row>
    <row r="399" spans="1:10">
      <c r="A399" s="17" t="s">
        <v>60</v>
      </c>
      <c r="B399" s="19">
        <v>2.9252572600432125</v>
      </c>
      <c r="C399" s="19">
        <v>0.72237974113799797</v>
      </c>
      <c r="D399" s="19">
        <v>52.980948155407958</v>
      </c>
      <c r="E399" s="19">
        <v>0.8465917384323457</v>
      </c>
      <c r="F399" s="19">
        <v>7.3147165467034299</v>
      </c>
      <c r="G399" s="20">
        <f t="shared" si="44"/>
        <v>12.957978688344989</v>
      </c>
      <c r="H399">
        <f t="shared" si="45"/>
        <v>8.1293154314626779E-3</v>
      </c>
      <c r="I399">
        <f t="shared" si="46"/>
        <v>0.14993991800000001</v>
      </c>
      <c r="J399">
        <f t="shared" si="47"/>
        <v>1.2189088891896487E-3</v>
      </c>
    </row>
    <row r="400" spans="1:10">
      <c r="A400" s="17" t="s">
        <v>64</v>
      </c>
      <c r="B400" s="19">
        <v>2.9765261654520816</v>
      </c>
      <c r="C400" s="19">
        <v>1.8309548054228499</v>
      </c>
      <c r="D400" s="19">
        <v>4.1123376752378995</v>
      </c>
      <c r="E400" s="19">
        <v>1.8961430726136601</v>
      </c>
      <c r="F400" s="19">
        <v>2.2240952647714103</v>
      </c>
      <c r="G400" s="20">
        <f t="shared" si="44"/>
        <v>2.6080113966995802</v>
      </c>
      <c r="H400">
        <f t="shared" si="45"/>
        <v>1.6361616115088929E-3</v>
      </c>
      <c r="I400">
        <f t="shared" si="46"/>
        <v>0.25070976</v>
      </c>
      <c r="J400">
        <f t="shared" si="47"/>
        <v>4.102016849426078E-4</v>
      </c>
    </row>
    <row r="401" spans="1:10">
      <c r="A401" s="17" t="s">
        <v>66</v>
      </c>
      <c r="B401" s="19">
        <v>10.145383967480866</v>
      </c>
      <c r="C401" s="19">
        <v>1.7156518852027458</v>
      </c>
      <c r="D401" s="19">
        <v>0.5761246018449232</v>
      </c>
      <c r="E401" s="19">
        <v>0</v>
      </c>
      <c r="F401" s="19">
        <v>0.83259025509640316</v>
      </c>
      <c r="G401" s="20">
        <f t="shared" si="44"/>
        <v>2.6539501419249873</v>
      </c>
      <c r="H401">
        <f t="shared" si="45"/>
        <v>1.664981735344938E-3</v>
      </c>
      <c r="I401">
        <f t="shared" si="46"/>
        <v>0.187754477</v>
      </c>
      <c r="J401">
        <f t="shared" si="47"/>
        <v>3.1260777493424124E-4</v>
      </c>
    </row>
    <row r="402" spans="1:10">
      <c r="A402" s="17" t="s">
        <v>68</v>
      </c>
      <c r="B402" s="19">
        <v>6.2137913355549852</v>
      </c>
      <c r="C402" s="19">
        <v>4.0036507960763696</v>
      </c>
      <c r="D402" s="19">
        <v>210.13581971935449</v>
      </c>
      <c r="E402" s="19">
        <v>11.888427827706799</v>
      </c>
      <c r="F402" s="19">
        <v>92.039769033295897</v>
      </c>
      <c r="G402" s="20">
        <f t="shared" si="44"/>
        <v>64.856291742397701</v>
      </c>
      <c r="H402">
        <f t="shared" si="45"/>
        <v>4.0688232784573168E-2</v>
      </c>
      <c r="I402">
        <f t="shared" si="46"/>
        <v>0.17079533599999999</v>
      </c>
      <c r="J402">
        <f t="shared" si="47"/>
        <v>6.9493603896873899E-3</v>
      </c>
    </row>
    <row r="403" spans="1:10">
      <c r="A403" s="17" t="s">
        <v>70</v>
      </c>
      <c r="B403" s="19">
        <v>0.66942542205295341</v>
      </c>
      <c r="C403" s="19">
        <v>0.97938022596593999</v>
      </c>
      <c r="D403" s="19">
        <v>0.573475753100809</v>
      </c>
      <c r="E403" s="19">
        <v>0</v>
      </c>
      <c r="F403" s="19">
        <v>0</v>
      </c>
      <c r="G403" s="20">
        <f t="shared" si="44"/>
        <v>0.44445628022394051</v>
      </c>
      <c r="H403">
        <f t="shared" si="45"/>
        <v>2.7883402067058443E-4</v>
      </c>
      <c r="I403">
        <f t="shared" si="46"/>
        <v>0.21351756199999999</v>
      </c>
      <c r="J403">
        <f t="shared" si="47"/>
        <v>5.9535960296240792E-5</v>
      </c>
    </row>
    <row r="404" spans="1:10">
      <c r="A404" s="17" t="s">
        <v>72</v>
      </c>
      <c r="B404" s="19">
        <v>0</v>
      </c>
      <c r="C404" s="19">
        <v>0</v>
      </c>
      <c r="D404" s="19">
        <v>0.63175042547132954</v>
      </c>
      <c r="E404" s="19">
        <v>0.700627645599183</v>
      </c>
      <c r="F404" s="19">
        <v>0.94437320601212393</v>
      </c>
      <c r="G404" s="20">
        <f t="shared" si="44"/>
        <v>0.45535025541652729</v>
      </c>
      <c r="H404">
        <f t="shared" si="45"/>
        <v>2.8566846320001403E-4</v>
      </c>
      <c r="I404">
        <f t="shared" si="46"/>
        <v>0.20526576499999999</v>
      </c>
      <c r="J404">
        <f t="shared" si="47"/>
        <v>5.8637955635125226E-5</v>
      </c>
    </row>
    <row r="405" spans="1:10">
      <c r="A405" s="17" t="s">
        <v>74</v>
      </c>
      <c r="B405" s="19">
        <v>2.3276083055626802</v>
      </c>
      <c r="C405" s="19">
        <v>6.0332600303121655</v>
      </c>
      <c r="D405" s="19">
        <v>29.416789727764598</v>
      </c>
      <c r="E405" s="19">
        <v>27.9277964287452</v>
      </c>
      <c r="F405" s="19">
        <v>3.74280156341948</v>
      </c>
      <c r="G405" s="20">
        <f t="shared" si="44"/>
        <v>13.889651211160825</v>
      </c>
      <c r="H405">
        <f t="shared" si="45"/>
        <v>8.7138093559363163E-3</v>
      </c>
      <c r="I405">
        <f t="shared" si="46"/>
        <v>0.164744418</v>
      </c>
      <c r="J405">
        <f t="shared" si="47"/>
        <v>1.4355514509066833E-3</v>
      </c>
    </row>
    <row r="406" spans="1:10">
      <c r="A406" s="17" t="s">
        <v>79</v>
      </c>
      <c r="B406" s="19">
        <v>0</v>
      </c>
      <c r="C406" s="19">
        <v>0.86129892212607495</v>
      </c>
      <c r="D406" s="19">
        <v>0.97080306471799704</v>
      </c>
      <c r="E406" s="19">
        <v>1.8558291803073601</v>
      </c>
      <c r="F406" s="19">
        <v>0</v>
      </c>
      <c r="G406" s="20">
        <f t="shared" si="44"/>
        <v>0.7375862334302864</v>
      </c>
      <c r="H406">
        <f t="shared" si="45"/>
        <v>4.6273198109612619E-4</v>
      </c>
      <c r="I406">
        <f t="shared" si="46"/>
        <v>0.17537725199999998</v>
      </c>
      <c r="J406">
        <f t="shared" si="47"/>
        <v>8.1152663257154546E-5</v>
      </c>
    </row>
    <row r="407" spans="1:10">
      <c r="A407" s="17" t="s">
        <v>81</v>
      </c>
      <c r="B407" s="19">
        <v>1.4765444757754422</v>
      </c>
      <c r="C407" s="19">
        <v>3.5188228544279792</v>
      </c>
      <c r="D407" s="19">
        <v>0</v>
      </c>
      <c r="E407" s="19">
        <v>0</v>
      </c>
      <c r="F407" s="19">
        <v>0</v>
      </c>
      <c r="G407" s="20">
        <f t="shared" si="44"/>
        <v>0.99907346604068437</v>
      </c>
      <c r="H407">
        <f t="shared" si="45"/>
        <v>6.2677856940408067E-4</v>
      </c>
      <c r="I407">
        <f t="shared" si="46"/>
        <v>0.18817235299999999</v>
      </c>
      <c r="J407">
        <f t="shared" si="47"/>
        <v>1.1794239821473966E-4</v>
      </c>
    </row>
    <row r="408" spans="1:10">
      <c r="A408" s="17" t="s">
        <v>83</v>
      </c>
      <c r="B408" s="19">
        <v>0</v>
      </c>
      <c r="C408" s="19">
        <v>4.6787980156784199</v>
      </c>
      <c r="D408" s="19">
        <v>1.7522134442318</v>
      </c>
      <c r="E408" s="19">
        <v>0.57273529759298258</v>
      </c>
      <c r="F408" s="19">
        <v>2.1405792669608141</v>
      </c>
      <c r="G408" s="20">
        <f t="shared" si="44"/>
        <v>1.8288652048928036</v>
      </c>
      <c r="H408">
        <f t="shared" si="45"/>
        <v>1.1473565815919016E-3</v>
      </c>
      <c r="I408">
        <f t="shared" si="46"/>
        <v>0.16181582799999999</v>
      </c>
      <c r="J408">
        <f t="shared" si="47"/>
        <v>1.856604552615431E-4</v>
      </c>
    </row>
    <row r="409" spans="1:10">
      <c r="A409" s="17" t="s">
        <v>85</v>
      </c>
      <c r="B409" s="19">
        <v>30.982531951514261</v>
      </c>
      <c r="C409" s="19">
        <v>21.690840919478301</v>
      </c>
      <c r="D409" s="19">
        <v>6.6194730115423592</v>
      </c>
      <c r="E409" s="19">
        <v>37.953444405057311</v>
      </c>
      <c r="F409" s="19">
        <v>8.0792091420465795</v>
      </c>
      <c r="G409" s="20">
        <f t="shared" si="44"/>
        <v>21.065099885927765</v>
      </c>
      <c r="H409">
        <f t="shared" si="45"/>
        <v>1.3215397685597435E-2</v>
      </c>
      <c r="I409">
        <f t="shared" si="46"/>
        <v>0.15576436299999999</v>
      </c>
      <c r="J409">
        <f t="shared" si="47"/>
        <v>2.0584880022887584E-3</v>
      </c>
    </row>
    <row r="410" spans="1:10">
      <c r="A410" s="17" t="s">
        <v>87</v>
      </c>
      <c r="B410" s="19">
        <v>0.52587248690811905</v>
      </c>
      <c r="C410" s="19">
        <v>0.55150914852266397</v>
      </c>
      <c r="D410" s="19">
        <v>0</v>
      </c>
      <c r="E410" s="19">
        <v>0</v>
      </c>
      <c r="F410" s="19">
        <v>0</v>
      </c>
      <c r="G410" s="20">
        <f t="shared" si="44"/>
        <v>0.2154763270861566</v>
      </c>
      <c r="H410">
        <f t="shared" si="45"/>
        <v>1.3518119399840735E-4</v>
      </c>
      <c r="I410">
        <f t="shared" si="46"/>
        <v>0.23357465599999999</v>
      </c>
      <c r="J410">
        <f t="shared" si="47"/>
        <v>3.1574900885847258E-5</v>
      </c>
    </row>
    <row r="411" spans="1:10">
      <c r="A411" s="17" t="s">
        <v>0</v>
      </c>
      <c r="B411" s="19">
        <v>6.2504119822756072</v>
      </c>
      <c r="C411" s="19">
        <v>6.8848346097690749</v>
      </c>
      <c r="D411" s="19">
        <v>0.66486103477276193</v>
      </c>
      <c r="E411" s="19">
        <v>40.693398947668399</v>
      </c>
      <c r="F411" s="19">
        <v>8.3515997810595994</v>
      </c>
      <c r="G411" s="20">
        <f t="shared" si="44"/>
        <v>12.569021271109088</v>
      </c>
      <c r="H411">
        <f t="shared" si="45"/>
        <v>7.8852991685742623E-3</v>
      </c>
      <c r="I411">
        <f t="shared" si="46"/>
        <v>0.199021375</v>
      </c>
      <c r="J411">
        <f t="shared" si="47"/>
        <v>1.5693430828160064E-3</v>
      </c>
    </row>
    <row r="412" spans="1:10">
      <c r="A412" s="17" t="s">
        <v>37</v>
      </c>
      <c r="B412" s="19">
        <v>0</v>
      </c>
      <c r="C412" s="19">
        <v>1.3502944392041001</v>
      </c>
      <c r="D412" s="19">
        <v>0</v>
      </c>
      <c r="E412" s="19">
        <v>0</v>
      </c>
      <c r="F412" s="19">
        <v>0</v>
      </c>
      <c r="G412" s="20">
        <f t="shared" si="44"/>
        <v>0.27005888784081999</v>
      </c>
      <c r="H412">
        <f t="shared" si="45"/>
        <v>1.6942410055842012E-4</v>
      </c>
      <c r="I412">
        <f t="shared" si="46"/>
        <v>0.23886655300000001</v>
      </c>
      <c r="J412">
        <f t="shared" si="47"/>
        <v>4.0469750895515189E-5</v>
      </c>
    </row>
    <row r="413" spans="1:10">
      <c r="A413" s="17" t="s">
        <v>94</v>
      </c>
      <c r="B413" s="19">
        <v>0</v>
      </c>
      <c r="C413" s="19">
        <v>0</v>
      </c>
      <c r="D413" s="19">
        <v>0</v>
      </c>
      <c r="E413" s="19">
        <v>0</v>
      </c>
      <c r="F413" s="19">
        <v>0</v>
      </c>
      <c r="G413" s="20">
        <f t="shared" si="44"/>
        <v>0</v>
      </c>
      <c r="H413">
        <f t="shared" si="45"/>
        <v>0</v>
      </c>
      <c r="I413">
        <f t="shared" si="46"/>
        <v>0.25937051</v>
      </c>
    </row>
    <row r="414" spans="1:10">
      <c r="A414" s="17" t="s">
        <v>97</v>
      </c>
      <c r="B414" s="19">
        <v>31.098253195151401</v>
      </c>
      <c r="C414" s="19">
        <v>12.473553260919401</v>
      </c>
      <c r="D414" s="19">
        <v>25.655424511121854</v>
      </c>
      <c r="E414" s="19">
        <v>25.390801481883077</v>
      </c>
      <c r="F414" s="19">
        <v>1.3478197185125413</v>
      </c>
      <c r="G414" s="20">
        <f t="shared" si="44"/>
        <v>19.193170433517654</v>
      </c>
      <c r="H414">
        <f t="shared" si="45"/>
        <v>1.2041024324590574E-2</v>
      </c>
      <c r="I414">
        <f t="shared" si="46"/>
        <v>0.28376774599999999</v>
      </c>
      <c r="J414">
        <f t="shared" si="47"/>
        <v>3.4168543321202393E-3</v>
      </c>
    </row>
    <row r="415" spans="1:10">
      <c r="A415" s="17" t="s">
        <v>99</v>
      </c>
      <c r="B415" s="19">
        <v>19.551030871205199</v>
      </c>
      <c r="C415" s="19">
        <v>2.47831818882729</v>
      </c>
      <c r="D415" s="19">
        <v>3.6818997543192791</v>
      </c>
      <c r="E415" s="19">
        <v>14.17519861542632</v>
      </c>
      <c r="F415" s="19">
        <v>3.2404207150511199</v>
      </c>
      <c r="G415" s="20">
        <f t="shared" si="44"/>
        <v>8.6253736289658427</v>
      </c>
      <c r="H415">
        <f t="shared" si="45"/>
        <v>5.4112130163596426E-3</v>
      </c>
      <c r="I415">
        <f t="shared" si="46"/>
        <v>0.36547341700000002</v>
      </c>
      <c r="J415">
        <f t="shared" si="47"/>
        <v>1.9776545112038355E-3</v>
      </c>
    </row>
    <row r="416" spans="1:10">
      <c r="A416" s="17" t="s">
        <v>101</v>
      </c>
      <c r="B416" s="19">
        <v>0</v>
      </c>
      <c r="C416" s="19">
        <v>2.3366206242194476</v>
      </c>
      <c r="D416" s="19">
        <v>0</v>
      </c>
      <c r="E416" s="19">
        <v>0</v>
      </c>
      <c r="F416" s="19">
        <v>0</v>
      </c>
      <c r="G416" s="20">
        <f t="shared" si="44"/>
        <v>0.46732412484388952</v>
      </c>
      <c r="H416">
        <f t="shared" si="45"/>
        <v>2.9318038800335751E-4</v>
      </c>
      <c r="I416">
        <f t="shared" si="46"/>
        <v>0.36470802699999999</v>
      </c>
      <c r="J416">
        <f t="shared" si="47"/>
        <v>1.0692524086379898E-4</v>
      </c>
    </row>
    <row r="417" spans="1:10">
      <c r="A417" s="17" t="s">
        <v>103</v>
      </c>
      <c r="B417" s="19">
        <v>0</v>
      </c>
      <c r="C417" s="19">
        <v>0</v>
      </c>
      <c r="D417" s="19">
        <v>0</v>
      </c>
      <c r="E417" s="19">
        <v>0</v>
      </c>
      <c r="F417" s="19">
        <v>0</v>
      </c>
      <c r="G417" s="20">
        <f t="shared" si="44"/>
        <v>0</v>
      </c>
      <c r="H417">
        <f t="shared" si="45"/>
        <v>0</v>
      </c>
      <c r="I417">
        <f t="shared" si="46"/>
        <v>0.526867847</v>
      </c>
    </row>
    <row r="418" spans="1:10">
      <c r="A418" s="24" t="s">
        <v>109</v>
      </c>
      <c r="B418" s="19">
        <v>0</v>
      </c>
      <c r="C418" s="19">
        <v>0</v>
      </c>
      <c r="D418" s="19">
        <v>0</v>
      </c>
      <c r="E418" s="19">
        <v>0</v>
      </c>
      <c r="F418" s="19">
        <v>0</v>
      </c>
      <c r="G418" s="20">
        <f t="shared" si="44"/>
        <v>0</v>
      </c>
      <c r="H418">
        <f t="shared" si="45"/>
        <v>0</v>
      </c>
      <c r="I418">
        <f t="shared" si="46"/>
        <v>0.50274215499999997</v>
      </c>
    </row>
    <row r="419" spans="1:10">
      <c r="A419" s="24" t="s">
        <v>112</v>
      </c>
      <c r="B419" s="19">
        <v>0</v>
      </c>
      <c r="C419" s="19">
        <v>0</v>
      </c>
      <c r="D419" s="19">
        <v>0</v>
      </c>
      <c r="E419" s="19">
        <v>0</v>
      </c>
      <c r="F419" s="19">
        <v>0</v>
      </c>
      <c r="G419" s="20">
        <f t="shared" si="44"/>
        <v>0</v>
      </c>
      <c r="H419">
        <f t="shared" si="45"/>
        <v>0</v>
      </c>
      <c r="I419">
        <f t="shared" si="46"/>
        <v>0.42592862599999998</v>
      </c>
    </row>
    <row r="420" spans="1:10">
      <c r="A420" s="24" t="s">
        <v>118</v>
      </c>
      <c r="B420" s="19">
        <v>7.5863331746438645</v>
      </c>
      <c r="C420" s="19">
        <v>0</v>
      </c>
      <c r="D420" s="19">
        <v>0</v>
      </c>
      <c r="E420" s="19">
        <v>0</v>
      </c>
      <c r="F420" s="19">
        <v>0</v>
      </c>
      <c r="G420" s="20">
        <f t="shared" si="44"/>
        <v>1.5172666349287729</v>
      </c>
      <c r="H420">
        <f t="shared" si="45"/>
        <v>9.5187215271962144E-4</v>
      </c>
      <c r="I420">
        <f t="shared" si="46"/>
        <v>0.47299710099999998</v>
      </c>
      <c r="J420">
        <f t="shared" si="47"/>
        <v>4.5023276875901018E-4</v>
      </c>
    </row>
    <row r="421" spans="1:10">
      <c r="A421" s="24" t="s">
        <v>122</v>
      </c>
      <c r="B421" s="19">
        <v>42.421357161167464</v>
      </c>
      <c r="C421" s="19">
        <v>2.6755834258303501</v>
      </c>
      <c r="D421" s="19">
        <v>31.979550887695439</v>
      </c>
      <c r="E421" s="19">
        <v>8.2365452384427726</v>
      </c>
      <c r="F421" s="19">
        <v>41.249193749405698</v>
      </c>
      <c r="G421" s="20">
        <f t="shared" si="44"/>
        <v>25.312446092508345</v>
      </c>
      <c r="H421">
        <f t="shared" si="45"/>
        <v>1.5880012120484267E-2</v>
      </c>
      <c r="I421">
        <f t="shared" si="46"/>
        <v>0.57400911600000004</v>
      </c>
      <c r="J421">
        <f t="shared" si="47"/>
        <v>9.1152717193484604E-3</v>
      </c>
    </row>
    <row r="422" spans="1:10">
      <c r="A422" s="24" t="s">
        <v>217</v>
      </c>
      <c r="B422" s="19">
        <v>1.6406049730838248</v>
      </c>
      <c r="C422" s="19">
        <v>0.96409911605725096</v>
      </c>
      <c r="D422" s="19">
        <v>0</v>
      </c>
      <c r="E422" s="19">
        <v>0</v>
      </c>
      <c r="F422" s="19">
        <v>0</v>
      </c>
      <c r="G422" s="20">
        <f t="shared" si="44"/>
        <v>0.52094081782821511</v>
      </c>
      <c r="H422">
        <f t="shared" si="45"/>
        <v>3.2681734791389618E-4</v>
      </c>
      <c r="I422">
        <f t="shared" si="46"/>
        <v>0.42702807500000001</v>
      </c>
      <c r="J422">
        <f t="shared" si="47"/>
        <v>1.3956018295627635E-4</v>
      </c>
    </row>
    <row r="423" spans="1:10">
      <c r="A423" s="24" t="s">
        <v>139</v>
      </c>
      <c r="B423" s="19">
        <v>0</v>
      </c>
      <c r="C423" s="19">
        <v>0</v>
      </c>
      <c r="D423" s="19">
        <v>0</v>
      </c>
      <c r="E423" s="19">
        <v>0</v>
      </c>
      <c r="F423" s="19">
        <v>2.9551814609903202</v>
      </c>
      <c r="G423" s="20">
        <f t="shared" si="44"/>
        <v>0.59103629219806408</v>
      </c>
      <c r="H423">
        <f t="shared" si="45"/>
        <v>3.7079243347126322E-4</v>
      </c>
      <c r="I423">
        <f t="shared" si="46"/>
        <v>0.58945392100000005</v>
      </c>
      <c r="J423">
        <f t="shared" si="47"/>
        <v>2.1856505378676776E-4</v>
      </c>
    </row>
    <row r="424" spans="1:10">
      <c r="A424" s="24" t="s">
        <v>146</v>
      </c>
      <c r="B424" s="19">
        <v>1.4238107444977499</v>
      </c>
      <c r="C424" s="19">
        <v>0</v>
      </c>
      <c r="D424" s="19">
        <v>0</v>
      </c>
      <c r="E424" s="19">
        <v>0</v>
      </c>
      <c r="F424" s="19">
        <v>0</v>
      </c>
      <c r="G424" s="20">
        <f t="shared" si="44"/>
        <v>0.28476214889954998</v>
      </c>
      <c r="H424">
        <f t="shared" si="45"/>
        <v>1.7864833605782455E-4</v>
      </c>
      <c r="I424">
        <f t="shared" si="46"/>
        <v>0.53553453900000003</v>
      </c>
      <c r="J424">
        <f t="shared" si="47"/>
        <v>9.5672354293844156E-5</v>
      </c>
    </row>
    <row r="425" spans="1:10">
      <c r="A425" s="17" t="s">
        <v>150</v>
      </c>
      <c r="B425" s="19">
        <v>0</v>
      </c>
      <c r="C425" s="19">
        <v>0.50983339422624097</v>
      </c>
      <c r="D425" s="19">
        <v>0.70062049281830896</v>
      </c>
      <c r="E425" s="19">
        <v>0.65475321642304563</v>
      </c>
      <c r="F425" s="19">
        <v>0</v>
      </c>
      <c r="G425" s="20">
        <f t="shared" si="44"/>
        <v>0.37304142069351914</v>
      </c>
      <c r="H425">
        <f t="shared" si="45"/>
        <v>2.3403120585050984E-4</v>
      </c>
      <c r="I425">
        <f t="shared" si="46"/>
        <v>0.30302319799999999</v>
      </c>
      <c r="J425">
        <f t="shared" si="47"/>
        <v>7.0916884428617795E-5</v>
      </c>
    </row>
    <row r="426" spans="1:10">
      <c r="A426" s="17" t="s">
        <v>174</v>
      </c>
      <c r="B426" s="19">
        <v>0</v>
      </c>
      <c r="C426" s="19">
        <v>0</v>
      </c>
      <c r="D426" s="19">
        <v>0</v>
      </c>
      <c r="E426" s="19">
        <v>0</v>
      </c>
      <c r="F426" s="19">
        <v>0</v>
      </c>
      <c r="G426" s="20">
        <f t="shared" si="44"/>
        <v>0</v>
      </c>
      <c r="H426">
        <f t="shared" si="45"/>
        <v>0</v>
      </c>
      <c r="I426">
        <f t="shared" si="46"/>
        <v>0.427243396</v>
      </c>
    </row>
    <row r="427" spans="1:10">
      <c r="A427" s="17" t="s">
        <v>175</v>
      </c>
      <c r="B427" s="19">
        <v>0</v>
      </c>
      <c r="C427" s="19">
        <v>0</v>
      </c>
      <c r="D427" s="19">
        <v>0</v>
      </c>
      <c r="E427" s="19">
        <v>0.68672630342459562</v>
      </c>
      <c r="F427" s="19">
        <v>0.78119579490526714</v>
      </c>
      <c r="G427" s="20">
        <f t="shared" si="44"/>
        <v>0.29358441966597254</v>
      </c>
      <c r="H427">
        <f t="shared" si="45"/>
        <v>1.8418307443075679E-4</v>
      </c>
      <c r="I427">
        <f t="shared" si="46"/>
        <v>0.28742747600000002</v>
      </c>
      <c r="J427">
        <f t="shared" si="47"/>
        <v>5.2939276205552566E-5</v>
      </c>
    </row>
    <row r="428" spans="1:10">
      <c r="A428" s="17" t="s">
        <v>44</v>
      </c>
      <c r="B428" s="19">
        <v>0</v>
      </c>
      <c r="C428" s="19">
        <v>0.81128801697036712</v>
      </c>
      <c r="D428" s="19">
        <v>1.2197948466647683</v>
      </c>
      <c r="E428" s="19">
        <v>0.78542583286416301</v>
      </c>
      <c r="F428" s="19">
        <v>1.9131587806150401</v>
      </c>
      <c r="G428" s="20">
        <f t="shared" si="44"/>
        <v>0.94593349542286764</v>
      </c>
      <c r="H428">
        <f t="shared" si="45"/>
        <v>5.9344068596092888E-4</v>
      </c>
      <c r="I428">
        <f t="shared" si="46"/>
        <v>0.338698428</v>
      </c>
      <c r="J428">
        <f t="shared" si="47"/>
        <v>2.0099742744620827E-4</v>
      </c>
    </row>
    <row r="429" spans="1:10">
      <c r="A429" s="17" t="s">
        <v>186</v>
      </c>
      <c r="B429" s="19">
        <v>0.50536492474457095</v>
      </c>
      <c r="C429" s="19">
        <v>1.8309548054228499</v>
      </c>
      <c r="D429" s="19">
        <v>0.92047493857981999</v>
      </c>
      <c r="E429" s="19">
        <v>0</v>
      </c>
      <c r="F429" s="19">
        <v>0</v>
      </c>
      <c r="G429" s="20">
        <f t="shared" si="44"/>
        <v>0.6513589337494482</v>
      </c>
      <c r="H429">
        <f t="shared" si="45"/>
        <v>4.0863643619919881E-4</v>
      </c>
      <c r="I429">
        <f t="shared" si="46"/>
        <v>0.320837551</v>
      </c>
      <c r="J429">
        <f t="shared" si="47"/>
        <v>1.311059134395187E-4</v>
      </c>
    </row>
    <row r="430" spans="1:10">
      <c r="A430" s="17" t="s">
        <v>187</v>
      </c>
      <c r="B430" s="19">
        <v>13.716629435675834</v>
      </c>
      <c r="C430" s="19">
        <v>4.3009378433908507</v>
      </c>
      <c r="D430" s="19">
        <v>6.03805071220921</v>
      </c>
      <c r="E430" s="19">
        <v>3.9799542645842498</v>
      </c>
      <c r="F430" s="19">
        <v>0</v>
      </c>
      <c r="G430" s="20">
        <f t="shared" si="44"/>
        <v>5.6071144511720288</v>
      </c>
      <c r="H430">
        <f t="shared" si="45"/>
        <v>3.5176784227071412E-3</v>
      </c>
      <c r="I430">
        <f t="shared" si="46"/>
        <v>0.29396187099999999</v>
      </c>
      <c r="J430">
        <f t="shared" si="47"/>
        <v>1.0340633307153201E-3</v>
      </c>
    </row>
    <row r="431" spans="1:10" ht="16" thickBot="1">
      <c r="A431" s="30" t="s">
        <v>190</v>
      </c>
      <c r="B431" s="28">
        <v>56.9538946057787</v>
      </c>
      <c r="C431" s="28">
        <v>403.64635066257506</v>
      </c>
      <c r="D431" s="28">
        <v>215.67323801892601</v>
      </c>
      <c r="E431" s="28">
        <v>340.46889227154901</v>
      </c>
      <c r="F431" s="28">
        <v>13.185248762035901</v>
      </c>
      <c r="G431" s="20">
        <f t="shared" si="44"/>
        <v>205.98552486417293</v>
      </c>
      <c r="H431">
        <f t="shared" si="45"/>
        <v>0.12922704583874664</v>
      </c>
      <c r="I431">
        <f t="shared" si="46"/>
        <v>0.349158994</v>
      </c>
      <c r="J431">
        <f t="shared" si="47"/>
        <v>4.5120785322648661E-2</v>
      </c>
    </row>
    <row r="432" spans="1:10">
      <c r="A432" s="17" t="s">
        <v>192</v>
      </c>
      <c r="B432" s="19">
        <v>2.2734097484161571</v>
      </c>
      <c r="C432" s="19">
        <v>6.3527741465847418</v>
      </c>
      <c r="D432" s="19">
        <v>10.334483375163099</v>
      </c>
      <c r="E432" s="19">
        <v>0.60609851881199095</v>
      </c>
      <c r="F432" s="19">
        <v>0</v>
      </c>
      <c r="G432" s="20">
        <f t="shared" si="44"/>
        <v>3.9133531577951977</v>
      </c>
      <c r="H432">
        <f t="shared" si="45"/>
        <v>2.4550806093732573E-3</v>
      </c>
      <c r="I432">
        <f t="shared" si="46"/>
        <v>0.27743080799999997</v>
      </c>
      <c r="J432">
        <f t="shared" si="47"/>
        <v>6.8111499716355509E-4</v>
      </c>
    </row>
    <row r="433" spans="1:10">
      <c r="A433" s="17" t="s">
        <v>193</v>
      </c>
      <c r="B433" s="19">
        <v>5.1400739737063752</v>
      </c>
      <c r="C433" s="19">
        <v>0</v>
      </c>
      <c r="D433" s="19">
        <v>0</v>
      </c>
      <c r="E433" s="19">
        <v>0</v>
      </c>
      <c r="F433" s="19">
        <v>0</v>
      </c>
      <c r="G433" s="20">
        <f t="shared" si="44"/>
        <v>1.028014794741275</v>
      </c>
      <c r="H433">
        <f t="shared" si="45"/>
        <v>6.4493519673549933E-4</v>
      </c>
      <c r="I433">
        <f t="shared" si="46"/>
        <v>0.29781603099999998</v>
      </c>
      <c r="J433">
        <f t="shared" si="47"/>
        <v>1.9207204054397055E-4</v>
      </c>
    </row>
    <row r="434" spans="1:10">
      <c r="A434" s="17" t="s">
        <v>95</v>
      </c>
      <c r="B434" s="19">
        <v>0</v>
      </c>
      <c r="C434" s="19">
        <v>0</v>
      </c>
      <c r="D434" s="19">
        <v>2.8276460343423202</v>
      </c>
      <c r="E434" s="19">
        <v>0</v>
      </c>
      <c r="F434" s="19">
        <v>0</v>
      </c>
      <c r="G434" s="20">
        <f t="shared" si="44"/>
        <v>0.56552920686846408</v>
      </c>
      <c r="H434">
        <f t="shared" si="45"/>
        <v>3.5479031251021726E-4</v>
      </c>
      <c r="I434">
        <f t="shared" si="46"/>
        <v>0.28245747300000001</v>
      </c>
      <c r="J434">
        <f t="shared" si="47"/>
        <v>1.0021317511651626E-4</v>
      </c>
    </row>
    <row r="435" spans="1:10">
      <c r="A435" s="17" t="s">
        <v>205</v>
      </c>
      <c r="B435" s="19">
        <v>0</v>
      </c>
      <c r="C435" s="19">
        <v>0.77933660534311</v>
      </c>
      <c r="D435" s="19">
        <v>0.80392559383877804</v>
      </c>
      <c r="E435" s="19">
        <v>0</v>
      </c>
      <c r="F435" s="19">
        <v>0</v>
      </c>
      <c r="G435" s="20">
        <f t="shared" si="44"/>
        <v>0.31665243983637759</v>
      </c>
      <c r="H435">
        <f t="shared" si="45"/>
        <v>1.9865502386475582E-4</v>
      </c>
      <c r="I435">
        <f t="shared" si="46"/>
        <v>0.28954676299999998</v>
      </c>
      <c r="J435">
        <f t="shared" si="47"/>
        <v>5.7519919113727797E-5</v>
      </c>
    </row>
    <row r="436" spans="1:10">
      <c r="A436" s="17" t="s">
        <v>207</v>
      </c>
      <c r="B436" s="19">
        <v>1.8237082066869301</v>
      </c>
      <c r="C436" s="19">
        <v>0.73210408380716352</v>
      </c>
      <c r="D436" s="19">
        <v>0</v>
      </c>
      <c r="E436" s="19">
        <v>0</v>
      </c>
      <c r="F436" s="19">
        <v>0</v>
      </c>
      <c r="G436" s="20">
        <f t="shared" si="44"/>
        <v>0.51116245809881877</v>
      </c>
      <c r="H436">
        <f t="shared" si="45"/>
        <v>3.2068279772250923E-4</v>
      </c>
      <c r="I436">
        <f t="shared" si="46"/>
        <v>0.33910511100000001</v>
      </c>
      <c r="J436">
        <f t="shared" si="47"/>
        <v>1.0874517571748204E-4</v>
      </c>
    </row>
    <row r="437" spans="1:10">
      <c r="A437" s="17" t="s">
        <v>28</v>
      </c>
      <c r="B437" s="19">
        <v>0</v>
      </c>
      <c r="C437" s="19">
        <v>0</v>
      </c>
      <c r="D437" s="19">
        <v>0</v>
      </c>
      <c r="E437" s="19">
        <v>0</v>
      </c>
      <c r="F437" s="19">
        <v>0</v>
      </c>
      <c r="G437" s="20">
        <f t="shared" si="44"/>
        <v>0</v>
      </c>
      <c r="H437">
        <f t="shared" si="45"/>
        <v>0</v>
      </c>
      <c r="I437">
        <f t="shared" si="46"/>
        <v>0.41010332799999999</v>
      </c>
    </row>
    <row r="438" spans="1:10">
      <c r="A438" s="17" t="s">
        <v>42</v>
      </c>
      <c r="B438" s="19">
        <v>0</v>
      </c>
      <c r="C438" s="19">
        <v>0</v>
      </c>
      <c r="D438" s="19">
        <v>0</v>
      </c>
      <c r="E438" s="19">
        <v>3.5142593017355801</v>
      </c>
      <c r="F438" s="19">
        <v>0</v>
      </c>
      <c r="G438" s="20">
        <f t="shared" si="44"/>
        <v>0.702851860347116</v>
      </c>
      <c r="H438">
        <f t="shared" si="45"/>
        <v>4.4094103037005557E-4</v>
      </c>
      <c r="I438">
        <f t="shared" si="46"/>
        <v>0.34843180000000001</v>
      </c>
      <c r="J438">
        <f t="shared" si="47"/>
        <v>1.5363787690569314E-4</v>
      </c>
    </row>
    <row r="439" spans="1:10">
      <c r="A439" s="17" t="s">
        <v>73</v>
      </c>
      <c r="B439" s="19">
        <v>0.81004870546013796</v>
      </c>
      <c r="C439" s="19">
        <v>0.51677935327564484</v>
      </c>
      <c r="D439" s="19">
        <v>3.3097365057711801</v>
      </c>
      <c r="E439" s="19">
        <v>2.2019726004545741</v>
      </c>
      <c r="F439" s="19">
        <v>0.49467167933968398</v>
      </c>
      <c r="G439" s="20">
        <f t="shared" si="44"/>
        <v>1.4666417688602442</v>
      </c>
      <c r="H439">
        <f t="shared" si="45"/>
        <v>9.201121448630887E-4</v>
      </c>
      <c r="I439">
        <f t="shared" si="46"/>
        <v>0.39864959599999999</v>
      </c>
      <c r="J439">
        <f t="shared" si="47"/>
        <v>3.6680233482436377E-4</v>
      </c>
    </row>
    <row r="440" spans="1:10">
      <c r="A440" s="17" t="s">
        <v>208</v>
      </c>
      <c r="B440" s="19">
        <v>3.0849232797451198</v>
      </c>
      <c r="C440" s="19">
        <v>33.172511228142803</v>
      </c>
      <c r="D440" s="19">
        <v>13.991219066413262</v>
      </c>
      <c r="E440" s="19">
        <v>13.446768285477964</v>
      </c>
      <c r="F440" s="19">
        <v>9.7161226991342602</v>
      </c>
      <c r="G440" s="20">
        <f t="shared" si="44"/>
        <v>14.682308911782684</v>
      </c>
      <c r="H440">
        <f t="shared" si="45"/>
        <v>9.2110909638562933E-3</v>
      </c>
      <c r="I440">
        <f t="shared" si="46"/>
        <v>0.54393411999999997</v>
      </c>
      <c r="J440">
        <f t="shared" si="47"/>
        <v>5.0102266576651242E-3</v>
      </c>
    </row>
    <row r="441" spans="1:10">
      <c r="A441" s="17" t="s">
        <v>5</v>
      </c>
      <c r="B441" s="19">
        <v>1.3329915406306101</v>
      </c>
      <c r="C441" s="19">
        <v>4.9552471858446898</v>
      </c>
      <c r="D441" s="19">
        <v>0.55096053877583451</v>
      </c>
      <c r="E441" s="19">
        <v>5.2686086841684565</v>
      </c>
      <c r="F441" s="19">
        <v>11.035675464541701</v>
      </c>
      <c r="G441" s="20">
        <f t="shared" si="44"/>
        <v>4.628696682792258</v>
      </c>
      <c r="H441">
        <f t="shared" si="45"/>
        <v>2.9038584084744414E-3</v>
      </c>
      <c r="I441">
        <f t="shared" si="46"/>
        <v>0.33270861600000001</v>
      </c>
      <c r="J441">
        <f t="shared" si="47"/>
        <v>9.6613871214349409E-4</v>
      </c>
    </row>
    <row r="442" spans="1:10">
      <c r="A442" s="17" t="s">
        <v>63</v>
      </c>
      <c r="B442" s="19">
        <v>43.380818105247734</v>
      </c>
      <c r="C442" s="19">
        <v>67.117413102579306</v>
      </c>
      <c r="D442" s="19">
        <v>46.084670450105627</v>
      </c>
      <c r="E442" s="19">
        <v>50.49801558340458</v>
      </c>
      <c r="F442" s="19">
        <v>105.50511760337353</v>
      </c>
      <c r="G442" s="20">
        <f t="shared" si="44"/>
        <v>62.517206968942162</v>
      </c>
      <c r="H442">
        <f t="shared" si="45"/>
        <v>3.9220784936286876E-2</v>
      </c>
      <c r="I442">
        <f t="shared" si="46"/>
        <v>0.27222679999999999</v>
      </c>
      <c r="J442">
        <f t="shared" si="47"/>
        <v>1.067694877669358E-2</v>
      </c>
    </row>
    <row r="443" spans="1:10">
      <c r="A443" s="17" t="s">
        <v>212</v>
      </c>
      <c r="B443" s="19">
        <v>12.308931775735159</v>
      </c>
      <c r="C443" s="19">
        <v>20.792033818485422</v>
      </c>
      <c r="D443" s="19">
        <v>4.7983894999635792</v>
      </c>
      <c r="E443" s="19">
        <v>19.107394818969773</v>
      </c>
      <c r="F443" s="19">
        <v>5.0456511292647761</v>
      </c>
      <c r="G443" s="20">
        <f t="shared" si="44"/>
        <v>12.410480208483742</v>
      </c>
      <c r="H443">
        <f t="shared" si="45"/>
        <v>7.7858368729555819E-3</v>
      </c>
      <c r="I443">
        <f t="shared" si="46"/>
        <v>0.2866231185</v>
      </c>
      <c r="J443">
        <f t="shared" si="47"/>
        <v>2.2316008446588171E-3</v>
      </c>
    </row>
    <row r="444" spans="1:10">
      <c r="A444" s="17" t="s">
        <v>223</v>
      </c>
      <c r="B444" s="19">
        <v>147.90200314937562</v>
      </c>
      <c r="C444" s="19">
        <v>50.9013771058411</v>
      </c>
      <c r="D444" s="19">
        <v>9.6497559748094481</v>
      </c>
      <c r="E444" s="19">
        <v>31.553266467877474</v>
      </c>
      <c r="F444" s="19">
        <v>220.30106874779966</v>
      </c>
      <c r="G444" s="20">
        <f t="shared" si="44"/>
        <v>92.061494289140654</v>
      </c>
      <c r="H444">
        <f t="shared" si="45"/>
        <v>5.775568429058827E-2</v>
      </c>
      <c r="I444">
        <f t="shared" si="46"/>
        <v>0.33414865799999999</v>
      </c>
      <c r="J444">
        <f t="shared" si="47"/>
        <v>1.9298984397571751E-2</v>
      </c>
    </row>
    <row r="445" spans="1:10">
      <c r="A445" s="17" t="s">
        <v>251</v>
      </c>
      <c r="B445" s="19">
        <v>55.203427692533047</v>
      </c>
      <c r="C445" s="19">
        <v>4.0286562486542206</v>
      </c>
      <c r="D445" s="19">
        <v>4.9904310339118858</v>
      </c>
      <c r="E445" s="19">
        <v>5.9247520348089608</v>
      </c>
      <c r="F445" s="19">
        <v>5.8666776308181703</v>
      </c>
      <c r="G445" s="20">
        <f t="shared" si="44"/>
        <v>15.202788928145258</v>
      </c>
      <c r="H445">
        <f t="shared" si="45"/>
        <v>9.5376192234366188E-3</v>
      </c>
      <c r="I445">
        <f t="shared" si="46"/>
        <v>0.30281271399999998</v>
      </c>
      <c r="J445">
        <f t="shared" si="47"/>
        <v>2.8881123621474149E-3</v>
      </c>
    </row>
    <row r="446" spans="1:10">
      <c r="A446" s="17" t="s">
        <v>191</v>
      </c>
      <c r="B446" s="19">
        <v>4.8705460138426044</v>
      </c>
      <c r="C446" s="19">
        <v>9.0686441349016373</v>
      </c>
      <c r="D446" s="19">
        <v>4.6778668821063647</v>
      </c>
      <c r="E446" s="19">
        <v>0</v>
      </c>
      <c r="F446" s="19">
        <v>0</v>
      </c>
      <c r="G446" s="20">
        <f t="shared" si="44"/>
        <v>3.7234114061701211</v>
      </c>
      <c r="H446">
        <f t="shared" si="45"/>
        <v>2.3359187825403721E-3</v>
      </c>
      <c r="I446">
        <f t="shared" si="46"/>
        <v>0.28386346000000001</v>
      </c>
      <c r="J446">
        <f t="shared" si="47"/>
        <v>6.630819878908976E-4</v>
      </c>
    </row>
    <row r="447" spans="1:10">
      <c r="A447" s="17" t="s">
        <v>227</v>
      </c>
      <c r="B447" s="19">
        <v>0</v>
      </c>
      <c r="C447" s="19">
        <v>0</v>
      </c>
      <c r="D447" s="19">
        <v>0</v>
      </c>
      <c r="E447" s="19">
        <v>0</v>
      </c>
      <c r="F447" s="19">
        <v>2.0082385319686389</v>
      </c>
      <c r="G447" s="20">
        <f t="shared" si="44"/>
        <v>0.40164770639372777</v>
      </c>
      <c r="H447">
        <f t="shared" si="45"/>
        <v>2.5197764065894968E-4</v>
      </c>
      <c r="I447">
        <f t="shared" si="46"/>
        <v>0.32266445799999999</v>
      </c>
      <c r="J447">
        <f t="shared" si="47"/>
        <v>8.1304228851338765E-5</v>
      </c>
    </row>
    <row r="448" spans="1:10">
      <c r="A448" s="17" t="s">
        <v>228</v>
      </c>
      <c r="B448" s="19">
        <v>16.381147691068222</v>
      </c>
      <c r="C448" s="19">
        <v>43.9345801792891</v>
      </c>
      <c r="D448" s="19">
        <v>3.8196398890132399</v>
      </c>
      <c r="E448" s="19">
        <v>48.815953180279557</v>
      </c>
      <c r="F448" s="19">
        <v>4.0935687542239823</v>
      </c>
      <c r="G448" s="20">
        <f t="shared" si="44"/>
        <v>23.408977938774818</v>
      </c>
      <c r="H448">
        <f t="shared" si="45"/>
        <v>1.4685852644873947E-2</v>
      </c>
      <c r="I448">
        <f t="shared" si="46"/>
        <v>0.28943591299999999</v>
      </c>
      <c r="J448">
        <f t="shared" si="47"/>
        <v>4.2506131684525552E-3</v>
      </c>
    </row>
    <row r="449" spans="1:12">
      <c r="A449" s="17" t="s">
        <v>232</v>
      </c>
      <c r="B449" s="19">
        <v>1.7079869630497673</v>
      </c>
      <c r="C449" s="19">
        <v>0</v>
      </c>
      <c r="D449" s="19">
        <v>0</v>
      </c>
      <c r="E449" s="19">
        <v>0.54215234480889096</v>
      </c>
      <c r="F449" s="19">
        <v>1.0176103117844899</v>
      </c>
      <c r="G449" s="20">
        <f>AVERAGE(B449:F449)</f>
        <v>0.65354992392862976</v>
      </c>
      <c r="H449">
        <f t="shared" ref="H449:H451" si="48">G449/G$453</f>
        <v>4.1001097544657571E-4</v>
      </c>
      <c r="I449">
        <f t="shared" ref="I449:I451" si="49">VLOOKUP(A449,R$1:S$248,2,FALSE)</f>
        <v>0.262116511</v>
      </c>
      <c r="J449">
        <f>H449*I449</f>
        <v>1.0747064635576309E-4</v>
      </c>
    </row>
    <row r="450" spans="1:12">
      <c r="A450" s="17" t="s">
        <v>233</v>
      </c>
      <c r="B450" s="19">
        <v>0</v>
      </c>
      <c r="C450" s="19">
        <v>0</v>
      </c>
      <c r="D450" s="19">
        <v>0</v>
      </c>
      <c r="E450" s="19">
        <v>0</v>
      </c>
      <c r="F450" s="19">
        <v>0</v>
      </c>
      <c r="G450" s="20">
        <f>AVERAGE(B450:F450)</f>
        <v>0</v>
      </c>
      <c r="H450">
        <f t="shared" si="48"/>
        <v>0</v>
      </c>
      <c r="I450">
        <f t="shared" si="49"/>
        <v>0.30434835599999999</v>
      </c>
    </row>
    <row r="451" spans="1:12">
      <c r="A451" s="17" t="s">
        <v>147</v>
      </c>
      <c r="B451" s="19">
        <v>0</v>
      </c>
      <c r="C451" s="19">
        <v>0</v>
      </c>
      <c r="D451" s="19">
        <v>0</v>
      </c>
      <c r="E451" s="19">
        <v>6.8478011552015357</v>
      </c>
      <c r="F451" s="19">
        <v>1.03816809586095</v>
      </c>
      <c r="G451" s="20">
        <f>AVERAGE(B451:F451)</f>
        <v>1.5771938502124971</v>
      </c>
      <c r="H451">
        <f t="shared" si="48"/>
        <v>9.8946808088770416E-4</v>
      </c>
      <c r="I451">
        <f t="shared" si="49"/>
        <v>0.304407025</v>
      </c>
      <c r="J451">
        <f>H451*I451</f>
        <v>3.0120103483548537E-4</v>
      </c>
    </row>
    <row r="452" spans="1:12" ht="16" thickBot="1">
      <c r="A452" s="31"/>
      <c r="B452" s="32"/>
      <c r="C452" s="32"/>
      <c r="D452" s="32"/>
      <c r="E452" s="32"/>
      <c r="F452" s="32"/>
      <c r="G452" s="20"/>
    </row>
    <row r="453" spans="1:12">
      <c r="A453" s="33"/>
      <c r="B453" s="34">
        <f>SUM(B384:B451)</f>
        <v>2389.2379243417445</v>
      </c>
      <c r="C453" s="34">
        <f>SUM(C384:C451)</f>
        <v>1631.0542715564366</v>
      </c>
      <c r="D453" s="34">
        <f>SUM(D384:D451)</f>
        <v>2022.5575959048836</v>
      </c>
      <c r="E453" s="34">
        <f>SUM(E384:E451)</f>
        <v>1030.1937152032033</v>
      </c>
      <c r="F453" s="34">
        <f>SUM(F384:F451)</f>
        <v>896.86416701143719</v>
      </c>
      <c r="G453" s="20">
        <f>AVERAGE(B453:F453)</f>
        <v>1593.9815348035411</v>
      </c>
    </row>
    <row r="454" spans="1:12">
      <c r="A454" s="35" t="s">
        <v>291</v>
      </c>
      <c r="B454" s="36"/>
      <c r="C454" s="36"/>
      <c r="D454" s="36"/>
      <c r="E454" s="36"/>
      <c r="F454" s="36"/>
      <c r="G454" s="10"/>
    </row>
    <row r="455" spans="1:12">
      <c r="A455" s="37"/>
      <c r="B455" s="38"/>
      <c r="C455" s="38"/>
      <c r="D455" s="38"/>
      <c r="E455" s="38"/>
      <c r="F455" s="38"/>
      <c r="G455" s="13"/>
    </row>
    <row r="456" spans="1:12">
      <c r="A456" s="1" t="s">
        <v>32</v>
      </c>
      <c r="B456" s="2"/>
      <c r="C456" s="2"/>
      <c r="D456" s="2"/>
      <c r="E456" s="2"/>
      <c r="F456" s="2"/>
      <c r="G456" s="3"/>
    </row>
    <row r="457" spans="1:12">
      <c r="A457" s="6" t="s">
        <v>2</v>
      </c>
      <c r="B457" s="6"/>
      <c r="C457" s="6"/>
      <c r="D457" s="6"/>
      <c r="E457" s="6"/>
      <c r="F457" s="6"/>
      <c r="G457" s="7"/>
    </row>
    <row r="458" spans="1:12">
      <c r="A458" s="8" t="s">
        <v>4</v>
      </c>
      <c r="B458" s="9"/>
      <c r="C458" s="9"/>
      <c r="D458" s="9"/>
      <c r="E458" s="9"/>
      <c r="F458" s="9"/>
      <c r="G458" s="10"/>
    </row>
    <row r="459" spans="1:12" ht="16" thickBot="1">
      <c r="A459" s="11"/>
      <c r="B459" s="12"/>
      <c r="C459" s="12"/>
      <c r="D459" s="12"/>
      <c r="E459" s="12"/>
      <c r="F459" s="12"/>
      <c r="G459" s="13"/>
    </row>
    <row r="460" spans="1:12">
      <c r="A460" s="14" t="s">
        <v>7</v>
      </c>
      <c r="B460" s="15" t="s">
        <v>8</v>
      </c>
      <c r="C460" s="15" t="s">
        <v>9</v>
      </c>
      <c r="D460" s="15" t="s">
        <v>10</v>
      </c>
      <c r="E460" s="15" t="s">
        <v>11</v>
      </c>
      <c r="F460" s="15" t="s">
        <v>12</v>
      </c>
      <c r="G460" s="16" t="s">
        <v>13</v>
      </c>
      <c r="H460" s="16" t="s">
        <v>14</v>
      </c>
      <c r="I460" s="16" t="s">
        <v>15</v>
      </c>
      <c r="J460" s="336" t="s">
        <v>279</v>
      </c>
      <c r="K460" s="16" t="s">
        <v>17</v>
      </c>
      <c r="L460" s="16" t="s">
        <v>18</v>
      </c>
    </row>
    <row r="461" spans="1:12">
      <c r="A461" s="13"/>
      <c r="B461" s="16"/>
      <c r="C461" s="16"/>
      <c r="D461" s="16"/>
      <c r="E461" s="16"/>
      <c r="F461" s="16"/>
      <c r="G461" s="18"/>
    </row>
    <row r="462" spans="1:12">
      <c r="A462" s="17" t="s">
        <v>21</v>
      </c>
      <c r="B462" s="19">
        <v>5.7756403873076492</v>
      </c>
      <c r="C462" s="19">
        <v>8.9379426113413416</v>
      </c>
      <c r="D462" s="19">
        <v>12.235801092243813</v>
      </c>
      <c r="E462" s="19">
        <v>33.821111104832191</v>
      </c>
      <c r="F462" s="19">
        <v>11.053045588047503</v>
      </c>
      <c r="G462" s="20">
        <f>AVERAGE(B462:F462)</f>
        <v>14.364708156754499</v>
      </c>
      <c r="H462">
        <f>G462/G$531</f>
        <v>5.4732880413343697E-3</v>
      </c>
      <c r="I462">
        <f>VLOOKUP(A462,R$1:S$248,2,FALSE)</f>
        <v>0.19499014100000001</v>
      </c>
      <c r="J462">
        <f>H462*I462</f>
        <v>1.0672372069134026E-3</v>
      </c>
      <c r="K462">
        <f>SUM(J462:J529)</f>
        <v>0.218028598468337</v>
      </c>
      <c r="L462">
        <f>COUNTA(J462:J529)</f>
        <v>60</v>
      </c>
    </row>
    <row r="463" spans="1:12">
      <c r="A463" s="17" t="s">
        <v>23</v>
      </c>
      <c r="B463" s="19">
        <v>8.3881511507348421</v>
      </c>
      <c r="C463" s="19">
        <v>0</v>
      </c>
      <c r="D463" s="19">
        <v>0</v>
      </c>
      <c r="E463" s="19">
        <v>20.589515085415265</v>
      </c>
      <c r="F463" s="19">
        <v>46.598186693908801</v>
      </c>
      <c r="G463" s="20">
        <f t="shared" ref="G463:G526" si="50">AVERAGE(B463:F463)</f>
        <v>15.115170586011782</v>
      </c>
      <c r="H463">
        <f t="shared" ref="H463:H526" si="51">G463/G$531</f>
        <v>5.7592316884103609E-3</v>
      </c>
      <c r="I463">
        <f t="shared" ref="I463:I526" si="52">VLOOKUP(A463,R$1:S$248,2,FALSE)</f>
        <v>0.205225833</v>
      </c>
      <c r="J463">
        <f t="shared" ref="J463:J526" si="53">H463*I463</f>
        <v>1.1819431206940127E-3</v>
      </c>
    </row>
    <row r="464" spans="1:12">
      <c r="A464" s="17" t="s">
        <v>25</v>
      </c>
      <c r="B464" s="19">
        <v>47.165777280528594</v>
      </c>
      <c r="C464" s="19">
        <v>42.1036038398993</v>
      </c>
      <c r="D464" s="19">
        <v>36.191074598262702</v>
      </c>
      <c r="E464" s="19">
        <v>16.417249193316</v>
      </c>
      <c r="F464" s="19">
        <v>88.826969735665941</v>
      </c>
      <c r="G464" s="20">
        <f t="shared" si="50"/>
        <v>46.140934929534509</v>
      </c>
      <c r="H464">
        <f t="shared" si="51"/>
        <v>1.758076980123395E-2</v>
      </c>
      <c r="I464">
        <f t="shared" si="52"/>
        <v>0.22307782900000001</v>
      </c>
      <c r="J464">
        <f t="shared" si="53"/>
        <v>3.921879959408031E-3</v>
      </c>
    </row>
    <row r="465" spans="1:10">
      <c r="A465" s="17" t="s">
        <v>27</v>
      </c>
      <c r="B465" s="19">
        <v>2.6007954685239301</v>
      </c>
      <c r="C465" s="19">
        <v>0</v>
      </c>
      <c r="D465" s="19">
        <v>0</v>
      </c>
      <c r="E465" s="19">
        <v>0.97847524002735098</v>
      </c>
      <c r="F465" s="19">
        <v>0.62832333035372234</v>
      </c>
      <c r="G465" s="20">
        <f t="shared" si="50"/>
        <v>0.84151880778100063</v>
      </c>
      <c r="H465">
        <f t="shared" si="51"/>
        <v>3.2063824596533522E-4</v>
      </c>
      <c r="I465">
        <f t="shared" si="52"/>
        <v>0.20740839999999999</v>
      </c>
      <c r="J465">
        <f t="shared" si="53"/>
        <v>6.6503065574476632E-5</v>
      </c>
    </row>
    <row r="466" spans="1:10">
      <c r="A466" s="17" t="s">
        <v>29</v>
      </c>
      <c r="B466" s="19">
        <v>143.17261901275199</v>
      </c>
      <c r="C466" s="19">
        <v>32.114462571473538</v>
      </c>
      <c r="D466" s="19">
        <v>97.528575841828896</v>
      </c>
      <c r="E466" s="19">
        <v>537.22653269966497</v>
      </c>
      <c r="F466" s="19">
        <v>163.40589962967692</v>
      </c>
      <c r="G466" s="20">
        <f t="shared" si="50"/>
        <v>194.68961795107924</v>
      </c>
      <c r="H466">
        <f t="shared" si="51"/>
        <v>7.4181274417506479E-2</v>
      </c>
      <c r="I466">
        <f t="shared" si="52"/>
        <v>0.226918286</v>
      </c>
      <c r="J466">
        <f t="shared" si="53"/>
        <v>1.6833087644116219E-2</v>
      </c>
    </row>
    <row r="467" spans="1:10">
      <c r="A467" s="17" t="s">
        <v>34</v>
      </c>
      <c r="B467" s="19">
        <v>0.53304591809837298</v>
      </c>
      <c r="C467" s="19">
        <v>0.51922572522687904</v>
      </c>
      <c r="D467" s="19">
        <v>0</v>
      </c>
      <c r="E467" s="19">
        <v>0</v>
      </c>
      <c r="F467" s="19">
        <v>5.5859021836291696</v>
      </c>
      <c r="G467" s="20">
        <f t="shared" si="50"/>
        <v>1.3276347653908842</v>
      </c>
      <c r="H467">
        <f t="shared" si="51"/>
        <v>5.0585973661127664E-4</v>
      </c>
      <c r="I467">
        <f t="shared" si="52"/>
        <v>0.14496762399999999</v>
      </c>
      <c r="J467">
        <f t="shared" si="53"/>
        <v>7.3333284093802584E-5</v>
      </c>
    </row>
    <row r="468" spans="1:10">
      <c r="A468" s="17" t="s">
        <v>36</v>
      </c>
      <c r="B468" s="19">
        <v>0</v>
      </c>
      <c r="C468" s="19">
        <v>0.75958663379321201</v>
      </c>
      <c r="D468" s="19">
        <v>0</v>
      </c>
      <c r="E468" s="19">
        <v>0</v>
      </c>
      <c r="F468" s="19">
        <v>0.65657004214021197</v>
      </c>
      <c r="G468" s="20">
        <f t="shared" si="50"/>
        <v>0.28323133518668475</v>
      </c>
      <c r="H468">
        <f t="shared" si="51"/>
        <v>1.0791772884571398E-4</v>
      </c>
      <c r="I468">
        <f t="shared" si="52"/>
        <v>0.252987409</v>
      </c>
      <c r="J468">
        <f t="shared" si="53"/>
        <v>2.730182660584174E-5</v>
      </c>
    </row>
    <row r="469" spans="1:10">
      <c r="A469" s="17" t="s">
        <v>38</v>
      </c>
      <c r="B469" s="19">
        <v>0</v>
      </c>
      <c r="C469" s="19">
        <v>0</v>
      </c>
      <c r="D469" s="19">
        <v>0</v>
      </c>
      <c r="E469" s="19">
        <v>0</v>
      </c>
      <c r="F469" s="19">
        <v>0</v>
      </c>
      <c r="G469" s="20">
        <f t="shared" si="50"/>
        <v>0</v>
      </c>
      <c r="H469">
        <f t="shared" si="51"/>
        <v>0</v>
      </c>
      <c r="I469">
        <f t="shared" si="52"/>
        <v>0.189396599</v>
      </c>
    </row>
    <row r="470" spans="1:10">
      <c r="A470" s="17" t="s">
        <v>39</v>
      </c>
      <c r="B470" s="19">
        <v>1.6342836390049</v>
      </c>
      <c r="C470" s="19">
        <v>9.3469023763311103</v>
      </c>
      <c r="D470" s="19">
        <v>6.0375530806406861</v>
      </c>
      <c r="E470" s="19">
        <v>10.473103939330599</v>
      </c>
      <c r="F470" s="19">
        <v>27.531605158983499</v>
      </c>
      <c r="G470" s="20">
        <f t="shared" si="50"/>
        <v>11.004689638858158</v>
      </c>
      <c r="H470">
        <f t="shared" si="51"/>
        <v>4.1930428061385076E-3</v>
      </c>
      <c r="I470">
        <f t="shared" si="52"/>
        <v>0.150847644</v>
      </c>
      <c r="J470">
        <f t="shared" si="53"/>
        <v>6.3251062849714265E-4</v>
      </c>
    </row>
    <row r="471" spans="1:10">
      <c r="A471" s="17" t="s">
        <v>41</v>
      </c>
      <c r="B471" s="19">
        <v>295.33672686375695</v>
      </c>
      <c r="C471" s="19">
        <v>15.045166028432</v>
      </c>
      <c r="D471" s="19">
        <v>31.56375174753774</v>
      </c>
      <c r="E471" s="19">
        <v>0</v>
      </c>
      <c r="F471" s="19">
        <v>141.9680245179415</v>
      </c>
      <c r="G471" s="20">
        <f t="shared" si="50"/>
        <v>96.782733831533648</v>
      </c>
      <c r="H471">
        <f t="shared" si="51"/>
        <v>3.6876473500695402E-2</v>
      </c>
      <c r="I471">
        <f t="shared" si="52"/>
        <v>0.15008984</v>
      </c>
      <c r="J471">
        <f t="shared" si="53"/>
        <v>5.5347840074836127E-3</v>
      </c>
    </row>
    <row r="472" spans="1:10">
      <c r="A472" s="17" t="s">
        <v>45</v>
      </c>
      <c r="B472" s="19">
        <v>24.590404001944702</v>
      </c>
      <c r="C472" s="19">
        <v>0.96259770235534803</v>
      </c>
      <c r="D472" s="19">
        <v>17.930653513663501</v>
      </c>
      <c r="E472" s="19">
        <v>4.395368418673252</v>
      </c>
      <c r="F472" s="19">
        <v>7.3967564806538117</v>
      </c>
      <c r="G472" s="20">
        <f t="shared" si="50"/>
        <v>11.055156023458123</v>
      </c>
      <c r="H472">
        <f t="shared" si="51"/>
        <v>4.2122716729074078E-3</v>
      </c>
      <c r="I472">
        <f t="shared" si="52"/>
        <v>0.21118531600000001</v>
      </c>
      <c r="J472">
        <f t="shared" si="53"/>
        <v>8.8956992432079958E-4</v>
      </c>
    </row>
    <row r="473" spans="1:10">
      <c r="A473" s="17" t="s">
        <v>47</v>
      </c>
      <c r="B473" s="19">
        <v>4.5396767750136204</v>
      </c>
      <c r="C473" s="19">
        <v>0</v>
      </c>
      <c r="D473" s="19">
        <v>0</v>
      </c>
      <c r="E473" s="19">
        <v>11.865290830079283</v>
      </c>
      <c r="F473" s="19">
        <v>12.230826203549993</v>
      </c>
      <c r="G473" s="20">
        <f t="shared" si="50"/>
        <v>5.7271587617285791</v>
      </c>
      <c r="H473">
        <f t="shared" si="51"/>
        <v>2.1821807459870214E-3</v>
      </c>
      <c r="I473">
        <f t="shared" si="52"/>
        <v>0.193795309</v>
      </c>
      <c r="J473">
        <f t="shared" si="53"/>
        <v>4.2289639196240532E-4</v>
      </c>
    </row>
    <row r="474" spans="1:10">
      <c r="A474" s="17" t="s">
        <v>49</v>
      </c>
      <c r="B474" s="19">
        <v>0</v>
      </c>
      <c r="C474" s="19">
        <v>3.8878455647064998</v>
      </c>
      <c r="D474" s="19">
        <v>11.992690448888121</v>
      </c>
      <c r="E474" s="19">
        <v>6.3996745008730835</v>
      </c>
      <c r="F474" s="19">
        <v>10.1123738986081</v>
      </c>
      <c r="G474" s="20">
        <f t="shared" si="50"/>
        <v>6.4785168826151605</v>
      </c>
      <c r="H474">
        <f t="shared" si="51"/>
        <v>2.4684656724144531E-3</v>
      </c>
      <c r="I474">
        <f t="shared" si="52"/>
        <v>0.21171030399999999</v>
      </c>
      <c r="J474">
        <f t="shared" si="53"/>
        <v>5.2259961792042826E-4</v>
      </c>
    </row>
    <row r="475" spans="1:10">
      <c r="A475" s="17" t="s">
        <v>51</v>
      </c>
      <c r="B475" s="19">
        <v>0</v>
      </c>
      <c r="C475" s="19">
        <v>0</v>
      </c>
      <c r="D475" s="19">
        <v>0</v>
      </c>
      <c r="E475" s="19">
        <v>0</v>
      </c>
      <c r="F475" s="19">
        <v>0.72046992721236114</v>
      </c>
      <c r="G475" s="20">
        <f t="shared" si="50"/>
        <v>0.14409398544247223</v>
      </c>
      <c r="H475">
        <f t="shared" si="51"/>
        <v>5.4903161188112871E-5</v>
      </c>
      <c r="I475">
        <f t="shared" si="52"/>
        <v>0.26294708900000002</v>
      </c>
      <c r="J475">
        <f t="shared" si="53"/>
        <v>1.4436626411312062E-5</v>
      </c>
    </row>
    <row r="476" spans="1:10">
      <c r="A476" s="17" t="s">
        <v>52</v>
      </c>
      <c r="B476" s="19">
        <v>0.92550829735761497</v>
      </c>
      <c r="C476" s="19">
        <v>0</v>
      </c>
      <c r="D476" s="19">
        <v>0</v>
      </c>
      <c r="E476" s="19">
        <v>0</v>
      </c>
      <c r="F476" s="19">
        <v>0</v>
      </c>
      <c r="G476" s="20">
        <f t="shared" si="50"/>
        <v>0.18510165947152299</v>
      </c>
      <c r="H476">
        <f t="shared" si="51"/>
        <v>7.0528039147126838E-5</v>
      </c>
      <c r="I476">
        <f t="shared" si="52"/>
        <v>0.25720264300000001</v>
      </c>
      <c r="J476">
        <f t="shared" si="53"/>
        <v>1.8139998074248489E-5</v>
      </c>
    </row>
    <row r="477" spans="1:10">
      <c r="A477" s="17" t="s">
        <v>54</v>
      </c>
      <c r="B477" s="19">
        <v>198.9315651048226</v>
      </c>
      <c r="C477" s="19">
        <v>4.6000629491685467</v>
      </c>
      <c r="D477" s="19">
        <v>19.3452296801286</v>
      </c>
      <c r="E477" s="19">
        <v>4.8429297181833073</v>
      </c>
      <c r="F477" s="19">
        <v>18.347797216192099</v>
      </c>
      <c r="G477" s="20">
        <f t="shared" si="50"/>
        <v>49.213516933699033</v>
      </c>
      <c r="H477">
        <f t="shared" si="51"/>
        <v>1.8751495036713601E-2</v>
      </c>
      <c r="I477">
        <f t="shared" si="52"/>
        <v>0.12913191900000001</v>
      </c>
      <c r="J477">
        <f t="shared" si="53"/>
        <v>2.4214165382098031E-3</v>
      </c>
    </row>
    <row r="478" spans="1:10">
      <c r="A478" s="17" t="s">
        <v>56</v>
      </c>
      <c r="B478" s="19">
        <v>23.202141555908316</v>
      </c>
      <c r="C478" s="19">
        <v>15.1698578397944</v>
      </c>
      <c r="D478" s="19">
        <v>0</v>
      </c>
      <c r="E478" s="19">
        <v>18.118829785430524</v>
      </c>
      <c r="F478" s="19">
        <v>6.1923126037543099</v>
      </c>
      <c r="G478" s="20">
        <f t="shared" si="50"/>
        <v>12.536628356977509</v>
      </c>
      <c r="H478">
        <f t="shared" si="51"/>
        <v>4.7767471024208596E-3</v>
      </c>
      <c r="I478">
        <f t="shared" si="52"/>
        <v>0.255508018</v>
      </c>
      <c r="J478">
        <f t="shared" si="53"/>
        <v>1.2204971846267968E-3</v>
      </c>
    </row>
    <row r="479" spans="1:10">
      <c r="A479" s="17" t="s">
        <v>58</v>
      </c>
      <c r="B479" s="19">
        <v>3228.4482506135887</v>
      </c>
      <c r="C479" s="19">
        <v>235.37344594240153</v>
      </c>
      <c r="D479" s="19">
        <v>1155.7874261059887</v>
      </c>
      <c r="E479" s="19">
        <v>61.020970959374758</v>
      </c>
      <c r="F479" s="19">
        <v>619.40211978036007</v>
      </c>
      <c r="G479" s="20">
        <f t="shared" si="50"/>
        <v>1060.0064426803428</v>
      </c>
      <c r="H479">
        <f t="shared" si="51"/>
        <v>0.40388711856506815</v>
      </c>
      <c r="I479">
        <f t="shared" si="52"/>
        <v>0.19057085000000001</v>
      </c>
      <c r="J479">
        <f t="shared" si="53"/>
        <v>7.6969111488995823E-2</v>
      </c>
    </row>
    <row r="480" spans="1:10">
      <c r="A480" s="17" t="s">
        <v>60</v>
      </c>
      <c r="B480" s="19">
        <v>64.732861987968391</v>
      </c>
      <c r="C480" s="19">
        <v>11.6333735508577</v>
      </c>
      <c r="D480" s="19">
        <v>42.844284569830826</v>
      </c>
      <c r="E480" s="19">
        <v>9.1649478127701887</v>
      </c>
      <c r="F480" s="19">
        <v>8.1471076490869621</v>
      </c>
      <c r="G480" s="20">
        <f t="shared" si="50"/>
        <v>27.304515114102809</v>
      </c>
      <c r="H480">
        <f t="shared" si="51"/>
        <v>1.0403655571532163E-2</v>
      </c>
      <c r="I480">
        <f t="shared" si="52"/>
        <v>0.14993991800000001</v>
      </c>
      <c r="J480">
        <f t="shared" si="53"/>
        <v>1.5599232632957758E-3</v>
      </c>
    </row>
    <row r="481" spans="1:10">
      <c r="A481" s="17" t="s">
        <v>62</v>
      </c>
      <c r="B481" s="19">
        <v>0</v>
      </c>
      <c r="C481" s="19">
        <v>0</v>
      </c>
      <c r="D481" s="19">
        <v>0</v>
      </c>
      <c r="E481" s="19">
        <v>0</v>
      </c>
      <c r="F481" s="19">
        <v>0</v>
      </c>
      <c r="G481" s="20">
        <f t="shared" si="50"/>
        <v>0</v>
      </c>
      <c r="H481">
        <f t="shared" si="51"/>
        <v>0</v>
      </c>
      <c r="I481">
        <f t="shared" si="52"/>
        <v>0.25460756899999998</v>
      </c>
    </row>
    <row r="482" spans="1:10">
      <c r="A482" s="17" t="s">
        <v>64</v>
      </c>
      <c r="B482" s="19">
        <v>348.55345396181986</v>
      </c>
      <c r="C482" s="19">
        <v>673.07191942506438</v>
      </c>
      <c r="D482" s="19">
        <v>192.498861155181</v>
      </c>
      <c r="E482" s="19">
        <v>46.967998236879701</v>
      </c>
      <c r="F482" s="19">
        <v>329.90100881113523</v>
      </c>
      <c r="G482" s="20">
        <f t="shared" si="50"/>
        <v>318.19864831801607</v>
      </c>
      <c r="H482">
        <f t="shared" si="51"/>
        <v>0.12124108875743746</v>
      </c>
      <c r="I482">
        <f t="shared" si="52"/>
        <v>0.25070976</v>
      </c>
      <c r="J482">
        <f t="shared" si="53"/>
        <v>3.0396324264515842E-2</v>
      </c>
    </row>
    <row r="483" spans="1:10">
      <c r="A483" s="17" t="s">
        <v>66</v>
      </c>
      <c r="B483" s="19">
        <v>144.59016969604667</v>
      </c>
      <c r="C483" s="19">
        <v>513.34045008655505</v>
      </c>
      <c r="D483" s="19">
        <v>201.5681500447684</v>
      </c>
      <c r="E483" s="19">
        <v>128.74366378652681</v>
      </c>
      <c r="F483" s="19">
        <v>255.15367130634655</v>
      </c>
      <c r="G483" s="20">
        <f t="shared" si="50"/>
        <v>248.6792209840487</v>
      </c>
      <c r="H483">
        <f t="shared" si="51"/>
        <v>9.4752569386544375E-2</v>
      </c>
      <c r="I483">
        <f t="shared" si="52"/>
        <v>0.187754477</v>
      </c>
      <c r="J483">
        <f t="shared" si="53"/>
        <v>1.7790219109576851E-2</v>
      </c>
    </row>
    <row r="484" spans="1:10">
      <c r="A484" s="17" t="s">
        <v>68</v>
      </c>
      <c r="B484" s="19">
        <v>0.50961532829185097</v>
      </c>
      <c r="C484" s="19">
        <v>4.7572784976131803</v>
      </c>
      <c r="D484" s="19">
        <v>24.847132990894501</v>
      </c>
      <c r="E484" s="19">
        <v>2.3111003113715598</v>
      </c>
      <c r="F484" s="19">
        <v>1.6249776529178903</v>
      </c>
      <c r="G484" s="20">
        <f t="shared" si="50"/>
        <v>6.8100209562177962</v>
      </c>
      <c r="H484">
        <f t="shared" si="51"/>
        <v>2.5947764377918735E-3</v>
      </c>
      <c r="I484">
        <f t="shared" si="52"/>
        <v>0.17079533599999999</v>
      </c>
      <c r="J484">
        <f t="shared" si="53"/>
        <v>4.4317571353754613E-4</v>
      </c>
    </row>
    <row r="485" spans="1:10">
      <c r="A485" s="17" t="s">
        <v>70</v>
      </c>
      <c r="B485" s="19">
        <v>2.5773648787174102</v>
      </c>
      <c r="C485" s="19">
        <v>1.02350102292399</v>
      </c>
      <c r="D485" s="19">
        <v>0.59581219270825159</v>
      </c>
      <c r="E485" s="19">
        <v>22.885809707333337</v>
      </c>
      <c r="F485" s="19">
        <v>13.836904609883801</v>
      </c>
      <c r="G485" s="20">
        <f t="shared" si="50"/>
        <v>8.1838784823133572</v>
      </c>
      <c r="H485">
        <f t="shared" si="51"/>
        <v>3.1182481217286104E-3</v>
      </c>
      <c r="I485">
        <f t="shared" si="52"/>
        <v>0.21351756199999999</v>
      </c>
      <c r="J485">
        <f t="shared" si="53"/>
        <v>6.6580073666257212E-4</v>
      </c>
    </row>
    <row r="486" spans="1:10">
      <c r="A486" s="17" t="s">
        <v>72</v>
      </c>
      <c r="B486" s="19">
        <v>5.7346368551462366</v>
      </c>
      <c r="C486" s="19">
        <v>0</v>
      </c>
      <c r="D486" s="19">
        <v>2.1805082127728648</v>
      </c>
      <c r="E486" s="19">
        <v>0</v>
      </c>
      <c r="F486" s="19">
        <v>5.8471714978929894</v>
      </c>
      <c r="G486" s="20">
        <f t="shared" si="50"/>
        <v>2.7524633131624183</v>
      </c>
      <c r="H486">
        <f t="shared" si="51"/>
        <v>1.0487525657846132E-3</v>
      </c>
      <c r="I486">
        <f t="shared" si="52"/>
        <v>0.20526576499999999</v>
      </c>
      <c r="J486">
        <f t="shared" si="53"/>
        <v>2.1527299771149144E-4</v>
      </c>
    </row>
    <row r="487" spans="1:10">
      <c r="A487" s="17" t="s">
        <v>74</v>
      </c>
      <c r="B487" s="19">
        <v>12.839963213974</v>
      </c>
      <c r="C487" s="19">
        <v>47.265435660704</v>
      </c>
      <c r="D487" s="19">
        <v>24.250483027285199</v>
      </c>
      <c r="E487" s="19">
        <v>11.876197311241585</v>
      </c>
      <c r="F487" s="19">
        <v>6.0786106499808454</v>
      </c>
      <c r="G487" s="20">
        <f t="shared" si="50"/>
        <v>20.462137972637127</v>
      </c>
      <c r="H487">
        <f t="shared" si="51"/>
        <v>7.7965506743070782E-3</v>
      </c>
      <c r="I487">
        <f t="shared" si="52"/>
        <v>0.164744418</v>
      </c>
      <c r="J487">
        <f t="shared" si="53"/>
        <v>1.2844382032462271E-3</v>
      </c>
    </row>
    <row r="488" spans="1:10">
      <c r="A488" s="17" t="s">
        <v>76</v>
      </c>
      <c r="B488" s="19">
        <v>45.285472448555211</v>
      </c>
      <c r="C488" s="19">
        <v>0</v>
      </c>
      <c r="D488" s="19">
        <v>0</v>
      </c>
      <c r="E488" s="19">
        <v>93.113885137235201</v>
      </c>
      <c r="F488" s="19">
        <v>0</v>
      </c>
      <c r="G488" s="20">
        <f t="shared" si="50"/>
        <v>27.679871517158084</v>
      </c>
      <c r="H488">
        <f t="shared" si="51"/>
        <v>1.0546675094773552E-2</v>
      </c>
      <c r="I488">
        <f t="shared" si="52"/>
        <v>0.21351756199999999</v>
      </c>
      <c r="J488">
        <f t="shared" si="53"/>
        <v>2.2519003534421677E-3</v>
      </c>
    </row>
    <row r="489" spans="1:10">
      <c r="A489" s="17" t="s">
        <v>160</v>
      </c>
      <c r="B489" s="19">
        <v>0</v>
      </c>
      <c r="C489" s="19">
        <v>0</v>
      </c>
      <c r="D489" s="19">
        <v>0</v>
      </c>
      <c r="E489" s="19">
        <v>14.285116891483337</v>
      </c>
      <c r="F489" s="19">
        <v>0</v>
      </c>
      <c r="G489" s="20">
        <f t="shared" si="50"/>
        <v>2.8570233782966676</v>
      </c>
      <c r="H489">
        <f t="shared" si="51"/>
        <v>1.0885923834721956E-3</v>
      </c>
      <c r="I489">
        <f t="shared" si="52"/>
        <v>0.150847644</v>
      </c>
      <c r="J489">
        <f t="shared" si="53"/>
        <v>1.6421159632312526E-4</v>
      </c>
    </row>
    <row r="490" spans="1:10">
      <c r="A490" s="17" t="s">
        <v>77</v>
      </c>
      <c r="B490" s="19">
        <v>4.5103885377554667</v>
      </c>
      <c r="C490" s="19">
        <v>0</v>
      </c>
      <c r="D490" s="19">
        <v>0</v>
      </c>
      <c r="E490" s="19">
        <v>0</v>
      </c>
      <c r="F490" s="19">
        <v>0</v>
      </c>
      <c r="G490" s="20">
        <f t="shared" si="50"/>
        <v>0.90207770755109329</v>
      </c>
      <c r="H490">
        <f t="shared" si="51"/>
        <v>3.4371259584359287E-4</v>
      </c>
      <c r="I490">
        <f t="shared" si="52"/>
        <v>0.235824899</v>
      </c>
      <c r="J490">
        <f t="shared" si="53"/>
        <v>8.1055988199843111E-5</v>
      </c>
    </row>
    <row r="491" spans="1:10">
      <c r="A491" s="17" t="s">
        <v>79</v>
      </c>
      <c r="B491" s="19">
        <v>23.975351019523501</v>
      </c>
      <c r="C491" s="19">
        <v>0</v>
      </c>
      <c r="D491" s="19">
        <v>2.0795829995339901</v>
      </c>
      <c r="E491" s="19">
        <v>0</v>
      </c>
      <c r="F491" s="19">
        <v>0</v>
      </c>
      <c r="G491" s="20">
        <f t="shared" si="50"/>
        <v>5.2109868038114984</v>
      </c>
      <c r="H491">
        <f t="shared" si="51"/>
        <v>1.985507219890268E-3</v>
      </c>
      <c r="I491">
        <f t="shared" si="52"/>
        <v>0.17537725199999998</v>
      </c>
      <c r="J491">
        <f t="shared" si="53"/>
        <v>3.4821280005051491E-4</v>
      </c>
    </row>
    <row r="492" spans="1:10">
      <c r="A492" s="17" t="s">
        <v>83</v>
      </c>
      <c r="B492" s="19">
        <v>0</v>
      </c>
      <c r="C492" s="19">
        <v>0</v>
      </c>
      <c r="D492" s="19">
        <v>0</v>
      </c>
      <c r="E492" s="19">
        <v>1.6838928791415</v>
      </c>
      <c r="F492" s="19">
        <v>0</v>
      </c>
      <c r="G492" s="20">
        <f t="shared" si="50"/>
        <v>0.33677857582830001</v>
      </c>
      <c r="H492">
        <f t="shared" si="51"/>
        <v>1.2832047345089388E-4</v>
      </c>
      <c r="I492">
        <f t="shared" si="52"/>
        <v>0.16181582799999999</v>
      </c>
      <c r="J492">
        <f t="shared" si="53"/>
        <v>2.0764283660808411E-5</v>
      </c>
    </row>
    <row r="493" spans="1:10">
      <c r="A493" s="17" t="s">
        <v>85</v>
      </c>
      <c r="B493" s="19">
        <v>0</v>
      </c>
      <c r="C493" s="19">
        <v>34.863190473692498</v>
      </c>
      <c r="D493" s="19">
        <v>5.6178298592021303</v>
      </c>
      <c r="E493" s="19">
        <v>10.371215931373932</v>
      </c>
      <c r="F493" s="19">
        <v>14.607278763887114</v>
      </c>
      <c r="G493" s="20">
        <f t="shared" si="50"/>
        <v>13.091903005631135</v>
      </c>
      <c r="H493">
        <f t="shared" si="51"/>
        <v>4.9883196635176173E-3</v>
      </c>
      <c r="I493">
        <f t="shared" si="52"/>
        <v>0.15576436299999999</v>
      </c>
      <c r="J493">
        <f t="shared" si="53"/>
        <v>7.7700243482819596E-4</v>
      </c>
    </row>
    <row r="494" spans="1:10">
      <c r="A494" s="17" t="s">
        <v>87</v>
      </c>
      <c r="B494" s="19">
        <v>0</v>
      </c>
      <c r="C494" s="19">
        <v>0</v>
      </c>
      <c r="D494" s="19">
        <v>13.508113287570101</v>
      </c>
      <c r="E494" s="19">
        <v>19.026441153035446</v>
      </c>
      <c r="F494" s="19">
        <v>0</v>
      </c>
      <c r="G494" s="20">
        <f t="shared" si="50"/>
        <v>6.5069108881211095</v>
      </c>
      <c r="H494">
        <f t="shared" si="51"/>
        <v>2.4792844491752061E-3</v>
      </c>
      <c r="I494">
        <f t="shared" si="52"/>
        <v>0.23357465599999999</v>
      </c>
      <c r="J494">
        <f t="shared" si="53"/>
        <v>5.7909801234224821E-4</v>
      </c>
    </row>
    <row r="495" spans="1:10">
      <c r="A495" s="17" t="s">
        <v>0</v>
      </c>
      <c r="B495" s="19">
        <v>17.309348219568101</v>
      </c>
      <c r="C495" s="19">
        <v>2.20626344227037</v>
      </c>
      <c r="D495" s="19">
        <v>5.7012927852217219</v>
      </c>
      <c r="E495" s="19">
        <v>4.33495894529241</v>
      </c>
      <c r="F495" s="19">
        <v>19.930328182862979</v>
      </c>
      <c r="G495" s="20">
        <f t="shared" si="50"/>
        <v>9.8964383150431168</v>
      </c>
      <c r="H495">
        <f t="shared" si="51"/>
        <v>3.7707732653140648E-3</v>
      </c>
      <c r="I495">
        <f t="shared" si="52"/>
        <v>0.199021375</v>
      </c>
      <c r="J495">
        <f t="shared" si="53"/>
        <v>7.5046448007604495E-4</v>
      </c>
    </row>
    <row r="496" spans="1:10">
      <c r="A496" s="17" t="s">
        <v>37</v>
      </c>
      <c r="B496" s="19">
        <v>0</v>
      </c>
      <c r="C496" s="19">
        <v>0</v>
      </c>
      <c r="D496" s="19">
        <v>0</v>
      </c>
      <c r="E496" s="19">
        <v>0</v>
      </c>
      <c r="F496" s="19">
        <v>0</v>
      </c>
      <c r="G496" s="20">
        <f t="shared" si="50"/>
        <v>0</v>
      </c>
      <c r="H496">
        <f t="shared" si="51"/>
        <v>0</v>
      </c>
      <c r="I496">
        <f t="shared" si="52"/>
        <v>0.23886655300000001</v>
      </c>
    </row>
    <row r="497" spans="1:10">
      <c r="A497" s="17" t="s">
        <v>92</v>
      </c>
      <c r="B497" s="19">
        <v>0</v>
      </c>
      <c r="C497" s="19">
        <v>0</v>
      </c>
      <c r="D497" s="19">
        <v>0</v>
      </c>
      <c r="E497" s="19">
        <v>0.65896620121045002</v>
      </c>
      <c r="F497" s="19">
        <v>0</v>
      </c>
      <c r="G497" s="20">
        <f t="shared" si="50"/>
        <v>0.13179324024208999</v>
      </c>
      <c r="H497">
        <f t="shared" si="51"/>
        <v>5.0216291056811541E-5</v>
      </c>
      <c r="I497">
        <f t="shared" si="52"/>
        <v>0.28963038000000002</v>
      </c>
      <c r="J497">
        <f t="shared" si="53"/>
        <v>1.4544163460974929E-5</v>
      </c>
    </row>
    <row r="498" spans="1:10">
      <c r="A498" s="17" t="s">
        <v>97</v>
      </c>
      <c r="B498" s="19">
        <v>0</v>
      </c>
      <c r="C498" s="19">
        <v>0</v>
      </c>
      <c r="D498" s="19">
        <v>0</v>
      </c>
      <c r="E498" s="19">
        <v>0</v>
      </c>
      <c r="F498" s="19">
        <v>0.72072532243647003</v>
      </c>
      <c r="G498" s="20">
        <f t="shared" si="50"/>
        <v>0.144145064487294</v>
      </c>
      <c r="H498">
        <f t="shared" si="51"/>
        <v>5.4922623492681469E-5</v>
      </c>
      <c r="I498">
        <f t="shared" si="52"/>
        <v>0.28376774599999999</v>
      </c>
      <c r="J498">
        <f t="shared" si="53"/>
        <v>1.5585269072924868E-5</v>
      </c>
    </row>
    <row r="499" spans="1:10">
      <c r="A499" s="17" t="s">
        <v>105</v>
      </c>
      <c r="B499" s="19">
        <v>0</v>
      </c>
      <c r="C499" s="19">
        <v>0.74652468131983429</v>
      </c>
      <c r="D499" s="19">
        <v>0</v>
      </c>
      <c r="E499" s="19">
        <v>0</v>
      </c>
      <c r="F499" s="19">
        <v>0</v>
      </c>
      <c r="G499" s="20">
        <f t="shared" si="50"/>
        <v>0.14930493626396685</v>
      </c>
      <c r="H499">
        <f t="shared" si="51"/>
        <v>5.6888654697903178E-5</v>
      </c>
      <c r="I499">
        <f t="shared" si="52"/>
        <v>0.31737988700000003</v>
      </c>
      <c r="J499">
        <f t="shared" si="53"/>
        <v>1.8055314799602532E-5</v>
      </c>
    </row>
    <row r="500" spans="1:10">
      <c r="A500" s="24" t="s">
        <v>137</v>
      </c>
      <c r="B500" s="19">
        <v>0</v>
      </c>
      <c r="C500" s="19">
        <v>0</v>
      </c>
      <c r="D500" s="19">
        <v>0</v>
      </c>
      <c r="E500" s="19">
        <v>0</v>
      </c>
      <c r="F500" s="19">
        <v>1.3380155791086707</v>
      </c>
      <c r="G500" s="20">
        <f t="shared" si="50"/>
        <v>0.26760311582173413</v>
      </c>
      <c r="H500">
        <f t="shared" si="51"/>
        <v>1.0196301363506675E-4</v>
      </c>
      <c r="I500">
        <f t="shared" si="52"/>
        <v>0.37213973700000003</v>
      </c>
      <c r="J500">
        <f t="shared" si="53"/>
        <v>3.7944489077881155E-5</v>
      </c>
    </row>
    <row r="501" spans="1:10">
      <c r="A501" s="17" t="s">
        <v>96</v>
      </c>
      <c r="B501" s="19">
        <v>4.85013208995003</v>
      </c>
      <c r="C501" s="19">
        <v>1.3065624508209621</v>
      </c>
      <c r="D501" s="19">
        <v>2.4355047307875575</v>
      </c>
      <c r="E501" s="19">
        <v>0.52125068518696405</v>
      </c>
      <c r="F501" s="19">
        <v>50.207891712424981</v>
      </c>
      <c r="G501" s="20">
        <f t="shared" si="50"/>
        <v>11.864268333834099</v>
      </c>
      <c r="H501">
        <f t="shared" si="51"/>
        <v>4.520562289337015E-3</v>
      </c>
      <c r="I501">
        <f t="shared" si="52"/>
        <v>0.30302319799999999</v>
      </c>
      <c r="J501">
        <f t="shared" si="53"/>
        <v>1.3698352416731036E-3</v>
      </c>
    </row>
    <row r="502" spans="1:10">
      <c r="A502" s="17" t="s">
        <v>150</v>
      </c>
      <c r="B502" s="19">
        <v>0</v>
      </c>
      <c r="C502" s="19">
        <v>0</v>
      </c>
      <c r="D502" s="19">
        <v>3.8874664237131058</v>
      </c>
      <c r="E502" s="19">
        <v>2.1770579625789002</v>
      </c>
      <c r="F502" s="19">
        <v>3.6442344528157302</v>
      </c>
      <c r="G502" s="20">
        <f t="shared" si="50"/>
        <v>1.9417517678215472</v>
      </c>
      <c r="H502">
        <f t="shared" si="51"/>
        <v>7.3985260362287352E-4</v>
      </c>
      <c r="I502">
        <f t="shared" si="52"/>
        <v>0.30302319799999999</v>
      </c>
      <c r="J502">
        <f t="shared" si="53"/>
        <v>2.2419250199842952E-4</v>
      </c>
    </row>
    <row r="503" spans="1:10">
      <c r="A503" s="17" t="s">
        <v>151</v>
      </c>
      <c r="B503" s="19">
        <v>0</v>
      </c>
      <c r="C503" s="19">
        <v>0</v>
      </c>
      <c r="D503" s="19">
        <v>0.9925490750485646</v>
      </c>
      <c r="E503" s="19">
        <v>0</v>
      </c>
      <c r="F503" s="19">
        <v>0</v>
      </c>
      <c r="G503" s="20">
        <f t="shared" si="50"/>
        <v>0.19850981500971293</v>
      </c>
      <c r="H503">
        <f t="shared" si="51"/>
        <v>7.5636858384016013E-5</v>
      </c>
      <c r="I503">
        <f t="shared" si="52"/>
        <v>0.34739118899999999</v>
      </c>
      <c r="J503">
        <f t="shared" si="53"/>
        <v>2.6275578166247942E-5</v>
      </c>
    </row>
    <row r="504" spans="1:10">
      <c r="A504" s="17" t="s">
        <v>155</v>
      </c>
      <c r="B504" s="19">
        <v>0</v>
      </c>
      <c r="C504" s="19">
        <v>1.0894927346167969</v>
      </c>
      <c r="D504" s="19">
        <v>0</v>
      </c>
      <c r="E504" s="19">
        <v>0</v>
      </c>
      <c r="F504" s="19">
        <v>0</v>
      </c>
      <c r="G504" s="20">
        <f t="shared" si="50"/>
        <v>0.21789854692335936</v>
      </c>
      <c r="H504">
        <f t="shared" si="51"/>
        <v>8.3024416374165625E-5</v>
      </c>
      <c r="I504">
        <f t="shared" si="52"/>
        <v>0.39930692499999998</v>
      </c>
      <c r="J504">
        <f t="shared" si="53"/>
        <v>3.3152224402287724E-5</v>
      </c>
    </row>
    <row r="505" spans="1:10">
      <c r="A505" s="17" t="s">
        <v>163</v>
      </c>
      <c r="B505" s="19">
        <v>0</v>
      </c>
      <c r="C505" s="19">
        <v>0</v>
      </c>
      <c r="D505" s="19">
        <v>0.75959640386840721</v>
      </c>
      <c r="E505" s="19">
        <v>0</v>
      </c>
      <c r="F505" s="19">
        <v>0</v>
      </c>
      <c r="G505" s="20">
        <f t="shared" si="50"/>
        <v>0.15191928077368144</v>
      </c>
      <c r="H505">
        <f t="shared" si="51"/>
        <v>5.7884780785868336E-5</v>
      </c>
      <c r="I505">
        <f t="shared" si="52"/>
        <v>0.309853932</v>
      </c>
      <c r="J505">
        <f t="shared" si="53"/>
        <v>1.7935826929459353E-5</v>
      </c>
    </row>
    <row r="506" spans="1:10">
      <c r="A506" s="17" t="s">
        <v>168</v>
      </c>
      <c r="B506" s="19">
        <v>0</v>
      </c>
      <c r="C506" s="19">
        <v>0</v>
      </c>
      <c r="D506" s="19">
        <v>0</v>
      </c>
      <c r="E506" s="19">
        <v>0</v>
      </c>
      <c r="F506" s="19">
        <v>0</v>
      </c>
      <c r="G506" s="20">
        <f t="shared" si="50"/>
        <v>0</v>
      </c>
      <c r="H506">
        <f t="shared" si="51"/>
        <v>0</v>
      </c>
      <c r="I506">
        <f t="shared" si="52"/>
        <v>0.35233554700000003</v>
      </c>
    </row>
    <row r="507" spans="1:10">
      <c r="A507" s="17" t="s">
        <v>172</v>
      </c>
      <c r="B507" s="19">
        <v>85.515209381608159</v>
      </c>
      <c r="C507" s="19">
        <v>0</v>
      </c>
      <c r="D507" s="19">
        <v>0</v>
      </c>
      <c r="E507" s="19">
        <v>0.56318130188348703</v>
      </c>
      <c r="F507" s="19">
        <v>6.0941386796066919</v>
      </c>
      <c r="G507" s="20">
        <f t="shared" si="50"/>
        <v>18.434505872619667</v>
      </c>
      <c r="H507">
        <f t="shared" si="51"/>
        <v>7.023975665880409E-3</v>
      </c>
      <c r="I507">
        <f t="shared" si="52"/>
        <v>0.38138826799999997</v>
      </c>
      <c r="J507">
        <f t="shared" si="53"/>
        <v>2.6788619136842756E-3</v>
      </c>
    </row>
    <row r="508" spans="1:10">
      <c r="A508" s="17" t="s">
        <v>174</v>
      </c>
      <c r="B508" s="19">
        <v>11.170533690259299</v>
      </c>
      <c r="C508" s="19">
        <v>13.556890311073801</v>
      </c>
      <c r="D508" s="19">
        <v>70.595602749982987</v>
      </c>
      <c r="E508" s="19">
        <v>4.085409614656502</v>
      </c>
      <c r="F508" s="19">
        <v>213.44129740773801</v>
      </c>
      <c r="G508" s="20">
        <f t="shared" si="50"/>
        <v>62.569946754742112</v>
      </c>
      <c r="H508">
        <f t="shared" si="51"/>
        <v>2.3840605571831746E-2</v>
      </c>
      <c r="I508">
        <f t="shared" si="52"/>
        <v>0.427243396</v>
      </c>
      <c r="J508">
        <f t="shared" si="53"/>
        <v>1.0185741287205917E-2</v>
      </c>
    </row>
    <row r="509" spans="1:10" ht="16" thickBot="1">
      <c r="A509" s="30" t="s">
        <v>175</v>
      </c>
      <c r="B509" s="28">
        <v>0</v>
      </c>
      <c r="C509" s="28">
        <v>0</v>
      </c>
      <c r="D509" s="28">
        <v>0</v>
      </c>
      <c r="E509" s="28">
        <v>0</v>
      </c>
      <c r="F509" s="28">
        <v>0</v>
      </c>
      <c r="G509" s="20">
        <f t="shared" si="50"/>
        <v>0</v>
      </c>
      <c r="H509">
        <f t="shared" si="51"/>
        <v>0</v>
      </c>
      <c r="I509">
        <f t="shared" si="52"/>
        <v>0.28742747600000002</v>
      </c>
    </row>
    <row r="510" spans="1:10">
      <c r="A510" s="17" t="s">
        <v>192</v>
      </c>
      <c r="B510" s="19">
        <v>0.55061886045326502</v>
      </c>
      <c r="C510" s="19">
        <v>517.70093899176425</v>
      </c>
      <c r="D510" s="19">
        <v>41.752669085730147</v>
      </c>
      <c r="E510" s="19">
        <v>83.931871224407899</v>
      </c>
      <c r="F510" s="19">
        <v>81.487319627123</v>
      </c>
      <c r="G510" s="20">
        <f t="shared" si="50"/>
        <v>145.08468355789574</v>
      </c>
      <c r="H510">
        <f t="shared" si="51"/>
        <v>5.5280640221348244E-2</v>
      </c>
      <c r="I510">
        <f t="shared" si="52"/>
        <v>0.27743080799999997</v>
      </c>
      <c r="J510">
        <f t="shared" si="53"/>
        <v>1.533655268336594E-2</v>
      </c>
    </row>
    <row r="511" spans="1:10">
      <c r="A511" s="17" t="s">
        <v>193</v>
      </c>
      <c r="B511" s="19">
        <v>0</v>
      </c>
      <c r="C511" s="19">
        <v>2.0960499396737098</v>
      </c>
      <c r="D511" s="19">
        <v>0</v>
      </c>
      <c r="E511" s="19">
        <v>0</v>
      </c>
      <c r="F511" s="19">
        <v>1.3265227940237501</v>
      </c>
      <c r="G511" s="20">
        <f t="shared" si="50"/>
        <v>0.68451454673949197</v>
      </c>
      <c r="H511">
        <f t="shared" si="51"/>
        <v>2.6081596938166794E-4</v>
      </c>
      <c r="I511">
        <f t="shared" si="52"/>
        <v>0.29781603099999998</v>
      </c>
      <c r="J511">
        <f t="shared" si="53"/>
        <v>7.7675176822665862E-5</v>
      </c>
    </row>
    <row r="512" spans="1:10">
      <c r="A512" s="17" t="s">
        <v>31</v>
      </c>
      <c r="B512" s="19">
        <v>0</v>
      </c>
      <c r="C512" s="19">
        <v>0</v>
      </c>
      <c r="D512" s="19">
        <v>0</v>
      </c>
      <c r="E512" s="19">
        <v>0</v>
      </c>
      <c r="F512" s="19">
        <v>0</v>
      </c>
      <c r="G512" s="20">
        <f t="shared" si="50"/>
        <v>0</v>
      </c>
      <c r="H512">
        <f t="shared" si="51"/>
        <v>0</v>
      </c>
      <c r="I512">
        <f t="shared" si="52"/>
        <v>0.26223906699999999</v>
      </c>
    </row>
    <row r="513" spans="1:10">
      <c r="A513" s="17" t="s">
        <v>69</v>
      </c>
      <c r="B513" s="19">
        <v>0.63262592477609148</v>
      </c>
      <c r="C513" s="19">
        <v>0</v>
      </c>
      <c r="D513" s="19">
        <v>0.84237864103087723</v>
      </c>
      <c r="E513" s="19">
        <v>6.5156900751021416</v>
      </c>
      <c r="F513" s="19">
        <v>1.2188481675392699</v>
      </c>
      <c r="G513" s="20">
        <f t="shared" si="50"/>
        <v>1.8419085616896758</v>
      </c>
      <c r="H513">
        <f t="shared" si="51"/>
        <v>7.0181001896562137E-4</v>
      </c>
      <c r="I513">
        <f t="shared" si="52"/>
        <v>0.29559615700000003</v>
      </c>
      <c r="J513">
        <f t="shared" si="53"/>
        <v>2.074523445503348E-4</v>
      </c>
    </row>
    <row r="514" spans="1:10">
      <c r="A514" s="17" t="s">
        <v>95</v>
      </c>
      <c r="B514" s="19">
        <v>0</v>
      </c>
      <c r="C514" s="19">
        <v>0</v>
      </c>
      <c r="D514" s="19">
        <v>0</v>
      </c>
      <c r="E514" s="19">
        <v>2.1712939155397599</v>
      </c>
      <c r="F514" s="19">
        <v>0</v>
      </c>
      <c r="G514" s="20">
        <f t="shared" si="50"/>
        <v>0.43425878310795196</v>
      </c>
      <c r="H514">
        <f t="shared" si="51"/>
        <v>1.6546270056392001E-4</v>
      </c>
      <c r="I514">
        <f t="shared" si="52"/>
        <v>0.28245747300000001</v>
      </c>
      <c r="J514">
        <f t="shared" si="53"/>
        <v>4.6736176277040526E-5</v>
      </c>
    </row>
    <row r="515" spans="1:10">
      <c r="A515" s="17" t="s">
        <v>202</v>
      </c>
      <c r="B515" s="19">
        <v>0</v>
      </c>
      <c r="C515" s="19">
        <v>0</v>
      </c>
      <c r="D515" s="19">
        <v>0</v>
      </c>
      <c r="E515" s="19">
        <v>1.4119654835300832</v>
      </c>
      <c r="F515" s="19">
        <v>0</v>
      </c>
      <c r="G515" s="20">
        <f t="shared" si="50"/>
        <v>0.28239309670601664</v>
      </c>
      <c r="H515">
        <f t="shared" si="51"/>
        <v>1.0759834048070431E-4</v>
      </c>
      <c r="I515">
        <f t="shared" si="52"/>
        <v>0.30560838699999998</v>
      </c>
      <c r="J515">
        <f t="shared" si="53"/>
        <v>3.2882955278184844E-5</v>
      </c>
    </row>
    <row r="516" spans="1:10">
      <c r="A516" s="17" t="s">
        <v>53</v>
      </c>
      <c r="B516" s="19">
        <v>0</v>
      </c>
      <c r="C516" s="19">
        <v>0</v>
      </c>
      <c r="D516" s="19">
        <v>0</v>
      </c>
      <c r="E516" s="19">
        <v>0</v>
      </c>
      <c r="F516" s="19">
        <v>1.4817520112373899</v>
      </c>
      <c r="G516" s="20">
        <f t="shared" si="50"/>
        <v>0.296350402247478</v>
      </c>
      <c r="H516">
        <f t="shared" si="51"/>
        <v>1.1291639864629325E-4</v>
      </c>
      <c r="I516">
        <f t="shared" si="52"/>
        <v>0.29304951499999998</v>
      </c>
      <c r="J516">
        <f t="shared" si="53"/>
        <v>3.3090095858842894E-5</v>
      </c>
    </row>
    <row r="517" spans="1:10">
      <c r="A517" s="17" t="s">
        <v>205</v>
      </c>
      <c r="B517" s="19">
        <v>2.9581119630733905</v>
      </c>
      <c r="C517" s="19">
        <v>1.4688139327493099</v>
      </c>
      <c r="D517" s="19">
        <v>1.88105747631988</v>
      </c>
      <c r="E517" s="19">
        <v>0</v>
      </c>
      <c r="F517" s="19">
        <v>0</v>
      </c>
      <c r="G517" s="20">
        <f t="shared" si="50"/>
        <v>1.2615966744285161</v>
      </c>
      <c r="H517">
        <f t="shared" si="51"/>
        <v>4.8069768740062669E-4</v>
      </c>
      <c r="I517">
        <f t="shared" si="52"/>
        <v>0.28954676299999998</v>
      </c>
      <c r="J517">
        <f t="shared" si="53"/>
        <v>1.3918445936843735E-4</v>
      </c>
    </row>
    <row r="518" spans="1:10">
      <c r="A518" s="17" t="s">
        <v>73</v>
      </c>
      <c r="B518" s="19">
        <v>20.495908433255</v>
      </c>
      <c r="C518" s="19">
        <v>41.406494255888397</v>
      </c>
      <c r="D518" s="19">
        <v>0</v>
      </c>
      <c r="E518" s="19">
        <v>0</v>
      </c>
      <c r="F518" s="19">
        <v>0</v>
      </c>
      <c r="G518" s="20">
        <f t="shared" si="50"/>
        <v>12.38048053782868</v>
      </c>
      <c r="H518">
        <f t="shared" si="51"/>
        <v>4.71725115012573E-3</v>
      </c>
      <c r="I518">
        <f t="shared" si="52"/>
        <v>0.39864959599999999</v>
      </c>
      <c r="J518">
        <f t="shared" si="53"/>
        <v>1.8805302652281576E-3</v>
      </c>
    </row>
    <row r="519" spans="1:10">
      <c r="A519" s="17" t="s">
        <v>89</v>
      </c>
      <c r="B519" s="19">
        <v>0</v>
      </c>
      <c r="C519" s="19">
        <v>0</v>
      </c>
      <c r="D519" s="19">
        <v>0</v>
      </c>
      <c r="E519" s="19">
        <v>0</v>
      </c>
      <c r="F519" s="19">
        <v>0</v>
      </c>
      <c r="G519" s="20">
        <f t="shared" si="50"/>
        <v>0</v>
      </c>
      <c r="H519">
        <f t="shared" si="51"/>
        <v>0</v>
      </c>
      <c r="I519">
        <f t="shared" si="52"/>
        <v>0.39864959599999999</v>
      </c>
    </row>
    <row r="520" spans="1:10">
      <c r="A520" s="17" t="s">
        <v>5</v>
      </c>
      <c r="B520" s="19">
        <v>0</v>
      </c>
      <c r="C520" s="19">
        <v>273.78172375806537</v>
      </c>
      <c r="D520" s="19">
        <v>0</v>
      </c>
      <c r="E520" s="19">
        <v>0</v>
      </c>
      <c r="F520" s="19">
        <v>0</v>
      </c>
      <c r="G520" s="20">
        <f t="shared" si="50"/>
        <v>54.756344751613071</v>
      </c>
      <c r="H520">
        <f t="shared" si="51"/>
        <v>2.0863441404151584E-2</v>
      </c>
      <c r="I520">
        <f t="shared" si="52"/>
        <v>0.33270861600000001</v>
      </c>
      <c r="J520">
        <f t="shared" si="53"/>
        <v>6.9414467145723704E-3</v>
      </c>
    </row>
    <row r="521" spans="1:10">
      <c r="A521" s="17" t="s">
        <v>63</v>
      </c>
      <c r="B521" s="19">
        <v>0</v>
      </c>
      <c r="C521" s="19">
        <v>0</v>
      </c>
      <c r="D521" s="19">
        <v>2.1186702481372701</v>
      </c>
      <c r="E521" s="19">
        <v>1.99040455698778</v>
      </c>
      <c r="F521" s="19">
        <v>0.62377729536457704</v>
      </c>
      <c r="G521" s="20">
        <f t="shared" si="50"/>
        <v>0.94657042009792536</v>
      </c>
      <c r="H521">
        <f t="shared" si="51"/>
        <v>3.6066535456668578E-4</v>
      </c>
      <c r="I521">
        <f t="shared" si="52"/>
        <v>0.27222679999999999</v>
      </c>
      <c r="J521">
        <f t="shared" si="53"/>
        <v>9.8182775344554256E-5</v>
      </c>
    </row>
    <row r="522" spans="1:10">
      <c r="A522" s="17" t="s">
        <v>223</v>
      </c>
      <c r="B522" s="19">
        <v>0</v>
      </c>
      <c r="C522" s="19">
        <v>1.6847820385039101</v>
      </c>
      <c r="D522" s="19">
        <v>0</v>
      </c>
      <c r="E522" s="19">
        <v>1.5703072463112899</v>
      </c>
      <c r="F522" s="19">
        <v>0</v>
      </c>
      <c r="G522" s="20">
        <f t="shared" si="50"/>
        <v>0.65101785696303993</v>
      </c>
      <c r="H522">
        <f t="shared" si="51"/>
        <v>2.4805295118616538E-4</v>
      </c>
      <c r="I522">
        <f t="shared" si="52"/>
        <v>0.33414865799999999</v>
      </c>
      <c r="J522">
        <f t="shared" si="53"/>
        <v>8.2886560751796673E-5</v>
      </c>
    </row>
    <row r="523" spans="1:10">
      <c r="A523" s="17" t="s">
        <v>251</v>
      </c>
      <c r="B523" s="19">
        <v>2.7704915151976661</v>
      </c>
      <c r="C523" s="19">
        <v>0</v>
      </c>
      <c r="D523" s="19">
        <v>0</v>
      </c>
      <c r="E523" s="19">
        <v>0</v>
      </c>
      <c r="F523" s="19">
        <v>0</v>
      </c>
      <c r="G523" s="20">
        <f t="shared" si="50"/>
        <v>0.55409830303953322</v>
      </c>
      <c r="H523">
        <f t="shared" si="51"/>
        <v>2.1112434604694043E-4</v>
      </c>
      <c r="I523">
        <f t="shared" si="52"/>
        <v>0.30281271399999998</v>
      </c>
      <c r="J523">
        <f t="shared" si="53"/>
        <v>6.3931136217949201E-5</v>
      </c>
    </row>
    <row r="524" spans="1:10">
      <c r="A524" s="17" t="s">
        <v>50</v>
      </c>
      <c r="B524" s="19">
        <v>5.2308791743060148</v>
      </c>
      <c r="C524" s="19">
        <v>5.6375177044536544</v>
      </c>
      <c r="D524" s="19">
        <v>3.3038542697517581</v>
      </c>
      <c r="E524" s="19">
        <v>4.7009194220130084</v>
      </c>
      <c r="F524" s="19">
        <v>3.704916358064104</v>
      </c>
      <c r="G524" s="20">
        <f t="shared" si="50"/>
        <v>4.5156173857177082</v>
      </c>
      <c r="H524">
        <f t="shared" si="51"/>
        <v>1.7205552919548046E-3</v>
      </c>
      <c r="I524">
        <f t="shared" si="52"/>
        <v>0.230041615</v>
      </c>
      <c r="J524">
        <f t="shared" si="53"/>
        <v>3.9579931805807977E-4</v>
      </c>
    </row>
    <row r="525" spans="1:10">
      <c r="A525" s="17" t="s">
        <v>191</v>
      </c>
      <c r="B525" s="19">
        <v>1.5874224593918591</v>
      </c>
      <c r="C525" s="19">
        <v>1.7883334207627342</v>
      </c>
      <c r="D525" s="19">
        <v>0</v>
      </c>
      <c r="E525" s="19">
        <v>1.0353810769726319</v>
      </c>
      <c r="F525" s="19">
        <v>0.54879325756608344</v>
      </c>
      <c r="G525" s="20">
        <f t="shared" si="50"/>
        <v>0.99198604293866166</v>
      </c>
      <c r="H525">
        <f t="shared" si="51"/>
        <v>3.7796976358574902E-4</v>
      </c>
      <c r="I525">
        <f t="shared" si="52"/>
        <v>0.28386346000000001</v>
      </c>
      <c r="J525">
        <f t="shared" si="53"/>
        <v>1.0729180486683273E-4</v>
      </c>
    </row>
    <row r="526" spans="1:10">
      <c r="A526" s="17" t="s">
        <v>228</v>
      </c>
      <c r="B526" s="19">
        <v>54.950590743745501</v>
      </c>
      <c r="C526" s="19">
        <v>24.636940670408599</v>
      </c>
      <c r="D526" s="19">
        <v>18.535785907646201</v>
      </c>
      <c r="E526" s="19">
        <v>24.208658502817034</v>
      </c>
      <c r="F526" s="19">
        <v>98.378546801174821</v>
      </c>
      <c r="G526" s="20">
        <f t="shared" si="50"/>
        <v>44.14210452515843</v>
      </c>
      <c r="H526">
        <f t="shared" si="51"/>
        <v>1.6819168908995642E-2</v>
      </c>
      <c r="I526">
        <f t="shared" si="52"/>
        <v>0.28943591299999999</v>
      </c>
      <c r="J526">
        <f t="shared" si="53"/>
        <v>4.8680715090763669E-3</v>
      </c>
    </row>
    <row r="527" spans="1:10">
      <c r="A527" s="17" t="s">
        <v>232</v>
      </c>
      <c r="B527" s="19">
        <v>12.875109098683787</v>
      </c>
      <c r="C527" s="19">
        <v>9.1275769815873709</v>
      </c>
      <c r="D527" s="19">
        <v>1.839849620123257</v>
      </c>
      <c r="E527" s="19">
        <v>1.7633463118575488</v>
      </c>
      <c r="F527" s="19">
        <v>2.9551270591239942</v>
      </c>
      <c r="G527" s="20">
        <f>AVERAGE(B527:F527)</f>
        <v>5.7122018142751916</v>
      </c>
      <c r="H527">
        <f t="shared" ref="H527:H529" si="54">G527/G$531</f>
        <v>2.1764818009936283E-3</v>
      </c>
      <c r="I527">
        <f t="shared" ref="I527:I529" si="55">VLOOKUP(A527,R$1:S$248,2,FALSE)</f>
        <v>0.262116511</v>
      </c>
      <c r="J527">
        <f>H527*I527</f>
        <v>5.7049181593144612E-4</v>
      </c>
    </row>
    <row r="528" spans="1:10">
      <c r="A528" s="17" t="s">
        <v>233</v>
      </c>
      <c r="B528" s="19">
        <v>0</v>
      </c>
      <c r="C528" s="19">
        <v>0</v>
      </c>
      <c r="D528" s="19">
        <v>0</v>
      </c>
      <c r="E528" s="19">
        <v>0</v>
      </c>
      <c r="F528" s="19">
        <v>0</v>
      </c>
      <c r="G528" s="20">
        <f>AVERAGE(B528:F528)</f>
        <v>0</v>
      </c>
      <c r="H528">
        <f t="shared" si="54"/>
        <v>0</v>
      </c>
      <c r="I528">
        <f t="shared" si="55"/>
        <v>0.30434835599999999</v>
      </c>
    </row>
    <row r="529" spans="1:10">
      <c r="A529" s="17" t="s">
        <v>147</v>
      </c>
      <c r="B529" s="19">
        <v>4.2376564724075498</v>
      </c>
      <c r="C529" s="19">
        <v>9.2789172743010013</v>
      </c>
      <c r="D529" s="19">
        <v>9.2458491069885813</v>
      </c>
      <c r="E529" s="19">
        <v>68.463033810091602</v>
      </c>
      <c r="F529" s="19">
        <v>54.445204954667346</v>
      </c>
      <c r="G529" s="20">
        <f>AVERAGE(B529:F529)</f>
        <v>29.134132323691215</v>
      </c>
      <c r="H529">
        <f t="shared" si="54"/>
        <v>1.1100782299355801E-2</v>
      </c>
      <c r="I529">
        <f t="shared" si="55"/>
        <v>0.304407025</v>
      </c>
      <c r="J529">
        <f>H529*I529</f>
        <v>3.3791561149195586E-3</v>
      </c>
    </row>
    <row r="530" spans="1:10" ht="16" thickBot="1">
      <c r="A530" s="31"/>
      <c r="B530" s="32"/>
      <c r="C530" s="32"/>
      <c r="D530" s="32"/>
      <c r="E530" s="32"/>
      <c r="F530" s="32"/>
      <c r="G530" s="20"/>
    </row>
    <row r="531" spans="1:10">
      <c r="A531" s="33"/>
      <c r="B531" s="34">
        <f>SUM(B462:B529)</f>
        <v>4863.6885020238169</v>
      </c>
      <c r="C531" s="34">
        <f>SUM(C462:C529)</f>
        <v>2562.2896710905952</v>
      </c>
      <c r="D531" s="34">
        <f>SUM(D462:D529)</f>
        <v>2062.4956409732808</v>
      </c>
      <c r="E531" s="34">
        <f>SUM(E462:E529)</f>
        <v>1296.6830169700327</v>
      </c>
      <c r="F531" s="34">
        <f>SUM(F462:F529)</f>
        <v>2337.4013535946865</v>
      </c>
      <c r="G531" s="20">
        <f>AVERAGE(B531:F531)</f>
        <v>2624.5116369304824</v>
      </c>
    </row>
    <row r="532" spans="1:10">
      <c r="A532" s="35" t="s">
        <v>292</v>
      </c>
      <c r="B532" s="36"/>
      <c r="C532" s="36"/>
      <c r="D532" s="36"/>
      <c r="E532" s="36"/>
      <c r="F532" s="36"/>
      <c r="G532" s="10"/>
    </row>
    <row r="533" spans="1:10">
      <c r="A533" s="37"/>
      <c r="B533" s="38"/>
      <c r="C533" s="38"/>
      <c r="D533" s="38"/>
      <c r="E533" s="38"/>
      <c r="F533" s="38"/>
      <c r="G533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workbookViewId="0">
      <selection activeCell="Q1" sqref="Q1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1" t="s">
        <v>34</v>
      </c>
      <c r="B1" s="2"/>
      <c r="C1" s="2"/>
      <c r="D1" s="2"/>
      <c r="E1" s="2"/>
      <c r="F1" s="2"/>
      <c r="G1" s="3"/>
      <c r="Q1" s="190" t="s">
        <v>278</v>
      </c>
      <c r="R1" s="4" t="s">
        <v>1</v>
      </c>
      <c r="S1" s="5">
        <v>0.58265870500000005</v>
      </c>
    </row>
    <row r="2" spans="1:19">
      <c r="A2" s="6" t="s">
        <v>2</v>
      </c>
      <c r="B2" s="6"/>
      <c r="C2" s="6"/>
      <c r="D2" s="6"/>
      <c r="E2" s="6"/>
      <c r="F2" s="6"/>
      <c r="G2" s="7"/>
      <c r="R2" s="4" t="s">
        <v>3</v>
      </c>
      <c r="S2" s="5">
        <v>0.189396599</v>
      </c>
    </row>
    <row r="3" spans="1:19">
      <c r="A3" s="8" t="s">
        <v>4</v>
      </c>
      <c r="B3" s="9"/>
      <c r="C3" s="9"/>
      <c r="D3" s="9"/>
      <c r="E3" s="9"/>
      <c r="F3" s="9"/>
      <c r="G3" s="10"/>
      <c r="R3" s="4" t="s">
        <v>5</v>
      </c>
      <c r="S3" s="5">
        <v>0.33270861600000001</v>
      </c>
    </row>
    <row r="4" spans="1:19" ht="16" thickBot="1">
      <c r="A4" s="11"/>
      <c r="B4" s="12"/>
      <c r="C4" s="12"/>
      <c r="D4" s="12"/>
      <c r="E4" s="12"/>
      <c r="F4" s="12"/>
      <c r="G4" s="13"/>
      <c r="R4" s="4" t="s">
        <v>6</v>
      </c>
      <c r="S4" s="5">
        <v>0.33249730300000002</v>
      </c>
    </row>
    <row r="5" spans="1:19">
      <c r="A5" s="14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3"/>
      <c r="B6" s="16"/>
      <c r="C6" s="16"/>
      <c r="D6" s="16"/>
      <c r="E6" s="16"/>
      <c r="F6" s="16"/>
      <c r="G6" s="18"/>
      <c r="R6" s="4" t="s">
        <v>20</v>
      </c>
      <c r="S6" s="4">
        <v>0.21351756199999999</v>
      </c>
    </row>
    <row r="7" spans="1:19">
      <c r="A7" s="17" t="s">
        <v>21</v>
      </c>
      <c r="B7" s="19">
        <v>0</v>
      </c>
      <c r="C7" s="19">
        <v>1044.6065657253394</v>
      </c>
      <c r="D7" s="19">
        <v>391.17508997027102</v>
      </c>
      <c r="E7" s="19">
        <v>391.15541722313179</v>
      </c>
      <c r="F7" s="19">
        <v>776.869320222081</v>
      </c>
      <c r="G7" s="20">
        <f>AVERAGE(B7:F7)</f>
        <v>520.76127862816463</v>
      </c>
      <c r="H7">
        <f>G7/G$121</f>
        <v>2.2141943394243916E-2</v>
      </c>
      <c r="I7">
        <f>VLOOKUP(A7,R$1:S$248,2,FALSE)</f>
        <v>0.19499014100000001</v>
      </c>
      <c r="J7">
        <f>H7*I7</f>
        <v>4.3174606644576395E-3</v>
      </c>
      <c r="K7">
        <f>SUM(J7:J119)</f>
        <v>0.2156083898423018</v>
      </c>
      <c r="L7">
        <f>COUNTA(J7:J119)</f>
        <v>85</v>
      </c>
      <c r="R7" s="4" t="s">
        <v>22</v>
      </c>
      <c r="S7" s="5">
        <v>0.51563940399999997</v>
      </c>
    </row>
    <row r="8" spans="1:19">
      <c r="A8" s="17" t="s">
        <v>23</v>
      </c>
      <c r="B8" s="19">
        <v>59.629707363288098</v>
      </c>
      <c r="C8" s="19">
        <v>1510.9487825670101</v>
      </c>
      <c r="D8" s="19">
        <v>391.17508997027068</v>
      </c>
      <c r="E8" s="19">
        <v>223.517381270361</v>
      </c>
      <c r="F8" s="19">
        <v>466.12159213324901</v>
      </c>
      <c r="G8" s="20">
        <f t="shared" ref="G8:G71" si="0">AVERAGE(B8:F8)</f>
        <v>530.27851066083576</v>
      </c>
      <c r="H8">
        <f t="shared" ref="H8:H71" si="1">G8/G$121</f>
        <v>2.2546601001453909E-2</v>
      </c>
      <c r="I8">
        <f t="shared" ref="I8:I71" si="2">VLOOKUP(A8,R$1:S$248,2,FALSE)</f>
        <v>0.205225833</v>
      </c>
      <c r="J8">
        <f t="shared" ref="J8:J71" si="3">H8*I8</f>
        <v>4.6271449718420128E-3</v>
      </c>
      <c r="R8" s="4" t="s">
        <v>24</v>
      </c>
      <c r="S8" s="4">
        <v>0.39864959599999999</v>
      </c>
    </row>
    <row r="9" spans="1:19">
      <c r="A9" s="17" t="s">
        <v>25</v>
      </c>
      <c r="B9" s="19">
        <v>44.133829462959945</v>
      </c>
      <c r="C9" s="19">
        <v>0</v>
      </c>
      <c r="D9" s="19">
        <v>0</v>
      </c>
      <c r="E9" s="19">
        <v>0</v>
      </c>
      <c r="F9" s="19">
        <v>0</v>
      </c>
      <c r="G9" s="20">
        <f t="shared" si="0"/>
        <v>8.8267658925919896</v>
      </c>
      <c r="H9">
        <f t="shared" si="1"/>
        <v>3.7530008233881108E-4</v>
      </c>
      <c r="I9">
        <f t="shared" si="2"/>
        <v>0.22307782900000001</v>
      </c>
      <c r="J9">
        <f t="shared" si="3"/>
        <v>8.3721127591663221E-5</v>
      </c>
      <c r="R9" s="4" t="s">
        <v>26</v>
      </c>
      <c r="S9" s="5">
        <v>0.61926907399999997</v>
      </c>
    </row>
    <row r="10" spans="1:19">
      <c r="A10" s="17" t="s">
        <v>27</v>
      </c>
      <c r="B10" s="19">
        <v>12.357472249628785</v>
      </c>
      <c r="C10" s="19">
        <v>0</v>
      </c>
      <c r="D10" s="19">
        <v>0</v>
      </c>
      <c r="E10" s="19">
        <v>0</v>
      </c>
      <c r="F10" s="19">
        <v>0</v>
      </c>
      <c r="G10" s="20">
        <f t="shared" si="0"/>
        <v>2.471494449925757</v>
      </c>
      <c r="H10">
        <f t="shared" si="1"/>
        <v>1.050840230548671E-4</v>
      </c>
      <c r="I10">
        <f t="shared" si="2"/>
        <v>0.20740839999999999</v>
      </c>
      <c r="J10">
        <f t="shared" si="3"/>
        <v>2.1795309087373094E-5</v>
      </c>
      <c r="R10" s="4" t="s">
        <v>28</v>
      </c>
      <c r="S10" s="5">
        <v>0.41010332799999999</v>
      </c>
    </row>
    <row r="11" spans="1:19">
      <c r="A11" s="17" t="s">
        <v>29</v>
      </c>
      <c r="B11" s="19">
        <v>13.926675074978471</v>
      </c>
      <c r="C11" s="19">
        <v>0</v>
      </c>
      <c r="D11" s="19">
        <v>0</v>
      </c>
      <c r="E11" s="19">
        <v>0</v>
      </c>
      <c r="F11" s="19">
        <v>0</v>
      </c>
      <c r="G11" s="20">
        <f t="shared" si="0"/>
        <v>2.7853350149956944</v>
      </c>
      <c r="H11">
        <f t="shared" si="1"/>
        <v>1.1842802598246927E-4</v>
      </c>
      <c r="I11">
        <f t="shared" si="2"/>
        <v>0.226918286</v>
      </c>
      <c r="J11">
        <f t="shared" si="3"/>
        <v>2.687348467030539E-5</v>
      </c>
      <c r="R11" s="4" t="s">
        <v>31</v>
      </c>
      <c r="S11" s="5">
        <v>0.26223906699999999</v>
      </c>
    </row>
    <row r="12" spans="1:19">
      <c r="A12" s="17" t="s">
        <v>32</v>
      </c>
      <c r="B12" s="19">
        <v>5.0999091823864804</v>
      </c>
      <c r="C12" s="19">
        <v>55.96106602100032</v>
      </c>
      <c r="D12" s="19">
        <v>53.34205772321873</v>
      </c>
      <c r="E12" s="19">
        <v>111.75869063518051</v>
      </c>
      <c r="F12" s="19">
        <v>103.58257602961081</v>
      </c>
      <c r="G12" s="20">
        <f t="shared" si="0"/>
        <v>65.948859918279368</v>
      </c>
      <c r="H12">
        <f t="shared" si="1"/>
        <v>2.8040408977260097E-3</v>
      </c>
      <c r="I12">
        <f t="shared" si="2"/>
        <v>0.167790564</v>
      </c>
      <c r="J12">
        <f t="shared" si="3"/>
        <v>4.7049160370851348E-4</v>
      </c>
      <c r="R12" s="4" t="s">
        <v>33</v>
      </c>
      <c r="S12" s="5">
        <v>0.29721400999999997</v>
      </c>
    </row>
    <row r="13" spans="1:19">
      <c r="A13" s="17" t="s">
        <v>36</v>
      </c>
      <c r="B13" s="19">
        <v>81.40239656501501</v>
      </c>
      <c r="C13" s="19">
        <v>74.614754694667099</v>
      </c>
      <c r="D13" s="19">
        <v>177.80685907739601</v>
      </c>
      <c r="E13" s="19">
        <v>74.505793756787014</v>
      </c>
      <c r="F13" s="19">
        <v>34.5275253432036</v>
      </c>
      <c r="G13" s="20">
        <f t="shared" si="0"/>
        <v>88.571465887413737</v>
      </c>
      <c r="H13">
        <f t="shared" si="1"/>
        <v>3.7659182134096854E-3</v>
      </c>
      <c r="I13">
        <f t="shared" si="2"/>
        <v>0.252987409</v>
      </c>
      <c r="J13">
        <f t="shared" si="3"/>
        <v>9.5272989131642532E-4</v>
      </c>
      <c r="R13" s="4" t="s">
        <v>35</v>
      </c>
      <c r="S13" s="4">
        <v>0.39864959599999999</v>
      </c>
    </row>
    <row r="14" spans="1:19">
      <c r="A14" s="17" t="s">
        <v>38</v>
      </c>
      <c r="B14" s="19">
        <v>453.69576687922824</v>
      </c>
      <c r="C14" s="19">
        <v>93.268443368333863</v>
      </c>
      <c r="D14" s="19">
        <v>355.61371815479202</v>
      </c>
      <c r="E14" s="19">
        <v>279.39672658795126</v>
      </c>
      <c r="F14" s="19">
        <v>241.69267740242523</v>
      </c>
      <c r="G14" s="20">
        <f t="shared" si="0"/>
        <v>284.73346647854612</v>
      </c>
      <c r="H14">
        <f t="shared" si="1"/>
        <v>1.2106415273084099E-2</v>
      </c>
      <c r="I14">
        <f t="shared" si="2"/>
        <v>0.189396599</v>
      </c>
      <c r="J14">
        <f t="shared" si="3"/>
        <v>2.2929138788037847E-3</v>
      </c>
      <c r="R14" s="4" t="s">
        <v>37</v>
      </c>
      <c r="S14" s="5">
        <v>0.23886655300000001</v>
      </c>
    </row>
    <row r="15" spans="1:19">
      <c r="A15" s="17" t="s">
        <v>39</v>
      </c>
      <c r="B15" s="19">
        <v>3293.5605800558242</v>
      </c>
      <c r="C15" s="19">
        <v>1529.60247124068</v>
      </c>
      <c r="D15" s="19">
        <v>586.76263495540604</v>
      </c>
      <c r="E15" s="19">
        <v>298.02317502714806</v>
      </c>
      <c r="F15" s="19">
        <v>1208.4633870121299</v>
      </c>
      <c r="G15" s="20">
        <f t="shared" si="0"/>
        <v>1383.2824496582375</v>
      </c>
      <c r="H15">
        <f t="shared" si="1"/>
        <v>5.8814975221022997E-2</v>
      </c>
      <c r="I15">
        <f t="shared" si="2"/>
        <v>0.150847644</v>
      </c>
      <c r="J15">
        <f t="shared" si="3"/>
        <v>8.8721004440096979E-3</v>
      </c>
      <c r="R15" s="4" t="s">
        <v>21</v>
      </c>
      <c r="S15" s="5">
        <v>0.19499014100000001</v>
      </c>
    </row>
    <row r="16" spans="1:19">
      <c r="A16" s="17" t="s">
        <v>41</v>
      </c>
      <c r="B16" s="19">
        <v>2072.5246315805989</v>
      </c>
      <c r="C16" s="19">
        <v>671.53279225200379</v>
      </c>
      <c r="D16" s="19">
        <v>1813.6299625894371</v>
      </c>
      <c r="E16" s="19">
        <v>3967.4335175489082</v>
      </c>
      <c r="F16" s="19">
        <v>552.44040549125805</v>
      </c>
      <c r="G16" s="20">
        <f t="shared" si="0"/>
        <v>1815.5122618924411</v>
      </c>
      <c r="H16">
        <f t="shared" si="1"/>
        <v>7.7192701116860774E-2</v>
      </c>
      <c r="I16">
        <f t="shared" si="2"/>
        <v>0.15008984</v>
      </c>
      <c r="J16">
        <f t="shared" si="3"/>
        <v>1.1585840159797455E-2</v>
      </c>
      <c r="R16" s="4" t="s">
        <v>40</v>
      </c>
      <c r="S16" s="5">
        <v>0.292860758</v>
      </c>
    </row>
    <row r="17" spans="1:19">
      <c r="A17" s="17" t="s">
        <v>43</v>
      </c>
      <c r="B17" s="19">
        <v>57.472053478432287</v>
      </c>
      <c r="C17" s="19">
        <v>0</v>
      </c>
      <c r="D17" s="19">
        <v>0</v>
      </c>
      <c r="E17" s="19">
        <v>0</v>
      </c>
      <c r="F17" s="19">
        <v>0</v>
      </c>
      <c r="G17" s="20">
        <f t="shared" si="0"/>
        <v>11.494410695686458</v>
      </c>
      <c r="H17">
        <f t="shared" si="1"/>
        <v>4.8872410722342952E-4</v>
      </c>
      <c r="I17">
        <f t="shared" si="2"/>
        <v>0.24644919700000001</v>
      </c>
      <c r="J17">
        <f t="shared" si="3"/>
        <v>1.2044566377975611E-4</v>
      </c>
      <c r="R17" s="4" t="s">
        <v>42</v>
      </c>
      <c r="S17" s="5">
        <v>0.34843180000000001</v>
      </c>
    </row>
    <row r="18" spans="1:19">
      <c r="A18" s="17" t="s">
        <v>45</v>
      </c>
      <c r="B18" s="19">
        <v>164.37399595538</v>
      </c>
      <c r="C18" s="19">
        <v>18.65368867366675</v>
      </c>
      <c r="D18" s="19">
        <v>0</v>
      </c>
      <c r="E18" s="19">
        <v>55.879345317590257</v>
      </c>
      <c r="F18" s="19">
        <v>17.2637626716018</v>
      </c>
      <c r="G18" s="20">
        <f t="shared" si="0"/>
        <v>51.234158523647764</v>
      </c>
      <c r="H18">
        <f t="shared" si="1"/>
        <v>2.1783951388834591E-3</v>
      </c>
      <c r="I18">
        <f t="shared" si="2"/>
        <v>0.21118531600000001</v>
      </c>
      <c r="J18">
        <f t="shared" si="3"/>
        <v>4.6004506577796724E-4</v>
      </c>
      <c r="R18" s="4" t="s">
        <v>44</v>
      </c>
      <c r="S18" s="5">
        <v>0.338698428</v>
      </c>
    </row>
    <row r="19" spans="1:19">
      <c r="A19" s="17" t="s">
        <v>47</v>
      </c>
      <c r="B19" s="19">
        <v>4.5114581228803496</v>
      </c>
      <c r="C19" s="19">
        <v>876.72336766233798</v>
      </c>
      <c r="D19" s="19">
        <v>853.47292357150002</v>
      </c>
      <c r="E19" s="19">
        <v>260.77027814875498</v>
      </c>
      <c r="F19" s="19">
        <v>1260.2546750269314</v>
      </c>
      <c r="G19" s="20">
        <f t="shared" si="0"/>
        <v>651.14654050648096</v>
      </c>
      <c r="H19">
        <f t="shared" si="1"/>
        <v>2.7685717876783204E-2</v>
      </c>
      <c r="I19">
        <f t="shared" si="2"/>
        <v>0.193795309</v>
      </c>
      <c r="J19">
        <f t="shared" si="3"/>
        <v>5.3653622508180246E-3</v>
      </c>
      <c r="R19" s="4" t="s">
        <v>46</v>
      </c>
      <c r="S19" s="5">
        <v>0.49513526800000002</v>
      </c>
    </row>
    <row r="20" spans="1:19">
      <c r="A20" s="17" t="s">
        <v>49</v>
      </c>
      <c r="B20" s="19">
        <v>139.46290110295342</v>
      </c>
      <c r="C20" s="19">
        <v>93.268443368333863</v>
      </c>
      <c r="D20" s="19">
        <v>248.929602708354</v>
      </c>
      <c r="E20" s="19">
        <v>260.77027814875458</v>
      </c>
      <c r="F20" s="19">
        <v>34.527525343203592</v>
      </c>
      <c r="G20" s="20">
        <f t="shared" si="0"/>
        <v>155.39175013431989</v>
      </c>
      <c r="H20">
        <f t="shared" si="1"/>
        <v>6.6070106910988786E-3</v>
      </c>
      <c r="I20">
        <f t="shared" si="2"/>
        <v>0.21171030399999999</v>
      </c>
      <c r="J20">
        <f t="shared" si="3"/>
        <v>1.3987722419437935E-3</v>
      </c>
      <c r="R20" s="4" t="s">
        <v>48</v>
      </c>
      <c r="S20" s="5">
        <v>0.35195426499999999</v>
      </c>
    </row>
    <row r="21" spans="1:19">
      <c r="A21" s="17" t="s">
        <v>51</v>
      </c>
      <c r="B21" s="19">
        <v>26.087996971438546</v>
      </c>
      <c r="C21" s="19">
        <v>18.6536886736668</v>
      </c>
      <c r="D21" s="19">
        <v>53.34205772321873</v>
      </c>
      <c r="E21" s="19">
        <v>279.39672658795098</v>
      </c>
      <c r="F21" s="19">
        <v>0</v>
      </c>
      <c r="G21" s="20">
        <f t="shared" si="0"/>
        <v>75.496093991255009</v>
      </c>
      <c r="H21">
        <f t="shared" si="1"/>
        <v>3.2099741440923617E-3</v>
      </c>
      <c r="I21">
        <f t="shared" si="2"/>
        <v>0.26294708900000002</v>
      </c>
      <c r="J21">
        <f t="shared" si="3"/>
        <v>8.4405335695435311E-4</v>
      </c>
      <c r="R21" s="4" t="s">
        <v>50</v>
      </c>
      <c r="S21" s="5">
        <v>0.230041615</v>
      </c>
    </row>
    <row r="22" spans="1:19">
      <c r="A22" s="17" t="s">
        <v>52</v>
      </c>
      <c r="B22" s="19">
        <v>10.984419777447808</v>
      </c>
      <c r="C22" s="19">
        <v>242.497952757668</v>
      </c>
      <c r="D22" s="19">
        <v>195.58754498513534</v>
      </c>
      <c r="E22" s="19">
        <v>577.41990161509898</v>
      </c>
      <c r="F22" s="19">
        <v>241.6926774024252</v>
      </c>
      <c r="G22" s="20">
        <f t="shared" si="0"/>
        <v>253.63649930755506</v>
      </c>
      <c r="H22">
        <f t="shared" si="1"/>
        <v>1.0784221563431612E-2</v>
      </c>
      <c r="I22">
        <f t="shared" si="2"/>
        <v>0.25720264300000001</v>
      </c>
      <c r="J22">
        <f t="shared" si="3"/>
        <v>2.7737302888122027E-3</v>
      </c>
      <c r="R22" s="4" t="s">
        <v>23</v>
      </c>
      <c r="S22" s="5">
        <v>0.205225833</v>
      </c>
    </row>
    <row r="23" spans="1:19">
      <c r="A23" s="17" t="s">
        <v>54</v>
      </c>
      <c r="B23" s="19">
        <v>1202.205514571029</v>
      </c>
      <c r="C23" s="19">
        <v>1454.98771654601</v>
      </c>
      <c r="D23" s="19">
        <v>71.122743630958311</v>
      </c>
      <c r="E23" s="19">
        <v>111.75869063518051</v>
      </c>
      <c r="F23" s="19">
        <v>138.1101013728144</v>
      </c>
      <c r="G23" s="20">
        <f t="shared" si="0"/>
        <v>595.63695335119837</v>
      </c>
      <c r="H23">
        <f t="shared" si="1"/>
        <v>2.5325538295329117E-2</v>
      </c>
      <c r="I23">
        <f t="shared" si="2"/>
        <v>0.12913191900000001</v>
      </c>
      <c r="J23">
        <f t="shared" si="3"/>
        <v>3.2703353597838378E-3</v>
      </c>
      <c r="R23" s="4" t="s">
        <v>53</v>
      </c>
      <c r="S23" s="5">
        <v>0.29304951499999998</v>
      </c>
    </row>
    <row r="24" spans="1:19">
      <c r="A24" s="17" t="s">
        <v>56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0">
        <f t="shared" si="0"/>
        <v>0</v>
      </c>
      <c r="H24">
        <f t="shared" si="1"/>
        <v>0</v>
      </c>
      <c r="I24">
        <f t="shared" si="2"/>
        <v>0.255508018</v>
      </c>
      <c r="R24" s="4" t="s">
        <v>55</v>
      </c>
      <c r="S24" s="5">
        <v>0.51724363100000004</v>
      </c>
    </row>
    <row r="25" spans="1:19">
      <c r="A25" s="17" t="s">
        <v>58</v>
      </c>
      <c r="B25" s="19">
        <v>506.85251258794898</v>
      </c>
      <c r="C25" s="19">
        <v>37.307377347333549</v>
      </c>
      <c r="D25" s="19">
        <v>1475.7969303423799</v>
      </c>
      <c r="E25" s="19">
        <v>2365.5589517779877</v>
      </c>
      <c r="F25" s="19">
        <v>3987.9291771400153</v>
      </c>
      <c r="G25" s="20">
        <f t="shared" si="0"/>
        <v>1674.6889898391332</v>
      </c>
      <c r="H25">
        <f t="shared" si="1"/>
        <v>7.1205119001288494E-2</v>
      </c>
      <c r="I25">
        <f t="shared" si="2"/>
        <v>0.19057085000000001</v>
      </c>
      <c r="J25">
        <f t="shared" si="3"/>
        <v>1.3569620052426701E-2</v>
      </c>
      <c r="R25" s="4" t="s">
        <v>57</v>
      </c>
      <c r="S25" s="4">
        <v>0.39864959599999999</v>
      </c>
    </row>
    <row r="26" spans="1:19">
      <c r="A26" s="17" t="s">
        <v>60</v>
      </c>
      <c r="B26" s="19">
        <v>603.75078705329202</v>
      </c>
      <c r="C26" s="19">
        <v>149.2295093893342</v>
      </c>
      <c r="D26" s="19">
        <v>284.49097452383324</v>
      </c>
      <c r="E26" s="19">
        <v>279.39672658795126</v>
      </c>
      <c r="F26" s="19">
        <v>397.06654144684143</v>
      </c>
      <c r="G26" s="20">
        <f t="shared" si="0"/>
        <v>342.78690780025045</v>
      </c>
      <c r="H26">
        <f t="shared" si="1"/>
        <v>1.457475549794182E-2</v>
      </c>
      <c r="I26">
        <f t="shared" si="2"/>
        <v>0.14993991800000001</v>
      </c>
      <c r="J26">
        <f t="shared" si="3"/>
        <v>2.1853376442314458E-3</v>
      </c>
      <c r="R26" s="4" t="s">
        <v>59</v>
      </c>
      <c r="S26" s="5">
        <v>0.42244188599999999</v>
      </c>
    </row>
    <row r="27" spans="1:19">
      <c r="A27" s="17" t="s">
        <v>62</v>
      </c>
      <c r="B27" s="19">
        <v>121.61321896460073</v>
      </c>
      <c r="C27" s="19">
        <v>18.6536886736668</v>
      </c>
      <c r="D27" s="19">
        <v>106.684115446437</v>
      </c>
      <c r="E27" s="19">
        <v>0</v>
      </c>
      <c r="F27" s="19">
        <v>0</v>
      </c>
      <c r="G27" s="20">
        <f t="shared" si="0"/>
        <v>49.390204616940906</v>
      </c>
      <c r="H27">
        <f t="shared" si="1"/>
        <v>2.0999931441509534E-3</v>
      </c>
      <c r="I27">
        <f t="shared" si="2"/>
        <v>0.25460756899999998</v>
      </c>
      <c r="J27">
        <f t="shared" si="3"/>
        <v>5.3467414934894072E-4</v>
      </c>
      <c r="R27" s="165" t="s">
        <v>61</v>
      </c>
      <c r="S27" s="5">
        <v>0.37816792100000002</v>
      </c>
    </row>
    <row r="28" spans="1:19">
      <c r="A28" s="17" t="s">
        <v>64</v>
      </c>
      <c r="B28" s="19">
        <v>62.768113013987481</v>
      </c>
      <c r="C28" s="19">
        <v>0</v>
      </c>
      <c r="D28" s="19">
        <v>0</v>
      </c>
      <c r="E28" s="19">
        <v>0</v>
      </c>
      <c r="F28" s="19">
        <v>0</v>
      </c>
      <c r="G28" s="20">
        <f t="shared" si="0"/>
        <v>12.553622602797496</v>
      </c>
      <c r="H28">
        <f t="shared" si="1"/>
        <v>5.3376011710408683E-4</v>
      </c>
      <c r="I28">
        <f t="shared" si="2"/>
        <v>0.25070976</v>
      </c>
      <c r="J28">
        <f t="shared" si="3"/>
        <v>1.3381887085673751E-4</v>
      </c>
      <c r="R28" s="17" t="s">
        <v>63</v>
      </c>
      <c r="S28" s="5">
        <v>0.27222679999999999</v>
      </c>
    </row>
    <row r="29" spans="1:19">
      <c r="A29" s="17" t="s">
        <v>66</v>
      </c>
      <c r="B29" s="19">
        <v>33.737860745018267</v>
      </c>
      <c r="C29" s="19">
        <v>0</v>
      </c>
      <c r="D29" s="19">
        <v>0</v>
      </c>
      <c r="E29" s="19">
        <v>0</v>
      </c>
      <c r="F29" s="19">
        <v>0</v>
      </c>
      <c r="G29" s="20">
        <f t="shared" si="0"/>
        <v>6.7475721490036538</v>
      </c>
      <c r="H29">
        <f t="shared" si="1"/>
        <v>2.8689606294344665E-4</v>
      </c>
      <c r="I29">
        <f t="shared" si="2"/>
        <v>0.187754477</v>
      </c>
      <c r="J29">
        <f t="shared" si="3"/>
        <v>5.3866020251305911E-5</v>
      </c>
      <c r="R29" s="4" t="s">
        <v>65</v>
      </c>
      <c r="S29" s="5">
        <v>0.42144716700000001</v>
      </c>
    </row>
    <row r="30" spans="1:19">
      <c r="A30" s="17" t="s">
        <v>68</v>
      </c>
      <c r="B30" s="19">
        <v>3.138405650699374</v>
      </c>
      <c r="C30" s="19">
        <v>0</v>
      </c>
      <c r="D30" s="19">
        <v>0</v>
      </c>
      <c r="E30" s="19">
        <v>0</v>
      </c>
      <c r="F30" s="19">
        <v>0</v>
      </c>
      <c r="G30" s="20">
        <f t="shared" si="0"/>
        <v>0.62768113013987481</v>
      </c>
      <c r="H30">
        <f t="shared" si="1"/>
        <v>2.6688005855204341E-5</v>
      </c>
      <c r="I30">
        <f t="shared" si="2"/>
        <v>0.17079533599999999</v>
      </c>
      <c r="J30">
        <f t="shared" si="3"/>
        <v>4.5581869272095927E-6</v>
      </c>
      <c r="R30" s="4" t="s">
        <v>67</v>
      </c>
      <c r="S30" s="4">
        <v>0.61926907399999997</v>
      </c>
    </row>
    <row r="31" spans="1:19">
      <c r="A31" s="17" t="s">
        <v>70</v>
      </c>
      <c r="B31" s="19">
        <v>1159.24858722708</v>
      </c>
      <c r="C31" s="19">
        <v>111.92213204200064</v>
      </c>
      <c r="D31" s="19">
        <v>177.80685907739601</v>
      </c>
      <c r="E31" s="19">
        <v>111.75869063518051</v>
      </c>
      <c r="F31" s="19">
        <v>155.37386404441619</v>
      </c>
      <c r="G31" s="20">
        <f t="shared" si="0"/>
        <v>343.22202660521464</v>
      </c>
      <c r="H31">
        <f t="shared" si="1"/>
        <v>1.4593256059225231E-2</v>
      </c>
      <c r="I31">
        <f t="shared" si="2"/>
        <v>0.21351756199999999</v>
      </c>
      <c r="J31">
        <f t="shared" si="3"/>
        <v>3.1159164554074989E-3</v>
      </c>
      <c r="R31" s="4" t="s">
        <v>69</v>
      </c>
      <c r="S31" s="5">
        <v>0.29559615700000003</v>
      </c>
    </row>
    <row r="32" spans="1:19">
      <c r="A32" s="17" t="s">
        <v>72</v>
      </c>
      <c r="B32" s="19">
        <v>9206.7091266797815</v>
      </c>
      <c r="C32" s="19">
        <v>4943.2274985216945</v>
      </c>
      <c r="D32" s="19">
        <v>960.15703901793711</v>
      </c>
      <c r="E32" s="19">
        <v>1098.9604579126085</v>
      </c>
      <c r="F32" s="19">
        <v>1018.5619976245061</v>
      </c>
      <c r="G32" s="20">
        <f t="shared" si="0"/>
        <v>3445.5232239513052</v>
      </c>
      <c r="H32">
        <f t="shared" si="1"/>
        <v>0.14649818125735845</v>
      </c>
      <c r="I32">
        <f t="shared" si="2"/>
        <v>0.20526576499999999</v>
      </c>
      <c r="J32">
        <f t="shared" si="3"/>
        <v>3.007106124690034E-2</v>
      </c>
      <c r="R32" s="4" t="s">
        <v>71</v>
      </c>
      <c r="S32" s="4">
        <v>0.39787066100000001</v>
      </c>
    </row>
    <row r="33" spans="1:19">
      <c r="A33" s="17" t="s">
        <v>74</v>
      </c>
      <c r="B33" s="19">
        <v>386.02389503602302</v>
      </c>
      <c r="C33" s="19">
        <v>1660.1782919563425</v>
      </c>
      <c r="D33" s="19">
        <v>2258.1471102829264</v>
      </c>
      <c r="E33" s="19">
        <v>1695.0068079669045</v>
      </c>
      <c r="F33" s="19">
        <v>1933.5414192194019</v>
      </c>
      <c r="G33" s="20">
        <f t="shared" si="0"/>
        <v>1586.5795048923196</v>
      </c>
      <c r="H33">
        <f t="shared" si="1"/>
        <v>6.7458843484553443E-2</v>
      </c>
      <c r="I33">
        <f t="shared" si="2"/>
        <v>0.164744418</v>
      </c>
      <c r="J33">
        <f t="shared" si="3"/>
        <v>1.1113467908815849E-2</v>
      </c>
      <c r="R33" s="22" t="s">
        <v>73</v>
      </c>
      <c r="S33" s="4">
        <v>0.39864959599999999</v>
      </c>
    </row>
    <row r="34" spans="1:19">
      <c r="A34" s="17" t="s">
        <v>132</v>
      </c>
      <c r="B34" s="19">
        <v>3.7268567102055066</v>
      </c>
      <c r="C34" s="19">
        <v>0</v>
      </c>
      <c r="D34" s="19">
        <v>0</v>
      </c>
      <c r="E34" s="19">
        <v>0</v>
      </c>
      <c r="F34" s="19">
        <v>0</v>
      </c>
      <c r="G34" s="20">
        <f t="shared" si="0"/>
        <v>0.74537134204110134</v>
      </c>
      <c r="H34">
        <f t="shared" si="1"/>
        <v>3.1692006953055157E-5</v>
      </c>
      <c r="I34">
        <f t="shared" si="2"/>
        <v>0.235824899</v>
      </c>
      <c r="J34">
        <f t="shared" si="3"/>
        <v>7.4737643388115299E-6</v>
      </c>
      <c r="R34" s="4" t="s">
        <v>75</v>
      </c>
      <c r="S34" s="5">
        <v>0.30243793699999999</v>
      </c>
    </row>
    <row r="35" spans="1:19">
      <c r="A35" s="17" t="s">
        <v>76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20">
        <f t="shared" si="0"/>
        <v>0</v>
      </c>
      <c r="H35">
        <f t="shared" si="1"/>
        <v>0</v>
      </c>
      <c r="I35">
        <f t="shared" si="2"/>
        <v>0.21351756199999999</v>
      </c>
      <c r="R35" s="4" t="s">
        <v>25</v>
      </c>
      <c r="S35" s="5">
        <v>0.22307782900000001</v>
      </c>
    </row>
    <row r="36" spans="1:19">
      <c r="A36" s="17" t="s">
        <v>160</v>
      </c>
      <c r="B36" s="19">
        <v>11.376720483785231</v>
      </c>
      <c r="C36" s="19">
        <v>0</v>
      </c>
      <c r="D36" s="19">
        <v>0</v>
      </c>
      <c r="E36" s="19">
        <v>0</v>
      </c>
      <c r="F36" s="19">
        <v>0</v>
      </c>
      <c r="G36" s="20">
        <f t="shared" si="0"/>
        <v>2.2753440967570464</v>
      </c>
      <c r="H36">
        <f t="shared" si="1"/>
        <v>9.6744021225115748E-5</v>
      </c>
      <c r="I36">
        <f t="shared" si="2"/>
        <v>0.150847644</v>
      </c>
      <c r="J36">
        <f t="shared" si="3"/>
        <v>1.4593607672894704E-5</v>
      </c>
      <c r="R36" s="4" t="s">
        <v>78</v>
      </c>
      <c r="S36" s="5">
        <v>0.53326135799999996</v>
      </c>
    </row>
    <row r="37" spans="1:19">
      <c r="A37" s="17" t="s">
        <v>77</v>
      </c>
      <c r="B37" s="19">
        <v>9.0229162457606993</v>
      </c>
      <c r="C37" s="19">
        <v>0</v>
      </c>
      <c r="D37" s="19">
        <v>0</v>
      </c>
      <c r="E37" s="19">
        <v>0</v>
      </c>
      <c r="F37" s="19">
        <v>0</v>
      </c>
      <c r="G37" s="20">
        <f t="shared" si="0"/>
        <v>1.8045832491521399</v>
      </c>
      <c r="H37">
        <f t="shared" si="1"/>
        <v>7.6728016833712472E-5</v>
      </c>
      <c r="I37">
        <f t="shared" si="2"/>
        <v>0.235824899</v>
      </c>
      <c r="J37">
        <f t="shared" si="3"/>
        <v>1.8094376820280545E-5</v>
      </c>
      <c r="R37" s="23" t="s">
        <v>80</v>
      </c>
      <c r="S37" s="5">
        <v>0.45051817900000002</v>
      </c>
    </row>
    <row r="38" spans="1:19">
      <c r="A38" s="17" t="s">
        <v>188</v>
      </c>
      <c r="B38" s="19">
        <v>81.010095858677587</v>
      </c>
      <c r="C38" s="19">
        <v>0</v>
      </c>
      <c r="D38" s="19">
        <v>0</v>
      </c>
      <c r="E38" s="19">
        <v>0</v>
      </c>
      <c r="F38" s="19">
        <v>0</v>
      </c>
      <c r="G38" s="20">
        <f t="shared" si="0"/>
        <v>16.202019171735518</v>
      </c>
      <c r="H38">
        <f t="shared" si="1"/>
        <v>6.888841511374621E-4</v>
      </c>
      <c r="I38">
        <f t="shared" si="2"/>
        <v>0.150847644</v>
      </c>
      <c r="J38">
        <f t="shared" si="3"/>
        <v>1.0391655118802607E-4</v>
      </c>
      <c r="R38" s="4" t="s">
        <v>82</v>
      </c>
      <c r="S38" s="5">
        <v>0.58993438499999995</v>
      </c>
    </row>
    <row r="39" spans="1:19">
      <c r="A39" s="17" t="s">
        <v>79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20">
        <f t="shared" si="0"/>
        <v>0</v>
      </c>
      <c r="H39">
        <f t="shared" si="1"/>
        <v>0</v>
      </c>
      <c r="I39">
        <f t="shared" si="2"/>
        <v>0.17537725199999998</v>
      </c>
      <c r="R39" s="4" t="s">
        <v>84</v>
      </c>
      <c r="S39" s="5">
        <v>0.49951571</v>
      </c>
    </row>
    <row r="40" spans="1:19">
      <c r="A40" s="17" t="s">
        <v>83</v>
      </c>
      <c r="B40" s="19">
        <v>2827.70349128014</v>
      </c>
      <c r="C40" s="19">
        <v>671.53279225200401</v>
      </c>
      <c r="D40" s="19">
        <v>53.342057723218701</v>
      </c>
      <c r="E40" s="19">
        <v>353.90252034473798</v>
      </c>
      <c r="F40" s="19">
        <v>224.42891473082341</v>
      </c>
      <c r="G40" s="20">
        <f t="shared" si="0"/>
        <v>826.1819552661849</v>
      </c>
      <c r="H40">
        <f t="shared" si="1"/>
        <v>3.5127946023635601E-2</v>
      </c>
      <c r="I40">
        <f t="shared" si="2"/>
        <v>0.16181582799999999</v>
      </c>
      <c r="J40">
        <f t="shared" si="3"/>
        <v>5.6842576717539024E-3</v>
      </c>
      <c r="R40" s="4" t="s">
        <v>86</v>
      </c>
      <c r="S40" s="5">
        <v>0.47433267899999998</v>
      </c>
    </row>
    <row r="41" spans="1:19">
      <c r="A41" s="17" t="s">
        <v>85</v>
      </c>
      <c r="B41" s="19">
        <v>986.04782537911001</v>
      </c>
      <c r="C41" s="19">
        <v>130.57582071566699</v>
      </c>
      <c r="D41" s="19">
        <v>4658.5397078277701</v>
      </c>
      <c r="E41" s="19">
        <v>484.28765941911598</v>
      </c>
      <c r="F41" s="19">
        <v>310.74772808883239</v>
      </c>
      <c r="G41" s="20">
        <f t="shared" si="0"/>
        <v>1314.0397482860992</v>
      </c>
      <c r="H41">
        <f t="shared" si="1"/>
        <v>5.5870885410265123E-2</v>
      </c>
      <c r="I41">
        <f t="shared" si="2"/>
        <v>0.15576436299999999</v>
      </c>
      <c r="J41">
        <f t="shared" si="3"/>
        <v>8.7026928761759405E-3</v>
      </c>
      <c r="R41" s="4" t="s">
        <v>87</v>
      </c>
      <c r="S41" s="5">
        <v>0.23357465599999999</v>
      </c>
    </row>
    <row r="42" spans="1:19">
      <c r="A42" s="17" t="s">
        <v>87</v>
      </c>
      <c r="B42" s="19">
        <v>57.472053478432301</v>
      </c>
      <c r="C42" s="19">
        <v>111.92213204200065</v>
      </c>
      <c r="D42" s="19">
        <v>0</v>
      </c>
      <c r="E42" s="19">
        <v>130.38513907437726</v>
      </c>
      <c r="F42" s="19">
        <v>293.48396541723059</v>
      </c>
      <c r="G42" s="20">
        <f t="shared" si="0"/>
        <v>118.65265800240816</v>
      </c>
      <c r="H42">
        <f t="shared" si="1"/>
        <v>5.0449227791795649E-3</v>
      </c>
      <c r="I42">
        <f t="shared" si="2"/>
        <v>0.23357465599999999</v>
      </c>
      <c r="J42">
        <f t="shared" si="3"/>
        <v>1.1783661026934307E-3</v>
      </c>
      <c r="R42" s="4" t="s">
        <v>88</v>
      </c>
      <c r="S42" s="5">
        <v>0.34930835100000002</v>
      </c>
    </row>
    <row r="43" spans="1:19">
      <c r="A43" s="17" t="s">
        <v>0</v>
      </c>
      <c r="B43" s="19">
        <v>972.12115030413111</v>
      </c>
      <c r="C43" s="19">
        <v>2238.4426408400127</v>
      </c>
      <c r="D43" s="19">
        <v>1404.6741867114263</v>
      </c>
      <c r="E43" s="19">
        <v>409.78186566232898</v>
      </c>
      <c r="F43" s="19">
        <v>1312.0459630417367</v>
      </c>
      <c r="G43" s="20">
        <f t="shared" si="0"/>
        <v>1267.4131613119273</v>
      </c>
      <c r="H43">
        <f t="shared" si="1"/>
        <v>5.3888396903883556E-2</v>
      </c>
      <c r="I43">
        <f t="shared" si="2"/>
        <v>0.199021375</v>
      </c>
      <c r="J43">
        <f t="shared" si="3"/>
        <v>1.0724942848356648E-2</v>
      </c>
      <c r="R43" s="4" t="s">
        <v>89</v>
      </c>
      <c r="S43" s="4">
        <v>0.39864959599999999</v>
      </c>
    </row>
    <row r="44" spans="1:19">
      <c r="A44" s="17" t="s">
        <v>37</v>
      </c>
      <c r="B44" s="19">
        <v>58.648955597444548</v>
      </c>
      <c r="C44" s="19">
        <v>130.57582071566742</v>
      </c>
      <c r="D44" s="19">
        <v>1458.0162444346499</v>
      </c>
      <c r="E44" s="19">
        <v>55.879345317590257</v>
      </c>
      <c r="F44" s="19">
        <v>828.66060823688645</v>
      </c>
      <c r="G44" s="20">
        <f t="shared" si="0"/>
        <v>506.35619486044772</v>
      </c>
      <c r="H44">
        <f t="shared" si="1"/>
        <v>2.152946208569818E-2</v>
      </c>
      <c r="I44">
        <f t="shared" si="2"/>
        <v>0.23886655300000001</v>
      </c>
      <c r="J44">
        <f t="shared" si="3"/>
        <v>5.1426683963549154E-3</v>
      </c>
      <c r="R44" s="4" t="s">
        <v>91</v>
      </c>
      <c r="S44" s="5">
        <v>0.578744904</v>
      </c>
    </row>
    <row r="45" spans="1:19">
      <c r="A45" s="17" t="s">
        <v>57</v>
      </c>
      <c r="B45" s="19">
        <v>11.965171543291399</v>
      </c>
      <c r="C45" s="19">
        <v>0</v>
      </c>
      <c r="D45" s="19">
        <v>0</v>
      </c>
      <c r="E45" s="19">
        <v>0</v>
      </c>
      <c r="F45" s="19">
        <v>0</v>
      </c>
      <c r="G45" s="20">
        <f t="shared" si="0"/>
        <v>2.3930343086582799</v>
      </c>
      <c r="H45">
        <f t="shared" si="1"/>
        <v>1.0174802232296687E-4</v>
      </c>
      <c r="I45">
        <f t="shared" si="2"/>
        <v>0.39864959599999999</v>
      </c>
      <c r="J45">
        <f t="shared" si="3"/>
        <v>4.0561807992849724E-5</v>
      </c>
      <c r="R45" s="4" t="s">
        <v>93</v>
      </c>
      <c r="S45" s="5">
        <v>0.544175509</v>
      </c>
    </row>
    <row r="46" spans="1:19">
      <c r="A46" s="17" t="s">
        <v>90</v>
      </c>
      <c r="B46" s="19">
        <v>26.676448030944677</v>
      </c>
      <c r="C46" s="19">
        <v>0</v>
      </c>
      <c r="D46" s="19">
        <v>0</v>
      </c>
      <c r="E46" s="19">
        <v>0</v>
      </c>
      <c r="F46" s="19">
        <v>0</v>
      </c>
      <c r="G46" s="20">
        <f t="shared" si="0"/>
        <v>5.335289606188935</v>
      </c>
      <c r="H46">
        <f t="shared" si="1"/>
        <v>2.2684804976923686E-4</v>
      </c>
      <c r="I46">
        <f t="shared" si="2"/>
        <v>0.25567135899999999</v>
      </c>
      <c r="J46">
        <f t="shared" si="3"/>
        <v>5.7998549171000419E-5</v>
      </c>
      <c r="R46" s="4" t="s">
        <v>95</v>
      </c>
      <c r="S46" s="5">
        <v>0.28245747300000001</v>
      </c>
    </row>
    <row r="47" spans="1:19">
      <c r="A47" s="17" t="s">
        <v>92</v>
      </c>
      <c r="B47" s="19">
        <v>79.048592326990487</v>
      </c>
      <c r="C47" s="19">
        <v>18.653688673666775</v>
      </c>
      <c r="D47" s="19">
        <v>53.34205772321873</v>
      </c>
      <c r="E47" s="19">
        <v>111.75869063518051</v>
      </c>
      <c r="F47" s="19">
        <v>51.791288014805403</v>
      </c>
      <c r="G47" s="20">
        <f t="shared" si="0"/>
        <v>62.91886347477238</v>
      </c>
      <c r="H47">
        <f t="shared" si="1"/>
        <v>2.6752102559516699E-3</v>
      </c>
      <c r="I47">
        <f t="shared" si="2"/>
        <v>0.28963038000000002</v>
      </c>
      <c r="J47">
        <f t="shared" si="3"/>
        <v>7.7482216301117952E-4</v>
      </c>
      <c r="R47" s="4" t="s">
        <v>96</v>
      </c>
      <c r="S47" s="5">
        <v>0.30302319799999999</v>
      </c>
    </row>
    <row r="48" spans="1:19">
      <c r="A48" s="17" t="s">
        <v>94</v>
      </c>
      <c r="B48" s="19">
        <v>25.695696265101123</v>
      </c>
      <c r="C48" s="19">
        <v>0</v>
      </c>
      <c r="D48" s="19">
        <v>0</v>
      </c>
      <c r="E48" s="19">
        <v>204.89093283116401</v>
      </c>
      <c r="F48" s="19">
        <v>34.5275253432036</v>
      </c>
      <c r="G48" s="20">
        <f t="shared" si="0"/>
        <v>53.022830887893747</v>
      </c>
      <c r="H48">
        <f t="shared" si="1"/>
        <v>2.2544466501331299E-3</v>
      </c>
      <c r="I48">
        <f t="shared" si="2"/>
        <v>0.25937051</v>
      </c>
      <c r="J48">
        <f t="shared" si="3"/>
        <v>5.8473697741282145E-4</v>
      </c>
      <c r="R48" s="4" t="s">
        <v>98</v>
      </c>
      <c r="S48" s="4">
        <v>0.39787066100000001</v>
      </c>
    </row>
    <row r="49" spans="1:19">
      <c r="A49" s="17" t="s">
        <v>6</v>
      </c>
      <c r="B49" s="19">
        <v>81.402396565014996</v>
      </c>
      <c r="C49" s="19">
        <v>149.2295093893342</v>
      </c>
      <c r="D49" s="19">
        <v>213.36823089287492</v>
      </c>
      <c r="E49" s="19">
        <v>55.879345317590257</v>
      </c>
      <c r="F49" s="19">
        <v>293.48396541723099</v>
      </c>
      <c r="G49" s="20">
        <f t="shared" si="0"/>
        <v>158.67268951640909</v>
      </c>
      <c r="H49">
        <f t="shared" si="1"/>
        <v>6.7465110285078664E-3</v>
      </c>
      <c r="I49">
        <f t="shared" si="2"/>
        <v>0.33249730300000002</v>
      </c>
      <c r="J49">
        <f t="shared" si="3"/>
        <v>2.2431967216386219E-3</v>
      </c>
      <c r="R49" s="4" t="s">
        <v>100</v>
      </c>
      <c r="S49" s="4">
        <v>0.39787066100000001</v>
      </c>
    </row>
    <row r="50" spans="1:19">
      <c r="A50" s="17" t="s">
        <v>97</v>
      </c>
      <c r="B50" s="19">
        <v>130.0476841508553</v>
      </c>
      <c r="C50" s="19">
        <v>111.92213204200064</v>
      </c>
      <c r="D50" s="19">
        <v>35.561371815479156</v>
      </c>
      <c r="E50" s="19">
        <v>37.2528968783935</v>
      </c>
      <c r="F50" s="19">
        <v>17.2637626716018</v>
      </c>
      <c r="G50" s="20">
        <f t="shared" si="0"/>
        <v>66.409569511666078</v>
      </c>
      <c r="H50">
        <f t="shared" si="1"/>
        <v>2.8236295387340854E-3</v>
      </c>
      <c r="I50">
        <f t="shared" si="2"/>
        <v>0.28376774599999999</v>
      </c>
      <c r="J50">
        <f t="shared" si="3"/>
        <v>8.0125498974559109E-4</v>
      </c>
      <c r="R50" s="4" t="s">
        <v>102</v>
      </c>
      <c r="S50" s="5">
        <v>0.29815216</v>
      </c>
    </row>
    <row r="51" spans="1:19">
      <c r="A51" s="17" t="s">
        <v>101</v>
      </c>
      <c r="B51" s="19">
        <v>1.1769021190122699</v>
      </c>
      <c r="C51" s="19">
        <v>0</v>
      </c>
      <c r="D51" s="19">
        <v>0</v>
      </c>
      <c r="E51" s="19">
        <v>0</v>
      </c>
      <c r="F51" s="19">
        <v>0</v>
      </c>
      <c r="G51" s="20">
        <f t="shared" si="0"/>
        <v>0.235380423802454</v>
      </c>
      <c r="H51">
        <f t="shared" si="1"/>
        <v>1.0008002195701669E-5</v>
      </c>
      <c r="I51">
        <f t="shared" si="2"/>
        <v>0.36470802699999999</v>
      </c>
      <c r="J51">
        <f t="shared" si="3"/>
        <v>3.6499987350060232E-6</v>
      </c>
      <c r="R51" s="4" t="s">
        <v>104</v>
      </c>
      <c r="S51" s="5">
        <v>0.46037966699999999</v>
      </c>
    </row>
    <row r="52" spans="1:19">
      <c r="A52" s="24" t="s">
        <v>22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20">
        <f t="shared" si="0"/>
        <v>0</v>
      </c>
      <c r="H52">
        <f t="shared" si="1"/>
        <v>0</v>
      </c>
      <c r="I52">
        <f t="shared" si="2"/>
        <v>0.51563940399999997</v>
      </c>
      <c r="R52" s="4" t="s">
        <v>106</v>
      </c>
      <c r="S52" s="5">
        <v>0.48877002400000003</v>
      </c>
    </row>
    <row r="53" spans="1:19">
      <c r="A53" s="24" t="s">
        <v>86</v>
      </c>
      <c r="B53" s="19">
        <v>2.1576538848558195</v>
      </c>
      <c r="C53" s="19">
        <v>0</v>
      </c>
      <c r="D53" s="19">
        <v>0</v>
      </c>
      <c r="E53" s="19">
        <v>0</v>
      </c>
      <c r="F53" s="19">
        <v>0</v>
      </c>
      <c r="G53" s="20">
        <f t="shared" si="0"/>
        <v>0.43153077697116393</v>
      </c>
      <c r="H53">
        <f t="shared" si="1"/>
        <v>1.8348004025452986E-5</v>
      </c>
      <c r="I53">
        <f t="shared" si="2"/>
        <v>0.47433267899999998</v>
      </c>
      <c r="J53">
        <f t="shared" si="3"/>
        <v>8.7030579036958994E-6</v>
      </c>
      <c r="R53" s="17" t="s">
        <v>107</v>
      </c>
      <c r="S53" s="4">
        <v>0.54393411999999997</v>
      </c>
    </row>
    <row r="54" spans="1:19">
      <c r="A54" s="24" t="s">
        <v>106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20">
        <f t="shared" si="0"/>
        <v>0</v>
      </c>
      <c r="H54">
        <f t="shared" si="1"/>
        <v>0</v>
      </c>
      <c r="I54">
        <f t="shared" si="2"/>
        <v>0.48877002400000003</v>
      </c>
      <c r="R54" s="22" t="s">
        <v>108</v>
      </c>
      <c r="S54" s="5">
        <v>0.342986709</v>
      </c>
    </row>
    <row r="55" spans="1:19">
      <c r="A55" s="24" t="s">
        <v>109</v>
      </c>
      <c r="B55" s="19">
        <v>1.569202825349687</v>
      </c>
      <c r="C55" s="19">
        <v>0</v>
      </c>
      <c r="D55" s="19">
        <v>0</v>
      </c>
      <c r="E55" s="19">
        <v>0</v>
      </c>
      <c r="F55" s="19">
        <v>0</v>
      </c>
      <c r="G55" s="20">
        <f t="shared" si="0"/>
        <v>0.3138405650699374</v>
      </c>
      <c r="H55">
        <f t="shared" si="1"/>
        <v>1.3344002927602171E-5</v>
      </c>
      <c r="I55">
        <f t="shared" si="2"/>
        <v>0.50274215499999997</v>
      </c>
      <c r="J55">
        <f t="shared" si="3"/>
        <v>6.7085927881490237E-6</v>
      </c>
      <c r="R55" s="25" t="s">
        <v>109</v>
      </c>
      <c r="S55" s="5">
        <v>0.50274215499999997</v>
      </c>
    </row>
    <row r="56" spans="1:19">
      <c r="A56" s="24" t="s">
        <v>118</v>
      </c>
      <c r="B56" s="19">
        <v>9.4152169520981221</v>
      </c>
      <c r="C56" s="19">
        <v>0</v>
      </c>
      <c r="D56" s="19">
        <v>0</v>
      </c>
      <c r="E56" s="19">
        <v>0</v>
      </c>
      <c r="F56" s="19">
        <v>0</v>
      </c>
      <c r="G56" s="20">
        <f t="shared" si="0"/>
        <v>1.8830433904196244</v>
      </c>
      <c r="H56">
        <f t="shared" si="1"/>
        <v>8.0064017565613024E-5</v>
      </c>
      <c r="I56">
        <f t="shared" si="2"/>
        <v>0.47299710099999998</v>
      </c>
      <c r="J56">
        <f t="shared" si="3"/>
        <v>3.7870048202948037E-5</v>
      </c>
      <c r="R56" s="4" t="s">
        <v>27</v>
      </c>
      <c r="S56" s="5">
        <v>0.20740839999999999</v>
      </c>
    </row>
    <row r="57" spans="1:19">
      <c r="A57" s="24" t="s">
        <v>162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20">
        <f t="shared" si="0"/>
        <v>0</v>
      </c>
      <c r="H57">
        <f t="shared" si="1"/>
        <v>0</v>
      </c>
      <c r="I57">
        <f t="shared" si="2"/>
        <v>0.54537309199999995</v>
      </c>
      <c r="R57" s="4" t="s">
        <v>110</v>
      </c>
      <c r="S57" s="5">
        <v>0.38689927499999999</v>
      </c>
    </row>
    <row r="58" spans="1:19" ht="16" thickBot="1">
      <c r="A58" s="26" t="s">
        <v>120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0">
        <f t="shared" si="0"/>
        <v>0</v>
      </c>
      <c r="H58">
        <f t="shared" si="1"/>
        <v>0</v>
      </c>
      <c r="I58">
        <f t="shared" si="2"/>
        <v>0.530444735</v>
      </c>
      <c r="R58" s="4" t="s">
        <v>29</v>
      </c>
      <c r="S58" s="5">
        <v>0.226918286</v>
      </c>
    </row>
    <row r="59" spans="1:19">
      <c r="A59" s="24" t="s">
        <v>122</v>
      </c>
      <c r="B59" s="19">
        <v>8.8267658925919896</v>
      </c>
      <c r="C59" s="19">
        <v>0</v>
      </c>
      <c r="D59" s="19">
        <v>0</v>
      </c>
      <c r="E59" s="19">
        <v>0</v>
      </c>
      <c r="F59" s="19">
        <v>0</v>
      </c>
      <c r="G59" s="20">
        <f t="shared" si="0"/>
        <v>1.765353178518398</v>
      </c>
      <c r="H59">
        <f t="shared" si="1"/>
        <v>7.5060016467762215E-5</v>
      </c>
      <c r="I59">
        <f t="shared" si="2"/>
        <v>0.57400911600000004</v>
      </c>
      <c r="J59">
        <f t="shared" si="3"/>
        <v>4.3085133699605632E-5</v>
      </c>
      <c r="R59" s="4" t="s">
        <v>32</v>
      </c>
      <c r="S59" s="5">
        <v>0.167790564</v>
      </c>
    </row>
    <row r="60" spans="1:19">
      <c r="A60" s="24" t="s">
        <v>125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20">
        <f t="shared" si="0"/>
        <v>0</v>
      </c>
      <c r="H60">
        <f t="shared" si="1"/>
        <v>0</v>
      </c>
      <c r="I60">
        <f t="shared" si="2"/>
        <v>0.491810578</v>
      </c>
      <c r="R60" s="25" t="s">
        <v>111</v>
      </c>
      <c r="S60" s="5">
        <v>0.57165877300000001</v>
      </c>
    </row>
    <row r="61" spans="1:19">
      <c r="A61" s="24" t="s">
        <v>127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20">
        <f t="shared" si="0"/>
        <v>0</v>
      </c>
      <c r="H61">
        <f t="shared" si="1"/>
        <v>0</v>
      </c>
      <c r="I61">
        <f t="shared" si="2"/>
        <v>0.46528443800000002</v>
      </c>
      <c r="R61" s="4" t="s">
        <v>34</v>
      </c>
      <c r="S61" s="5">
        <v>0.14496762399999999</v>
      </c>
    </row>
    <row r="62" spans="1:19">
      <c r="A62" s="24" t="s">
        <v>128</v>
      </c>
      <c r="B62" s="19">
        <v>39.033920280573462</v>
      </c>
      <c r="C62" s="19">
        <v>0</v>
      </c>
      <c r="D62" s="19">
        <v>0</v>
      </c>
      <c r="E62" s="19">
        <v>0</v>
      </c>
      <c r="F62" s="19">
        <v>0</v>
      </c>
      <c r="G62" s="20">
        <f t="shared" si="0"/>
        <v>7.8067840561146919</v>
      </c>
      <c r="H62">
        <f t="shared" si="1"/>
        <v>3.3193207282410396E-4</v>
      </c>
      <c r="I62">
        <f t="shared" si="2"/>
        <v>0.33922593699999998</v>
      </c>
      <c r="J62">
        <f t="shared" si="3"/>
        <v>1.125999684241089E-4</v>
      </c>
      <c r="R62" s="4" t="s">
        <v>115</v>
      </c>
      <c r="S62" s="5">
        <v>0.45267124600000003</v>
      </c>
    </row>
    <row r="63" spans="1:19">
      <c r="A63" s="24" t="s">
        <v>133</v>
      </c>
      <c r="B63" s="19">
        <v>3.9230070633742198</v>
      </c>
      <c r="C63" s="19">
        <v>0</v>
      </c>
      <c r="D63" s="19">
        <v>0</v>
      </c>
      <c r="E63" s="19">
        <v>0</v>
      </c>
      <c r="F63" s="19">
        <v>0</v>
      </c>
      <c r="G63" s="20">
        <f t="shared" si="0"/>
        <v>0.78460141267484396</v>
      </c>
      <c r="H63">
        <f t="shared" si="1"/>
        <v>3.3360007319005447E-5</v>
      </c>
      <c r="I63">
        <f t="shared" si="2"/>
        <v>0.50267819899999999</v>
      </c>
      <c r="J63">
        <f t="shared" si="3"/>
        <v>1.6769348397744477E-5</v>
      </c>
      <c r="R63" s="4" t="s">
        <v>117</v>
      </c>
      <c r="S63" s="5">
        <v>0.40126814</v>
      </c>
    </row>
    <row r="64" spans="1:19">
      <c r="A64" s="24" t="s">
        <v>136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20">
        <f t="shared" si="0"/>
        <v>0</v>
      </c>
      <c r="H64">
        <f t="shared" si="1"/>
        <v>0</v>
      </c>
      <c r="I64">
        <f t="shared" si="2"/>
        <v>0.472086175</v>
      </c>
      <c r="R64" s="4" t="s">
        <v>119</v>
      </c>
      <c r="S64" s="5">
        <v>0.39864959599999999</v>
      </c>
    </row>
    <row r="65" spans="1:19">
      <c r="A65" s="24" t="s">
        <v>141</v>
      </c>
      <c r="B65" s="19">
        <v>30.795605447487606</v>
      </c>
      <c r="C65" s="19">
        <v>55.96106602100032</v>
      </c>
      <c r="D65" s="19">
        <v>35.561371815479156</v>
      </c>
      <c r="E65" s="19">
        <v>18.626448439196754</v>
      </c>
      <c r="F65" s="19">
        <v>189.90138938761979</v>
      </c>
      <c r="G65" s="20">
        <f t="shared" si="0"/>
        <v>66.169176222156722</v>
      </c>
      <c r="H65">
        <f t="shared" si="1"/>
        <v>2.8134083974412959E-3</v>
      </c>
      <c r="I65">
        <f t="shared" si="2"/>
        <v>0.36556084300000002</v>
      </c>
      <c r="J65">
        <f t="shared" si="3"/>
        <v>1.0284719454719193E-3</v>
      </c>
      <c r="R65" s="4" t="s">
        <v>121</v>
      </c>
      <c r="S65" s="5">
        <v>0.31631986200000001</v>
      </c>
    </row>
    <row r="66" spans="1:19">
      <c r="A66" s="24" t="s">
        <v>143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20">
        <f t="shared" si="0"/>
        <v>0</v>
      </c>
      <c r="H66">
        <f t="shared" si="1"/>
        <v>0</v>
      </c>
      <c r="I66">
        <f t="shared" si="2"/>
        <v>0.41105823699999999</v>
      </c>
      <c r="R66" s="4" t="s">
        <v>97</v>
      </c>
      <c r="S66" s="5">
        <v>0.28376774599999999</v>
      </c>
    </row>
    <row r="67" spans="1:19">
      <c r="A67" s="24" t="s">
        <v>144</v>
      </c>
      <c r="B67" s="19">
        <v>0.78460141267484351</v>
      </c>
      <c r="C67" s="19">
        <v>0</v>
      </c>
      <c r="D67" s="19">
        <v>0</v>
      </c>
      <c r="E67" s="19">
        <v>0</v>
      </c>
      <c r="F67" s="19">
        <v>0</v>
      </c>
      <c r="G67" s="20">
        <f t="shared" si="0"/>
        <v>0.1569202825349687</v>
      </c>
      <c r="H67">
        <f t="shared" si="1"/>
        <v>6.6720014638010854E-6</v>
      </c>
      <c r="I67">
        <f t="shared" si="2"/>
        <v>0.52159803599999999</v>
      </c>
      <c r="J67">
        <f t="shared" si="3"/>
        <v>3.4801028597077712E-6</v>
      </c>
      <c r="R67" s="22" t="s">
        <v>124</v>
      </c>
      <c r="S67" s="5">
        <v>0.38353377399999999</v>
      </c>
    </row>
    <row r="68" spans="1:19">
      <c r="A68" s="24" t="s">
        <v>146</v>
      </c>
      <c r="B68" s="19">
        <v>0.58845105950613263</v>
      </c>
      <c r="C68" s="19">
        <v>0</v>
      </c>
      <c r="D68" s="19">
        <v>0</v>
      </c>
      <c r="E68" s="19">
        <v>0</v>
      </c>
      <c r="F68" s="19">
        <v>0</v>
      </c>
      <c r="G68" s="20">
        <f t="shared" si="0"/>
        <v>0.11769021190122653</v>
      </c>
      <c r="H68">
        <f t="shared" si="1"/>
        <v>5.004001097850814E-6</v>
      </c>
      <c r="I68">
        <f t="shared" si="2"/>
        <v>0.53553453900000003</v>
      </c>
      <c r="J68">
        <f t="shared" si="3"/>
        <v>2.6798154210930297E-6</v>
      </c>
      <c r="R68" s="25" t="s">
        <v>112</v>
      </c>
      <c r="S68" s="5">
        <v>0.42592862599999998</v>
      </c>
    </row>
    <row r="69" spans="1:19">
      <c r="A69" s="24" t="s">
        <v>148</v>
      </c>
      <c r="B69" s="19">
        <v>0</v>
      </c>
      <c r="C69" s="19">
        <v>0</v>
      </c>
      <c r="D69" s="19">
        <v>0</v>
      </c>
      <c r="E69" s="19">
        <v>0</v>
      </c>
      <c r="F69" s="19">
        <v>0</v>
      </c>
      <c r="G69" s="20">
        <f t="shared" si="0"/>
        <v>0</v>
      </c>
      <c r="H69">
        <f t="shared" si="1"/>
        <v>0</v>
      </c>
      <c r="I69">
        <f t="shared" si="2"/>
        <v>0.49722559999999999</v>
      </c>
      <c r="R69" s="4" t="s">
        <v>113</v>
      </c>
      <c r="S69" s="5">
        <v>0.49646305299999999</v>
      </c>
    </row>
    <row r="70" spans="1:19">
      <c r="A70" s="17" t="s">
        <v>96</v>
      </c>
      <c r="B70" s="19">
        <v>198.11185670039799</v>
      </c>
      <c r="C70" s="19">
        <v>429.03483949433581</v>
      </c>
      <c r="D70" s="19">
        <v>391.17508997027068</v>
      </c>
      <c r="E70" s="19">
        <v>242.14382970955779</v>
      </c>
      <c r="F70" s="19">
        <v>811.39684556528459</v>
      </c>
      <c r="G70" s="20">
        <f t="shared" si="0"/>
        <v>414.37249228796935</v>
      </c>
      <c r="H70">
        <f t="shared" si="1"/>
        <v>1.7618460981856446E-2</v>
      </c>
      <c r="I70">
        <f t="shared" si="2"/>
        <v>0.30302319799999999</v>
      </c>
      <c r="J70">
        <f t="shared" si="3"/>
        <v>5.3388023905603602E-3</v>
      </c>
      <c r="R70" s="4" t="s">
        <v>36</v>
      </c>
      <c r="S70" s="5">
        <v>0.252987409</v>
      </c>
    </row>
    <row r="71" spans="1:19">
      <c r="A71" s="17" t="s">
        <v>150</v>
      </c>
      <c r="B71" s="19">
        <v>104.94043894526031</v>
      </c>
      <c r="C71" s="19">
        <v>130.57582071566742</v>
      </c>
      <c r="D71" s="19">
        <v>533.42057723218727</v>
      </c>
      <c r="E71" s="19">
        <v>223.517381270361</v>
      </c>
      <c r="F71" s="19">
        <v>2175.2340966218267</v>
      </c>
      <c r="G71" s="20">
        <f t="shared" si="0"/>
        <v>633.53766295706055</v>
      </c>
      <c r="H71">
        <f t="shared" si="1"/>
        <v>2.6937016339367566E-2</v>
      </c>
      <c r="I71">
        <f t="shared" si="2"/>
        <v>0.30302319799999999</v>
      </c>
      <c r="J71">
        <f t="shared" si="3"/>
        <v>8.1625408357334124E-3</v>
      </c>
      <c r="R71" s="4" t="s">
        <v>114</v>
      </c>
      <c r="S71" s="5">
        <v>0.547400573</v>
      </c>
    </row>
    <row r="72" spans="1:19">
      <c r="A72" s="17" t="s">
        <v>151</v>
      </c>
      <c r="B72" s="19">
        <v>51.587542883370958</v>
      </c>
      <c r="C72" s="19">
        <v>0</v>
      </c>
      <c r="D72" s="19">
        <v>0</v>
      </c>
      <c r="E72" s="19">
        <v>18.6264484391968</v>
      </c>
      <c r="F72" s="19">
        <v>17.2637626716018</v>
      </c>
      <c r="G72" s="20">
        <f t="shared" ref="G72:G121" si="4">AVERAGE(B72:F72)</f>
        <v>17.495550798833911</v>
      </c>
      <c r="H72">
        <f t="shared" ref="H72:H119" si="5">G72/G$121</f>
        <v>7.4388306377037958E-4</v>
      </c>
      <c r="I72">
        <f t="shared" ref="I72:I119" si="6">VLOOKUP(A72,R$1:S$248,2,FALSE)</f>
        <v>0.34739118899999999</v>
      </c>
      <c r="J72">
        <f t="shared" ref="J72:J118" si="7">H72*I72</f>
        <v>2.5841842200015499E-4</v>
      </c>
      <c r="R72" s="4" t="s">
        <v>130</v>
      </c>
      <c r="S72" s="5">
        <v>0.26223906699999999</v>
      </c>
    </row>
    <row r="73" spans="1:19">
      <c r="A73" s="17" t="s">
        <v>157</v>
      </c>
      <c r="B73" s="19">
        <v>5.6883602418926156</v>
      </c>
      <c r="C73" s="19">
        <v>0</v>
      </c>
      <c r="D73" s="19">
        <v>0</v>
      </c>
      <c r="E73" s="19">
        <v>0</v>
      </c>
      <c r="F73" s="19">
        <v>0</v>
      </c>
      <c r="G73" s="20">
        <f t="shared" si="4"/>
        <v>1.1376720483785232</v>
      </c>
      <c r="H73">
        <f t="shared" si="5"/>
        <v>4.8372010612557874E-5</v>
      </c>
      <c r="I73">
        <f t="shared" si="6"/>
        <v>0.30302319799999999</v>
      </c>
      <c r="J73">
        <f t="shared" si="7"/>
        <v>1.4657841349507225E-5</v>
      </c>
      <c r="R73" s="17" t="s">
        <v>132</v>
      </c>
      <c r="S73" s="5">
        <v>0.235824899</v>
      </c>
    </row>
    <row r="74" spans="1:19">
      <c r="A74" s="17" t="s">
        <v>84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20">
        <f t="shared" si="4"/>
        <v>0</v>
      </c>
      <c r="H74">
        <f t="shared" si="5"/>
        <v>0</v>
      </c>
      <c r="I74">
        <f t="shared" si="6"/>
        <v>0.49951571</v>
      </c>
      <c r="R74" s="4" t="s">
        <v>134</v>
      </c>
      <c r="S74" s="5">
        <v>0.42167111499999999</v>
      </c>
    </row>
    <row r="75" spans="1:19">
      <c r="A75" s="17" t="s">
        <v>161</v>
      </c>
      <c r="B75" s="19">
        <v>19.418884963702375</v>
      </c>
      <c r="C75" s="19">
        <v>0</v>
      </c>
      <c r="D75" s="19">
        <v>0</v>
      </c>
      <c r="E75" s="19">
        <v>0</v>
      </c>
      <c r="F75" s="19">
        <v>0</v>
      </c>
      <c r="G75" s="20">
        <f t="shared" si="4"/>
        <v>3.8837769927404748</v>
      </c>
      <c r="H75">
        <f t="shared" si="5"/>
        <v>1.6513203622907686E-4</v>
      </c>
      <c r="I75">
        <f t="shared" si="6"/>
        <v>0.33501194099999998</v>
      </c>
      <c r="J75">
        <f t="shared" si="7"/>
        <v>5.5321203978385358E-5</v>
      </c>
      <c r="R75" s="4" t="s">
        <v>38</v>
      </c>
      <c r="S75" s="5">
        <v>0.189396599</v>
      </c>
    </row>
    <row r="76" spans="1:19">
      <c r="A76" s="17" t="s">
        <v>198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20">
        <f t="shared" si="4"/>
        <v>0</v>
      </c>
      <c r="H76">
        <f t="shared" si="5"/>
        <v>0</v>
      </c>
      <c r="I76">
        <f t="shared" si="6"/>
        <v>0.48138170000000002</v>
      </c>
      <c r="R76" s="4" t="s">
        <v>39</v>
      </c>
      <c r="S76" s="5">
        <v>0.150847644</v>
      </c>
    </row>
    <row r="77" spans="1:19">
      <c r="A77" s="17" t="s">
        <v>163</v>
      </c>
      <c r="B77" s="19">
        <v>68.26032290271138</v>
      </c>
      <c r="C77" s="19">
        <v>74.614754694667099</v>
      </c>
      <c r="D77" s="19">
        <v>17.780685907739599</v>
      </c>
      <c r="E77" s="19">
        <v>74.505793756787014</v>
      </c>
      <c r="F77" s="19">
        <v>17.2637626716018</v>
      </c>
      <c r="G77" s="20">
        <f t="shared" si="4"/>
        <v>50.485063986701377</v>
      </c>
      <c r="H77">
        <f t="shared" si="5"/>
        <v>2.1465448275897743E-3</v>
      </c>
      <c r="I77">
        <f t="shared" si="6"/>
        <v>0.309853932</v>
      </c>
      <c r="J77">
        <f t="shared" si="7"/>
        <v>6.6511535504295367E-4</v>
      </c>
      <c r="R77" s="4" t="s">
        <v>138</v>
      </c>
      <c r="S77" s="4">
        <v>0.300602272</v>
      </c>
    </row>
    <row r="78" spans="1:19">
      <c r="A78" s="17" t="s">
        <v>166</v>
      </c>
      <c r="B78" s="19">
        <v>11.1805701306165</v>
      </c>
      <c r="C78" s="19">
        <v>0</v>
      </c>
      <c r="D78" s="19">
        <v>0</v>
      </c>
      <c r="E78" s="19">
        <v>0</v>
      </c>
      <c r="F78" s="19">
        <v>0</v>
      </c>
      <c r="G78" s="20">
        <f t="shared" si="4"/>
        <v>2.2361140261233001</v>
      </c>
      <c r="H78">
        <f t="shared" si="5"/>
        <v>9.5076020859165302E-5</v>
      </c>
      <c r="I78">
        <f t="shared" si="6"/>
        <v>0.38176551399999997</v>
      </c>
      <c r="J78">
        <f t="shared" si="7"/>
        <v>3.629674597237396E-5</v>
      </c>
      <c r="R78" s="4" t="s">
        <v>140</v>
      </c>
      <c r="S78" s="4">
        <v>0.54393411999999997</v>
      </c>
    </row>
    <row r="79" spans="1:19">
      <c r="A79" s="17" t="s">
        <v>168</v>
      </c>
      <c r="B79" s="19">
        <v>272.8451412576768</v>
      </c>
      <c r="C79" s="19">
        <v>1081.913943072673</v>
      </c>
      <c r="D79" s="19">
        <v>2062.5595652977909</v>
      </c>
      <c r="E79" s="19">
        <v>3017.484647149874</v>
      </c>
      <c r="F79" s="19">
        <v>2313.3441979946401</v>
      </c>
      <c r="G79" s="20">
        <f t="shared" si="4"/>
        <v>1749.6294989545308</v>
      </c>
      <c r="H79">
        <f t="shared" si="5"/>
        <v>7.4391470557879077E-2</v>
      </c>
      <c r="I79">
        <f t="shared" si="6"/>
        <v>0.35233554700000003</v>
      </c>
      <c r="J79">
        <f t="shared" si="7"/>
        <v>2.6210759471144721E-2</v>
      </c>
      <c r="R79" s="4" t="s">
        <v>142</v>
      </c>
      <c r="S79" s="29">
        <v>0.61926907399999997</v>
      </c>
    </row>
    <row r="80" spans="1:19">
      <c r="A80" s="17" t="s">
        <v>170</v>
      </c>
      <c r="B80" s="19">
        <v>9.2190665989294107</v>
      </c>
      <c r="C80" s="19">
        <v>0</v>
      </c>
      <c r="D80" s="19">
        <v>35.561371815479156</v>
      </c>
      <c r="E80" s="19">
        <v>316.64962346634479</v>
      </c>
      <c r="F80" s="19">
        <v>120.846338701213</v>
      </c>
      <c r="G80" s="20">
        <f t="shared" si="4"/>
        <v>96.455280116393254</v>
      </c>
      <c r="H80">
        <f t="shared" si="5"/>
        <v>4.1011254869778128E-3</v>
      </c>
      <c r="I80">
        <f t="shared" si="6"/>
        <v>0.30810618099999998</v>
      </c>
      <c r="J80">
        <f t="shared" si="7"/>
        <v>1.2635821115944991E-3</v>
      </c>
      <c r="R80" s="4" t="s">
        <v>116</v>
      </c>
      <c r="S80" s="5">
        <v>0.35482106800000002</v>
      </c>
    </row>
    <row r="81" spans="1:19">
      <c r="A81" s="17" t="s">
        <v>172</v>
      </c>
      <c r="B81" s="19">
        <v>8.6306155394232782</v>
      </c>
      <c r="C81" s="19">
        <v>0</v>
      </c>
      <c r="D81" s="19">
        <v>0</v>
      </c>
      <c r="E81" s="19">
        <v>0</v>
      </c>
      <c r="F81" s="19">
        <v>0</v>
      </c>
      <c r="G81" s="20">
        <f t="shared" si="4"/>
        <v>1.7261231078846557</v>
      </c>
      <c r="H81">
        <f t="shared" si="5"/>
        <v>7.3392016101811946E-5</v>
      </c>
      <c r="I81">
        <f t="shared" si="6"/>
        <v>0.38138826799999997</v>
      </c>
      <c r="J81">
        <f t="shared" si="7"/>
        <v>2.7990853906098169E-5</v>
      </c>
      <c r="R81" s="4" t="s">
        <v>145</v>
      </c>
      <c r="S81" s="5">
        <v>0.496256117</v>
      </c>
    </row>
    <row r="82" spans="1:19">
      <c r="A82" s="17" t="s">
        <v>174</v>
      </c>
      <c r="B82" s="19">
        <v>53.745196768226776</v>
      </c>
      <c r="C82" s="19">
        <v>74.614754694667099</v>
      </c>
      <c r="D82" s="19">
        <v>177.80685907739576</v>
      </c>
      <c r="E82" s="19">
        <v>37.252896878393507</v>
      </c>
      <c r="F82" s="19">
        <v>69.055050686407199</v>
      </c>
      <c r="G82" s="20">
        <f t="shared" si="4"/>
        <v>82.494951621018075</v>
      </c>
      <c r="H82">
        <f t="shared" si="5"/>
        <v>3.5075544670203976E-3</v>
      </c>
      <c r="I82">
        <f t="shared" si="6"/>
        <v>0.427243396</v>
      </c>
      <c r="J82">
        <f t="shared" si="7"/>
        <v>1.4985794821447648E-3</v>
      </c>
      <c r="R82" s="4" t="s">
        <v>147</v>
      </c>
      <c r="S82" s="5">
        <v>0.304407025</v>
      </c>
    </row>
    <row r="83" spans="1:19">
      <c r="A83" s="17" t="s">
        <v>175</v>
      </c>
      <c r="B83" s="19">
        <v>26.676448030944677</v>
      </c>
      <c r="C83" s="19">
        <v>0</v>
      </c>
      <c r="D83" s="19">
        <v>0</v>
      </c>
      <c r="E83" s="19">
        <v>0</v>
      </c>
      <c r="F83" s="19">
        <v>0</v>
      </c>
      <c r="G83" s="20">
        <f t="shared" si="4"/>
        <v>5.335289606188935</v>
      </c>
      <c r="H83">
        <f t="shared" si="5"/>
        <v>2.2684804976923686E-4</v>
      </c>
      <c r="I83">
        <f t="shared" si="6"/>
        <v>0.28742747600000002</v>
      </c>
      <c r="J83">
        <f t="shared" si="7"/>
        <v>6.5202362380694141E-5</v>
      </c>
      <c r="R83" s="4" t="s">
        <v>41</v>
      </c>
      <c r="S83" s="5">
        <v>0.15008984</v>
      </c>
    </row>
    <row r="84" spans="1:19">
      <c r="A84" s="17" t="s">
        <v>176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20">
        <f t="shared" si="4"/>
        <v>0</v>
      </c>
      <c r="H84">
        <f t="shared" si="5"/>
        <v>0</v>
      </c>
      <c r="I84">
        <f t="shared" si="6"/>
        <v>0.39787066100000001</v>
      </c>
      <c r="R84" s="4" t="s">
        <v>118</v>
      </c>
      <c r="S84" s="5">
        <v>0.47299710099999998</v>
      </c>
    </row>
    <row r="85" spans="1:19">
      <c r="A85" s="17" t="s">
        <v>178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20">
        <f t="shared" si="4"/>
        <v>0</v>
      </c>
      <c r="H85">
        <f t="shared" si="5"/>
        <v>0</v>
      </c>
      <c r="I85">
        <f t="shared" si="6"/>
        <v>0.430075243</v>
      </c>
      <c r="R85" s="4" t="s">
        <v>76</v>
      </c>
      <c r="S85" s="5">
        <v>0.21351756199999999</v>
      </c>
    </row>
    <row r="86" spans="1:19">
      <c r="A86" s="17" t="s">
        <v>179</v>
      </c>
      <c r="B86" s="19">
        <v>0.98075176584355439</v>
      </c>
      <c r="C86" s="19">
        <v>0</v>
      </c>
      <c r="D86" s="19">
        <v>0</v>
      </c>
      <c r="E86" s="19">
        <v>0</v>
      </c>
      <c r="F86" s="19">
        <v>0</v>
      </c>
      <c r="G86" s="20">
        <f t="shared" si="4"/>
        <v>0.19615035316871088</v>
      </c>
      <c r="H86">
        <f t="shared" si="5"/>
        <v>8.3400018297513567E-6</v>
      </c>
      <c r="I86">
        <f t="shared" si="6"/>
        <v>0.33193937699999998</v>
      </c>
      <c r="J86">
        <f t="shared" si="7"/>
        <v>2.7683750115465253E-6</v>
      </c>
      <c r="R86" s="4" t="s">
        <v>43</v>
      </c>
      <c r="S86" s="5">
        <v>0.24644919700000001</v>
      </c>
    </row>
    <row r="87" spans="1:19">
      <c r="A87" s="17" t="s">
        <v>44</v>
      </c>
      <c r="B87" s="19">
        <v>17.065080725677799</v>
      </c>
      <c r="C87" s="19">
        <v>0</v>
      </c>
      <c r="D87" s="19">
        <v>0</v>
      </c>
      <c r="E87" s="19">
        <v>0</v>
      </c>
      <c r="F87" s="19">
        <v>0</v>
      </c>
      <c r="G87" s="20">
        <f t="shared" si="4"/>
        <v>3.4130161451355598</v>
      </c>
      <c r="H87">
        <f t="shared" si="5"/>
        <v>1.4511603183767322E-4</v>
      </c>
      <c r="I87">
        <f t="shared" si="6"/>
        <v>0.338698428</v>
      </c>
      <c r="J87">
        <f t="shared" si="7"/>
        <v>4.9150571861017872E-5</v>
      </c>
      <c r="R87" s="4" t="s">
        <v>152</v>
      </c>
      <c r="S87" s="5">
        <v>0.235824899</v>
      </c>
    </row>
    <row r="88" spans="1:19">
      <c r="A88" s="17" t="s">
        <v>182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20">
        <f t="shared" si="4"/>
        <v>0</v>
      </c>
      <c r="H88">
        <f t="shared" si="5"/>
        <v>0</v>
      </c>
      <c r="I88">
        <f t="shared" si="6"/>
        <v>0.304453064</v>
      </c>
      <c r="R88" s="4" t="s">
        <v>154</v>
      </c>
      <c r="S88" s="5">
        <v>0.35523275199999998</v>
      </c>
    </row>
    <row r="89" spans="1:19">
      <c r="A89" s="17" t="s">
        <v>183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20">
        <f t="shared" si="4"/>
        <v>0</v>
      </c>
      <c r="H89">
        <f t="shared" si="5"/>
        <v>0</v>
      </c>
      <c r="I89">
        <f t="shared" si="6"/>
        <v>0.32123402699999998</v>
      </c>
      <c r="R89" s="4" t="s">
        <v>156</v>
      </c>
      <c r="S89" s="4">
        <v>0.39864959599999999</v>
      </c>
    </row>
    <row r="90" spans="1:19">
      <c r="A90" s="17" t="s">
        <v>184</v>
      </c>
      <c r="B90" s="19">
        <v>0.78460141267484396</v>
      </c>
      <c r="C90" s="19">
        <v>0</v>
      </c>
      <c r="D90" s="19">
        <v>0</v>
      </c>
      <c r="E90" s="19">
        <v>0</v>
      </c>
      <c r="F90" s="19">
        <v>0</v>
      </c>
      <c r="G90" s="20">
        <f t="shared" si="4"/>
        <v>0.15692028253496879</v>
      </c>
      <c r="H90">
        <f t="shared" si="5"/>
        <v>6.6720014638010896E-6</v>
      </c>
      <c r="I90">
        <f t="shared" si="6"/>
        <v>0.35035347300000003</v>
      </c>
      <c r="J90">
        <f t="shared" si="7"/>
        <v>2.3375588847037957E-6</v>
      </c>
      <c r="R90" s="4" t="s">
        <v>158</v>
      </c>
      <c r="S90" s="4">
        <v>0.54393411999999997</v>
      </c>
    </row>
    <row r="91" spans="1:19">
      <c r="A91" s="17" t="s">
        <v>187</v>
      </c>
      <c r="B91" s="19">
        <v>1342.0607163803197</v>
      </c>
      <c r="C91" s="19">
        <v>0</v>
      </c>
      <c r="D91" s="19">
        <v>604.54332086314605</v>
      </c>
      <c r="E91" s="19">
        <v>819.56373132465706</v>
      </c>
      <c r="F91" s="19">
        <v>811.39684556528505</v>
      </c>
      <c r="G91" s="20">
        <f t="shared" si="4"/>
        <v>715.51292282668169</v>
      </c>
      <c r="H91">
        <f t="shared" si="5"/>
        <v>3.0422474337594818E-2</v>
      </c>
      <c r="I91">
        <f t="shared" si="6"/>
        <v>0.29396187099999999</v>
      </c>
      <c r="J91">
        <f t="shared" si="7"/>
        <v>8.9430474767288586E-3</v>
      </c>
      <c r="R91" s="4" t="s">
        <v>159</v>
      </c>
      <c r="S91" s="5">
        <v>0.34895254799999997</v>
      </c>
    </row>
    <row r="92" spans="1:19">
      <c r="A92" s="17" t="s">
        <v>189</v>
      </c>
      <c r="B92" s="19">
        <v>12.553622602797496</v>
      </c>
      <c r="C92" s="19">
        <v>0</v>
      </c>
      <c r="D92" s="19">
        <v>0</v>
      </c>
      <c r="E92" s="19">
        <v>0</v>
      </c>
      <c r="F92" s="19">
        <v>0</v>
      </c>
      <c r="G92" s="20">
        <f t="shared" si="4"/>
        <v>2.5107245205594992</v>
      </c>
      <c r="H92">
        <f t="shared" si="5"/>
        <v>1.0675202342081737E-4</v>
      </c>
      <c r="I92">
        <f t="shared" si="6"/>
        <v>0.34145803200000002</v>
      </c>
      <c r="J92">
        <f t="shared" si="7"/>
        <v>3.6451335829290206E-5</v>
      </c>
      <c r="R92" s="4" t="s">
        <v>160</v>
      </c>
      <c r="S92" s="5">
        <v>0.150847644</v>
      </c>
    </row>
    <row r="93" spans="1:19">
      <c r="A93" s="17" t="s">
        <v>192</v>
      </c>
      <c r="B93" s="19">
        <v>275.19894549570103</v>
      </c>
      <c r="C93" s="19">
        <v>18.653688673666775</v>
      </c>
      <c r="D93" s="19">
        <v>53.34205772321873</v>
      </c>
      <c r="E93" s="19">
        <v>18.6264484391968</v>
      </c>
      <c r="F93" s="19">
        <v>138.1101013728144</v>
      </c>
      <c r="G93" s="20">
        <f t="shared" si="4"/>
        <v>100.78624834091954</v>
      </c>
      <c r="H93">
        <f t="shared" si="5"/>
        <v>4.2852713849261936E-3</v>
      </c>
      <c r="I93">
        <f t="shared" si="6"/>
        <v>0.27743080799999997</v>
      </c>
      <c r="J93">
        <f t="shared" si="7"/>
        <v>1.1888663028193527E-3</v>
      </c>
      <c r="R93" s="4" t="s">
        <v>162</v>
      </c>
      <c r="S93" s="5">
        <v>0.54537309199999995</v>
      </c>
    </row>
    <row r="94" spans="1:19">
      <c r="A94" s="17" t="s">
        <v>193</v>
      </c>
      <c r="B94" s="19">
        <v>238.12652874681498</v>
      </c>
      <c r="C94" s="19">
        <v>0</v>
      </c>
      <c r="D94" s="19">
        <v>0</v>
      </c>
      <c r="E94" s="19">
        <v>0</v>
      </c>
      <c r="F94" s="19">
        <v>0</v>
      </c>
      <c r="G94" s="20">
        <f t="shared" si="4"/>
        <v>47.625305749362994</v>
      </c>
      <c r="H94">
        <f t="shared" si="5"/>
        <v>2.0249524442636294E-3</v>
      </c>
      <c r="I94">
        <f t="shared" si="6"/>
        <v>0.29781603099999998</v>
      </c>
      <c r="J94">
        <f t="shared" si="7"/>
        <v>6.0306329991434275E-4</v>
      </c>
      <c r="R94" s="4" t="s">
        <v>164</v>
      </c>
      <c r="S94" s="5">
        <v>0.53538932900000002</v>
      </c>
    </row>
    <row r="95" spans="1:19">
      <c r="A95" s="17" t="s">
        <v>31</v>
      </c>
      <c r="B95" s="19">
        <v>298.73698787594702</v>
      </c>
      <c r="C95" s="19">
        <v>111.922132042001</v>
      </c>
      <c r="D95" s="19">
        <v>444.51714769348899</v>
      </c>
      <c r="E95" s="19">
        <v>223.517381270361</v>
      </c>
      <c r="F95" s="19">
        <v>34.5275253432036</v>
      </c>
      <c r="G95" s="20">
        <f t="shared" si="4"/>
        <v>222.64423484500034</v>
      </c>
      <c r="H95">
        <f t="shared" si="5"/>
        <v>9.4664796468339543E-3</v>
      </c>
      <c r="I95">
        <f t="shared" si="6"/>
        <v>0.26223906699999999</v>
      </c>
      <c r="J95">
        <f t="shared" si="7"/>
        <v>2.4824807903602256E-3</v>
      </c>
      <c r="R95" s="4" t="s">
        <v>165</v>
      </c>
      <c r="S95" s="5">
        <v>0.40111301500000002</v>
      </c>
    </row>
    <row r="96" spans="1:19">
      <c r="A96" s="17" t="s">
        <v>69</v>
      </c>
      <c r="B96" s="19">
        <v>208.70397577150837</v>
      </c>
      <c r="C96" s="19">
        <v>223.84426408400128</v>
      </c>
      <c r="D96" s="19">
        <v>106.68411544643746</v>
      </c>
      <c r="E96" s="19">
        <v>0</v>
      </c>
      <c r="F96" s="19">
        <v>138.1101013728144</v>
      </c>
      <c r="G96" s="20">
        <f t="shared" si="4"/>
        <v>135.46849133495229</v>
      </c>
      <c r="H96">
        <f t="shared" si="5"/>
        <v>5.75990533463582E-3</v>
      </c>
      <c r="I96">
        <f t="shared" si="6"/>
        <v>0.29559615700000003</v>
      </c>
      <c r="J96">
        <f t="shared" si="7"/>
        <v>1.7026058816021475E-3</v>
      </c>
      <c r="R96" s="4" t="s">
        <v>167</v>
      </c>
      <c r="S96" s="5">
        <v>0.53611852299999996</v>
      </c>
    </row>
    <row r="97" spans="1:19">
      <c r="A97" s="17" t="s">
        <v>95</v>
      </c>
      <c r="B97" s="19">
        <v>27.461049443619522</v>
      </c>
      <c r="C97" s="19">
        <v>0</v>
      </c>
      <c r="D97" s="19">
        <v>0</v>
      </c>
      <c r="E97" s="19">
        <v>0</v>
      </c>
      <c r="F97" s="19">
        <v>0</v>
      </c>
      <c r="G97" s="20">
        <f t="shared" si="4"/>
        <v>5.4922098887239041</v>
      </c>
      <c r="H97">
        <f t="shared" si="5"/>
        <v>2.3352005123303797E-4</v>
      </c>
      <c r="I97">
        <f t="shared" si="6"/>
        <v>0.28245747300000001</v>
      </c>
      <c r="J97">
        <f t="shared" si="7"/>
        <v>6.5959483566114448E-5</v>
      </c>
      <c r="R97" s="4" t="s">
        <v>169</v>
      </c>
      <c r="S97" s="4">
        <v>0.61926907399999997</v>
      </c>
    </row>
    <row r="98" spans="1:19">
      <c r="A98" s="17" t="s">
        <v>102</v>
      </c>
      <c r="B98" s="19">
        <v>5.4922098887239041</v>
      </c>
      <c r="C98" s="19">
        <v>0</v>
      </c>
      <c r="D98" s="19">
        <v>0</v>
      </c>
      <c r="E98" s="19">
        <v>0</v>
      </c>
      <c r="F98" s="19">
        <v>0</v>
      </c>
      <c r="G98" s="20">
        <f t="shared" si="4"/>
        <v>1.0984419777447809</v>
      </c>
      <c r="H98">
        <f t="shared" si="5"/>
        <v>4.6704010246607598E-5</v>
      </c>
      <c r="I98">
        <f t="shared" si="6"/>
        <v>0.29815216</v>
      </c>
      <c r="J98">
        <f t="shared" si="7"/>
        <v>1.3924901535688188E-5</v>
      </c>
      <c r="R98" s="4" t="s">
        <v>171</v>
      </c>
      <c r="S98" s="5">
        <v>0.21171030399999999</v>
      </c>
    </row>
    <row r="99" spans="1:19">
      <c r="A99" s="17" t="s">
        <v>201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20">
        <f t="shared" si="4"/>
        <v>0</v>
      </c>
      <c r="H99">
        <f t="shared" si="5"/>
        <v>0</v>
      </c>
      <c r="I99">
        <f t="shared" si="6"/>
        <v>0.36989438499999999</v>
      </c>
      <c r="R99" s="4" t="s">
        <v>173</v>
      </c>
      <c r="S99" s="5">
        <v>0.40242429099999999</v>
      </c>
    </row>
    <row r="100" spans="1:19">
      <c r="A100" s="17" t="s">
        <v>203</v>
      </c>
      <c r="B100" s="19">
        <v>8.4344651862545668</v>
      </c>
      <c r="C100" s="19">
        <v>0</v>
      </c>
      <c r="D100" s="19">
        <v>0</v>
      </c>
      <c r="E100" s="19">
        <v>0</v>
      </c>
      <c r="F100" s="19">
        <v>0</v>
      </c>
      <c r="G100" s="20">
        <f t="shared" si="4"/>
        <v>1.6868930372509134</v>
      </c>
      <c r="H100">
        <f t="shared" si="5"/>
        <v>7.1724015735861663E-5</v>
      </c>
      <c r="I100">
        <f t="shared" si="6"/>
        <v>0.273960494</v>
      </c>
      <c r="J100">
        <f t="shared" si="7"/>
        <v>1.9649546782660433E-5</v>
      </c>
      <c r="R100" s="17" t="s">
        <v>150</v>
      </c>
      <c r="S100" s="5">
        <v>0.30302319799999999</v>
      </c>
    </row>
    <row r="101" spans="1:19">
      <c r="A101" s="17" t="s">
        <v>204</v>
      </c>
      <c r="B101" s="19">
        <v>61.002759835469078</v>
      </c>
      <c r="C101" s="19">
        <v>0</v>
      </c>
      <c r="D101" s="19">
        <v>0</v>
      </c>
      <c r="E101" s="19">
        <v>0</v>
      </c>
      <c r="F101" s="19">
        <v>0</v>
      </c>
      <c r="G101" s="20">
        <f t="shared" si="4"/>
        <v>12.200551967093816</v>
      </c>
      <c r="H101">
        <f t="shared" si="5"/>
        <v>5.1874811381053432E-4</v>
      </c>
      <c r="I101">
        <f t="shared" si="6"/>
        <v>0.284910779</v>
      </c>
      <c r="J101">
        <f t="shared" si="7"/>
        <v>1.4779692921053998E-4</v>
      </c>
      <c r="R101" s="4" t="s">
        <v>45</v>
      </c>
      <c r="S101" s="5">
        <v>0.21118531600000001</v>
      </c>
    </row>
    <row r="102" spans="1:19">
      <c r="A102" s="17" t="s">
        <v>108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20">
        <f t="shared" si="4"/>
        <v>0</v>
      </c>
      <c r="H102">
        <f t="shared" si="5"/>
        <v>0</v>
      </c>
      <c r="I102">
        <f t="shared" si="6"/>
        <v>0.342986709</v>
      </c>
      <c r="R102" s="4" t="s">
        <v>77</v>
      </c>
      <c r="S102" s="5">
        <v>0.235824899</v>
      </c>
    </row>
    <row r="103" spans="1:19">
      <c r="A103" s="17" t="s">
        <v>124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20">
        <f t="shared" si="4"/>
        <v>0</v>
      </c>
      <c r="H103">
        <f t="shared" si="5"/>
        <v>0</v>
      </c>
      <c r="I103">
        <f t="shared" si="6"/>
        <v>0.38353377399999999</v>
      </c>
      <c r="R103" s="4" t="s">
        <v>174</v>
      </c>
      <c r="S103" s="5">
        <v>0.427243396</v>
      </c>
    </row>
    <row r="104" spans="1:19">
      <c r="A104" s="17" t="s">
        <v>205</v>
      </c>
      <c r="B104" s="19">
        <v>16.672780019340426</v>
      </c>
      <c r="C104" s="19">
        <v>93.268443368333863</v>
      </c>
      <c r="D104" s="19">
        <v>71.122743630958311</v>
      </c>
      <c r="E104" s="19">
        <v>74.505793756787014</v>
      </c>
      <c r="F104" s="19">
        <v>69.055050686407199</v>
      </c>
      <c r="G104" s="20">
        <f t="shared" si="4"/>
        <v>64.92496229236535</v>
      </c>
      <c r="H104">
        <f t="shared" si="5"/>
        <v>2.7605063950567423E-3</v>
      </c>
      <c r="I104">
        <f t="shared" si="6"/>
        <v>0.28954676299999998</v>
      </c>
      <c r="J104">
        <f t="shared" si="7"/>
        <v>7.9929569092947888E-4</v>
      </c>
      <c r="R104" s="4" t="s">
        <v>161</v>
      </c>
      <c r="S104" s="5">
        <v>0.33501194099999998</v>
      </c>
    </row>
    <row r="105" spans="1:19">
      <c r="A105" s="17" t="s">
        <v>206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20">
        <f t="shared" si="4"/>
        <v>0</v>
      </c>
      <c r="H105">
        <f t="shared" si="5"/>
        <v>0</v>
      </c>
      <c r="I105">
        <f t="shared" si="6"/>
        <v>0.37561155200000002</v>
      </c>
      <c r="R105" s="22" t="s">
        <v>175</v>
      </c>
      <c r="S105" s="5">
        <v>0.28742747600000002</v>
      </c>
    </row>
    <row r="106" spans="1:19">
      <c r="A106" s="17" t="s">
        <v>207</v>
      </c>
      <c r="B106" s="19">
        <v>12.553622602797496</v>
      </c>
      <c r="C106" s="19">
        <v>0</v>
      </c>
      <c r="D106" s="19">
        <v>0</v>
      </c>
      <c r="E106" s="19">
        <v>0</v>
      </c>
      <c r="F106" s="19">
        <v>0</v>
      </c>
      <c r="G106" s="20">
        <f t="shared" si="4"/>
        <v>2.5107245205594992</v>
      </c>
      <c r="H106">
        <f t="shared" si="5"/>
        <v>1.0675202342081737E-4</v>
      </c>
      <c r="I106">
        <f t="shared" si="6"/>
        <v>0.33910511100000001</v>
      </c>
      <c r="J106">
        <f t="shared" si="7"/>
        <v>3.6200156751590873E-5</v>
      </c>
      <c r="R106" s="4" t="s">
        <v>180</v>
      </c>
      <c r="S106" s="5">
        <v>0.45023135800000003</v>
      </c>
    </row>
    <row r="107" spans="1:19">
      <c r="A107" s="17" t="s">
        <v>42</v>
      </c>
      <c r="B107" s="19">
        <v>1569.3989757028601</v>
      </c>
      <c r="C107" s="19">
        <v>0</v>
      </c>
      <c r="D107" s="19">
        <v>0</v>
      </c>
      <c r="E107" s="19">
        <v>0</v>
      </c>
      <c r="F107" s="19">
        <v>0</v>
      </c>
      <c r="G107" s="20">
        <f t="shared" si="4"/>
        <v>313.87979514057201</v>
      </c>
      <c r="H107">
        <f t="shared" si="5"/>
        <v>1.3345670927968158E-2</v>
      </c>
      <c r="I107">
        <f t="shared" si="6"/>
        <v>0.34843180000000001</v>
      </c>
      <c r="J107">
        <f t="shared" si="7"/>
        <v>4.6500561436396155E-3</v>
      </c>
      <c r="R107" s="4" t="s">
        <v>47</v>
      </c>
      <c r="S107" s="5">
        <v>0.193795309</v>
      </c>
    </row>
    <row r="108" spans="1:19">
      <c r="A108" s="17" t="s">
        <v>48</v>
      </c>
      <c r="B108" s="19">
        <v>0</v>
      </c>
      <c r="C108" s="19">
        <v>0</v>
      </c>
      <c r="D108" s="19">
        <v>0</v>
      </c>
      <c r="E108" s="19">
        <v>0</v>
      </c>
      <c r="F108" s="19">
        <v>0</v>
      </c>
      <c r="G108" s="20">
        <f t="shared" si="4"/>
        <v>0</v>
      </c>
      <c r="H108">
        <f t="shared" si="5"/>
        <v>0</v>
      </c>
      <c r="I108">
        <f t="shared" si="6"/>
        <v>0.35195426499999999</v>
      </c>
      <c r="R108" s="4" t="s">
        <v>181</v>
      </c>
      <c r="S108" s="5">
        <v>0.164744418</v>
      </c>
    </row>
    <row r="109" spans="1:19">
      <c r="A109" s="17" t="s">
        <v>73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20">
        <f t="shared" si="4"/>
        <v>0</v>
      </c>
      <c r="H109">
        <f t="shared" si="5"/>
        <v>0</v>
      </c>
      <c r="I109">
        <f t="shared" si="6"/>
        <v>0.39864959599999999</v>
      </c>
      <c r="R109" s="4" t="s">
        <v>90</v>
      </c>
      <c r="S109" s="5">
        <v>0.25567135899999999</v>
      </c>
    </row>
    <row r="110" spans="1:19">
      <c r="A110" s="17" t="s">
        <v>89</v>
      </c>
      <c r="B110" s="19">
        <v>493.31813821930785</v>
      </c>
      <c r="C110" s="19">
        <v>0</v>
      </c>
      <c r="D110" s="19">
        <v>0</v>
      </c>
      <c r="E110" s="19">
        <v>0</v>
      </c>
      <c r="F110" s="19">
        <v>0</v>
      </c>
      <c r="G110" s="20">
        <f t="shared" si="4"/>
        <v>98.663627643861574</v>
      </c>
      <c r="H110">
        <f t="shared" si="5"/>
        <v>4.1950209203649325E-3</v>
      </c>
      <c r="I110">
        <f t="shared" si="6"/>
        <v>0.39864959599999999</v>
      </c>
      <c r="J110">
        <f t="shared" si="7"/>
        <v>1.6723433951150285E-3</v>
      </c>
      <c r="R110" s="4" t="s">
        <v>49</v>
      </c>
      <c r="S110" s="5">
        <v>0.21171030399999999</v>
      </c>
    </row>
    <row r="111" spans="1:19">
      <c r="A111" s="17" t="s">
        <v>119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20">
        <f t="shared" si="4"/>
        <v>0</v>
      </c>
      <c r="H111">
        <f t="shared" si="5"/>
        <v>0</v>
      </c>
      <c r="I111">
        <f t="shared" si="6"/>
        <v>0.39864959599999999</v>
      </c>
      <c r="R111" s="4" t="s">
        <v>185</v>
      </c>
      <c r="S111" s="5">
        <v>0.36166089299999998</v>
      </c>
    </row>
    <row r="112" spans="1:19" ht="16" thickBot="1">
      <c r="A112" s="30" t="s">
        <v>208</v>
      </c>
      <c r="B112" s="28">
        <v>187.12743692295018</v>
      </c>
      <c r="C112" s="28">
        <v>0</v>
      </c>
      <c r="D112" s="28">
        <v>0</v>
      </c>
      <c r="E112" s="28">
        <v>0</v>
      </c>
      <c r="F112" s="28">
        <v>0</v>
      </c>
      <c r="G112" s="20">
        <f t="shared" si="4"/>
        <v>37.425487384590035</v>
      </c>
      <c r="H112">
        <f t="shared" si="5"/>
        <v>1.5912723491165589E-3</v>
      </c>
      <c r="I112">
        <f t="shared" si="6"/>
        <v>0.54393411999999997</v>
      </c>
      <c r="J112">
        <f t="shared" si="7"/>
        <v>8.6554732489704822E-4</v>
      </c>
      <c r="R112" s="4" t="s">
        <v>92</v>
      </c>
      <c r="S112" s="5">
        <v>0.28963038000000002</v>
      </c>
    </row>
    <row r="113" spans="1:19">
      <c r="A113" s="17" t="s">
        <v>63</v>
      </c>
      <c r="B113" s="19">
        <v>16.868930372509134</v>
      </c>
      <c r="C113" s="19">
        <v>0</v>
      </c>
      <c r="D113" s="19">
        <v>0</v>
      </c>
      <c r="E113" s="19">
        <v>0</v>
      </c>
      <c r="F113" s="19">
        <v>0</v>
      </c>
      <c r="G113" s="20">
        <f t="shared" si="4"/>
        <v>3.3737860745018269</v>
      </c>
      <c r="H113">
        <f t="shared" si="5"/>
        <v>1.4344803147172333E-4</v>
      </c>
      <c r="I113">
        <f t="shared" si="6"/>
        <v>0.27222679999999999</v>
      </c>
      <c r="J113">
        <f t="shared" si="7"/>
        <v>3.9050398573846528E-5</v>
      </c>
      <c r="R113" s="4" t="s">
        <v>188</v>
      </c>
      <c r="S113" s="5">
        <v>0.150847644</v>
      </c>
    </row>
    <row r="114" spans="1:19">
      <c r="A114" s="17" t="s">
        <v>223</v>
      </c>
      <c r="B114" s="19">
        <v>33.541710391849556</v>
      </c>
      <c r="C114" s="19">
        <v>0</v>
      </c>
      <c r="D114" s="19">
        <v>0</v>
      </c>
      <c r="E114" s="19">
        <v>0</v>
      </c>
      <c r="F114" s="19">
        <v>0</v>
      </c>
      <c r="G114" s="20">
        <f t="shared" si="4"/>
        <v>6.7083420783699115</v>
      </c>
      <c r="H114">
        <f t="shared" si="5"/>
        <v>2.8522806257749641E-4</v>
      </c>
      <c r="I114">
        <f t="shared" si="6"/>
        <v>0.33414865799999999</v>
      </c>
      <c r="J114">
        <f t="shared" si="7"/>
        <v>9.5308574334210442E-5</v>
      </c>
      <c r="R114" s="4" t="s">
        <v>182</v>
      </c>
      <c r="S114" s="5">
        <v>0.304453064</v>
      </c>
    </row>
    <row r="115" spans="1:19">
      <c r="A115" s="17" t="s">
        <v>247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20">
        <f t="shared" si="4"/>
        <v>0</v>
      </c>
      <c r="H115">
        <f t="shared" si="5"/>
        <v>0</v>
      </c>
      <c r="I115">
        <f t="shared" si="6"/>
        <v>0.33414865799999999</v>
      </c>
      <c r="R115" s="4" t="s">
        <v>191</v>
      </c>
      <c r="S115" s="5">
        <v>0.28386346000000001</v>
      </c>
    </row>
    <row r="116" spans="1:19">
      <c r="A116" s="17" t="s">
        <v>50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20">
        <f t="shared" si="4"/>
        <v>0</v>
      </c>
      <c r="H116">
        <f t="shared" si="5"/>
        <v>0</v>
      </c>
      <c r="I116">
        <f t="shared" si="6"/>
        <v>0.230041615</v>
      </c>
      <c r="R116" s="4" t="s">
        <v>120</v>
      </c>
      <c r="S116" s="5">
        <v>0.530444735</v>
      </c>
    </row>
    <row r="117" spans="1:19">
      <c r="A117" s="17" t="s">
        <v>228</v>
      </c>
      <c r="B117" s="19">
        <v>269.70673560697742</v>
      </c>
      <c r="C117" s="19">
        <v>559.61066021000295</v>
      </c>
      <c r="D117" s="19">
        <v>213.36823089287492</v>
      </c>
      <c r="E117" s="19">
        <v>111.75869063518051</v>
      </c>
      <c r="F117" s="19">
        <v>51.791288014805403</v>
      </c>
      <c r="G117" s="20">
        <f t="shared" si="4"/>
        <v>241.24712107196825</v>
      </c>
      <c r="H117">
        <f t="shared" si="5"/>
        <v>1.0257444856252285E-2</v>
      </c>
      <c r="I117">
        <f t="shared" si="6"/>
        <v>0.28943591299999999</v>
      </c>
      <c r="J117">
        <f t="shared" si="7"/>
        <v>2.9688729170165339E-3</v>
      </c>
      <c r="R117" s="4" t="s">
        <v>194</v>
      </c>
      <c r="S117" s="4">
        <v>0.54393411999999997</v>
      </c>
    </row>
    <row r="118" spans="1:19">
      <c r="A118" s="17" t="s">
        <v>232</v>
      </c>
      <c r="B118" s="19">
        <v>7.4537134204110131</v>
      </c>
      <c r="C118" s="19">
        <v>0</v>
      </c>
      <c r="D118" s="19">
        <v>0</v>
      </c>
      <c r="E118" s="19">
        <v>0</v>
      </c>
      <c r="F118" s="19">
        <v>0</v>
      </c>
      <c r="G118" s="20">
        <f t="shared" si="4"/>
        <v>1.4907426840822027</v>
      </c>
      <c r="H118">
        <f t="shared" si="5"/>
        <v>6.3384013906110314E-5</v>
      </c>
      <c r="I118">
        <f t="shared" si="6"/>
        <v>0.262116511</v>
      </c>
      <c r="J118">
        <f t="shared" si="7"/>
        <v>1.6613996578245117E-5</v>
      </c>
      <c r="R118" s="4" t="s">
        <v>196</v>
      </c>
      <c r="S118" s="5">
        <v>0.41895681699999998</v>
      </c>
    </row>
    <row r="119" spans="1:19">
      <c r="A119" s="17" t="s">
        <v>147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20">
        <f t="shared" si="4"/>
        <v>0</v>
      </c>
      <c r="H119">
        <f t="shared" si="5"/>
        <v>0</v>
      </c>
      <c r="I119">
        <f t="shared" si="6"/>
        <v>0.304407025</v>
      </c>
      <c r="R119" s="17" t="s">
        <v>151</v>
      </c>
      <c r="S119" s="5">
        <v>0.34739118899999999</v>
      </c>
    </row>
    <row r="120" spans="1:19" ht="16" thickBot="1">
      <c r="A120" s="31"/>
      <c r="B120" s="32"/>
      <c r="C120" s="32"/>
      <c r="D120" s="32"/>
      <c r="E120" s="32"/>
      <c r="F120" s="32"/>
      <c r="G120" s="20"/>
      <c r="R120" s="4" t="s">
        <v>183</v>
      </c>
      <c r="S120" s="5">
        <v>0.32123402699999998</v>
      </c>
    </row>
    <row r="121" spans="1:19">
      <c r="A121" s="33"/>
      <c r="B121" s="34">
        <f>SUM(B7:B119)</f>
        <v>31119.057379862821</v>
      </c>
      <c r="C121" s="34">
        <f>SUM(C7:C119)</f>
        <v>21022.707135222467</v>
      </c>
      <c r="D121" s="34">
        <f>SUM(D7:D119)</f>
        <v>23079.330308245972</v>
      </c>
      <c r="E121" s="34">
        <f>SUM(E7:E119)</f>
        <v>19483.265067399803</v>
      </c>
      <c r="F121" s="34">
        <f>SUM(F7:F119)</f>
        <v>22891.749302543991</v>
      </c>
      <c r="G121" s="20">
        <f t="shared" si="4"/>
        <v>23519.221838655012</v>
      </c>
      <c r="R121" s="4" t="s">
        <v>197</v>
      </c>
      <c r="S121" s="5">
        <v>0.35481905499999999</v>
      </c>
    </row>
    <row r="122" spans="1:19">
      <c r="A122" s="35" t="s">
        <v>293</v>
      </c>
      <c r="B122" s="36"/>
      <c r="C122" s="36"/>
      <c r="D122" s="36"/>
      <c r="E122" s="36"/>
      <c r="F122" s="36"/>
      <c r="G122" s="10"/>
      <c r="R122" s="22" t="s">
        <v>198</v>
      </c>
      <c r="S122" s="5">
        <v>0.48138170000000002</v>
      </c>
    </row>
    <row r="123" spans="1:19">
      <c r="A123" s="37"/>
      <c r="B123" s="38"/>
      <c r="C123" s="38"/>
      <c r="D123" s="38"/>
      <c r="E123" s="38"/>
      <c r="F123" s="38"/>
      <c r="G123" s="13"/>
      <c r="R123" s="4" t="s">
        <v>51</v>
      </c>
      <c r="S123" s="5">
        <v>0.26294708900000002</v>
      </c>
    </row>
    <row r="124" spans="1:19">
      <c r="A124" s="383" t="s">
        <v>119</v>
      </c>
      <c r="B124" s="384"/>
      <c r="C124" s="384"/>
      <c r="D124" s="384"/>
      <c r="E124" s="384"/>
      <c r="F124" s="384"/>
      <c r="G124" s="385"/>
      <c r="H124" s="386"/>
      <c r="I124" s="386"/>
      <c r="J124" s="386"/>
      <c r="K124" s="386"/>
      <c r="L124" s="386"/>
      <c r="R124" s="4" t="s">
        <v>184</v>
      </c>
      <c r="S124" s="5">
        <v>0.35035347300000003</v>
      </c>
    </row>
    <row r="125" spans="1:19">
      <c r="A125" s="387" t="s">
        <v>2</v>
      </c>
      <c r="B125" s="387"/>
      <c r="C125" s="387"/>
      <c r="D125" s="387"/>
      <c r="E125" s="387"/>
      <c r="F125" s="387"/>
      <c r="G125" s="388"/>
      <c r="H125" s="386"/>
      <c r="I125" s="386"/>
      <c r="J125" s="386"/>
      <c r="K125" s="386"/>
      <c r="L125" s="386"/>
      <c r="R125" s="4" t="s">
        <v>199</v>
      </c>
      <c r="S125" s="5">
        <v>0.47867728199999998</v>
      </c>
    </row>
    <row r="126" spans="1:19">
      <c r="A126" s="389" t="s">
        <v>4</v>
      </c>
      <c r="B126" s="390"/>
      <c r="C126" s="390"/>
      <c r="D126" s="390"/>
      <c r="E126" s="390"/>
      <c r="F126" s="390"/>
      <c r="G126" s="391"/>
      <c r="H126" s="386"/>
      <c r="I126" s="386"/>
      <c r="J126" s="386"/>
      <c r="K126" s="386"/>
      <c r="L126" s="386"/>
      <c r="R126" s="4" t="s">
        <v>122</v>
      </c>
      <c r="S126" s="5">
        <v>0.57400911600000004</v>
      </c>
    </row>
    <row r="127" spans="1:19" ht="16" thickBot="1">
      <c r="A127" s="392"/>
      <c r="B127" s="393"/>
      <c r="C127" s="393"/>
      <c r="D127" s="393"/>
      <c r="E127" s="393"/>
      <c r="F127" s="393"/>
      <c r="G127" s="388"/>
      <c r="H127" s="386"/>
      <c r="I127" s="386"/>
      <c r="J127" s="386"/>
      <c r="K127" s="386"/>
      <c r="L127" s="386"/>
      <c r="R127" s="22" t="s">
        <v>99</v>
      </c>
      <c r="S127" s="5">
        <v>0.36547341700000002</v>
      </c>
    </row>
    <row r="128" spans="1:19">
      <c r="A128" s="394" t="s">
        <v>268</v>
      </c>
      <c r="B128" s="395" t="s">
        <v>8</v>
      </c>
      <c r="C128" s="395" t="s">
        <v>9</v>
      </c>
      <c r="D128" s="395" t="s">
        <v>10</v>
      </c>
      <c r="E128" s="395" t="s">
        <v>11</v>
      </c>
      <c r="F128" s="395" t="s">
        <v>12</v>
      </c>
      <c r="G128" s="16" t="s">
        <v>13</v>
      </c>
      <c r="H128" s="16" t="s">
        <v>14</v>
      </c>
      <c r="I128" s="16" t="s">
        <v>15</v>
      </c>
      <c r="J128" s="16" t="s">
        <v>16</v>
      </c>
      <c r="K128" s="16" t="s">
        <v>17</v>
      </c>
      <c r="L128" s="16" t="s">
        <v>18</v>
      </c>
      <c r="R128" s="4" t="s">
        <v>79</v>
      </c>
      <c r="S128" s="4">
        <v>0.17537725199999998</v>
      </c>
    </row>
    <row r="129" spans="1:19">
      <c r="A129" s="388"/>
      <c r="B129" s="396"/>
      <c r="C129" s="396"/>
      <c r="D129" s="396"/>
      <c r="E129" s="396"/>
      <c r="F129" s="396"/>
      <c r="G129" s="18"/>
      <c r="R129" s="4" t="s">
        <v>52</v>
      </c>
      <c r="S129" s="5">
        <v>0.25720264300000001</v>
      </c>
    </row>
    <row r="130" spans="1:19">
      <c r="A130" s="397" t="s">
        <v>31</v>
      </c>
      <c r="B130" s="398">
        <v>16.734999999999999</v>
      </c>
      <c r="C130" s="398">
        <v>17.350000000000001</v>
      </c>
      <c r="D130" s="398">
        <v>32.475000000000001</v>
      </c>
      <c r="E130" s="398">
        <v>25.763000000000002</v>
      </c>
      <c r="F130" s="398">
        <v>19.227</v>
      </c>
      <c r="G130" s="20">
        <f>AVERAGE(B130:F130)</f>
        <v>22.310000000000002</v>
      </c>
      <c r="H130">
        <f>G130/G$146</f>
        <v>0.20749954058480155</v>
      </c>
      <c r="I130">
        <f>VLOOKUP(A130,R$1:S$248,2,FALSE)</f>
        <v>0.26223906699999999</v>
      </c>
      <c r="J130">
        <f>H130*I130</f>
        <v>5.4414485925886991E-2</v>
      </c>
      <c r="K130">
        <f>SUM(J130:J144)</f>
        <v>0.23549778627884502</v>
      </c>
      <c r="L130">
        <f>COUNTA(J130:J144)</f>
        <v>14</v>
      </c>
      <c r="R130" s="4" t="s">
        <v>54</v>
      </c>
      <c r="S130" s="5">
        <v>0.12913191900000001</v>
      </c>
    </row>
    <row r="131" spans="1:19">
      <c r="A131" s="397" t="s">
        <v>23</v>
      </c>
      <c r="B131" s="398">
        <v>0</v>
      </c>
      <c r="C131" s="398">
        <v>1.3891918098807701</v>
      </c>
      <c r="D131" s="398">
        <v>0</v>
      </c>
      <c r="E131" s="398">
        <v>0</v>
      </c>
      <c r="F131" s="398">
        <v>0</v>
      </c>
      <c r="G131" s="20">
        <f t="shared" ref="G131:G146" si="8">AVERAGE(B131:F131)</f>
        <v>0.27783836197615402</v>
      </c>
      <c r="H131">
        <f t="shared" ref="H131:H144" si="9">G131/G$146</f>
        <v>2.5841027551271067E-3</v>
      </c>
      <c r="I131">
        <f t="shared" ref="I131:I144" si="10">VLOOKUP(A131,R$1:S$248,2,FALSE)</f>
        <v>0.205225833</v>
      </c>
      <c r="J131">
        <f t="shared" ref="J131:J144" si="11">H131*I131</f>
        <v>5.3032464047855549E-4</v>
      </c>
      <c r="K131" s="386"/>
      <c r="L131" s="386"/>
      <c r="R131" s="23" t="s">
        <v>153</v>
      </c>
      <c r="S131" s="4">
        <v>0.30302319799999999</v>
      </c>
    </row>
    <row r="132" spans="1:19">
      <c r="A132" s="397" t="s">
        <v>25</v>
      </c>
      <c r="B132" s="398">
        <v>0</v>
      </c>
      <c r="C132" s="398">
        <v>0</v>
      </c>
      <c r="D132" s="398">
        <v>0.92709706044010598</v>
      </c>
      <c r="E132" s="398">
        <v>1.81843456985772</v>
      </c>
      <c r="F132" s="398">
        <v>0</v>
      </c>
      <c r="G132" s="20">
        <f t="shared" si="8"/>
        <v>0.54910632605956522</v>
      </c>
      <c r="H132">
        <f t="shared" si="9"/>
        <v>5.1070959385731965E-3</v>
      </c>
      <c r="I132">
        <f t="shared" si="10"/>
        <v>0.22307782900000001</v>
      </c>
      <c r="J132">
        <f t="shared" si="11"/>
        <v>1.139279874471626E-3</v>
      </c>
      <c r="K132" s="386"/>
      <c r="L132" s="386"/>
      <c r="R132" s="4" t="s">
        <v>123</v>
      </c>
      <c r="S132" s="5">
        <v>0.53886033200000005</v>
      </c>
    </row>
    <row r="133" spans="1:19">
      <c r="A133" s="397" t="s">
        <v>102</v>
      </c>
      <c r="B133" s="398">
        <v>0.77200000000000002</v>
      </c>
      <c r="C133" s="398">
        <v>0</v>
      </c>
      <c r="D133" s="398">
        <v>0</v>
      </c>
      <c r="E133" s="398">
        <v>0</v>
      </c>
      <c r="F133" s="398">
        <v>0.55900000000000005</v>
      </c>
      <c r="G133" s="20">
        <f t="shared" si="8"/>
        <v>0.26619999999999999</v>
      </c>
      <c r="H133">
        <f t="shared" si="9"/>
        <v>2.4758573600929703E-3</v>
      </c>
      <c r="I133">
        <f t="shared" si="10"/>
        <v>0.29815216</v>
      </c>
      <c r="J133">
        <f t="shared" si="11"/>
        <v>7.3818221976361691E-4</v>
      </c>
      <c r="K133" s="386"/>
      <c r="L133" s="386"/>
      <c r="R133" s="4" t="s">
        <v>125</v>
      </c>
      <c r="S133" s="5">
        <v>0.491810578</v>
      </c>
    </row>
    <row r="134" spans="1:19">
      <c r="A134" s="397" t="s">
        <v>27</v>
      </c>
      <c r="B134" s="398">
        <v>0</v>
      </c>
      <c r="C134" s="398">
        <v>0</v>
      </c>
      <c r="D134" s="398">
        <v>4.2858372679774055</v>
      </c>
      <c r="E134" s="398">
        <v>1.8238560933058088</v>
      </c>
      <c r="F134" s="398">
        <v>0</v>
      </c>
      <c r="G134" s="20">
        <f t="shared" si="8"/>
        <v>1.2219386722566428</v>
      </c>
      <c r="H134">
        <f t="shared" si="9"/>
        <v>1.1364935594623746E-2</v>
      </c>
      <c r="I134">
        <f t="shared" si="10"/>
        <v>0.20740839999999999</v>
      </c>
      <c r="J134">
        <f t="shared" si="11"/>
        <v>2.3571831077839598E-3</v>
      </c>
      <c r="K134" s="386"/>
      <c r="L134" s="386"/>
      <c r="R134" s="4" t="s">
        <v>163</v>
      </c>
      <c r="S134" s="5">
        <v>0.309853932</v>
      </c>
    </row>
    <row r="135" spans="1:19">
      <c r="A135" s="397" t="s">
        <v>121</v>
      </c>
      <c r="B135" s="398">
        <v>0</v>
      </c>
      <c r="C135" s="398">
        <v>0</v>
      </c>
      <c r="D135" s="398">
        <v>0</v>
      </c>
      <c r="E135" s="398">
        <v>0.49299999999999999</v>
      </c>
      <c r="F135" s="398">
        <v>0</v>
      </c>
      <c r="G135" s="20">
        <f t="shared" si="8"/>
        <v>9.8599999999999993E-2</v>
      </c>
      <c r="H135">
        <f t="shared" si="9"/>
        <v>9.1705310182256517E-4</v>
      </c>
      <c r="I135">
        <f t="shared" si="10"/>
        <v>0.31631986200000001</v>
      </c>
      <c r="J135">
        <f t="shared" si="11"/>
        <v>2.9008211061518579E-4</v>
      </c>
      <c r="K135" s="386"/>
      <c r="L135" s="386"/>
      <c r="R135" s="4" t="s">
        <v>176</v>
      </c>
      <c r="S135" s="5">
        <v>0.39787066100000001</v>
      </c>
    </row>
    <row r="136" spans="1:19">
      <c r="A136" s="397" t="s">
        <v>39</v>
      </c>
      <c r="B136" s="398">
        <v>0</v>
      </c>
      <c r="C136" s="398">
        <v>0</v>
      </c>
      <c r="D136" s="399" t="s">
        <v>30</v>
      </c>
      <c r="E136" s="399" t="s">
        <v>30</v>
      </c>
      <c r="F136" s="399" t="s">
        <v>30</v>
      </c>
      <c r="G136" s="20">
        <f>AVERAGE(B136:C136)</f>
        <v>0</v>
      </c>
      <c r="H136">
        <f t="shared" si="9"/>
        <v>0</v>
      </c>
      <c r="I136">
        <f t="shared" si="10"/>
        <v>0.150847644</v>
      </c>
      <c r="K136" s="386"/>
      <c r="L136" s="386"/>
      <c r="R136" s="4" t="s">
        <v>126</v>
      </c>
      <c r="S136" s="5">
        <v>0.54441631300000004</v>
      </c>
    </row>
    <row r="137" spans="1:19">
      <c r="A137" s="397" t="s">
        <v>41</v>
      </c>
      <c r="B137" s="398">
        <v>4.3944776064745303</v>
      </c>
      <c r="C137" s="398">
        <v>1.3891918098807656</v>
      </c>
      <c r="D137" s="398">
        <v>0</v>
      </c>
      <c r="E137" s="398">
        <v>0</v>
      </c>
      <c r="F137" s="398">
        <v>0</v>
      </c>
      <c r="G137" s="20">
        <f t="shared" si="8"/>
        <v>1.1567338832710592</v>
      </c>
      <c r="H137">
        <f t="shared" si="9"/>
        <v>1.0758482714371055E-2</v>
      </c>
      <c r="I137">
        <f t="shared" si="10"/>
        <v>0.15008984</v>
      </c>
      <c r="J137">
        <f t="shared" si="11"/>
        <v>1.6147389492427173E-3</v>
      </c>
      <c r="K137" s="386"/>
      <c r="L137" s="386"/>
      <c r="R137" s="4" t="s">
        <v>56</v>
      </c>
      <c r="S137" s="5">
        <v>0.255508018</v>
      </c>
    </row>
    <row r="138" spans="1:19">
      <c r="A138" s="397" t="s">
        <v>159</v>
      </c>
      <c r="B138" s="398">
        <v>0</v>
      </c>
      <c r="C138" s="398">
        <v>0</v>
      </c>
      <c r="D138" s="398">
        <v>0</v>
      </c>
      <c r="E138" s="398">
        <v>0</v>
      </c>
      <c r="F138" s="398">
        <v>3.6</v>
      </c>
      <c r="G138" s="20">
        <f t="shared" si="8"/>
        <v>0.72</v>
      </c>
      <c r="H138">
        <f t="shared" si="9"/>
        <v>6.696533806412241E-3</v>
      </c>
      <c r="I138">
        <f t="shared" si="10"/>
        <v>0.34895254799999997</v>
      </c>
      <c r="J138">
        <f t="shared" si="11"/>
        <v>2.3367725345156899E-3</v>
      </c>
      <c r="K138" s="386"/>
      <c r="L138" s="386"/>
      <c r="R138" s="4" t="s">
        <v>208</v>
      </c>
      <c r="S138" s="4">
        <v>0.54393411999999997</v>
      </c>
    </row>
    <row r="139" spans="1:19">
      <c r="A139" s="397" t="s">
        <v>49</v>
      </c>
      <c r="B139" s="398">
        <v>10.312374116526897</v>
      </c>
      <c r="C139" s="398">
        <v>10.307803229315281</v>
      </c>
      <c r="D139" s="398">
        <v>4.9003701766119905</v>
      </c>
      <c r="E139" s="398">
        <v>5.0044831828513043</v>
      </c>
      <c r="F139" s="398">
        <v>7.5164398029536388</v>
      </c>
      <c r="G139" s="20">
        <f t="shared" si="8"/>
        <v>7.6082941016518237</v>
      </c>
      <c r="H139">
        <f t="shared" si="9"/>
        <v>7.0762775917830964E-2</v>
      </c>
      <c r="I139">
        <f t="shared" si="10"/>
        <v>0.21171030399999999</v>
      </c>
      <c r="J139">
        <f t="shared" si="11"/>
        <v>1.4981208801447871E-2</v>
      </c>
      <c r="K139" s="386"/>
      <c r="L139" s="386"/>
      <c r="R139" s="4" t="s">
        <v>209</v>
      </c>
      <c r="S139" s="4">
        <v>0.39864959599999999</v>
      </c>
    </row>
    <row r="140" spans="1:19">
      <c r="A140" s="397" t="s">
        <v>52</v>
      </c>
      <c r="B140" s="398">
        <v>0</v>
      </c>
      <c r="C140" s="398">
        <v>0</v>
      </c>
      <c r="D140" s="398">
        <v>0</v>
      </c>
      <c r="E140" s="398">
        <v>0</v>
      </c>
      <c r="F140" s="398">
        <v>1.4518164457299845</v>
      </c>
      <c r="G140" s="20">
        <f t="shared" si="8"/>
        <v>0.29036328914599691</v>
      </c>
      <c r="H140">
        <f t="shared" si="9"/>
        <v>2.700593863760029E-3</v>
      </c>
      <c r="I140">
        <f t="shared" si="10"/>
        <v>0.25720264300000001</v>
      </c>
      <c r="J140">
        <f t="shared" si="11"/>
        <v>6.9459987942866136E-4</v>
      </c>
      <c r="K140" s="386"/>
      <c r="L140" s="386"/>
      <c r="R140" s="4" t="s">
        <v>127</v>
      </c>
      <c r="S140" s="5">
        <v>0.46528443800000002</v>
      </c>
    </row>
    <row r="141" spans="1:19">
      <c r="A141" s="397" t="s">
        <v>54</v>
      </c>
      <c r="B141" s="398">
        <v>2.9296517376496869</v>
      </c>
      <c r="C141" s="398">
        <v>15.281109908688421</v>
      </c>
      <c r="D141" s="398">
        <v>7.9465462323437679</v>
      </c>
      <c r="E141" s="398">
        <v>6.9506710872934789</v>
      </c>
      <c r="F141" s="398">
        <v>16.703199562119199</v>
      </c>
      <c r="G141" s="20">
        <f t="shared" si="8"/>
        <v>9.9622357056189088</v>
      </c>
      <c r="H141">
        <f t="shared" si="9"/>
        <v>9.265617804183908E-2</v>
      </c>
      <c r="I141">
        <f t="shared" si="10"/>
        <v>0.12913191900000001</v>
      </c>
      <c r="J141">
        <f t="shared" si="11"/>
        <v>1.1964870077748343E-2</v>
      </c>
      <c r="K141" s="386"/>
      <c r="L141" s="386"/>
      <c r="R141" s="4" t="s">
        <v>128</v>
      </c>
      <c r="S141" s="5">
        <v>0.33922593699999998</v>
      </c>
    </row>
    <row r="142" spans="1:19">
      <c r="A142" s="397" t="s">
        <v>205</v>
      </c>
      <c r="B142" s="398">
        <v>0</v>
      </c>
      <c r="C142" s="398">
        <v>0</v>
      </c>
      <c r="D142" s="398">
        <v>16.751000000000001</v>
      </c>
      <c r="E142" s="398">
        <v>0</v>
      </c>
      <c r="F142" s="398">
        <v>0</v>
      </c>
      <c r="G142" s="20">
        <f t="shared" si="8"/>
        <v>3.3502000000000001</v>
      </c>
      <c r="H142">
        <f t="shared" si="9"/>
        <v>3.1159343830892073E-2</v>
      </c>
      <c r="I142">
        <f t="shared" si="10"/>
        <v>0.28954676299999998</v>
      </c>
      <c r="J142">
        <f t="shared" si="11"/>
        <v>9.0220871434388179E-3</v>
      </c>
      <c r="K142" s="386"/>
      <c r="L142" s="386"/>
      <c r="R142" s="4" t="s">
        <v>210</v>
      </c>
      <c r="S142" s="4">
        <v>0.46037966699999999</v>
      </c>
    </row>
    <row r="143" spans="1:19">
      <c r="A143" s="397" t="s">
        <v>207</v>
      </c>
      <c r="B143" s="398">
        <v>0</v>
      </c>
      <c r="C143" s="398">
        <v>0</v>
      </c>
      <c r="D143" s="398">
        <v>34.622</v>
      </c>
      <c r="E143" s="398">
        <v>29.962</v>
      </c>
      <c r="F143" s="398">
        <v>30.95</v>
      </c>
      <c r="G143" s="20">
        <f t="shared" si="8"/>
        <v>19.1068</v>
      </c>
      <c r="H143">
        <f t="shared" si="9"/>
        <v>0.17770740573938529</v>
      </c>
      <c r="I143">
        <f t="shared" si="10"/>
        <v>0.33910511100000001</v>
      </c>
      <c r="J143">
        <f t="shared" si="11"/>
        <v>6.026148954877629E-2</v>
      </c>
      <c r="K143" s="386"/>
      <c r="L143" s="386"/>
      <c r="R143" s="4" t="s">
        <v>205</v>
      </c>
      <c r="S143" s="5">
        <v>0.28954676299999998</v>
      </c>
    </row>
    <row r="144" spans="1:19">
      <c r="A144" s="397" t="s">
        <v>0</v>
      </c>
      <c r="B144" s="398">
        <v>30</v>
      </c>
      <c r="C144" s="398">
        <v>68</v>
      </c>
      <c r="D144" s="398">
        <v>76</v>
      </c>
      <c r="E144" s="398">
        <v>29</v>
      </c>
      <c r="F144" s="398">
        <v>0</v>
      </c>
      <c r="G144" s="20">
        <f t="shared" si="8"/>
        <v>40.6</v>
      </c>
      <c r="H144">
        <f t="shared" si="9"/>
        <v>0.37761010075046808</v>
      </c>
      <c r="I144">
        <f t="shared" si="10"/>
        <v>0.199021375</v>
      </c>
      <c r="J144">
        <f t="shared" si="11"/>
        <v>7.5152481465246695E-2</v>
      </c>
      <c r="K144" s="386"/>
      <c r="L144" s="386"/>
      <c r="R144" s="4" t="s">
        <v>211</v>
      </c>
      <c r="S144" s="5">
        <v>0.48259844499999999</v>
      </c>
    </row>
    <row r="145" spans="1:19" ht="16" thickBot="1">
      <c r="A145" s="400"/>
      <c r="B145" s="401"/>
      <c r="C145" s="401"/>
      <c r="D145" s="401"/>
      <c r="E145" s="401"/>
      <c r="F145" s="401"/>
      <c r="G145" s="20"/>
      <c r="H145" s="386"/>
      <c r="I145" s="386"/>
      <c r="J145" s="386"/>
      <c r="K145" s="386"/>
      <c r="L145" s="386"/>
      <c r="R145" s="4" t="s">
        <v>81</v>
      </c>
      <c r="S145" s="5">
        <v>0.18817235299999999</v>
      </c>
    </row>
    <row r="146" spans="1:19">
      <c r="A146" s="235"/>
      <c r="B146" s="402">
        <f>SUM(B130:B144)</f>
        <v>65.143503460651118</v>
      </c>
      <c r="C146" s="402">
        <f>SUM(C130:C144)</f>
        <v>113.71729675776524</v>
      </c>
      <c r="D146" s="402">
        <f>SUM(D130:D144)</f>
        <v>177.90785073737328</v>
      </c>
      <c r="E146" s="402">
        <f>SUM(E130:E144)</f>
        <v>100.81544493330831</v>
      </c>
      <c r="F146" s="402">
        <f>SUM(F130:F144)</f>
        <v>80.007455810802824</v>
      </c>
      <c r="G146" s="20">
        <f t="shared" si="8"/>
        <v>107.51831033998016</v>
      </c>
      <c r="H146" s="386"/>
      <c r="I146" s="386"/>
      <c r="J146" s="386"/>
      <c r="K146" s="386"/>
      <c r="L146" s="386"/>
      <c r="R146" s="4" t="s">
        <v>155</v>
      </c>
      <c r="S146" s="5">
        <v>0.39930692499999998</v>
      </c>
    </row>
    <row r="147" spans="1:19">
      <c r="A147" s="403" t="s">
        <v>269</v>
      </c>
      <c r="B147" s="404"/>
      <c r="C147" s="404"/>
      <c r="D147" s="404"/>
      <c r="E147" s="404"/>
      <c r="F147" s="404"/>
      <c r="G147" s="391"/>
      <c r="H147" s="386"/>
      <c r="I147" s="386"/>
      <c r="J147" s="386"/>
      <c r="K147" s="386"/>
      <c r="L147" s="386"/>
      <c r="R147" s="4" t="s">
        <v>212</v>
      </c>
      <c r="S147" s="4">
        <v>0.2866231185</v>
      </c>
    </row>
    <row r="148" spans="1:19">
      <c r="A148" s="86"/>
      <c r="B148" s="405"/>
      <c r="C148" s="405"/>
      <c r="D148" s="405"/>
      <c r="E148" s="405"/>
      <c r="F148" s="405"/>
      <c r="G148" s="388"/>
      <c r="H148" s="386"/>
      <c r="I148" s="386"/>
      <c r="J148" s="386"/>
      <c r="K148" s="386"/>
      <c r="L148" s="386"/>
      <c r="R148" s="4" t="s">
        <v>214</v>
      </c>
      <c r="S148" s="4">
        <v>0.39864959599999999</v>
      </c>
    </row>
    <row r="149" spans="1:19">
      <c r="A149" s="406" t="s">
        <v>271</v>
      </c>
      <c r="B149" s="405"/>
      <c r="C149" s="405"/>
      <c r="D149" s="405"/>
      <c r="E149" s="405"/>
      <c r="F149" s="405"/>
      <c r="G149" s="388"/>
      <c r="H149" s="386"/>
      <c r="I149" s="386"/>
      <c r="J149" s="386"/>
      <c r="K149" s="386"/>
      <c r="L149" s="386"/>
      <c r="R149" s="4" t="s">
        <v>101</v>
      </c>
      <c r="S149" s="5">
        <v>0.36470802699999999</v>
      </c>
    </row>
    <row r="150" spans="1:19">
      <c r="R150" s="4" t="s">
        <v>129</v>
      </c>
      <c r="S150" s="5">
        <v>0.51318692300000002</v>
      </c>
    </row>
    <row r="151" spans="1:19">
      <c r="R151" s="4" t="s">
        <v>217</v>
      </c>
      <c r="S151" s="5">
        <v>0.42702807500000001</v>
      </c>
    </row>
    <row r="152" spans="1:19">
      <c r="R152" s="4" t="s">
        <v>218</v>
      </c>
      <c r="S152" s="4">
        <v>0.54393411999999997</v>
      </c>
    </row>
    <row r="153" spans="1:19">
      <c r="R153" s="4" t="s">
        <v>177</v>
      </c>
      <c r="S153" s="5">
        <v>0.47759416300000002</v>
      </c>
    </row>
    <row r="154" spans="1:19">
      <c r="R154" s="4" t="s">
        <v>58</v>
      </c>
      <c r="S154" s="5">
        <v>0.19057085000000001</v>
      </c>
    </row>
    <row r="155" spans="1:19">
      <c r="R155" s="218" t="s">
        <v>213</v>
      </c>
      <c r="S155" s="4">
        <v>0.39864959599999999</v>
      </c>
    </row>
    <row r="156" spans="1:19">
      <c r="R156" s="4" t="s">
        <v>94</v>
      </c>
      <c r="S156" s="5">
        <v>0.25937051</v>
      </c>
    </row>
    <row r="157" spans="1:19">
      <c r="R157" s="17" t="s">
        <v>222</v>
      </c>
      <c r="S157" s="4">
        <v>0.54393411999999997</v>
      </c>
    </row>
    <row r="158" spans="1:19">
      <c r="R158" s="4" t="s">
        <v>206</v>
      </c>
      <c r="S158" s="5">
        <v>0.37561155200000002</v>
      </c>
    </row>
    <row r="159" spans="1:19">
      <c r="R159" s="4" t="s">
        <v>131</v>
      </c>
      <c r="S159" s="5">
        <v>0.52911444100000005</v>
      </c>
    </row>
    <row r="160" spans="1:19">
      <c r="R160" s="4" t="s">
        <v>133</v>
      </c>
      <c r="S160" s="5">
        <v>0.50267819899999999</v>
      </c>
    </row>
    <row r="161" spans="18:19">
      <c r="R161" s="4" t="s">
        <v>224</v>
      </c>
      <c r="S161" s="4">
        <v>0.54393411999999997</v>
      </c>
    </row>
    <row r="162" spans="18:19">
      <c r="R162" s="4" t="s">
        <v>225</v>
      </c>
      <c r="S162" s="4">
        <v>0.54393411999999997</v>
      </c>
    </row>
    <row r="163" spans="18:19">
      <c r="R163" s="4" t="s">
        <v>226</v>
      </c>
      <c r="S163" s="4">
        <v>0.54393411999999997</v>
      </c>
    </row>
    <row r="164" spans="18:19">
      <c r="R164" s="4" t="s">
        <v>83</v>
      </c>
      <c r="S164" s="5">
        <v>0.16181582799999999</v>
      </c>
    </row>
    <row r="165" spans="18:19">
      <c r="R165" s="4" t="s">
        <v>186</v>
      </c>
      <c r="S165" s="5">
        <v>0.320837551</v>
      </c>
    </row>
    <row r="166" spans="18:19">
      <c r="R166" s="4" t="s">
        <v>178</v>
      </c>
      <c r="S166" s="5">
        <v>0.430075243</v>
      </c>
    </row>
    <row r="167" spans="18:19">
      <c r="R167" s="4" t="s">
        <v>229</v>
      </c>
      <c r="S167" s="4">
        <v>0.54393411999999997</v>
      </c>
    </row>
    <row r="168" spans="18:19">
      <c r="R168" s="4" t="s">
        <v>231</v>
      </c>
      <c r="S168" s="5">
        <v>0.349158994</v>
      </c>
    </row>
    <row r="169" spans="18:19">
      <c r="R169" s="4" t="s">
        <v>207</v>
      </c>
      <c r="S169" s="5">
        <v>0.33910511100000001</v>
      </c>
    </row>
    <row r="170" spans="18:19">
      <c r="R170" s="17" t="s">
        <v>219</v>
      </c>
      <c r="S170" s="5">
        <v>0.50184070000000003</v>
      </c>
    </row>
    <row r="171" spans="18:19">
      <c r="R171" s="4" t="s">
        <v>200</v>
      </c>
      <c r="S171" s="5">
        <v>0.34476546800000002</v>
      </c>
    </row>
    <row r="172" spans="18:19">
      <c r="R172" s="4" t="s">
        <v>201</v>
      </c>
      <c r="S172" s="5">
        <v>0.36989438499999999</v>
      </c>
    </row>
    <row r="173" spans="18:19">
      <c r="R173" s="4" t="s">
        <v>166</v>
      </c>
      <c r="S173" s="5">
        <v>0.38176551399999997</v>
      </c>
    </row>
    <row r="174" spans="18:19">
      <c r="R174" s="4" t="s">
        <v>235</v>
      </c>
      <c r="S174" s="4">
        <v>0.54393411999999997</v>
      </c>
    </row>
    <row r="175" spans="18:19">
      <c r="R175" s="4" t="s">
        <v>60</v>
      </c>
      <c r="S175" s="5">
        <v>0.14993991800000001</v>
      </c>
    </row>
    <row r="176" spans="18:19">
      <c r="R176" s="4" t="s">
        <v>62</v>
      </c>
      <c r="S176" s="5">
        <v>0.25460756899999998</v>
      </c>
    </row>
    <row r="177" spans="18:19">
      <c r="R177" s="17" t="s">
        <v>236</v>
      </c>
      <c r="S177" s="4">
        <v>0.39864959599999999</v>
      </c>
    </row>
    <row r="178" spans="18:19">
      <c r="R178" s="4" t="s">
        <v>187</v>
      </c>
      <c r="S178" s="5">
        <v>0.29396187099999999</v>
      </c>
    </row>
    <row r="179" spans="18:19">
      <c r="R179" s="22" t="s">
        <v>227</v>
      </c>
      <c r="S179" s="5">
        <v>0.32266445799999999</v>
      </c>
    </row>
    <row r="180" spans="18:19">
      <c r="R180" s="4" t="s">
        <v>237</v>
      </c>
      <c r="S180" s="4">
        <v>0.33922593699999998</v>
      </c>
    </row>
    <row r="181" spans="18:19">
      <c r="R181" s="4" t="s">
        <v>64</v>
      </c>
      <c r="S181" s="5">
        <v>0.25070976</v>
      </c>
    </row>
    <row r="182" spans="18:19">
      <c r="R182" s="17" t="s">
        <v>228</v>
      </c>
      <c r="S182" s="5">
        <v>0.28943591299999999</v>
      </c>
    </row>
    <row r="183" spans="18:19">
      <c r="R183" s="4" t="s">
        <v>135</v>
      </c>
      <c r="S183" s="5">
        <v>0.52074587400000005</v>
      </c>
    </row>
    <row r="184" spans="18:19">
      <c r="R184" s="4" t="s">
        <v>238</v>
      </c>
      <c r="S184" s="4">
        <v>0.39864959599999999</v>
      </c>
    </row>
    <row r="185" spans="18:19">
      <c r="R185" s="4" t="s">
        <v>239</v>
      </c>
      <c r="S185" s="4">
        <v>0.50207523200000004</v>
      </c>
    </row>
    <row r="186" spans="18:19">
      <c r="R186" s="4" t="s">
        <v>215</v>
      </c>
      <c r="S186" s="5">
        <v>0.397369798</v>
      </c>
    </row>
    <row r="187" spans="18:19">
      <c r="R187" s="4" t="s">
        <v>240</v>
      </c>
      <c r="S187" s="5">
        <v>0.30378436800000003</v>
      </c>
    </row>
    <row r="188" spans="18:19">
      <c r="R188" s="4" t="s">
        <v>241</v>
      </c>
      <c r="S188" s="4">
        <v>0.39864959599999999</v>
      </c>
    </row>
    <row r="189" spans="18:19">
      <c r="R189" s="4" t="s">
        <v>242</v>
      </c>
      <c r="S189" s="4">
        <v>0.23357465599999999</v>
      </c>
    </row>
    <row r="190" spans="18:19">
      <c r="R190" s="4" t="s">
        <v>243</v>
      </c>
      <c r="S190" s="5">
        <v>0.36169664699999998</v>
      </c>
    </row>
    <row r="191" spans="18:19">
      <c r="R191" s="4" t="s">
        <v>244</v>
      </c>
      <c r="S191" s="5">
        <v>0.41545077699999999</v>
      </c>
    </row>
    <row r="192" spans="18:19">
      <c r="R192" s="4" t="s">
        <v>245</v>
      </c>
      <c r="S192" s="5">
        <v>0.21171030399999999</v>
      </c>
    </row>
    <row r="193" spans="18:19">
      <c r="R193" s="4" t="s">
        <v>246</v>
      </c>
      <c r="S193" s="5">
        <v>0.50207523200000004</v>
      </c>
    </row>
    <row r="194" spans="18:19">
      <c r="R194" s="4" t="s">
        <v>189</v>
      </c>
      <c r="S194" s="5">
        <v>0.34145803200000002</v>
      </c>
    </row>
    <row r="195" spans="18:19">
      <c r="R195" s="4" t="s">
        <v>136</v>
      </c>
      <c r="S195" s="5">
        <v>0.472086175</v>
      </c>
    </row>
    <row r="196" spans="18:19">
      <c r="R196" s="4" t="s">
        <v>223</v>
      </c>
      <c r="S196" s="5">
        <v>0.33414865799999999</v>
      </c>
    </row>
    <row r="197" spans="18:19">
      <c r="R197" s="4" t="s">
        <v>247</v>
      </c>
      <c r="S197" s="5">
        <v>0.33414865799999999</v>
      </c>
    </row>
    <row r="198" spans="18:19">
      <c r="R198" s="4" t="s">
        <v>137</v>
      </c>
      <c r="S198" s="5">
        <v>0.37213973700000003</v>
      </c>
    </row>
    <row r="199" spans="18:19">
      <c r="R199" s="4" t="s">
        <v>139</v>
      </c>
      <c r="S199" s="5">
        <v>0.58945392100000005</v>
      </c>
    </row>
    <row r="200" spans="18:19">
      <c r="R200" s="4" t="s">
        <v>168</v>
      </c>
      <c r="S200" s="5">
        <v>0.35233554700000003</v>
      </c>
    </row>
    <row r="201" spans="18:19">
      <c r="R201" s="4" t="s">
        <v>66</v>
      </c>
      <c r="S201" s="5">
        <v>0.187754477</v>
      </c>
    </row>
    <row r="202" spans="18:19">
      <c r="R202" s="4" t="s">
        <v>68</v>
      </c>
      <c r="S202" s="5">
        <v>0.17079533599999999</v>
      </c>
    </row>
    <row r="203" spans="18:19">
      <c r="R203" s="17" t="s">
        <v>220</v>
      </c>
      <c r="S203" s="5">
        <v>0.54393411999999997</v>
      </c>
    </row>
    <row r="204" spans="18:19">
      <c r="R204" s="4" t="s">
        <v>248</v>
      </c>
      <c r="S204" s="5">
        <v>0.61926907399999997</v>
      </c>
    </row>
    <row r="205" spans="18:19">
      <c r="R205" s="4" t="s">
        <v>141</v>
      </c>
      <c r="S205" s="5">
        <v>0.36556084300000002</v>
      </c>
    </row>
    <row r="206" spans="18:19">
      <c r="R206" s="4" t="s">
        <v>249</v>
      </c>
      <c r="S206" s="5">
        <v>0.61926907399999997</v>
      </c>
    </row>
    <row r="207" spans="18:19">
      <c r="R207" s="4" t="s">
        <v>70</v>
      </c>
      <c r="S207" s="5">
        <v>0.21351756199999999</v>
      </c>
    </row>
    <row r="208" spans="18:19">
      <c r="R208" s="4" t="s">
        <v>179</v>
      </c>
      <c r="S208" s="5">
        <v>0.33193937699999998</v>
      </c>
    </row>
    <row r="209" spans="18:19">
      <c r="R209" s="4" t="s">
        <v>103</v>
      </c>
      <c r="S209" s="5">
        <v>0.526867847</v>
      </c>
    </row>
    <row r="210" spans="18:19">
      <c r="R210" s="4" t="s">
        <v>202</v>
      </c>
      <c r="S210" s="5">
        <v>0.30560838699999998</v>
      </c>
    </row>
    <row r="211" spans="18:19">
      <c r="R211" s="4" t="s">
        <v>250</v>
      </c>
      <c r="S211" s="5">
        <v>0.16181582799999999</v>
      </c>
    </row>
    <row r="212" spans="18:19">
      <c r="R212" s="4" t="s">
        <v>143</v>
      </c>
      <c r="S212" s="5">
        <v>0.41105823699999999</v>
      </c>
    </row>
    <row r="213" spans="18:19">
      <c r="R213" s="4" t="s">
        <v>72</v>
      </c>
      <c r="S213" s="5">
        <v>0.20526576499999999</v>
      </c>
    </row>
    <row r="214" spans="18:19">
      <c r="R214" s="4" t="s">
        <v>85</v>
      </c>
      <c r="S214" s="5">
        <v>0.15576436299999999</v>
      </c>
    </row>
    <row r="215" spans="18:19">
      <c r="R215" s="22" t="s">
        <v>190</v>
      </c>
      <c r="S215" s="5">
        <v>0.349158994</v>
      </c>
    </row>
    <row r="216" spans="18:19">
      <c r="R216" s="17" t="s">
        <v>157</v>
      </c>
      <c r="S216" s="5">
        <v>0.30302319799999999</v>
      </c>
    </row>
    <row r="217" spans="18:19">
      <c r="R217" s="4" t="s">
        <v>230</v>
      </c>
      <c r="S217" s="5">
        <v>0.39837171399999999</v>
      </c>
    </row>
    <row r="218" spans="18:19">
      <c r="R218" s="4" t="s">
        <v>170</v>
      </c>
      <c r="S218" s="5">
        <v>0.30810618099999998</v>
      </c>
    </row>
    <row r="219" spans="18:19">
      <c r="R219" s="17" t="s">
        <v>251</v>
      </c>
      <c r="S219" s="5">
        <v>0.30281271399999998</v>
      </c>
    </row>
    <row r="220" spans="18:19">
      <c r="R220" s="4" t="s">
        <v>252</v>
      </c>
      <c r="S220" s="5">
        <v>0.53492192699999996</v>
      </c>
    </row>
    <row r="221" spans="18:19">
      <c r="R221" s="4" t="s">
        <v>253</v>
      </c>
      <c r="S221" s="5">
        <v>0.57529444600000001</v>
      </c>
    </row>
    <row r="222" spans="18:19">
      <c r="R222" s="4" t="s">
        <v>254</v>
      </c>
      <c r="S222" s="4">
        <v>0.54393411999999997</v>
      </c>
    </row>
    <row r="223" spans="18:19">
      <c r="R223" s="4" t="s">
        <v>255</v>
      </c>
      <c r="S223" s="5">
        <v>0.416826951</v>
      </c>
    </row>
    <row r="224" spans="18:19">
      <c r="R224" s="4" t="s">
        <v>216</v>
      </c>
      <c r="S224" s="5">
        <v>0.302344053</v>
      </c>
    </row>
    <row r="225" spans="18:19">
      <c r="R225" s="4" t="s">
        <v>105</v>
      </c>
      <c r="S225" s="5">
        <v>0.31737988700000003</v>
      </c>
    </row>
    <row r="226" spans="18:19">
      <c r="R226" s="4" t="s">
        <v>192</v>
      </c>
      <c r="S226" s="5">
        <v>0.27743080799999997</v>
      </c>
    </row>
    <row r="227" spans="18:19">
      <c r="R227" s="4" t="s">
        <v>256</v>
      </c>
      <c r="S227" s="5">
        <v>0.29321646899999998</v>
      </c>
    </row>
    <row r="228" spans="18:19">
      <c r="R228" s="4" t="s">
        <v>257</v>
      </c>
      <c r="S228" s="4">
        <v>0.39864959599999999</v>
      </c>
    </row>
    <row r="229" spans="18:19">
      <c r="R229" s="4" t="s">
        <v>258</v>
      </c>
      <c r="S229" s="4">
        <v>0.54393411999999997</v>
      </c>
    </row>
    <row r="230" spans="18:19">
      <c r="R230" s="4" t="s">
        <v>144</v>
      </c>
      <c r="S230" s="5">
        <v>0.52159803599999999</v>
      </c>
    </row>
    <row r="231" spans="18:19">
      <c r="R231" s="4" t="s">
        <v>232</v>
      </c>
      <c r="S231" s="5">
        <v>0.262116511</v>
      </c>
    </row>
    <row r="232" spans="18:19">
      <c r="R232" s="4" t="s">
        <v>193</v>
      </c>
      <c r="S232" s="5">
        <v>0.29781603099999998</v>
      </c>
    </row>
    <row r="233" spans="18:19">
      <c r="R233" s="4" t="s">
        <v>74</v>
      </c>
      <c r="S233" s="5">
        <v>0.164744418</v>
      </c>
    </row>
    <row r="234" spans="18:19">
      <c r="R234" s="164" t="s">
        <v>275</v>
      </c>
      <c r="S234" s="5">
        <v>0.53553453900000003</v>
      </c>
    </row>
    <row r="235" spans="18:19">
      <c r="R235" s="217" t="s">
        <v>146</v>
      </c>
      <c r="S235" s="5">
        <v>0.53553453900000003</v>
      </c>
    </row>
    <row r="236" spans="18:19">
      <c r="R236" s="4" t="s">
        <v>0</v>
      </c>
      <c r="S236" s="5">
        <v>0.199021375</v>
      </c>
    </row>
    <row r="237" spans="18:19">
      <c r="R237" s="4" t="s">
        <v>259</v>
      </c>
      <c r="S237" s="4">
        <v>0.54393411999999997</v>
      </c>
    </row>
    <row r="238" spans="18:19">
      <c r="R238" s="17" t="s">
        <v>260</v>
      </c>
      <c r="S238" s="4">
        <v>0.39864959599999999</v>
      </c>
    </row>
    <row r="239" spans="18:19">
      <c r="R239" s="4" t="s">
        <v>203</v>
      </c>
      <c r="S239" s="5">
        <v>0.273960494</v>
      </c>
    </row>
    <row r="240" spans="18:19">
      <c r="R240" s="4" t="s">
        <v>233</v>
      </c>
      <c r="S240" s="5">
        <v>0.30434835599999999</v>
      </c>
    </row>
    <row r="241" spans="18:19">
      <c r="R241" s="4" t="s">
        <v>221</v>
      </c>
      <c r="S241" s="5">
        <v>0.44710646199999998</v>
      </c>
    </row>
    <row r="242" spans="18:19">
      <c r="R242" s="165" t="s">
        <v>204</v>
      </c>
      <c r="S242" s="5">
        <v>0.284910779</v>
      </c>
    </row>
    <row r="243" spans="18:19">
      <c r="R243" s="17" t="s">
        <v>172</v>
      </c>
      <c r="S243" s="5">
        <v>0.38138826799999997</v>
      </c>
    </row>
    <row r="244" spans="18:19">
      <c r="R244" s="4" t="s">
        <v>261</v>
      </c>
      <c r="S244" s="4">
        <v>0.54393411999999997</v>
      </c>
    </row>
    <row r="245" spans="18:19">
      <c r="R245" s="4" t="s">
        <v>262</v>
      </c>
      <c r="S245" s="4">
        <v>0.38749658933333336</v>
      </c>
    </row>
    <row r="246" spans="18:19">
      <c r="R246" s="4" t="s">
        <v>195</v>
      </c>
      <c r="S246" s="5">
        <v>0.52748621900000003</v>
      </c>
    </row>
    <row r="247" spans="18:19">
      <c r="R247" s="17" t="s">
        <v>263</v>
      </c>
      <c r="S247" s="4">
        <v>0.25747838160000003</v>
      </c>
    </row>
    <row r="248" spans="18:19">
      <c r="R248" s="4" t="s">
        <v>148</v>
      </c>
      <c r="S248" s="5">
        <v>0.49722559999999999</v>
      </c>
    </row>
    <row r="249" spans="18:19">
      <c r="R249" s="217" t="s">
        <v>149</v>
      </c>
      <c r="S249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workbookViewId="0">
      <selection activeCell="Q1" sqref="Q1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88" t="s">
        <v>121</v>
      </c>
      <c r="B1" s="89"/>
      <c r="C1" s="89"/>
      <c r="D1" s="89"/>
      <c r="E1" s="89"/>
      <c r="F1" s="89"/>
      <c r="G1" s="129"/>
      <c r="H1" s="130"/>
      <c r="I1" s="130"/>
      <c r="J1" s="130"/>
      <c r="K1" s="130"/>
      <c r="L1" s="130"/>
      <c r="Q1" s="190" t="s">
        <v>278</v>
      </c>
      <c r="R1" s="4" t="s">
        <v>1</v>
      </c>
      <c r="S1" s="5">
        <v>0.58265870500000005</v>
      </c>
    </row>
    <row r="2" spans="1:19">
      <c r="A2" s="90" t="s">
        <v>2</v>
      </c>
      <c r="B2" s="90"/>
      <c r="C2" s="90"/>
      <c r="D2" s="90"/>
      <c r="E2" s="90"/>
      <c r="F2" s="90"/>
      <c r="G2" s="97"/>
      <c r="H2" s="130"/>
      <c r="I2" s="130"/>
      <c r="J2" s="130"/>
      <c r="K2" s="130"/>
      <c r="L2" s="130"/>
      <c r="R2" s="4" t="s">
        <v>3</v>
      </c>
      <c r="S2" s="5">
        <v>0.189396599</v>
      </c>
    </row>
    <row r="3" spans="1:19">
      <c r="A3" s="91" t="s">
        <v>4</v>
      </c>
      <c r="B3" s="92"/>
      <c r="C3" s="92"/>
      <c r="D3" s="92"/>
      <c r="E3" s="92"/>
      <c r="F3" s="92"/>
      <c r="G3" s="131"/>
      <c r="H3" s="130"/>
      <c r="I3" s="130"/>
      <c r="J3" s="130"/>
      <c r="K3" s="130"/>
      <c r="L3" s="130"/>
      <c r="R3" s="4" t="s">
        <v>5</v>
      </c>
      <c r="S3" s="5">
        <v>0.33270861600000001</v>
      </c>
    </row>
    <row r="4" spans="1:19" ht="16" thickBot="1">
      <c r="A4" s="93"/>
      <c r="B4" s="94"/>
      <c r="C4" s="94"/>
      <c r="D4" s="94"/>
      <c r="E4" s="94"/>
      <c r="F4" s="94"/>
      <c r="G4" s="97"/>
      <c r="H4" s="130"/>
      <c r="I4" s="130"/>
      <c r="J4" s="130"/>
      <c r="K4" s="130"/>
      <c r="L4" s="130"/>
      <c r="R4" s="4" t="s">
        <v>6</v>
      </c>
      <c r="S4" s="5">
        <v>0.33249730300000002</v>
      </c>
    </row>
    <row r="5" spans="1:19">
      <c r="A5" s="95" t="s">
        <v>268</v>
      </c>
      <c r="B5" s="96" t="s">
        <v>8</v>
      </c>
      <c r="C5" s="96" t="s">
        <v>9</v>
      </c>
      <c r="D5" s="96" t="s">
        <v>10</v>
      </c>
      <c r="E5" s="96" t="s">
        <v>11</v>
      </c>
      <c r="F5" s="96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97"/>
      <c r="B6" s="98"/>
      <c r="C6" s="98"/>
      <c r="D6" s="98"/>
      <c r="E6" s="98"/>
      <c r="F6" s="98"/>
      <c r="G6" s="18"/>
      <c r="R6" s="4" t="s">
        <v>20</v>
      </c>
      <c r="S6" s="4">
        <v>0.21351756199999999</v>
      </c>
    </row>
    <row r="7" spans="1:19">
      <c r="A7" s="39" t="s">
        <v>31</v>
      </c>
      <c r="B7" s="100">
        <v>4.2619999999999996</v>
      </c>
      <c r="C7" s="100">
        <v>1.4359999999999999</v>
      </c>
      <c r="D7" s="100">
        <v>3.4830000000000001</v>
      </c>
      <c r="E7" s="100">
        <v>3.15</v>
      </c>
      <c r="F7" s="100">
        <v>1.5029999999999999</v>
      </c>
      <c r="G7" s="20">
        <f>AVERAGE(B7:F7)</f>
        <v>2.7667999999999999</v>
      </c>
      <c r="H7">
        <f>G7/G$27</f>
        <v>3.2180600124903549E-2</v>
      </c>
      <c r="I7">
        <f>VLOOKUP(A7,R$1:S$248,2,FALSE)</f>
        <v>0.26223906699999999</v>
      </c>
      <c r="J7">
        <f>H7*I7</f>
        <v>8.4390105522547908E-3</v>
      </c>
      <c r="K7">
        <f>SUM(J7:J25)</f>
        <v>0.27579815822976927</v>
      </c>
      <c r="L7">
        <f>COUNTA(J7:J25)</f>
        <v>12</v>
      </c>
      <c r="R7" s="4" t="s">
        <v>22</v>
      </c>
      <c r="S7" s="5">
        <v>0.51563940399999997</v>
      </c>
    </row>
    <row r="8" spans="1:19">
      <c r="A8" s="39" t="s">
        <v>23</v>
      </c>
      <c r="B8" s="100">
        <v>0</v>
      </c>
      <c r="C8" s="100">
        <v>0</v>
      </c>
      <c r="D8" s="100">
        <v>1.3244243720572899</v>
      </c>
      <c r="E8" s="100">
        <v>0</v>
      </c>
      <c r="F8" s="100">
        <v>3.8545845143351998</v>
      </c>
      <c r="G8" s="20">
        <f t="shared" ref="G8:G27" si="0">AVERAGE(B8:F8)</f>
        <v>1.035801777278498</v>
      </c>
      <c r="H8">
        <f t="shared" ref="H8:H25" si="1">G8/G$27</f>
        <v>1.2047391500384469E-2</v>
      </c>
      <c r="I8">
        <f t="shared" ref="I8:I25" si="2">VLOOKUP(A8,R$1:S$248,2,FALSE)</f>
        <v>0.205225833</v>
      </c>
      <c r="J8">
        <f t="shared" ref="J8:J24" si="3">H8*I8</f>
        <v>2.4724359561435227E-3</v>
      </c>
      <c r="K8" s="130"/>
      <c r="L8" s="130"/>
      <c r="R8" s="4" t="s">
        <v>24</v>
      </c>
      <c r="S8" s="4">
        <v>0.39864959599999999</v>
      </c>
    </row>
    <row r="9" spans="1:19">
      <c r="A9" s="39" t="s">
        <v>265</v>
      </c>
      <c r="B9" s="100">
        <v>0</v>
      </c>
      <c r="C9" s="100">
        <v>0</v>
      </c>
      <c r="D9" s="100">
        <v>0</v>
      </c>
      <c r="E9" s="100">
        <v>0</v>
      </c>
      <c r="F9" s="100">
        <v>0</v>
      </c>
      <c r="G9" s="20">
        <f t="shared" si="0"/>
        <v>0</v>
      </c>
      <c r="H9">
        <f t="shared" si="1"/>
        <v>0</v>
      </c>
      <c r="I9">
        <f t="shared" si="2"/>
        <v>0.37816792100000002</v>
      </c>
      <c r="K9" s="130"/>
      <c r="L9" s="130"/>
      <c r="R9" s="4" t="s">
        <v>26</v>
      </c>
      <c r="S9" s="5">
        <v>0.61926907399999997</v>
      </c>
    </row>
    <row r="10" spans="1:19">
      <c r="A10" s="39" t="s">
        <v>95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20">
        <f t="shared" si="0"/>
        <v>0</v>
      </c>
      <c r="H10">
        <f t="shared" si="1"/>
        <v>0</v>
      </c>
      <c r="I10">
        <f t="shared" si="2"/>
        <v>0.28245747300000001</v>
      </c>
      <c r="K10" s="130"/>
      <c r="L10" s="130"/>
      <c r="R10" s="4" t="s">
        <v>28</v>
      </c>
      <c r="S10" s="5">
        <v>0.41010332799999999</v>
      </c>
    </row>
    <row r="11" spans="1:19">
      <c r="A11" s="39" t="s">
        <v>102</v>
      </c>
      <c r="B11" s="100">
        <v>7.4980000000000002</v>
      </c>
      <c r="C11" s="100">
        <v>3.9609999999999999</v>
      </c>
      <c r="D11" s="100">
        <v>29.940999999999999</v>
      </c>
      <c r="E11" s="100">
        <v>55.04</v>
      </c>
      <c r="F11" s="100">
        <v>45.183999999999997</v>
      </c>
      <c r="G11" s="20">
        <f t="shared" si="0"/>
        <v>28.3248</v>
      </c>
      <c r="H11">
        <f t="shared" si="1"/>
        <v>0.32944523001946946</v>
      </c>
      <c r="I11">
        <f t="shared" si="2"/>
        <v>0.29815216</v>
      </c>
      <c r="J11">
        <f t="shared" si="3"/>
        <v>9.8224806932001654E-2</v>
      </c>
      <c r="K11" s="130"/>
      <c r="L11" s="130"/>
      <c r="R11" s="4" t="s">
        <v>31</v>
      </c>
      <c r="S11" s="5">
        <v>0.26223906699999999</v>
      </c>
    </row>
    <row r="12" spans="1:19">
      <c r="A12" s="39" t="s">
        <v>34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20">
        <f t="shared" si="0"/>
        <v>0</v>
      </c>
      <c r="H12">
        <f t="shared" si="1"/>
        <v>0</v>
      </c>
      <c r="I12">
        <f t="shared" si="2"/>
        <v>0.14496762399999999</v>
      </c>
      <c r="K12" s="130"/>
      <c r="L12" s="130"/>
      <c r="R12" s="4" t="s">
        <v>33</v>
      </c>
      <c r="S12" s="5">
        <v>0.29721400999999997</v>
      </c>
    </row>
    <row r="13" spans="1:19">
      <c r="A13" s="39" t="s">
        <v>124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20">
        <f t="shared" si="0"/>
        <v>0</v>
      </c>
      <c r="H13">
        <f t="shared" si="1"/>
        <v>0</v>
      </c>
      <c r="I13">
        <f t="shared" si="2"/>
        <v>0.38353377399999999</v>
      </c>
      <c r="K13" s="130"/>
      <c r="L13" s="130"/>
      <c r="R13" s="4" t="s">
        <v>35</v>
      </c>
      <c r="S13" s="4">
        <v>0.39864959599999999</v>
      </c>
    </row>
    <row r="14" spans="1:19">
      <c r="A14" s="39" t="s">
        <v>39</v>
      </c>
      <c r="B14" s="100">
        <v>0</v>
      </c>
      <c r="C14" s="100">
        <v>0</v>
      </c>
      <c r="D14" s="132" t="s">
        <v>30</v>
      </c>
      <c r="E14" s="132" t="s">
        <v>30</v>
      </c>
      <c r="F14" s="132" t="s">
        <v>30</v>
      </c>
      <c r="G14" s="20">
        <f>AVERAGE(B14:C14)</f>
        <v>0</v>
      </c>
      <c r="H14">
        <f t="shared" si="1"/>
        <v>0</v>
      </c>
      <c r="I14">
        <f t="shared" si="2"/>
        <v>0.150847644</v>
      </c>
      <c r="K14" s="130"/>
      <c r="L14" s="130"/>
      <c r="R14" s="4" t="s">
        <v>37</v>
      </c>
      <c r="S14" s="5">
        <v>0.23886655300000001</v>
      </c>
    </row>
    <row r="15" spans="1:19">
      <c r="A15" s="39" t="s">
        <v>41</v>
      </c>
      <c r="B15" s="100">
        <v>2.92965173764969</v>
      </c>
      <c r="C15" s="100">
        <v>1.3891918098807656</v>
      </c>
      <c r="D15" s="100">
        <v>0</v>
      </c>
      <c r="E15" s="100">
        <v>0</v>
      </c>
      <c r="F15" s="100">
        <v>0</v>
      </c>
      <c r="G15" s="20">
        <f t="shared" si="0"/>
        <v>0.86376870950609119</v>
      </c>
      <c r="H15">
        <f t="shared" si="1"/>
        <v>1.0046478039981023E-2</v>
      </c>
      <c r="I15">
        <f t="shared" si="2"/>
        <v>0.15008984</v>
      </c>
      <c r="J15">
        <f t="shared" si="3"/>
        <v>1.5078742815842654E-3</v>
      </c>
      <c r="K15" s="130"/>
      <c r="L15" s="130"/>
      <c r="R15" s="4" t="s">
        <v>21</v>
      </c>
      <c r="S15" s="5">
        <v>0.19499014100000001</v>
      </c>
    </row>
    <row r="16" spans="1:19">
      <c r="A16" s="39" t="s">
        <v>49</v>
      </c>
      <c r="B16" s="100">
        <v>9.1991064562200169</v>
      </c>
      <c r="C16" s="100">
        <v>6.0152005367837154</v>
      </c>
      <c r="D16" s="100">
        <v>2.7283142064380272</v>
      </c>
      <c r="E16" s="100">
        <v>2.571748302298587</v>
      </c>
      <c r="F16" s="100">
        <v>2.8909383857513995</v>
      </c>
      <c r="G16" s="20">
        <f t="shared" si="0"/>
        <v>4.6810615774983493</v>
      </c>
      <c r="H16">
        <f t="shared" si="1"/>
        <v>5.4445341472287329E-2</v>
      </c>
      <c r="I16">
        <f t="shared" si="2"/>
        <v>0.21171030399999999</v>
      </c>
      <c r="J16">
        <f t="shared" si="3"/>
        <v>1.1526639794481756E-2</v>
      </c>
      <c r="K16" s="130"/>
      <c r="L16" s="130"/>
      <c r="R16" s="4" t="s">
        <v>40</v>
      </c>
      <c r="S16" s="5">
        <v>0.292860758</v>
      </c>
    </row>
    <row r="17" spans="1:19">
      <c r="A17" s="39" t="s">
        <v>54</v>
      </c>
      <c r="B17" s="100">
        <v>0</v>
      </c>
      <c r="C17" s="100">
        <v>5.5567672395230625</v>
      </c>
      <c r="D17" s="100">
        <v>2.6488487441145891</v>
      </c>
      <c r="E17" s="100">
        <v>1.3901342174586999</v>
      </c>
      <c r="F17" s="100">
        <v>0</v>
      </c>
      <c r="G17" s="20">
        <f t="shared" si="0"/>
        <v>1.9191500402192703</v>
      </c>
      <c r="H17">
        <f t="shared" si="1"/>
        <v>2.2321598967756578E-2</v>
      </c>
      <c r="I17">
        <f t="shared" si="2"/>
        <v>0.12913191900000001</v>
      </c>
      <c r="J17">
        <f t="shared" si="3"/>
        <v>2.8824309098548261E-3</v>
      </c>
      <c r="K17" s="130"/>
      <c r="L17" s="130"/>
      <c r="R17" s="4" t="s">
        <v>42</v>
      </c>
      <c r="S17" s="5">
        <v>0.34843180000000001</v>
      </c>
    </row>
    <row r="18" spans="1:19">
      <c r="A18" s="39" t="s">
        <v>205</v>
      </c>
      <c r="B18" s="100">
        <v>0</v>
      </c>
      <c r="C18" s="100">
        <v>1.4610000000000001</v>
      </c>
      <c r="D18" s="100">
        <v>1.149</v>
      </c>
      <c r="E18" s="100">
        <v>3.7749999999999999</v>
      </c>
      <c r="F18" s="100">
        <v>2.4359999999999999</v>
      </c>
      <c r="G18" s="20">
        <f t="shared" si="0"/>
        <v>1.7642</v>
      </c>
      <c r="H18">
        <f t="shared" si="1"/>
        <v>2.0519377887940886E-2</v>
      </c>
      <c r="I18">
        <f t="shared" si="2"/>
        <v>0.28954676299999998</v>
      </c>
      <c r="J18">
        <f t="shared" si="3"/>
        <v>5.9413194462270601E-3</v>
      </c>
      <c r="K18" s="130"/>
      <c r="L18" s="130"/>
      <c r="R18" s="4" t="s">
        <v>44</v>
      </c>
      <c r="S18" s="5">
        <v>0.338698428</v>
      </c>
    </row>
    <row r="19" spans="1:19">
      <c r="A19" s="39" t="s">
        <v>207</v>
      </c>
      <c r="B19" s="100">
        <v>19.925000000000001</v>
      </c>
      <c r="C19" s="100">
        <v>4.0279999999999996</v>
      </c>
      <c r="D19" s="100">
        <v>8.7840000000000007</v>
      </c>
      <c r="E19" s="100">
        <v>12.581</v>
      </c>
      <c r="F19" s="100">
        <v>7.48</v>
      </c>
      <c r="G19" s="20">
        <f t="shared" si="0"/>
        <v>10.5596</v>
      </c>
      <c r="H19">
        <f t="shared" si="1"/>
        <v>0.12281851419651998</v>
      </c>
      <c r="I19">
        <f t="shared" si="2"/>
        <v>0.33910511100000001</v>
      </c>
      <c r="J19">
        <f t="shared" si="3"/>
        <v>4.164838588946599E-2</v>
      </c>
      <c r="K19" s="130"/>
      <c r="L19" s="130"/>
      <c r="R19" s="4" t="s">
        <v>46</v>
      </c>
      <c r="S19" s="5">
        <v>0.49513526800000002</v>
      </c>
    </row>
    <row r="20" spans="1:19">
      <c r="A20" s="39" t="s">
        <v>200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20">
        <f t="shared" si="0"/>
        <v>0</v>
      </c>
      <c r="H20">
        <f t="shared" si="1"/>
        <v>0</v>
      </c>
      <c r="I20">
        <f t="shared" si="2"/>
        <v>0.34476546800000002</v>
      </c>
      <c r="K20" s="130"/>
      <c r="L20" s="130"/>
      <c r="R20" s="4" t="s">
        <v>48</v>
      </c>
      <c r="S20" s="5">
        <v>0.35195426499999999</v>
      </c>
    </row>
    <row r="21" spans="1:19">
      <c r="A21" s="39" t="s">
        <v>201</v>
      </c>
      <c r="B21" s="100">
        <v>12.280000000000001</v>
      </c>
      <c r="C21" s="100">
        <v>4.3910000000000053</v>
      </c>
      <c r="D21" s="100">
        <v>41.134</v>
      </c>
      <c r="E21" s="100">
        <v>0.75</v>
      </c>
      <c r="F21" s="100">
        <v>0</v>
      </c>
      <c r="G21" s="20">
        <f t="shared" si="0"/>
        <v>11.711000000000002</v>
      </c>
      <c r="H21">
        <f t="shared" si="1"/>
        <v>0.1362104265081486</v>
      </c>
      <c r="I21">
        <f t="shared" si="2"/>
        <v>0.36989438499999999</v>
      </c>
      <c r="J21">
        <f t="shared" si="3"/>
        <v>5.038347194381932E-2</v>
      </c>
      <c r="K21" s="130"/>
      <c r="L21" s="130"/>
      <c r="R21" s="4" t="s">
        <v>50</v>
      </c>
      <c r="S21" s="5">
        <v>0.230041615</v>
      </c>
    </row>
    <row r="22" spans="1:19">
      <c r="A22" s="39" t="s">
        <v>60</v>
      </c>
      <c r="B22" s="100">
        <v>0</v>
      </c>
      <c r="C22" s="100">
        <v>0</v>
      </c>
      <c r="D22" s="100">
        <v>0.7296123105495308</v>
      </c>
      <c r="E22" s="100">
        <v>0.87753345596300858</v>
      </c>
      <c r="F22" s="100">
        <v>0.70627107297929692</v>
      </c>
      <c r="G22" s="20">
        <f t="shared" si="0"/>
        <v>0.46268336789836723</v>
      </c>
      <c r="H22">
        <f t="shared" si="1"/>
        <v>5.3814617777869708E-3</v>
      </c>
      <c r="I22">
        <f t="shared" si="2"/>
        <v>0.14993991800000001</v>
      </c>
      <c r="J22">
        <f t="shared" si="3"/>
        <v>8.068959376815127E-4</v>
      </c>
      <c r="K22" s="130"/>
      <c r="L22" s="130"/>
      <c r="R22" s="4" t="s">
        <v>23</v>
      </c>
      <c r="S22" s="5">
        <v>0.205225833</v>
      </c>
    </row>
    <row r="23" spans="1:19">
      <c r="A23" s="39" t="s">
        <v>0</v>
      </c>
      <c r="B23" s="100">
        <v>10</v>
      </c>
      <c r="C23" s="100">
        <v>31</v>
      </c>
      <c r="D23" s="100">
        <v>48</v>
      </c>
      <c r="E23" s="100">
        <v>13</v>
      </c>
      <c r="F23" s="100">
        <v>0</v>
      </c>
      <c r="G23" s="20">
        <f t="shared" si="0"/>
        <v>20.399999999999999</v>
      </c>
      <c r="H23">
        <f t="shared" si="1"/>
        <v>0.23727202636548805</v>
      </c>
      <c r="I23">
        <f t="shared" si="2"/>
        <v>0.199021375</v>
      </c>
      <c r="J23">
        <f t="shared" si="3"/>
        <v>4.7222204936295684E-2</v>
      </c>
      <c r="K23" s="130"/>
      <c r="L23" s="130"/>
      <c r="R23" s="4" t="s">
        <v>53</v>
      </c>
      <c r="S23" s="5">
        <v>0.29304951499999998</v>
      </c>
    </row>
    <row r="24" spans="1:19">
      <c r="A24" s="39" t="s">
        <v>203</v>
      </c>
      <c r="B24" s="100">
        <v>7.4420000000000002</v>
      </c>
      <c r="C24" s="100">
        <v>0</v>
      </c>
      <c r="D24" s="100">
        <v>0</v>
      </c>
      <c r="E24" s="100">
        <v>0</v>
      </c>
      <c r="F24" s="100">
        <v>0</v>
      </c>
      <c r="G24" s="20">
        <f t="shared" si="0"/>
        <v>1.4883999999999999</v>
      </c>
      <c r="H24">
        <f t="shared" si="1"/>
        <v>1.7311553139332962E-2</v>
      </c>
      <c r="I24">
        <f t="shared" si="2"/>
        <v>0.273960494</v>
      </c>
      <c r="J24">
        <f t="shared" si="3"/>
        <v>4.7426816499589091E-3</v>
      </c>
      <c r="K24" s="130"/>
      <c r="L24" s="130"/>
      <c r="R24" s="4" t="s">
        <v>55</v>
      </c>
      <c r="S24" s="5">
        <v>0.51724363100000004</v>
      </c>
    </row>
    <row r="25" spans="1:19">
      <c r="A25" s="39" t="s">
        <v>267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20">
        <f t="shared" si="0"/>
        <v>0</v>
      </c>
      <c r="H25">
        <f t="shared" si="1"/>
        <v>0</v>
      </c>
      <c r="I25">
        <f t="shared" si="2"/>
        <v>0.284910779</v>
      </c>
      <c r="K25" s="130"/>
      <c r="L25" s="130"/>
      <c r="R25" s="4" t="s">
        <v>57</v>
      </c>
      <c r="S25" s="4">
        <v>0.39864959599999999</v>
      </c>
    </row>
    <row r="26" spans="1:19" ht="16" thickBot="1">
      <c r="A26" s="407"/>
      <c r="B26" s="102"/>
      <c r="C26" s="102"/>
      <c r="D26" s="102"/>
      <c r="E26" s="102"/>
      <c r="F26" s="102"/>
      <c r="G26" s="20"/>
      <c r="H26" s="130"/>
      <c r="I26" s="130"/>
      <c r="J26" s="130"/>
      <c r="K26" s="130"/>
      <c r="L26" s="130"/>
      <c r="R26" s="4" t="s">
        <v>59</v>
      </c>
      <c r="S26" s="5">
        <v>0.42244188599999999</v>
      </c>
    </row>
    <row r="27" spans="1:19">
      <c r="A27" s="235"/>
      <c r="B27" s="133">
        <f>SUM(B7:B25)</f>
        <v>73.535758193869697</v>
      </c>
      <c r="C27" s="133">
        <f>SUM(C7:C25)</f>
        <v>59.23815958618755</v>
      </c>
      <c r="D27" s="133">
        <f>SUM(D7:D25)</f>
        <v>139.92219963315944</v>
      </c>
      <c r="E27" s="133">
        <f>SUM(E7:E25)</f>
        <v>93.135415975720292</v>
      </c>
      <c r="F27" s="133">
        <f>SUM(F7:F25)</f>
        <v>64.054793973065884</v>
      </c>
      <c r="G27" s="20">
        <f t="shared" si="0"/>
        <v>85.977265472400589</v>
      </c>
      <c r="H27" s="130"/>
      <c r="I27" s="130"/>
      <c r="J27" s="130"/>
      <c r="K27" s="130"/>
      <c r="L27" s="130"/>
      <c r="R27" s="39" t="s">
        <v>265</v>
      </c>
      <c r="S27" s="5">
        <v>0.37816792100000002</v>
      </c>
    </row>
    <row r="28" spans="1:19">
      <c r="A28" s="134" t="s">
        <v>269</v>
      </c>
      <c r="B28" s="135"/>
      <c r="C28" s="135"/>
      <c r="D28" s="135"/>
      <c r="E28" s="135"/>
      <c r="F28" s="135"/>
      <c r="G28" s="131"/>
      <c r="H28" s="130"/>
      <c r="I28" s="130"/>
      <c r="J28" s="130"/>
      <c r="K28" s="130"/>
      <c r="L28" s="130"/>
      <c r="R28" s="17" t="s">
        <v>63</v>
      </c>
      <c r="S28" s="5">
        <v>0.27222679999999999</v>
      </c>
    </row>
    <row r="29" spans="1:19">
      <c r="A29" s="86"/>
      <c r="B29" s="136"/>
      <c r="C29" s="136"/>
      <c r="D29" s="136"/>
      <c r="E29" s="136"/>
      <c r="F29" s="136"/>
      <c r="G29" s="97"/>
      <c r="H29" s="130"/>
      <c r="I29" s="130"/>
      <c r="J29" s="130"/>
      <c r="K29" s="130"/>
      <c r="L29" s="130"/>
      <c r="R29" s="4" t="s">
        <v>65</v>
      </c>
      <c r="S29" s="5">
        <v>0.42144716700000001</v>
      </c>
    </row>
    <row r="30" spans="1:19">
      <c r="A30" s="137" t="s">
        <v>271</v>
      </c>
      <c r="B30" s="136"/>
      <c r="C30" s="136"/>
      <c r="D30" s="136"/>
      <c r="E30" s="136"/>
      <c r="F30" s="136"/>
      <c r="G30" s="97"/>
      <c r="H30" s="130"/>
      <c r="I30" s="130"/>
      <c r="J30" s="130"/>
      <c r="K30" s="130"/>
      <c r="L30" s="130"/>
      <c r="R30" s="4" t="s">
        <v>67</v>
      </c>
      <c r="S30" s="4">
        <v>0.61926907399999997</v>
      </c>
    </row>
    <row r="31" spans="1:19">
      <c r="A31" s="408"/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R31" s="4" t="s">
        <v>69</v>
      </c>
      <c r="S31" s="5">
        <v>0.29559615700000003</v>
      </c>
    </row>
    <row r="32" spans="1:19">
      <c r="A32" s="88" t="s">
        <v>97</v>
      </c>
      <c r="B32" s="89"/>
      <c r="C32" s="89"/>
      <c r="D32" s="89"/>
      <c r="E32" s="89"/>
      <c r="F32" s="89"/>
      <c r="G32" s="129"/>
      <c r="H32" s="130"/>
      <c r="I32" s="130"/>
      <c r="J32" s="130"/>
      <c r="K32" s="130"/>
      <c r="L32" s="130"/>
      <c r="R32" s="4" t="s">
        <v>71</v>
      </c>
      <c r="S32" s="4">
        <v>0.39787066100000001</v>
      </c>
    </row>
    <row r="33" spans="1:19">
      <c r="A33" s="90" t="s">
        <v>2</v>
      </c>
      <c r="B33" s="90"/>
      <c r="C33" s="90"/>
      <c r="D33" s="90"/>
      <c r="E33" s="90"/>
      <c r="F33" s="90"/>
      <c r="G33" s="97"/>
      <c r="H33" s="130"/>
      <c r="I33" s="130"/>
      <c r="J33" s="130"/>
      <c r="K33" s="130"/>
      <c r="L33" s="130"/>
      <c r="R33" s="22" t="s">
        <v>73</v>
      </c>
      <c r="S33" s="4">
        <v>0.39864959599999999</v>
      </c>
    </row>
    <row r="34" spans="1:19">
      <c r="A34" s="91" t="s">
        <v>4</v>
      </c>
      <c r="B34" s="92"/>
      <c r="C34" s="92"/>
      <c r="D34" s="92"/>
      <c r="E34" s="92"/>
      <c r="F34" s="92"/>
      <c r="G34" s="131"/>
      <c r="H34" s="130"/>
      <c r="I34" s="130"/>
      <c r="J34" s="130"/>
      <c r="K34" s="130"/>
      <c r="L34" s="130"/>
      <c r="R34" s="4" t="s">
        <v>75</v>
      </c>
      <c r="S34" s="5">
        <v>0.30243793699999999</v>
      </c>
    </row>
    <row r="35" spans="1:19" ht="16" thickBot="1">
      <c r="A35" s="93"/>
      <c r="B35" s="94"/>
      <c r="C35" s="94"/>
      <c r="D35" s="94"/>
      <c r="E35" s="94"/>
      <c r="F35" s="94"/>
      <c r="G35" s="97"/>
      <c r="H35" s="130"/>
      <c r="I35" s="130"/>
      <c r="J35" s="130"/>
      <c r="K35" s="130"/>
      <c r="L35" s="130"/>
      <c r="R35" s="4" t="s">
        <v>25</v>
      </c>
      <c r="S35" s="5">
        <v>0.22307782900000001</v>
      </c>
    </row>
    <row r="36" spans="1:19">
      <c r="A36" s="95" t="s">
        <v>268</v>
      </c>
      <c r="B36" s="96" t="s">
        <v>8</v>
      </c>
      <c r="C36" s="96" t="s">
        <v>9</v>
      </c>
      <c r="D36" s="96" t="s">
        <v>10</v>
      </c>
      <c r="E36" s="96" t="s">
        <v>11</v>
      </c>
      <c r="F36" s="96" t="s">
        <v>12</v>
      </c>
      <c r="G36" s="16" t="s">
        <v>13</v>
      </c>
      <c r="H36" s="16" t="s">
        <v>14</v>
      </c>
      <c r="I36" s="16" t="s">
        <v>15</v>
      </c>
      <c r="J36" s="16" t="s">
        <v>279</v>
      </c>
      <c r="K36" s="16" t="s">
        <v>17</v>
      </c>
      <c r="L36" s="16" t="s">
        <v>18</v>
      </c>
      <c r="R36" s="4" t="s">
        <v>78</v>
      </c>
      <c r="S36" s="5">
        <v>0.53326135799999996</v>
      </c>
    </row>
    <row r="37" spans="1:19">
      <c r="A37" s="97"/>
      <c r="B37" s="98"/>
      <c r="C37" s="98"/>
      <c r="D37" s="98"/>
      <c r="E37" s="98"/>
      <c r="F37" s="98"/>
      <c r="G37" s="18"/>
      <c r="R37" s="23" t="s">
        <v>80</v>
      </c>
      <c r="S37" s="5">
        <v>0.45051817900000002</v>
      </c>
    </row>
    <row r="38" spans="1:19">
      <c r="A38" s="39" t="s">
        <v>6</v>
      </c>
      <c r="B38" s="100">
        <v>0</v>
      </c>
      <c r="C38" s="100">
        <v>0</v>
      </c>
      <c r="D38" s="100">
        <v>0</v>
      </c>
      <c r="E38" s="100">
        <v>0</v>
      </c>
      <c r="F38" s="100">
        <v>0</v>
      </c>
      <c r="G38" s="20">
        <f>AVERAGE(B38:F38)</f>
        <v>0</v>
      </c>
      <c r="H38">
        <f>G38/G$67</f>
        <v>0</v>
      </c>
      <c r="I38">
        <f>VLOOKUP(A38,R$1:S$248,2,FALSE)</f>
        <v>0.33249730300000002</v>
      </c>
      <c r="K38">
        <f>SUM(J38:J65)</f>
        <v>0.31717220135557989</v>
      </c>
      <c r="L38">
        <f>COUNTA(J38:J65)</f>
        <v>25</v>
      </c>
      <c r="R38" s="4" t="s">
        <v>82</v>
      </c>
      <c r="S38" s="5">
        <v>0.58993438499999995</v>
      </c>
    </row>
    <row r="39" spans="1:19">
      <c r="A39" s="39" t="s">
        <v>21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20">
        <f t="shared" ref="G39:G67" si="4">AVERAGE(B39:F39)</f>
        <v>0</v>
      </c>
      <c r="H39">
        <f t="shared" ref="H39:H65" si="5">G39/G$67</f>
        <v>0</v>
      </c>
      <c r="I39">
        <f t="shared" ref="I39:I65" si="6">VLOOKUP(A39,R$1:S$248,2,FALSE)</f>
        <v>0.19499014100000001</v>
      </c>
      <c r="K39" s="130"/>
      <c r="L39" s="130"/>
      <c r="R39" s="4" t="s">
        <v>84</v>
      </c>
      <c r="S39" s="5">
        <v>0.49951571</v>
      </c>
    </row>
    <row r="40" spans="1:19">
      <c r="A40" s="39" t="s">
        <v>46</v>
      </c>
      <c r="B40" s="100">
        <v>373.4</v>
      </c>
      <c r="C40" s="100">
        <v>72.709999999999994</v>
      </c>
      <c r="D40" s="100">
        <v>3.01</v>
      </c>
      <c r="E40" s="100">
        <v>152.30000000000001</v>
      </c>
      <c r="F40" s="100">
        <v>126.62</v>
      </c>
      <c r="G40" s="20">
        <f t="shared" si="4"/>
        <v>145.608</v>
      </c>
      <c r="H40">
        <f t="shared" si="5"/>
        <v>0.22535455582751365</v>
      </c>
      <c r="I40">
        <f t="shared" si="6"/>
        <v>0.49513526800000002</v>
      </c>
      <c r="J40">
        <f t="shared" ref="J40:J65" si="7">H40*I40</f>
        <v>0.11158098839467694</v>
      </c>
      <c r="K40" s="130"/>
      <c r="L40" s="130"/>
      <c r="R40" s="4" t="s">
        <v>86</v>
      </c>
      <c r="S40" s="5">
        <v>0.47433267899999998</v>
      </c>
    </row>
    <row r="41" spans="1:19">
      <c r="A41" s="39" t="s">
        <v>23</v>
      </c>
      <c r="B41" s="100">
        <v>0</v>
      </c>
      <c r="C41" s="100">
        <v>18.059493528449952</v>
      </c>
      <c r="D41" s="100">
        <v>14.568668092630242</v>
      </c>
      <c r="E41" s="100">
        <v>19.461879044421739</v>
      </c>
      <c r="F41" s="100">
        <v>34.691260629016803</v>
      </c>
      <c r="G41" s="20">
        <f t="shared" si="4"/>
        <v>17.356260258903745</v>
      </c>
      <c r="H41">
        <f t="shared" si="5"/>
        <v>2.6861932870941022E-2</v>
      </c>
      <c r="I41">
        <f t="shared" si="6"/>
        <v>0.205225833</v>
      </c>
      <c r="J41">
        <f t="shared" si="7"/>
        <v>5.5127625494289529E-3</v>
      </c>
      <c r="K41" s="130"/>
      <c r="L41" s="130"/>
      <c r="R41" s="4" t="s">
        <v>87</v>
      </c>
      <c r="S41" s="5">
        <v>0.23357465599999999</v>
      </c>
    </row>
    <row r="42" spans="1:19">
      <c r="A42" s="39" t="s">
        <v>25</v>
      </c>
      <c r="B42" s="100">
        <v>0</v>
      </c>
      <c r="C42" s="100">
        <v>0</v>
      </c>
      <c r="D42" s="100">
        <v>0</v>
      </c>
      <c r="E42" s="100">
        <v>2.008326903962578</v>
      </c>
      <c r="F42" s="100">
        <v>0</v>
      </c>
      <c r="G42" s="20">
        <f t="shared" si="4"/>
        <v>0.40166538079251557</v>
      </c>
      <c r="H42">
        <f t="shared" si="5"/>
        <v>6.2164938382359806E-4</v>
      </c>
      <c r="I42">
        <f t="shared" si="6"/>
        <v>0.22307782900000001</v>
      </c>
      <c r="J42">
        <f t="shared" si="7"/>
        <v>1.3867619494255598E-4</v>
      </c>
      <c r="K42" s="130"/>
      <c r="L42" s="130"/>
      <c r="R42" s="4" t="s">
        <v>88</v>
      </c>
      <c r="S42" s="5">
        <v>0.34930835100000002</v>
      </c>
    </row>
    <row r="43" spans="1:19">
      <c r="A43" s="39" t="s">
        <v>29</v>
      </c>
      <c r="B43" s="100">
        <v>5.5809865602226534</v>
      </c>
      <c r="C43" s="100">
        <v>4.2231431020375272</v>
      </c>
      <c r="D43" s="132" t="s">
        <v>30</v>
      </c>
      <c r="E43" s="100">
        <v>5.5605368698347801</v>
      </c>
      <c r="F43" s="100">
        <v>1.2848615047783998</v>
      </c>
      <c r="G43" s="20">
        <f>AVERAGE(B43,C43,E43,F43)</f>
        <v>4.1623820092183408</v>
      </c>
      <c r="H43">
        <f t="shared" si="5"/>
        <v>6.4420344271731841E-3</v>
      </c>
      <c r="I43">
        <f t="shared" si="6"/>
        <v>0.226918286</v>
      </c>
      <c r="J43">
        <f t="shared" si="7"/>
        <v>1.4618154105671308E-3</v>
      </c>
      <c r="K43" s="130"/>
      <c r="L43" s="130"/>
      <c r="R43" s="4" t="s">
        <v>89</v>
      </c>
      <c r="S43" s="4">
        <v>0.39864959599999999</v>
      </c>
    </row>
    <row r="44" spans="1:19">
      <c r="A44" s="39" t="s">
        <v>32</v>
      </c>
      <c r="B44" s="100">
        <v>0</v>
      </c>
      <c r="C44" s="100">
        <v>0</v>
      </c>
      <c r="D44" s="100">
        <v>0</v>
      </c>
      <c r="E44" s="100">
        <v>1.3702043976288292</v>
      </c>
      <c r="F44" s="100">
        <v>0</v>
      </c>
      <c r="G44" s="20">
        <f t="shared" si="4"/>
        <v>0.27404087952576583</v>
      </c>
      <c r="H44">
        <f t="shared" si="5"/>
        <v>4.2412752516420894E-4</v>
      </c>
      <c r="I44">
        <f t="shared" si="6"/>
        <v>0.167790564</v>
      </c>
      <c r="J44">
        <f t="shared" si="7"/>
        <v>7.1164596655226811E-5</v>
      </c>
      <c r="K44" s="130"/>
      <c r="L44" s="130"/>
      <c r="R44" s="4" t="s">
        <v>91</v>
      </c>
      <c r="S44" s="5">
        <v>0.578744904</v>
      </c>
    </row>
    <row r="45" spans="1:19">
      <c r="A45" s="39" t="s">
        <v>34</v>
      </c>
      <c r="B45" s="100">
        <v>0</v>
      </c>
      <c r="C45" s="100">
        <v>55.96106602100032</v>
      </c>
      <c r="D45" s="100">
        <v>88.903429538697907</v>
      </c>
      <c r="E45" s="100">
        <v>18.6264484391968</v>
      </c>
      <c r="F45" s="100">
        <v>0</v>
      </c>
      <c r="G45" s="20">
        <f t="shared" si="4"/>
        <v>32.698188799779004</v>
      </c>
      <c r="H45">
        <f t="shared" si="5"/>
        <v>5.0606325293516691E-2</v>
      </c>
      <c r="I45">
        <f t="shared" si="6"/>
        <v>0.14496762399999999</v>
      </c>
      <c r="J45">
        <f t="shared" si="7"/>
        <v>7.3362787371722164E-3</v>
      </c>
      <c r="K45" s="130"/>
      <c r="L45" s="130"/>
      <c r="R45" s="4" t="s">
        <v>93</v>
      </c>
      <c r="S45" s="5">
        <v>0.544175509</v>
      </c>
    </row>
    <row r="46" spans="1:19">
      <c r="A46" s="39" t="s">
        <v>38</v>
      </c>
      <c r="B46" s="100">
        <v>0</v>
      </c>
      <c r="C46" s="100">
        <v>1.3864134262609999</v>
      </c>
      <c r="D46" s="100">
        <v>1.0052380983914866</v>
      </c>
      <c r="E46" s="100">
        <v>7.7333166517227196</v>
      </c>
      <c r="F46" s="100">
        <v>11.711512616055115</v>
      </c>
      <c r="G46" s="20">
        <f t="shared" si="4"/>
        <v>4.3672961584860648</v>
      </c>
      <c r="H46">
        <f t="shared" si="5"/>
        <v>6.7591759104090009E-3</v>
      </c>
      <c r="I46">
        <f t="shared" si="6"/>
        <v>0.189396599</v>
      </c>
      <c r="J46">
        <f t="shared" si="7"/>
        <v>1.2801649294741934E-3</v>
      </c>
      <c r="K46" s="130"/>
      <c r="L46" s="130"/>
      <c r="R46" s="4" t="s">
        <v>95</v>
      </c>
      <c r="S46" s="5">
        <v>0.28245747300000001</v>
      </c>
    </row>
    <row r="47" spans="1:19">
      <c r="A47" s="39" t="s">
        <v>39</v>
      </c>
      <c r="B47" s="100">
        <v>73.241293441242163</v>
      </c>
      <c r="C47" s="100">
        <v>98.632618501534367</v>
      </c>
      <c r="D47" s="100">
        <v>49.003701766119903</v>
      </c>
      <c r="E47" s="100">
        <v>113.99100583161305</v>
      </c>
      <c r="F47" s="100">
        <v>75.806834479155697</v>
      </c>
      <c r="G47" s="20">
        <f t="shared" si="4"/>
        <v>82.135090803933025</v>
      </c>
      <c r="H47">
        <f t="shared" si="5"/>
        <v>0.12711881837517738</v>
      </c>
      <c r="I47">
        <f t="shared" si="6"/>
        <v>0.150847644</v>
      </c>
      <c r="J47">
        <f t="shared" si="7"/>
        <v>1.9175574259959416E-2</v>
      </c>
      <c r="K47" s="130"/>
      <c r="L47" s="130"/>
      <c r="R47" s="4" t="s">
        <v>96</v>
      </c>
      <c r="S47" s="5">
        <v>0.30302319799999999</v>
      </c>
    </row>
    <row r="48" spans="1:19">
      <c r="A48" s="39" t="s">
        <v>41</v>
      </c>
      <c r="B48" s="100">
        <v>7.3241293441242172</v>
      </c>
      <c r="C48" s="100">
        <v>4.1675754296422998</v>
      </c>
      <c r="D48" s="100">
        <v>9.2709706044010627</v>
      </c>
      <c r="E48" s="100">
        <v>6.9506710872934789</v>
      </c>
      <c r="F48" s="100">
        <v>12.848615047784</v>
      </c>
      <c r="G48" s="20">
        <f t="shared" si="4"/>
        <v>8.1123923026490115</v>
      </c>
      <c r="H48">
        <f t="shared" si="5"/>
        <v>1.2555385446280484E-2</v>
      </c>
      <c r="I48">
        <f t="shared" si="6"/>
        <v>0.15008984</v>
      </c>
      <c r="J48">
        <f t="shared" si="7"/>
        <v>1.8844357927705665E-3</v>
      </c>
      <c r="K48" s="130"/>
      <c r="L48" s="130"/>
      <c r="R48" s="4" t="s">
        <v>98</v>
      </c>
      <c r="S48" s="4">
        <v>0.39787066100000001</v>
      </c>
    </row>
    <row r="49" spans="1:19">
      <c r="A49" s="39" t="s">
        <v>43</v>
      </c>
      <c r="B49" s="100">
        <v>5.2733731277694398</v>
      </c>
      <c r="C49" s="100">
        <v>0</v>
      </c>
      <c r="D49" s="100">
        <v>0</v>
      </c>
      <c r="E49" s="100">
        <v>0</v>
      </c>
      <c r="F49" s="100">
        <v>0</v>
      </c>
      <c r="G49" s="20">
        <f t="shared" si="4"/>
        <v>1.0546746255538879</v>
      </c>
      <c r="H49">
        <f t="shared" si="5"/>
        <v>1.6322985810137195E-3</v>
      </c>
      <c r="I49">
        <f t="shared" si="6"/>
        <v>0.24644919700000001</v>
      </c>
      <c r="J49">
        <f t="shared" si="7"/>
        <v>4.022786745550706E-4</v>
      </c>
      <c r="K49" s="130"/>
      <c r="L49" s="130"/>
      <c r="R49" s="4" t="s">
        <v>100</v>
      </c>
      <c r="S49" s="4">
        <v>0.39787066100000001</v>
      </c>
    </row>
    <row r="50" spans="1:19">
      <c r="A50" s="39" t="s">
        <v>45</v>
      </c>
      <c r="B50" s="100">
        <v>0.68337080871288003</v>
      </c>
      <c r="C50" s="100">
        <v>3.4096183689001784</v>
      </c>
      <c r="D50" s="100">
        <v>0</v>
      </c>
      <c r="E50" s="100">
        <v>1.0020641118102012</v>
      </c>
      <c r="F50" s="100">
        <v>0</v>
      </c>
      <c r="G50" s="20">
        <f t="shared" si="4"/>
        <v>1.0190106578846518</v>
      </c>
      <c r="H50">
        <f t="shared" si="5"/>
        <v>1.5771021797641488E-3</v>
      </c>
      <c r="I50">
        <f t="shared" si="6"/>
        <v>0.21118531600000001</v>
      </c>
      <c r="J50">
        <f t="shared" si="7"/>
        <v>3.330608221977806E-4</v>
      </c>
      <c r="K50" s="130"/>
      <c r="L50" s="130"/>
      <c r="R50" s="4" t="s">
        <v>102</v>
      </c>
      <c r="S50" s="5">
        <v>0.29815216</v>
      </c>
    </row>
    <row r="51" spans="1:19">
      <c r="A51" s="39" t="s">
        <v>174</v>
      </c>
      <c r="B51" s="100">
        <v>0</v>
      </c>
      <c r="C51" s="100">
        <v>0</v>
      </c>
      <c r="D51" s="100">
        <v>0</v>
      </c>
      <c r="E51" s="100">
        <v>0.5</v>
      </c>
      <c r="F51" s="100">
        <v>0</v>
      </c>
      <c r="G51" s="20">
        <f t="shared" si="4"/>
        <v>0.1</v>
      </c>
      <c r="H51">
        <f t="shared" si="5"/>
        <v>1.5476797691576949E-4</v>
      </c>
      <c r="I51">
        <f t="shared" si="6"/>
        <v>0.427243396</v>
      </c>
      <c r="J51">
        <f t="shared" si="7"/>
        <v>6.6123596049542965E-5</v>
      </c>
      <c r="K51" s="130"/>
      <c r="L51" s="130"/>
      <c r="R51" s="4" t="s">
        <v>104</v>
      </c>
      <c r="S51" s="5">
        <v>0.46037966699999999</v>
      </c>
    </row>
    <row r="52" spans="1:19">
      <c r="A52" s="39" t="s">
        <v>49</v>
      </c>
      <c r="B52" s="100">
        <v>55.267880030761333</v>
      </c>
      <c r="C52" s="100">
        <v>21.365770035966175</v>
      </c>
      <c r="D52" s="100">
        <v>38.461283764543801</v>
      </c>
      <c r="E52" s="100">
        <v>14.02645425415824</v>
      </c>
      <c r="F52" s="100">
        <v>2.916635615846968</v>
      </c>
      <c r="G52" s="20">
        <f t="shared" si="4"/>
        <v>26.407604740255302</v>
      </c>
      <c r="H52">
        <f t="shared" si="5"/>
        <v>4.0870515608405975E-2</v>
      </c>
      <c r="I52">
        <f t="shared" si="6"/>
        <v>0.21171030399999999</v>
      </c>
      <c r="J52">
        <f t="shared" si="7"/>
        <v>8.6527092840923726E-3</v>
      </c>
      <c r="K52" s="130"/>
      <c r="L52" s="130"/>
      <c r="R52" s="4" t="s">
        <v>106</v>
      </c>
      <c r="S52" s="5">
        <v>0.48877002400000003</v>
      </c>
    </row>
    <row r="53" spans="1:19">
      <c r="A53" s="39" t="s">
        <v>54</v>
      </c>
      <c r="B53" s="100">
        <v>36.620646720621082</v>
      </c>
      <c r="C53" s="100">
        <v>37.508178866780675</v>
      </c>
      <c r="D53" s="100">
        <v>30.461760557317778</v>
      </c>
      <c r="E53" s="100">
        <v>8.3408053047521804</v>
      </c>
      <c r="F53" s="100">
        <v>10.278892038227198</v>
      </c>
      <c r="G53" s="20">
        <f t="shared" si="4"/>
        <v>24.642056697539783</v>
      </c>
      <c r="H53">
        <f t="shared" si="5"/>
        <v>3.81380126212192E-2</v>
      </c>
      <c r="I53">
        <f t="shared" si="6"/>
        <v>0.12913191900000001</v>
      </c>
      <c r="J53">
        <f t="shared" si="7"/>
        <v>4.9248347566242558E-3</v>
      </c>
      <c r="K53" s="130"/>
      <c r="L53" s="130"/>
      <c r="R53" s="17" t="s">
        <v>107</v>
      </c>
      <c r="S53" s="4">
        <v>0.54393411999999997</v>
      </c>
    </row>
    <row r="54" spans="1:19">
      <c r="A54" s="39" t="s">
        <v>101</v>
      </c>
      <c r="B54" s="100">
        <v>19.921732364944461</v>
      </c>
      <c r="C54" s="100">
        <v>7.5337280162837752</v>
      </c>
      <c r="D54" s="100">
        <v>34.572231013786116</v>
      </c>
      <c r="E54" s="100">
        <v>14.400725846027193</v>
      </c>
      <c r="F54" s="100">
        <v>0</v>
      </c>
      <c r="G54" s="20">
        <f t="shared" si="4"/>
        <v>15.285683448208308</v>
      </c>
      <c r="H54">
        <f t="shared" si="5"/>
        <v>2.3657343030540633E-2</v>
      </c>
      <c r="I54">
        <f t="shared" si="6"/>
        <v>0.36470802699999999</v>
      </c>
      <c r="J54">
        <f t="shared" si="7"/>
        <v>8.6280229007306749E-3</v>
      </c>
      <c r="K54" s="130"/>
      <c r="L54" s="130"/>
      <c r="R54" s="22" t="s">
        <v>108</v>
      </c>
      <c r="S54" s="5">
        <v>0.342986709</v>
      </c>
    </row>
    <row r="55" spans="1:19">
      <c r="A55" s="39" t="s">
        <v>178</v>
      </c>
      <c r="B55" s="100">
        <v>20.286999999999999</v>
      </c>
      <c r="C55" s="100">
        <v>0.66300000000000003</v>
      </c>
      <c r="D55" s="100">
        <v>2.4860000000000002</v>
      </c>
      <c r="E55" s="100">
        <v>12.092000000000001</v>
      </c>
      <c r="F55" s="100">
        <v>32.783000000000001</v>
      </c>
      <c r="G55" s="20">
        <f t="shared" si="4"/>
        <v>13.662200000000002</v>
      </c>
      <c r="H55">
        <f t="shared" si="5"/>
        <v>2.1144710542186262E-2</v>
      </c>
      <c r="I55">
        <f t="shared" si="6"/>
        <v>0.430075243</v>
      </c>
      <c r="J55">
        <f t="shared" si="7"/>
        <v>9.0938165245954185E-3</v>
      </c>
      <c r="K55" s="130"/>
      <c r="L55" s="130"/>
      <c r="R55" s="25" t="s">
        <v>109</v>
      </c>
      <c r="S55" s="5">
        <v>0.50274215499999997</v>
      </c>
    </row>
    <row r="56" spans="1:19">
      <c r="A56" s="39" t="s">
        <v>60</v>
      </c>
      <c r="B56" s="100">
        <v>2.407398183659577</v>
      </c>
      <c r="C56" s="100">
        <v>0</v>
      </c>
      <c r="D56" s="100">
        <v>0</v>
      </c>
      <c r="E56" s="100">
        <v>0</v>
      </c>
      <c r="F56" s="100">
        <v>0</v>
      </c>
      <c r="G56" s="20">
        <f t="shared" si="4"/>
        <v>0.48147963673191541</v>
      </c>
      <c r="H56">
        <f t="shared" si="5"/>
        <v>7.4517629303138167E-4</v>
      </c>
      <c r="I56">
        <f t="shared" si="6"/>
        <v>0.14993991800000001</v>
      </c>
      <c r="J56">
        <f t="shared" si="7"/>
        <v>1.1173167227266934E-4</v>
      </c>
      <c r="K56" s="130"/>
      <c r="L56" s="130"/>
      <c r="R56" s="4" t="s">
        <v>27</v>
      </c>
      <c r="S56" s="5">
        <v>0.20740839999999999</v>
      </c>
    </row>
    <row r="57" spans="1:19">
      <c r="A57" s="39" t="s">
        <v>62</v>
      </c>
      <c r="B57" s="100">
        <v>0</v>
      </c>
      <c r="C57" s="100">
        <v>0</v>
      </c>
      <c r="D57" s="100">
        <v>0.52976974882291794</v>
      </c>
      <c r="E57" s="100">
        <v>0</v>
      </c>
      <c r="F57" s="100">
        <v>0</v>
      </c>
      <c r="G57" s="20">
        <f t="shared" si="4"/>
        <v>0.10595394976458358</v>
      </c>
      <c r="H57">
        <f t="shared" si="5"/>
        <v>1.6398278451299671E-4</v>
      </c>
      <c r="I57">
        <f t="shared" si="6"/>
        <v>0.25460756899999998</v>
      </c>
      <c r="J57">
        <f t="shared" si="7"/>
        <v>4.175125812270494E-5</v>
      </c>
      <c r="K57" s="130"/>
      <c r="L57" s="130"/>
      <c r="R57" s="4" t="s">
        <v>110</v>
      </c>
      <c r="S57" s="5">
        <v>0.38689927499999999</v>
      </c>
    </row>
    <row r="58" spans="1:19">
      <c r="A58" s="39" t="s">
        <v>64</v>
      </c>
      <c r="B58" s="100">
        <v>0</v>
      </c>
      <c r="C58" s="100">
        <v>1.3891918098807701</v>
      </c>
      <c r="D58" s="100">
        <v>6.6221218602864704</v>
      </c>
      <c r="E58" s="100">
        <v>0</v>
      </c>
      <c r="F58" s="100">
        <v>2.5697230095567996</v>
      </c>
      <c r="G58" s="20">
        <f t="shared" si="4"/>
        <v>2.1162073359448081</v>
      </c>
      <c r="H58">
        <f t="shared" si="5"/>
        <v>3.275211281184881E-3</v>
      </c>
      <c r="I58">
        <f t="shared" si="6"/>
        <v>0.25070976</v>
      </c>
      <c r="J58">
        <f t="shared" si="7"/>
        <v>8.2112743425515403E-4</v>
      </c>
      <c r="K58" s="130"/>
      <c r="L58" s="130"/>
      <c r="R58" s="4" t="s">
        <v>29</v>
      </c>
      <c r="S58" s="5">
        <v>0.226918286</v>
      </c>
    </row>
    <row r="59" spans="1:19">
      <c r="A59" s="39" t="s">
        <v>189</v>
      </c>
      <c r="B59" s="100">
        <v>482</v>
      </c>
      <c r="C59" s="100">
        <v>362</v>
      </c>
      <c r="D59" s="100">
        <v>231</v>
      </c>
      <c r="E59" s="100">
        <v>0</v>
      </c>
      <c r="F59" s="100">
        <v>0</v>
      </c>
      <c r="G59" s="20">
        <f t="shared" si="4"/>
        <v>215</v>
      </c>
      <c r="H59">
        <f t="shared" si="5"/>
        <v>0.3327511503689044</v>
      </c>
      <c r="I59">
        <f t="shared" si="6"/>
        <v>0.34145803200000002</v>
      </c>
      <c r="J59">
        <f t="shared" si="7"/>
        <v>0.11362055295070218</v>
      </c>
      <c r="K59" s="130"/>
      <c r="L59" s="130"/>
      <c r="R59" s="4" t="s">
        <v>32</v>
      </c>
      <c r="S59" s="5">
        <v>0.167790564</v>
      </c>
    </row>
    <row r="60" spans="1:19">
      <c r="A60" s="39" t="s">
        <v>70</v>
      </c>
      <c r="B60" s="100">
        <v>188.96253707840481</v>
      </c>
      <c r="C60" s="100">
        <v>0</v>
      </c>
      <c r="D60" s="100">
        <v>0</v>
      </c>
      <c r="E60" s="100">
        <v>0</v>
      </c>
      <c r="F60" s="100">
        <v>0</v>
      </c>
      <c r="G60" s="20">
        <f t="shared" si="4"/>
        <v>37.792507415680959</v>
      </c>
      <c r="H60">
        <f t="shared" si="5"/>
        <v>5.8490699152991578E-2</v>
      </c>
      <c r="I60">
        <f t="shared" si="6"/>
        <v>0.21351756199999999</v>
      </c>
      <c r="J60">
        <f t="shared" si="7"/>
        <v>1.2488791482822226E-2</v>
      </c>
      <c r="K60" s="130"/>
      <c r="L60" s="130"/>
      <c r="R60" s="25" t="s">
        <v>111</v>
      </c>
      <c r="S60" s="5">
        <v>0.57165877300000001</v>
      </c>
    </row>
    <row r="61" spans="1:19">
      <c r="A61" s="39" t="s">
        <v>72</v>
      </c>
      <c r="B61" s="100">
        <v>0</v>
      </c>
      <c r="C61" s="100">
        <v>0</v>
      </c>
      <c r="D61" s="100">
        <v>0</v>
      </c>
      <c r="E61" s="132" t="s">
        <v>30</v>
      </c>
      <c r="F61" s="100">
        <v>0.59040416116852801</v>
      </c>
      <c r="G61" s="20">
        <f>AVERAGE(B61,C61,D61,F61)</f>
        <v>0.147601040292132</v>
      </c>
      <c r="H61">
        <f t="shared" si="5"/>
        <v>2.2843914396676249E-4</v>
      </c>
      <c r="I61">
        <f t="shared" si="6"/>
        <v>0.20526576499999999</v>
      </c>
      <c r="J61">
        <f t="shared" si="7"/>
        <v>4.6890735642282631E-5</v>
      </c>
      <c r="K61" s="130"/>
      <c r="L61" s="130"/>
      <c r="R61" s="4" t="s">
        <v>34</v>
      </c>
      <c r="S61" s="5">
        <v>0.14496762399999999</v>
      </c>
    </row>
    <row r="62" spans="1:19">
      <c r="A62" s="39" t="s">
        <v>105</v>
      </c>
      <c r="B62" s="100">
        <v>6.3304494619117957</v>
      </c>
      <c r="C62" s="100">
        <v>13.552844986558243</v>
      </c>
      <c r="D62" s="100">
        <v>3.9122537375995527</v>
      </c>
      <c r="E62" s="100">
        <v>0</v>
      </c>
      <c r="F62" s="100">
        <v>0</v>
      </c>
      <c r="G62" s="20">
        <f t="shared" si="4"/>
        <v>4.7591096372139186</v>
      </c>
      <c r="H62">
        <f t="shared" si="5"/>
        <v>7.365577704719399E-3</v>
      </c>
      <c r="I62">
        <f t="shared" si="6"/>
        <v>0.31737988700000003</v>
      </c>
      <c r="J62">
        <f t="shared" si="7"/>
        <v>2.3376862196135624E-3</v>
      </c>
      <c r="K62" s="130"/>
      <c r="L62" s="130"/>
      <c r="R62" s="4" t="s">
        <v>115</v>
      </c>
      <c r="S62" s="5">
        <v>0.45267124600000003</v>
      </c>
    </row>
    <row r="63" spans="1:19">
      <c r="A63" s="39" t="s">
        <v>275</v>
      </c>
      <c r="B63" s="100">
        <v>0</v>
      </c>
      <c r="C63" s="100">
        <v>0</v>
      </c>
      <c r="D63" s="100">
        <v>0</v>
      </c>
      <c r="E63" s="100">
        <v>0</v>
      </c>
      <c r="F63" s="100">
        <v>0</v>
      </c>
      <c r="G63" s="20">
        <f t="shared" si="4"/>
        <v>0</v>
      </c>
      <c r="H63">
        <f t="shared" si="5"/>
        <v>0</v>
      </c>
      <c r="I63">
        <f t="shared" si="6"/>
        <v>0.53553453900000003</v>
      </c>
      <c r="K63" s="130"/>
      <c r="L63" s="130"/>
      <c r="R63" s="4" t="s">
        <v>117</v>
      </c>
      <c r="S63" s="5">
        <v>0.40126814</v>
      </c>
    </row>
    <row r="64" spans="1:19">
      <c r="A64" s="39" t="s">
        <v>0</v>
      </c>
      <c r="B64" s="100">
        <v>33</v>
      </c>
      <c r="C64" s="132" t="s">
        <v>30</v>
      </c>
      <c r="D64" s="132" t="s">
        <v>30</v>
      </c>
      <c r="E64" s="132" t="s">
        <v>30</v>
      </c>
      <c r="F64" s="100">
        <v>0</v>
      </c>
      <c r="G64" s="20">
        <f>AVERAGE(B64,F64)</f>
        <v>16.5</v>
      </c>
      <c r="H64">
        <f t="shared" si="5"/>
        <v>2.5536716191101965E-2</v>
      </c>
      <c r="I64">
        <f t="shared" si="6"/>
        <v>0.199021375</v>
      </c>
      <c r="J64">
        <f t="shared" si="7"/>
        <v>5.0823523693378754E-3</v>
      </c>
      <c r="K64" s="130"/>
      <c r="L64" s="130"/>
      <c r="R64" s="4" t="s">
        <v>119</v>
      </c>
      <c r="S64" s="5">
        <v>0.39864959599999999</v>
      </c>
    </row>
    <row r="65" spans="1:19">
      <c r="A65" s="39" t="s">
        <v>148</v>
      </c>
      <c r="B65" s="100">
        <v>0</v>
      </c>
      <c r="C65" s="100">
        <v>5.0999999999999996</v>
      </c>
      <c r="D65" s="100">
        <v>6.1</v>
      </c>
      <c r="E65" s="100">
        <v>0</v>
      </c>
      <c r="F65" s="100">
        <v>2.3054291971064949</v>
      </c>
      <c r="G65" s="20">
        <f t="shared" si="4"/>
        <v>2.7010858394212987</v>
      </c>
      <c r="H65">
        <f t="shared" si="5"/>
        <v>4.1804159084306743E-3</v>
      </c>
      <c r="I65">
        <f t="shared" si="6"/>
        <v>0.49722559999999999</v>
      </c>
      <c r="J65">
        <f t="shared" si="7"/>
        <v>2.0786098083189872E-3</v>
      </c>
      <c r="K65" s="130"/>
      <c r="L65" s="130"/>
      <c r="R65" s="4" t="s">
        <v>121</v>
      </c>
      <c r="S65" s="5">
        <v>0.31631986200000001</v>
      </c>
    </row>
    <row r="66" spans="1:19" ht="16" thickBot="1">
      <c r="A66" s="407"/>
      <c r="B66" s="102"/>
      <c r="C66" s="102"/>
      <c r="D66" s="102"/>
      <c r="E66" s="102"/>
      <c r="F66" s="102"/>
      <c r="G66" s="20"/>
      <c r="H66" s="130"/>
      <c r="I66" s="130"/>
      <c r="J66" s="130"/>
      <c r="K66" s="130"/>
      <c r="L66" s="130"/>
      <c r="R66" s="4" t="s">
        <v>97</v>
      </c>
      <c r="S66" s="5">
        <v>0.28376774599999999</v>
      </c>
    </row>
    <row r="67" spans="1:19">
      <c r="A67" s="235"/>
      <c r="B67" s="133">
        <f>SUM(B38:B65)</f>
        <v>1310.3007971223744</v>
      </c>
      <c r="C67" s="133">
        <f>SUM(C38:C65)</f>
        <v>707.6626420932954</v>
      </c>
      <c r="D67" s="133">
        <f>SUM(D38:D65)</f>
        <v>519.90742878259721</v>
      </c>
      <c r="E67" s="133">
        <f>SUM(E38:E65)</f>
        <v>378.36443874242178</v>
      </c>
      <c r="F67" s="133">
        <f>SUM(F38:F65)</f>
        <v>314.40716829869604</v>
      </c>
      <c r="G67" s="20">
        <f t="shared" si="4"/>
        <v>646.12849500787706</v>
      </c>
      <c r="H67" s="130"/>
      <c r="I67" s="130"/>
      <c r="J67" s="130"/>
      <c r="K67" s="130"/>
      <c r="L67" s="130"/>
      <c r="R67" s="22" t="s">
        <v>124</v>
      </c>
      <c r="S67" s="5">
        <v>0.38353377399999999</v>
      </c>
    </row>
    <row r="68" spans="1:19">
      <c r="A68" s="134" t="s">
        <v>269</v>
      </c>
      <c r="B68" s="135"/>
      <c r="C68" s="135"/>
      <c r="D68" s="135"/>
      <c r="E68" s="135"/>
      <c r="F68" s="135"/>
      <c r="G68" s="131"/>
      <c r="H68" s="130"/>
      <c r="I68" s="130"/>
      <c r="J68" s="130"/>
      <c r="K68" s="130"/>
      <c r="L68" s="130"/>
      <c r="R68" s="25" t="s">
        <v>112</v>
      </c>
      <c r="S68" s="5">
        <v>0.42592862599999998</v>
      </c>
    </row>
    <row r="69" spans="1:19">
      <c r="A69" s="86"/>
      <c r="B69" s="136"/>
      <c r="C69" s="136"/>
      <c r="D69" s="136"/>
      <c r="E69" s="136"/>
      <c r="F69" s="136"/>
      <c r="G69" s="97"/>
      <c r="H69" s="130"/>
      <c r="I69" s="130"/>
      <c r="J69" s="130"/>
      <c r="K69" s="130"/>
      <c r="L69" s="130"/>
      <c r="R69" s="4" t="s">
        <v>113</v>
      </c>
      <c r="S69" s="5">
        <v>0.49646305299999999</v>
      </c>
    </row>
    <row r="70" spans="1:19">
      <c r="A70" s="137" t="s">
        <v>271</v>
      </c>
      <c r="B70" s="136"/>
      <c r="C70" s="136"/>
      <c r="D70" s="136"/>
      <c r="E70" s="136"/>
      <c r="F70" s="136"/>
      <c r="G70" s="97"/>
      <c r="H70" s="130"/>
      <c r="I70" s="130"/>
      <c r="J70" s="130"/>
      <c r="K70" s="130"/>
      <c r="L70" s="130"/>
      <c r="R70" s="4" t="s">
        <v>36</v>
      </c>
      <c r="S70" s="5">
        <v>0.252987409</v>
      </c>
    </row>
    <row r="71" spans="1:19">
      <c r="A71" s="408"/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R71" s="4" t="s">
        <v>114</v>
      </c>
      <c r="S71" s="5">
        <v>0.547400573</v>
      </c>
    </row>
    <row r="72" spans="1:19">
      <c r="A72" s="409" t="s">
        <v>124</v>
      </c>
      <c r="B72" s="410"/>
      <c r="C72" s="410"/>
      <c r="D72" s="410"/>
      <c r="E72" s="410"/>
      <c r="F72" s="410"/>
      <c r="G72" s="411"/>
      <c r="H72" s="412"/>
      <c r="I72" s="412"/>
      <c r="J72" s="412"/>
      <c r="K72" s="412"/>
      <c r="L72" s="412"/>
      <c r="R72" s="4" t="s">
        <v>130</v>
      </c>
      <c r="S72" s="5">
        <v>0.26223906699999999</v>
      </c>
    </row>
    <row r="73" spans="1:19">
      <c r="A73" s="413" t="s">
        <v>2</v>
      </c>
      <c r="B73" s="413"/>
      <c r="C73" s="413"/>
      <c r="D73" s="413"/>
      <c r="E73" s="413"/>
      <c r="F73" s="413"/>
      <c r="G73" s="414"/>
      <c r="H73" s="412"/>
      <c r="I73" s="412"/>
      <c r="J73" s="412"/>
      <c r="K73" s="412"/>
      <c r="L73" s="412"/>
      <c r="R73" s="17" t="s">
        <v>132</v>
      </c>
      <c r="S73" s="5">
        <v>0.235824899</v>
      </c>
    </row>
    <row r="74" spans="1:19">
      <c r="A74" s="415" t="s">
        <v>4</v>
      </c>
      <c r="B74" s="416"/>
      <c r="C74" s="416"/>
      <c r="D74" s="416"/>
      <c r="E74" s="416"/>
      <c r="F74" s="416"/>
      <c r="G74" s="417"/>
      <c r="H74" s="412"/>
      <c r="I74" s="412"/>
      <c r="J74" s="412"/>
      <c r="K74" s="412"/>
      <c r="L74" s="412"/>
      <c r="R74" s="4" t="s">
        <v>134</v>
      </c>
      <c r="S74" s="5">
        <v>0.42167111499999999</v>
      </c>
    </row>
    <row r="75" spans="1:19" ht="16" thickBot="1">
      <c r="A75" s="418"/>
      <c r="B75" s="419"/>
      <c r="C75" s="419"/>
      <c r="D75" s="419"/>
      <c r="E75" s="419"/>
      <c r="F75" s="419"/>
      <c r="G75" s="414"/>
      <c r="H75" s="412"/>
      <c r="I75" s="412"/>
      <c r="J75" s="412"/>
      <c r="K75" s="412"/>
      <c r="L75" s="412"/>
      <c r="R75" s="4" t="s">
        <v>38</v>
      </c>
      <c r="S75" s="5">
        <v>0.189396599</v>
      </c>
    </row>
    <row r="76" spans="1:19">
      <c r="A76" s="420" t="s">
        <v>7</v>
      </c>
      <c r="B76" s="421" t="s">
        <v>8</v>
      </c>
      <c r="C76" s="421" t="s">
        <v>9</v>
      </c>
      <c r="D76" s="421" t="s">
        <v>10</v>
      </c>
      <c r="E76" s="421" t="s">
        <v>11</v>
      </c>
      <c r="F76" s="421" t="s">
        <v>12</v>
      </c>
      <c r="G76" s="16" t="s">
        <v>13</v>
      </c>
      <c r="H76" s="16" t="s">
        <v>14</v>
      </c>
      <c r="I76" s="16" t="s">
        <v>15</v>
      </c>
      <c r="J76" s="16" t="s">
        <v>279</v>
      </c>
      <c r="K76" s="16" t="s">
        <v>17</v>
      </c>
      <c r="L76" s="16" t="s">
        <v>18</v>
      </c>
      <c r="R76" s="4" t="s">
        <v>39</v>
      </c>
      <c r="S76" s="5">
        <v>0.150847644</v>
      </c>
    </row>
    <row r="77" spans="1:19">
      <c r="A77" s="414"/>
      <c r="B77" s="422"/>
      <c r="C77" s="422"/>
      <c r="D77" s="422"/>
      <c r="E77" s="422"/>
      <c r="F77" s="422"/>
      <c r="G77" s="18"/>
      <c r="R77" s="4" t="s">
        <v>138</v>
      </c>
      <c r="S77" s="4">
        <v>0.300602272</v>
      </c>
    </row>
    <row r="78" spans="1:19">
      <c r="A78" s="423" t="s">
        <v>159</v>
      </c>
      <c r="B78" s="424" t="s">
        <v>30</v>
      </c>
      <c r="C78" s="424" t="s">
        <v>30</v>
      </c>
      <c r="D78" s="425">
        <v>2.8000000000000001E-2</v>
      </c>
      <c r="E78" s="426">
        <v>2E-3</v>
      </c>
      <c r="F78" s="425">
        <v>7.0000000000000001E-3</v>
      </c>
      <c r="G78" s="20">
        <f>AVERAGE(D78:F78)</f>
        <v>1.2333333333333333E-2</v>
      </c>
      <c r="H78">
        <f>G78/G$81</f>
        <v>0.88095238095238104</v>
      </c>
      <c r="I78">
        <f>VLOOKUP(A78,R$1:S$248,2,FALSE)</f>
        <v>0.34895254799999997</v>
      </c>
      <c r="J78">
        <f>H78*I78</f>
        <v>0.30741057799999999</v>
      </c>
      <c r="K78">
        <f>SUM(J78:J79)</f>
        <v>0.35531823169047616</v>
      </c>
      <c r="L78">
        <f>COUNTA(J78:J79)</f>
        <v>2</v>
      </c>
      <c r="R78" s="4" t="s">
        <v>140</v>
      </c>
      <c r="S78" s="4">
        <v>0.54393411999999997</v>
      </c>
    </row>
    <row r="79" spans="1:19">
      <c r="A79" s="423" t="s">
        <v>173</v>
      </c>
      <c r="B79" s="424" t="s">
        <v>30</v>
      </c>
      <c r="C79" s="424" t="s">
        <v>30</v>
      </c>
      <c r="D79" s="427">
        <v>0</v>
      </c>
      <c r="E79" s="427">
        <v>0</v>
      </c>
      <c r="F79" s="425">
        <v>5.0000000000000001E-3</v>
      </c>
      <c r="G79" s="20">
        <f>AVERAGE(D79:F79)</f>
        <v>1.6666666666666668E-3</v>
      </c>
      <c r="H79">
        <f>G79/G$81</f>
        <v>0.11904761904761907</v>
      </c>
      <c r="I79">
        <f>VLOOKUP(A79,R$1:S$248,2,FALSE)</f>
        <v>0.40242429099999999</v>
      </c>
      <c r="J79">
        <f>H79*I79</f>
        <v>4.7907653690476198E-2</v>
      </c>
      <c r="K79" s="412"/>
      <c r="L79" s="412"/>
      <c r="R79" s="4" t="s">
        <v>142</v>
      </c>
      <c r="S79" s="29">
        <v>0.61926907399999997</v>
      </c>
    </row>
    <row r="80" spans="1:19" ht="16" thickBot="1">
      <c r="A80" s="428"/>
      <c r="B80" s="429"/>
      <c r="C80" s="429"/>
      <c r="D80" s="429"/>
      <c r="E80" s="429"/>
      <c r="F80" s="429"/>
      <c r="G80" s="20"/>
      <c r="H80" s="412"/>
      <c r="I80" s="412"/>
      <c r="J80" s="412"/>
      <c r="K80" s="412"/>
      <c r="L80" s="412"/>
      <c r="R80" s="4" t="s">
        <v>116</v>
      </c>
      <c r="S80" s="5">
        <v>0.35482106800000002</v>
      </c>
    </row>
    <row r="81" spans="1:19">
      <c r="A81" s="58"/>
      <c r="B81" s="430"/>
      <c r="C81" s="431"/>
      <c r="D81" s="432">
        <f>SUM(D78:D79)</f>
        <v>2.8000000000000001E-2</v>
      </c>
      <c r="E81" s="432">
        <f>SUM(E78:E79)</f>
        <v>2E-3</v>
      </c>
      <c r="F81" s="432">
        <f>SUM(F78:F79)</f>
        <v>1.2E-2</v>
      </c>
      <c r="G81" s="20">
        <f>AVERAGE(D81:F81)</f>
        <v>1.3999999999999999E-2</v>
      </c>
      <c r="H81" s="412"/>
      <c r="I81" s="412"/>
      <c r="J81" s="412"/>
      <c r="K81" s="412"/>
      <c r="L81" s="412"/>
      <c r="R81" s="4" t="s">
        <v>145</v>
      </c>
      <c r="S81" s="5">
        <v>0.496256117</v>
      </c>
    </row>
    <row r="82" spans="1:19">
      <c r="A82" s="433" t="s">
        <v>294</v>
      </c>
      <c r="B82" s="434"/>
      <c r="C82" s="434"/>
      <c r="D82" s="434"/>
      <c r="E82" s="434"/>
      <c r="F82" s="434"/>
      <c r="G82" s="417"/>
      <c r="H82" s="412"/>
      <c r="I82" s="412"/>
      <c r="J82" s="412"/>
      <c r="K82" s="412"/>
      <c r="L82" s="412"/>
      <c r="R82" s="4" t="s">
        <v>147</v>
      </c>
      <c r="S82" s="5">
        <v>0.304407025</v>
      </c>
    </row>
    <row r="83" spans="1:19">
      <c r="A83" s="86"/>
      <c r="B83" s="431"/>
      <c r="C83" s="431"/>
      <c r="D83" s="431"/>
      <c r="E83" s="431"/>
      <c r="F83" s="431"/>
      <c r="G83" s="414"/>
      <c r="H83" s="412"/>
      <c r="I83" s="412"/>
      <c r="J83" s="412"/>
      <c r="K83" s="412"/>
      <c r="L83" s="412"/>
      <c r="R83" s="4" t="s">
        <v>41</v>
      </c>
      <c r="S83" s="5">
        <v>0.15008984</v>
      </c>
    </row>
    <row r="84" spans="1:19">
      <c r="A84" s="1" t="s">
        <v>36</v>
      </c>
      <c r="B84" s="2"/>
      <c r="C84" s="2"/>
      <c r="D84" s="2"/>
      <c r="E84" s="2"/>
      <c r="F84" s="2"/>
      <c r="G84" s="3"/>
      <c r="R84" s="4" t="s">
        <v>118</v>
      </c>
      <c r="S84" s="5">
        <v>0.47299710099999998</v>
      </c>
    </row>
    <row r="85" spans="1:19">
      <c r="A85" s="6" t="s">
        <v>2</v>
      </c>
      <c r="B85" s="6"/>
      <c r="C85" s="6"/>
      <c r="D85" s="6"/>
      <c r="E85" s="6"/>
      <c r="F85" s="6"/>
      <c r="G85" s="7"/>
      <c r="R85" s="4" t="s">
        <v>76</v>
      </c>
      <c r="S85" s="5">
        <v>0.21351756199999999</v>
      </c>
    </row>
    <row r="86" spans="1:19">
      <c r="A86" s="8" t="s">
        <v>4</v>
      </c>
      <c r="B86" s="9"/>
      <c r="C86" s="9"/>
      <c r="D86" s="9"/>
      <c r="E86" s="9"/>
      <c r="F86" s="9"/>
      <c r="G86" s="10"/>
      <c r="R86" s="4" t="s">
        <v>43</v>
      </c>
      <c r="S86" s="5">
        <v>0.24644919700000001</v>
      </c>
    </row>
    <row r="87" spans="1:19" ht="16" thickBot="1">
      <c r="A87" s="11"/>
      <c r="B87" s="12"/>
      <c r="C87" s="12"/>
      <c r="D87" s="12"/>
      <c r="E87" s="12"/>
      <c r="F87" s="12"/>
      <c r="G87" s="13"/>
      <c r="R87" s="4" t="s">
        <v>152</v>
      </c>
      <c r="S87" s="5">
        <v>0.235824899</v>
      </c>
    </row>
    <row r="88" spans="1:19">
      <c r="A88" s="14" t="s">
        <v>7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6" t="s">
        <v>13</v>
      </c>
      <c r="H88" s="16" t="s">
        <v>14</v>
      </c>
      <c r="I88" s="16" t="s">
        <v>15</v>
      </c>
      <c r="J88" s="16" t="s">
        <v>279</v>
      </c>
      <c r="K88" s="16" t="s">
        <v>17</v>
      </c>
      <c r="L88" s="16" t="s">
        <v>18</v>
      </c>
      <c r="R88" s="4" t="s">
        <v>154</v>
      </c>
      <c r="S88" s="5">
        <v>0.35523275199999998</v>
      </c>
    </row>
    <row r="89" spans="1:19">
      <c r="A89" s="13"/>
      <c r="B89" s="16"/>
      <c r="C89" s="16"/>
      <c r="D89" s="16"/>
      <c r="E89" s="16"/>
      <c r="F89" s="16"/>
      <c r="G89" s="18"/>
      <c r="R89" s="4" t="s">
        <v>156</v>
      </c>
      <c r="S89" s="4">
        <v>0.39864959599999999</v>
      </c>
    </row>
    <row r="90" spans="1:19">
      <c r="A90" s="17" t="s">
        <v>21</v>
      </c>
      <c r="B90" s="19">
        <v>0</v>
      </c>
      <c r="C90" s="19">
        <v>0</v>
      </c>
      <c r="D90" s="19">
        <v>1.06017556507358</v>
      </c>
      <c r="E90" s="19">
        <v>0</v>
      </c>
      <c r="F90" s="19">
        <v>0.8994030533448798</v>
      </c>
      <c r="G90" s="20">
        <f>AVERAGE(B90:F90)</f>
        <v>0.39191572368369199</v>
      </c>
      <c r="H90">
        <f>G90/G$142</f>
        <v>2.6261961212586569E-4</v>
      </c>
      <c r="I90">
        <f>VLOOKUP(A90,R$1:S$248,2,FALSE)</f>
        <v>0.19499014100000001</v>
      </c>
      <c r="J90">
        <f>H90*I90</f>
        <v>5.1208235197787863E-5</v>
      </c>
      <c r="K90">
        <f>SUM(J90:J140)</f>
        <v>0.24393874007706298</v>
      </c>
      <c r="L90">
        <f>COUNTA(J90:J140)</f>
        <v>42</v>
      </c>
      <c r="R90" s="4" t="s">
        <v>158</v>
      </c>
      <c r="S90" s="4">
        <v>0.54393411999999997</v>
      </c>
    </row>
    <row r="91" spans="1:19">
      <c r="A91" s="17" t="s">
        <v>23</v>
      </c>
      <c r="B91" s="19">
        <v>0</v>
      </c>
      <c r="C91" s="19">
        <v>1.2509051688791473</v>
      </c>
      <c r="D91" s="19">
        <v>0.66260972817098507</v>
      </c>
      <c r="E91" s="19">
        <v>3.3363221219008694</v>
      </c>
      <c r="F91" s="19">
        <v>0</v>
      </c>
      <c r="G91" s="20">
        <f t="shared" ref="G91:G140" si="8">AVERAGE(B91:F91)</f>
        <v>1.0499674037902005</v>
      </c>
      <c r="H91">
        <f t="shared" ref="H91:H140" si="9">G91/G$142</f>
        <v>7.0357481383097299E-4</v>
      </c>
      <c r="I91">
        <f t="shared" ref="I91:I140" si="10">VLOOKUP(A91,R$1:S$248,2,FALSE)</f>
        <v>0.205225833</v>
      </c>
      <c r="J91">
        <f t="shared" ref="J91:J139" si="11">H91*I91</f>
        <v>1.4439172724628135E-4</v>
      </c>
      <c r="R91" s="4" t="s">
        <v>159</v>
      </c>
      <c r="S91" s="5">
        <v>0.34895254799999997</v>
      </c>
    </row>
    <row r="92" spans="1:19">
      <c r="A92" s="17" t="s">
        <v>25</v>
      </c>
      <c r="B92" s="19">
        <v>1.2509612919764161</v>
      </c>
      <c r="C92" s="19">
        <v>31.411618685187477</v>
      </c>
      <c r="D92" s="19">
        <v>16.3001993130062</v>
      </c>
      <c r="E92" s="19">
        <v>7.5067247742769574</v>
      </c>
      <c r="F92" s="19">
        <v>2.0557784076454402</v>
      </c>
      <c r="G92" s="20">
        <f t="shared" si="8"/>
        <v>11.705056494418498</v>
      </c>
      <c r="H92">
        <f t="shared" si="9"/>
        <v>7.8434653439842135E-3</v>
      </c>
      <c r="I92">
        <f t="shared" si="10"/>
        <v>0.22307782900000001</v>
      </c>
      <c r="J92">
        <f t="shared" si="11"/>
        <v>1.7497032207727367E-3</v>
      </c>
      <c r="R92" s="4" t="s">
        <v>160</v>
      </c>
      <c r="S92" s="5">
        <v>0.150847644</v>
      </c>
    </row>
    <row r="93" spans="1:19">
      <c r="A93" s="17" t="s">
        <v>27</v>
      </c>
      <c r="B93" s="19">
        <v>9.5990039184091991</v>
      </c>
      <c r="C93" s="19">
        <v>5.14261013872538</v>
      </c>
      <c r="D93" s="19">
        <v>0.92765361943937896</v>
      </c>
      <c r="E93" s="19">
        <v>2.7802684349173901</v>
      </c>
      <c r="F93" s="19">
        <v>0</v>
      </c>
      <c r="G93" s="20">
        <f t="shared" si="8"/>
        <v>3.6899072222982694</v>
      </c>
      <c r="H93">
        <f t="shared" si="9"/>
        <v>2.4725775082259727E-3</v>
      </c>
      <c r="I93">
        <f t="shared" si="10"/>
        <v>0.20740839999999999</v>
      </c>
      <c r="J93">
        <f t="shared" si="11"/>
        <v>5.1283334485713577E-4</v>
      </c>
      <c r="R93" s="4" t="s">
        <v>162</v>
      </c>
      <c r="S93" s="5">
        <v>0.54537309199999995</v>
      </c>
    </row>
    <row r="94" spans="1:19">
      <c r="A94" s="17" t="s">
        <v>29</v>
      </c>
      <c r="B94" s="19">
        <v>186.51334822572966</v>
      </c>
      <c r="C94" s="19">
        <v>132.59594790118962</v>
      </c>
      <c r="D94" s="19">
        <v>6.8911411729782452</v>
      </c>
      <c r="E94" s="19">
        <v>20.434972996642827</v>
      </c>
      <c r="F94" s="19">
        <v>829.76355978589061</v>
      </c>
      <c r="G94" s="20">
        <f t="shared" si="8"/>
        <v>235.2397940164862</v>
      </c>
      <c r="H94">
        <f t="shared" si="9"/>
        <v>0.1576323166636675</v>
      </c>
      <c r="I94">
        <f t="shared" si="10"/>
        <v>0.226918286</v>
      </c>
      <c r="J94">
        <f t="shared" si="11"/>
        <v>3.5769655115528667E-2</v>
      </c>
      <c r="R94" s="4" t="s">
        <v>164</v>
      </c>
      <c r="S94" s="5">
        <v>0.53538932900000002</v>
      </c>
    </row>
    <row r="95" spans="1:19">
      <c r="A95" s="17" t="s">
        <v>32</v>
      </c>
      <c r="B95" s="19">
        <v>0</v>
      </c>
      <c r="C95" s="19">
        <v>0</v>
      </c>
      <c r="D95" s="19">
        <v>0.79513167380518202</v>
      </c>
      <c r="E95" s="19">
        <v>0</v>
      </c>
      <c r="F95" s="19">
        <v>0.77091690286703984</v>
      </c>
      <c r="G95" s="20">
        <f t="shared" si="8"/>
        <v>0.31320971533444436</v>
      </c>
      <c r="H95">
        <f t="shared" si="9"/>
        <v>2.0987934135954979E-4</v>
      </c>
      <c r="I95">
        <f t="shared" si="10"/>
        <v>0.167790564</v>
      </c>
      <c r="J95">
        <f t="shared" si="11"/>
        <v>3.5215773058667388E-5</v>
      </c>
      <c r="R95" s="4" t="s">
        <v>165</v>
      </c>
      <c r="S95" s="5">
        <v>0.40111301500000002</v>
      </c>
    </row>
    <row r="96" spans="1:19">
      <c r="A96" s="17" t="s">
        <v>34</v>
      </c>
      <c r="B96" s="19">
        <v>6.2093968579485113</v>
      </c>
      <c r="C96" s="19">
        <v>2.3628208745495005</v>
      </c>
      <c r="D96" s="19">
        <v>4.9033119884652896</v>
      </c>
      <c r="E96" s="19">
        <v>0</v>
      </c>
      <c r="F96" s="19">
        <v>0</v>
      </c>
      <c r="G96" s="20">
        <f t="shared" si="8"/>
        <v>2.6951059441926604</v>
      </c>
      <c r="H96">
        <f t="shared" si="9"/>
        <v>1.8059690768447809E-3</v>
      </c>
      <c r="I96">
        <f t="shared" si="10"/>
        <v>0.14496762399999999</v>
      </c>
      <c r="J96">
        <f t="shared" si="11"/>
        <v>2.6180704608766127E-4</v>
      </c>
      <c r="R96" s="4" t="s">
        <v>167</v>
      </c>
      <c r="S96" s="5">
        <v>0.53611852299999996</v>
      </c>
    </row>
    <row r="97" spans="1:19">
      <c r="A97" s="17" t="s">
        <v>38</v>
      </c>
      <c r="B97" s="19">
        <v>196.39506353682208</v>
      </c>
      <c r="C97" s="19">
        <v>70.4676578468586</v>
      </c>
      <c r="D97" s="19">
        <v>9.5415800856621846</v>
      </c>
      <c r="E97" s="19">
        <v>17.376677718233701</v>
      </c>
      <c r="F97" s="19">
        <v>90.0687914849658</v>
      </c>
      <c r="G97" s="20">
        <f t="shared" si="8"/>
        <v>76.769954134508467</v>
      </c>
      <c r="H97">
        <f t="shared" si="9"/>
        <v>5.1442936221658013E-2</v>
      </c>
      <c r="I97">
        <f t="shared" si="10"/>
        <v>0.189396599</v>
      </c>
      <c r="J97">
        <f t="shared" si="11"/>
        <v>9.7431171629559377E-3</v>
      </c>
      <c r="R97" s="4" t="s">
        <v>169</v>
      </c>
      <c r="S97" s="4">
        <v>0.61926907399999997</v>
      </c>
    </row>
    <row r="98" spans="1:19">
      <c r="A98" s="17" t="s">
        <v>39</v>
      </c>
      <c r="B98" s="19">
        <v>10.469110484491155</v>
      </c>
      <c r="C98" s="19">
        <v>6.2545258443957366</v>
      </c>
      <c r="D98" s="19">
        <v>0.79513167380518202</v>
      </c>
      <c r="E98" s="19">
        <v>3.3363221219008694</v>
      </c>
      <c r="F98" s="19">
        <v>4.1115568152908795</v>
      </c>
      <c r="G98" s="20">
        <f t="shared" si="8"/>
        <v>4.9933293879767646</v>
      </c>
      <c r="H98">
        <f t="shared" si="9"/>
        <v>3.3459903439483018E-3</v>
      </c>
      <c r="I98">
        <f t="shared" si="10"/>
        <v>0.150847644</v>
      </c>
      <c r="J98">
        <f t="shared" si="11"/>
        <v>5.0473476023135103E-4</v>
      </c>
      <c r="R98" s="4" t="s">
        <v>171</v>
      </c>
      <c r="S98" s="5">
        <v>0.21171030399999999</v>
      </c>
    </row>
    <row r="99" spans="1:19">
      <c r="A99" s="17" t="s">
        <v>41</v>
      </c>
      <c r="B99" s="19">
        <v>17.996850624382024</v>
      </c>
      <c r="C99" s="19">
        <v>15.844798805802499</v>
      </c>
      <c r="D99" s="19">
        <v>1.06017556507358</v>
      </c>
      <c r="E99" s="19">
        <v>4.1704026523760902</v>
      </c>
      <c r="F99" s="19">
        <v>21.200214828843599</v>
      </c>
      <c r="G99" s="20">
        <f t="shared" si="8"/>
        <v>12.054488495295558</v>
      </c>
      <c r="H99">
        <f t="shared" si="9"/>
        <v>8.0776169510495197E-3</v>
      </c>
      <c r="I99">
        <f t="shared" si="10"/>
        <v>0.15008984</v>
      </c>
      <c r="J99">
        <f t="shared" si="11"/>
        <v>1.2123682357643103E-3</v>
      </c>
      <c r="R99" s="4" t="s">
        <v>173</v>
      </c>
      <c r="S99" s="5">
        <v>0.40242429099999999</v>
      </c>
    </row>
    <row r="100" spans="1:19">
      <c r="A100" s="17" t="s">
        <v>43</v>
      </c>
      <c r="B100" s="19">
        <v>0.8203024865419124</v>
      </c>
      <c r="C100" s="19">
        <v>0</v>
      </c>
      <c r="D100" s="19">
        <v>0</v>
      </c>
      <c r="E100" s="19">
        <v>0.97309395222108697</v>
      </c>
      <c r="F100" s="19">
        <v>1.0278892038227199</v>
      </c>
      <c r="G100" s="20">
        <f t="shared" si="8"/>
        <v>0.56425712851714382</v>
      </c>
      <c r="H100">
        <f t="shared" si="9"/>
        <v>3.7810421801301458E-4</v>
      </c>
      <c r="I100">
        <f t="shared" si="10"/>
        <v>0.24644919700000001</v>
      </c>
      <c r="J100">
        <f t="shared" si="11"/>
        <v>9.3183480911620387E-5</v>
      </c>
      <c r="R100" s="17" t="s">
        <v>150</v>
      </c>
      <c r="S100" s="5">
        <v>0.30302319799999999</v>
      </c>
    </row>
    <row r="101" spans="1:19">
      <c r="A101" s="17" t="s">
        <v>45</v>
      </c>
      <c r="B101" s="19">
        <v>2.9677372102391302</v>
      </c>
      <c r="C101" s="19">
        <v>0.69494731604397075</v>
      </c>
      <c r="D101" s="19">
        <v>1.59026334761036</v>
      </c>
      <c r="E101" s="19">
        <v>0</v>
      </c>
      <c r="F101" s="19">
        <v>0</v>
      </c>
      <c r="G101" s="20">
        <f t="shared" si="8"/>
        <v>1.0505895747786922</v>
      </c>
      <c r="H101">
        <f t="shared" si="9"/>
        <v>7.039917256663489E-4</v>
      </c>
      <c r="I101">
        <f t="shared" si="10"/>
        <v>0.21118531600000001</v>
      </c>
      <c r="J101">
        <f t="shared" si="11"/>
        <v>1.4867271504623322E-4</v>
      </c>
      <c r="R101" s="4" t="s">
        <v>45</v>
      </c>
      <c r="S101" s="5">
        <v>0.21118531600000001</v>
      </c>
    </row>
    <row r="102" spans="1:19">
      <c r="A102" s="17" t="s">
        <v>47</v>
      </c>
      <c r="B102" s="19">
        <v>0</v>
      </c>
      <c r="C102" s="19">
        <v>0</v>
      </c>
      <c r="D102" s="19">
        <v>0</v>
      </c>
      <c r="E102" s="19">
        <v>0</v>
      </c>
      <c r="F102" s="19">
        <v>7.4521967277147194</v>
      </c>
      <c r="G102" s="20">
        <f t="shared" si="8"/>
        <v>1.4904393455429439</v>
      </c>
      <c r="H102">
        <f t="shared" si="9"/>
        <v>9.9873156183834006E-4</v>
      </c>
      <c r="I102">
        <f t="shared" si="10"/>
        <v>0.193795309</v>
      </c>
      <c r="J102">
        <f t="shared" si="11"/>
        <v>1.9354949163451373E-4</v>
      </c>
      <c r="R102" s="4" t="s">
        <v>77</v>
      </c>
      <c r="S102" s="5">
        <v>0.235824899</v>
      </c>
    </row>
    <row r="103" spans="1:19">
      <c r="A103" s="17" t="s">
        <v>49</v>
      </c>
      <c r="B103" s="19">
        <v>1.5131651224960632</v>
      </c>
      <c r="C103" s="19">
        <v>5.6985679915605596</v>
      </c>
      <c r="D103" s="19">
        <v>12.7221067808829</v>
      </c>
      <c r="E103" s="19">
        <v>11.121073739669566</v>
      </c>
      <c r="F103" s="19">
        <v>6.4243075238919998</v>
      </c>
      <c r="G103" s="20">
        <f t="shared" si="8"/>
        <v>7.4958442317002181</v>
      </c>
      <c r="H103">
        <f t="shared" si="9"/>
        <v>5.0229056547723616E-3</v>
      </c>
      <c r="I103">
        <f t="shared" si="10"/>
        <v>0.21171030399999999</v>
      </c>
      <c r="J103">
        <f t="shared" si="11"/>
        <v>1.0634008831351756E-3</v>
      </c>
      <c r="R103" s="4" t="s">
        <v>174</v>
      </c>
      <c r="S103" s="5">
        <v>0.427243396</v>
      </c>
    </row>
    <row r="104" spans="1:19">
      <c r="A104" s="17" t="s">
        <v>51</v>
      </c>
      <c r="B104" s="19">
        <v>289.36316695352838</v>
      </c>
      <c r="C104" s="19">
        <v>973.62118977760304</v>
      </c>
      <c r="D104" s="19">
        <v>106.01755650735761</v>
      </c>
      <c r="E104" s="19">
        <v>965.865254290302</v>
      </c>
      <c r="F104" s="19">
        <v>60.13151842362911</v>
      </c>
      <c r="G104" s="20">
        <f t="shared" si="8"/>
        <v>478.99973719048404</v>
      </c>
      <c r="H104">
        <f t="shared" si="9"/>
        <v>0.32097391757336874</v>
      </c>
      <c r="I104">
        <f t="shared" si="10"/>
        <v>0.26294708900000002</v>
      </c>
      <c r="J104">
        <f t="shared" si="11"/>
        <v>8.4399157270843267E-2</v>
      </c>
      <c r="R104" s="4" t="s">
        <v>161</v>
      </c>
      <c r="S104" s="5">
        <v>0.33501194099999998</v>
      </c>
    </row>
    <row r="105" spans="1:19">
      <c r="A105" s="17" t="s">
        <v>52</v>
      </c>
      <c r="B105" s="19">
        <v>313.90339473395102</v>
      </c>
      <c r="C105" s="19">
        <v>554.84593712950618</v>
      </c>
      <c r="D105" s="19">
        <v>100.98172257325812</v>
      </c>
      <c r="E105" s="19">
        <v>717.58728305217903</v>
      </c>
      <c r="F105" s="19">
        <v>163.04892495637895</v>
      </c>
      <c r="G105" s="20">
        <f t="shared" si="8"/>
        <v>370.07345248905466</v>
      </c>
      <c r="H105">
        <f t="shared" si="9"/>
        <v>0.24798327976551054</v>
      </c>
      <c r="I105">
        <f t="shared" si="10"/>
        <v>0.25720264300000001</v>
      </c>
      <c r="J105">
        <f t="shared" si="11"/>
        <v>6.378195497549774E-2</v>
      </c>
      <c r="R105" s="22" t="s">
        <v>175</v>
      </c>
      <c r="S105" s="5">
        <v>0.28742747600000002</v>
      </c>
    </row>
    <row r="106" spans="1:19">
      <c r="A106" s="17" t="s">
        <v>54</v>
      </c>
      <c r="B106" s="19">
        <v>8.0243161094224913</v>
      </c>
      <c r="C106" s="19">
        <v>8.6173467189452406</v>
      </c>
      <c r="D106" s="19">
        <v>0.53008778253678812</v>
      </c>
      <c r="E106" s="19">
        <v>1.52914763920457</v>
      </c>
      <c r="F106" s="19">
        <v>0.51394460191135993</v>
      </c>
      <c r="G106" s="20">
        <f t="shared" si="8"/>
        <v>3.8429685704040901</v>
      </c>
      <c r="H106">
        <f t="shared" si="9"/>
        <v>2.575142701306756E-3</v>
      </c>
      <c r="I106">
        <f t="shared" si="10"/>
        <v>0.12913191900000001</v>
      </c>
      <c r="J106">
        <f t="shared" si="11"/>
        <v>3.3253311871858524E-4</v>
      </c>
      <c r="R106" s="4" t="s">
        <v>180</v>
      </c>
      <c r="S106" s="5">
        <v>0.45023135800000003</v>
      </c>
    </row>
    <row r="107" spans="1:19">
      <c r="A107" s="17" t="s">
        <v>56</v>
      </c>
      <c r="B107" s="19">
        <v>0.80418940198483901</v>
      </c>
      <c r="C107" s="19">
        <v>0</v>
      </c>
      <c r="D107" s="19">
        <v>4.5057461515627004</v>
      </c>
      <c r="E107" s="19">
        <v>0</v>
      </c>
      <c r="F107" s="19">
        <v>18.502005668809002</v>
      </c>
      <c r="G107" s="20">
        <f t="shared" si="8"/>
        <v>4.7623882444713086</v>
      </c>
      <c r="H107">
        <f t="shared" si="9"/>
        <v>3.1912385188333291E-3</v>
      </c>
      <c r="I107">
        <f t="shared" si="10"/>
        <v>0.255508018</v>
      </c>
      <c r="J107">
        <f t="shared" si="11"/>
        <v>8.1538702891235959E-4</v>
      </c>
      <c r="R107" s="4" t="s">
        <v>47</v>
      </c>
      <c r="S107" s="5">
        <v>0.193795309</v>
      </c>
    </row>
    <row r="108" spans="1:19">
      <c r="A108" s="17" t="s">
        <v>58</v>
      </c>
      <c r="B108" s="19">
        <v>11.686380781484599</v>
      </c>
      <c r="C108" s="19">
        <v>39.473007551297535</v>
      </c>
      <c r="D108" s="19">
        <v>1.06017556507358</v>
      </c>
      <c r="E108" s="19">
        <v>19.183852200930001</v>
      </c>
      <c r="F108" s="19">
        <v>29.423328459425356</v>
      </c>
      <c r="G108" s="20">
        <f t="shared" si="8"/>
        <v>20.165348911642212</v>
      </c>
      <c r="H108">
        <f t="shared" si="9"/>
        <v>1.3512640063995957E-2</v>
      </c>
      <c r="I108">
        <f t="shared" si="10"/>
        <v>0.19057085000000001</v>
      </c>
      <c r="J108">
        <f t="shared" si="11"/>
        <v>2.575115302739764E-3</v>
      </c>
      <c r="R108" s="4" t="s">
        <v>181</v>
      </c>
      <c r="S108" s="5">
        <v>0.164744418</v>
      </c>
    </row>
    <row r="109" spans="1:19">
      <c r="A109" s="17" t="s">
        <v>60</v>
      </c>
      <c r="B109" s="19">
        <v>61.669169077525908</v>
      </c>
      <c r="C109" s="19">
        <v>4.725641749099001</v>
      </c>
      <c r="D109" s="19">
        <v>0</v>
      </c>
      <c r="E109" s="19">
        <v>6.6726442438017388</v>
      </c>
      <c r="F109" s="19">
        <v>0</v>
      </c>
      <c r="G109" s="20">
        <f t="shared" si="8"/>
        <v>14.61349101408533</v>
      </c>
      <c r="H109">
        <f t="shared" si="9"/>
        <v>9.7923842040625111E-3</v>
      </c>
      <c r="I109">
        <f t="shared" si="10"/>
        <v>0.14993991800000001</v>
      </c>
      <c r="J109">
        <f t="shared" si="11"/>
        <v>1.4682692845816281E-3</v>
      </c>
      <c r="R109" s="4" t="s">
        <v>90</v>
      </c>
      <c r="S109" s="5">
        <v>0.25567135899999999</v>
      </c>
    </row>
    <row r="110" spans="1:19">
      <c r="A110" s="17" t="s">
        <v>62</v>
      </c>
      <c r="B110" s="19">
        <v>2.2280001464825867</v>
      </c>
      <c r="C110" s="19">
        <v>6.9494731604397071</v>
      </c>
      <c r="D110" s="19">
        <v>0</v>
      </c>
      <c r="E110" s="19">
        <v>1.5291476392045653</v>
      </c>
      <c r="F110" s="19">
        <v>22.485076333622001</v>
      </c>
      <c r="G110" s="20">
        <f t="shared" si="8"/>
        <v>6.6383394559497715</v>
      </c>
      <c r="H110">
        <f t="shared" si="9"/>
        <v>4.4482985186080253E-3</v>
      </c>
      <c r="I110">
        <f t="shared" si="10"/>
        <v>0.25460756899999998</v>
      </c>
      <c r="J110">
        <f t="shared" si="11"/>
        <v>1.1325704720090905E-3</v>
      </c>
      <c r="R110" s="4" t="s">
        <v>49</v>
      </c>
      <c r="S110" s="5">
        <v>0.21171030399999999</v>
      </c>
    </row>
    <row r="111" spans="1:19">
      <c r="A111" s="17" t="s">
        <v>64</v>
      </c>
      <c r="B111" s="19">
        <v>26.158860365474101</v>
      </c>
      <c r="C111" s="19">
        <v>0</v>
      </c>
      <c r="D111" s="19">
        <v>0</v>
      </c>
      <c r="E111" s="19">
        <v>48.2376573458167</v>
      </c>
      <c r="F111" s="19">
        <v>1.2848615047783998</v>
      </c>
      <c r="G111" s="20">
        <f t="shared" si="8"/>
        <v>15.136275843213841</v>
      </c>
      <c r="H111">
        <f t="shared" si="9"/>
        <v>1.0142698163810204E-2</v>
      </c>
      <c r="I111">
        <f t="shared" si="10"/>
        <v>0.25070976</v>
      </c>
      <c r="J111">
        <f t="shared" si="11"/>
        <v>2.5428734224012968E-3</v>
      </c>
      <c r="R111" s="4" t="s">
        <v>185</v>
      </c>
      <c r="S111" s="5">
        <v>0.36166089299999998</v>
      </c>
    </row>
    <row r="112" spans="1:19">
      <c r="A112" s="17" t="s">
        <v>66</v>
      </c>
      <c r="B112" s="19">
        <v>8.0067381989965938</v>
      </c>
      <c r="C112" s="19">
        <v>0.69494731604397098</v>
      </c>
      <c r="D112" s="19">
        <v>0</v>
      </c>
      <c r="E112" s="19">
        <v>0</v>
      </c>
      <c r="F112" s="19">
        <v>0.77091690286703995</v>
      </c>
      <c r="G112" s="20">
        <f t="shared" si="8"/>
        <v>1.8945204835815208</v>
      </c>
      <c r="H112">
        <f t="shared" si="9"/>
        <v>1.2695031214523061E-3</v>
      </c>
      <c r="I112">
        <f t="shared" si="10"/>
        <v>0.187754477</v>
      </c>
      <c r="J112">
        <f t="shared" si="11"/>
        <v>2.3835489461814522E-4</v>
      </c>
      <c r="R112" s="4" t="s">
        <v>92</v>
      </c>
      <c r="S112" s="5">
        <v>0.28963038000000002</v>
      </c>
    </row>
    <row r="113" spans="1:19">
      <c r="A113" s="17" t="s">
        <v>70</v>
      </c>
      <c r="B113" s="19">
        <v>1.787087559966309</v>
      </c>
      <c r="C113" s="19">
        <v>1.3898946320879415</v>
      </c>
      <c r="D113" s="19">
        <v>3.0480047495865299</v>
      </c>
      <c r="E113" s="19">
        <v>4.7264563393595651</v>
      </c>
      <c r="F113" s="19">
        <v>4.3685291162465596</v>
      </c>
      <c r="G113" s="20">
        <f t="shared" si="8"/>
        <v>3.0639944794493812</v>
      </c>
      <c r="H113">
        <f t="shared" si="9"/>
        <v>2.0531583529887171E-3</v>
      </c>
      <c r="I113">
        <f t="shared" si="10"/>
        <v>0.21351756199999999</v>
      </c>
      <c r="J113">
        <f t="shared" si="11"/>
        <v>4.3838536593008627E-4</v>
      </c>
      <c r="R113" s="4" t="s">
        <v>188</v>
      </c>
      <c r="S113" s="5">
        <v>0.150847644</v>
      </c>
    </row>
    <row r="114" spans="1:19">
      <c r="A114" s="17" t="s">
        <v>72</v>
      </c>
      <c r="B114" s="19">
        <v>32.71542095433405</v>
      </c>
      <c r="C114" s="19">
        <v>3.89170496984624</v>
      </c>
      <c r="D114" s="19">
        <v>10.204189813833199</v>
      </c>
      <c r="E114" s="19">
        <v>83.82509331275935</v>
      </c>
      <c r="F114" s="19">
        <v>63.729130637008602</v>
      </c>
      <c r="G114" s="20">
        <f t="shared" si="8"/>
        <v>38.873107937556291</v>
      </c>
      <c r="H114">
        <f t="shared" si="9"/>
        <v>2.6048560728140911E-2</v>
      </c>
      <c r="I114">
        <f t="shared" si="10"/>
        <v>0.20526576499999999</v>
      </c>
      <c r="J114">
        <f t="shared" si="11"/>
        <v>5.3468777450108003E-3</v>
      </c>
      <c r="R114" s="4" t="s">
        <v>182</v>
      </c>
      <c r="S114" s="5">
        <v>0.304453064</v>
      </c>
    </row>
    <row r="115" spans="1:19">
      <c r="A115" s="17" t="s">
        <v>74</v>
      </c>
      <c r="B115" s="19">
        <v>11.645365657157505</v>
      </c>
      <c r="C115" s="19">
        <v>2.084841948131912</v>
      </c>
      <c r="D115" s="19">
        <v>0.79513167380518202</v>
      </c>
      <c r="E115" s="19">
        <v>3.61434896539261</v>
      </c>
      <c r="F115" s="19">
        <v>6.03884907245848</v>
      </c>
      <c r="G115" s="20">
        <f t="shared" si="8"/>
        <v>4.8357074633891379</v>
      </c>
      <c r="H115">
        <f t="shared" si="9"/>
        <v>3.2403691448071727E-3</v>
      </c>
      <c r="I115">
        <f t="shared" si="10"/>
        <v>0.164744418</v>
      </c>
      <c r="J115">
        <f t="shared" si="11"/>
        <v>5.3383272886641539E-4</v>
      </c>
      <c r="R115" s="4" t="s">
        <v>191</v>
      </c>
      <c r="S115" s="5">
        <v>0.28386346000000001</v>
      </c>
    </row>
    <row r="116" spans="1:19">
      <c r="A116" s="17" t="s">
        <v>79</v>
      </c>
      <c r="B116" s="19">
        <v>0</v>
      </c>
      <c r="C116" s="19">
        <v>0</v>
      </c>
      <c r="D116" s="19">
        <v>0</v>
      </c>
      <c r="E116" s="19">
        <v>0</v>
      </c>
      <c r="F116" s="19">
        <v>0</v>
      </c>
      <c r="G116" s="20">
        <f t="shared" si="8"/>
        <v>0</v>
      </c>
      <c r="H116">
        <f t="shared" si="9"/>
        <v>0</v>
      </c>
      <c r="I116">
        <f t="shared" si="10"/>
        <v>0.17537725199999998</v>
      </c>
      <c r="R116" s="4" t="s">
        <v>120</v>
      </c>
      <c r="S116" s="5">
        <v>0.530444735</v>
      </c>
    </row>
    <row r="117" spans="1:19">
      <c r="A117" s="17" t="s">
        <v>83</v>
      </c>
      <c r="B117" s="19">
        <v>20.881092760098145</v>
      </c>
      <c r="C117" s="19">
        <v>25.0181033775829</v>
      </c>
      <c r="D117" s="19">
        <v>15.637589584835249</v>
      </c>
      <c r="E117" s="19">
        <v>4.8654697611054347</v>
      </c>
      <c r="F117" s="19">
        <v>6.2958213734141601</v>
      </c>
      <c r="G117" s="20">
        <f t="shared" si="8"/>
        <v>14.539615371407177</v>
      </c>
      <c r="H117">
        <f t="shared" si="9"/>
        <v>9.7428807229484327E-3</v>
      </c>
      <c r="I117">
        <f t="shared" si="10"/>
        <v>0.16181582799999999</v>
      </c>
      <c r="J117">
        <f t="shared" si="11"/>
        <v>1.5765523112891392E-3</v>
      </c>
      <c r="R117" s="4" t="s">
        <v>194</v>
      </c>
      <c r="S117" s="4">
        <v>0.54393411999999997</v>
      </c>
    </row>
    <row r="118" spans="1:19">
      <c r="A118" s="17" t="s">
        <v>85</v>
      </c>
      <c r="B118" s="19">
        <v>3.6825722342256562</v>
      </c>
      <c r="C118" s="19">
        <v>5.8375574547693496</v>
      </c>
      <c r="D118" s="19">
        <v>2.1203511301471525</v>
      </c>
      <c r="E118" s="19">
        <v>0.97309395222108697</v>
      </c>
      <c r="F118" s="19">
        <v>1.4133476552562401</v>
      </c>
      <c r="G118" s="20">
        <f t="shared" si="8"/>
        <v>2.8053844853238972</v>
      </c>
      <c r="H118">
        <f t="shared" si="9"/>
        <v>1.8798658509406982E-3</v>
      </c>
      <c r="I118">
        <f t="shared" si="10"/>
        <v>0.15576436299999999</v>
      </c>
      <c r="J118">
        <f t="shared" si="11"/>
        <v>2.9281610679723078E-4</v>
      </c>
      <c r="R118" s="4" t="s">
        <v>196</v>
      </c>
      <c r="S118" s="5">
        <v>0.41895681699999998</v>
      </c>
    </row>
    <row r="119" spans="1:19">
      <c r="A119" s="17" t="s">
        <v>87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20">
        <f t="shared" si="8"/>
        <v>0</v>
      </c>
      <c r="H119">
        <f t="shared" si="9"/>
        <v>0</v>
      </c>
      <c r="I119">
        <f t="shared" si="10"/>
        <v>0.23357465599999999</v>
      </c>
      <c r="R119" s="17" t="s">
        <v>151</v>
      </c>
      <c r="S119" s="5">
        <v>0.34739118899999999</v>
      </c>
    </row>
    <row r="120" spans="1:19">
      <c r="A120" s="17" t="s">
        <v>0</v>
      </c>
      <c r="B120" s="19">
        <v>0</v>
      </c>
      <c r="C120" s="19">
        <v>4.5866522858902066</v>
      </c>
      <c r="D120" s="19">
        <v>5.5659217166362751</v>
      </c>
      <c r="E120" s="19">
        <v>92.860965726240863</v>
      </c>
      <c r="F120" s="19">
        <v>0</v>
      </c>
      <c r="G120" s="20">
        <f t="shared" si="8"/>
        <v>20.602707945753469</v>
      </c>
      <c r="H120">
        <f t="shared" si="9"/>
        <v>1.3805710877329137E-2</v>
      </c>
      <c r="I120">
        <f t="shared" si="10"/>
        <v>0.199021375</v>
      </c>
      <c r="J120">
        <f t="shared" si="11"/>
        <v>2.7476315616585013E-3</v>
      </c>
      <c r="R120" s="4" t="s">
        <v>183</v>
      </c>
      <c r="S120" s="5">
        <v>0.32123402699999998</v>
      </c>
    </row>
    <row r="121" spans="1:19">
      <c r="A121" s="17" t="s">
        <v>37</v>
      </c>
      <c r="B121" s="19">
        <v>0</v>
      </c>
      <c r="C121" s="19">
        <v>0</v>
      </c>
      <c r="D121" s="19">
        <v>0</v>
      </c>
      <c r="E121" s="19">
        <v>0</v>
      </c>
      <c r="F121" s="19">
        <v>0.77091690286703995</v>
      </c>
      <c r="G121" s="20">
        <f t="shared" si="8"/>
        <v>0.154183380573408</v>
      </c>
      <c r="H121">
        <f t="shared" si="9"/>
        <v>1.0331705812120759E-4</v>
      </c>
      <c r="I121">
        <f t="shared" si="10"/>
        <v>0.23886655300000001</v>
      </c>
      <c r="J121">
        <f t="shared" si="11"/>
        <v>2.4678989539513514E-5</v>
      </c>
      <c r="R121" s="4" t="s">
        <v>197</v>
      </c>
      <c r="S121" s="5">
        <v>0.35481905499999999</v>
      </c>
    </row>
    <row r="122" spans="1:19">
      <c r="A122" s="17" t="s">
        <v>97</v>
      </c>
      <c r="B122" s="19">
        <v>0.69872193942945027</v>
      </c>
      <c r="C122" s="19">
        <v>0</v>
      </c>
      <c r="D122" s="19">
        <v>0</v>
      </c>
      <c r="E122" s="19">
        <v>0</v>
      </c>
      <c r="F122" s="19">
        <v>0</v>
      </c>
      <c r="G122" s="20">
        <f t="shared" si="8"/>
        <v>0.13974438788589005</v>
      </c>
      <c r="H122">
        <f t="shared" si="9"/>
        <v>9.3641603859146409E-5</v>
      </c>
      <c r="I122">
        <f t="shared" si="10"/>
        <v>0.28376774599999999</v>
      </c>
      <c r="J122">
        <f t="shared" si="11"/>
        <v>2.6572466858934875E-5</v>
      </c>
      <c r="R122" s="22" t="s">
        <v>198</v>
      </c>
      <c r="S122" s="5">
        <v>0.48138170000000002</v>
      </c>
    </row>
    <row r="123" spans="1:19">
      <c r="A123" s="17" t="s">
        <v>101</v>
      </c>
      <c r="B123" s="21" t="s">
        <v>30</v>
      </c>
      <c r="C123" s="19">
        <v>0</v>
      </c>
      <c r="D123" s="19">
        <v>0</v>
      </c>
      <c r="E123" s="19">
        <v>0</v>
      </c>
      <c r="F123" s="19">
        <v>0</v>
      </c>
      <c r="G123" s="20">
        <f t="shared" si="8"/>
        <v>0</v>
      </c>
      <c r="H123">
        <f t="shared" si="9"/>
        <v>0</v>
      </c>
      <c r="I123">
        <f t="shared" si="10"/>
        <v>0.36470802699999999</v>
      </c>
      <c r="R123" s="4" t="s">
        <v>51</v>
      </c>
      <c r="S123" s="5">
        <v>0.26294708900000002</v>
      </c>
    </row>
    <row r="124" spans="1:19">
      <c r="A124" s="24" t="s">
        <v>137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20">
        <f t="shared" si="8"/>
        <v>0</v>
      </c>
      <c r="H124">
        <f t="shared" si="9"/>
        <v>0</v>
      </c>
      <c r="I124">
        <f t="shared" si="10"/>
        <v>0.37213973700000003</v>
      </c>
      <c r="R124" s="4" t="s">
        <v>184</v>
      </c>
      <c r="S124" s="5">
        <v>0.35035347300000003</v>
      </c>
    </row>
    <row r="125" spans="1:19">
      <c r="A125" s="24" t="s">
        <v>141</v>
      </c>
      <c r="B125" s="19">
        <v>0</v>
      </c>
      <c r="C125" s="19">
        <v>0</v>
      </c>
      <c r="D125" s="19">
        <v>0</v>
      </c>
      <c r="E125" s="19">
        <v>0</v>
      </c>
      <c r="F125" s="19">
        <v>0</v>
      </c>
      <c r="G125" s="20">
        <f t="shared" si="8"/>
        <v>0</v>
      </c>
      <c r="H125">
        <f t="shared" si="9"/>
        <v>0</v>
      </c>
      <c r="I125">
        <f t="shared" si="10"/>
        <v>0.36556084300000002</v>
      </c>
      <c r="R125" s="4" t="s">
        <v>199</v>
      </c>
      <c r="S125" s="5">
        <v>0.47867728199999998</v>
      </c>
    </row>
    <row r="126" spans="1:19">
      <c r="A126" s="17" t="s">
        <v>96</v>
      </c>
      <c r="B126" s="19">
        <v>0</v>
      </c>
      <c r="C126" s="19">
        <v>0</v>
      </c>
      <c r="D126" s="19">
        <v>9.0114923031254008</v>
      </c>
      <c r="E126" s="19">
        <v>2.3632281696797826</v>
      </c>
      <c r="F126" s="19">
        <v>0.77091690286703984</v>
      </c>
      <c r="G126" s="20">
        <f t="shared" si="8"/>
        <v>2.4291274751344445</v>
      </c>
      <c r="H126">
        <f t="shared" si="9"/>
        <v>1.6277390182971023E-3</v>
      </c>
      <c r="I126">
        <f t="shared" si="10"/>
        <v>0.30302319799999999</v>
      </c>
      <c r="J126">
        <f t="shared" si="11"/>
        <v>4.9324268283376844E-4</v>
      </c>
      <c r="R126" s="4" t="s">
        <v>122</v>
      </c>
      <c r="S126" s="5">
        <v>0.57400911600000004</v>
      </c>
    </row>
    <row r="127" spans="1:19">
      <c r="A127" s="17" t="s">
        <v>168</v>
      </c>
      <c r="B127" s="19">
        <v>0.53319661625224302</v>
      </c>
      <c r="C127" s="19">
        <v>0</v>
      </c>
      <c r="D127" s="19">
        <v>0</v>
      </c>
      <c r="E127" s="19">
        <v>0</v>
      </c>
      <c r="F127" s="19">
        <v>0</v>
      </c>
      <c r="G127" s="20">
        <f t="shared" si="8"/>
        <v>0.1066393232504486</v>
      </c>
      <c r="H127">
        <f t="shared" si="9"/>
        <v>7.1458163112640032E-5</v>
      </c>
      <c r="I127">
        <f t="shared" si="10"/>
        <v>0.35233554700000003</v>
      </c>
      <c r="J127">
        <f t="shared" si="11"/>
        <v>2.5177250987907249E-5</v>
      </c>
      <c r="R127" s="22" t="s">
        <v>99</v>
      </c>
      <c r="S127" s="5">
        <v>0.36547341700000002</v>
      </c>
    </row>
    <row r="128" spans="1:19">
      <c r="A128" s="17" t="s">
        <v>170</v>
      </c>
      <c r="B128" s="19">
        <v>1.9335701468487934</v>
      </c>
      <c r="C128" s="19">
        <v>0</v>
      </c>
      <c r="D128" s="19">
        <v>0</v>
      </c>
      <c r="E128" s="19">
        <v>0</v>
      </c>
      <c r="F128" s="19">
        <v>0</v>
      </c>
      <c r="G128" s="20">
        <f t="shared" si="8"/>
        <v>0.38671402936975868</v>
      </c>
      <c r="H128">
        <f t="shared" si="9"/>
        <v>2.5913399810078257E-4</v>
      </c>
      <c r="I128">
        <f t="shared" si="10"/>
        <v>0.30810618099999998</v>
      </c>
      <c r="J128">
        <f t="shared" si="11"/>
        <v>7.9840786522093366E-5</v>
      </c>
      <c r="R128" s="4" t="s">
        <v>79</v>
      </c>
      <c r="S128" s="4">
        <v>0.17537725199999998</v>
      </c>
    </row>
    <row r="129" spans="1:19">
      <c r="A129" s="17" t="s">
        <v>192</v>
      </c>
      <c r="B129" s="19">
        <v>1.104478705093932</v>
      </c>
      <c r="C129" s="19">
        <v>0</v>
      </c>
      <c r="D129" s="19">
        <v>0</v>
      </c>
      <c r="E129" s="19">
        <v>0</v>
      </c>
      <c r="F129" s="19">
        <v>0</v>
      </c>
      <c r="G129" s="20">
        <f t="shared" si="8"/>
        <v>0.2208957410187864</v>
      </c>
      <c r="H129">
        <f t="shared" si="9"/>
        <v>1.480204807333258E-4</v>
      </c>
      <c r="I129">
        <f t="shared" si="10"/>
        <v>0.27743080799999997</v>
      </c>
      <c r="J129">
        <f t="shared" si="11"/>
        <v>4.1065441570395002E-5</v>
      </c>
      <c r="R129" s="4" t="s">
        <v>52</v>
      </c>
      <c r="S129" s="5">
        <v>0.25720264300000001</v>
      </c>
    </row>
    <row r="130" spans="1:19">
      <c r="A130" s="17" t="s">
        <v>69</v>
      </c>
      <c r="B130" s="19">
        <v>0</v>
      </c>
      <c r="C130" s="19">
        <v>0</v>
      </c>
      <c r="D130" s="19">
        <v>0</v>
      </c>
      <c r="E130" s="19">
        <v>0</v>
      </c>
      <c r="F130" s="19">
        <v>0</v>
      </c>
      <c r="G130" s="20">
        <f t="shared" si="8"/>
        <v>0</v>
      </c>
      <c r="H130">
        <f t="shared" si="9"/>
        <v>0</v>
      </c>
      <c r="I130">
        <f t="shared" si="10"/>
        <v>0.29559615700000003</v>
      </c>
      <c r="R130" s="4" t="s">
        <v>54</v>
      </c>
      <c r="S130" s="5">
        <v>0.12913191900000001</v>
      </c>
    </row>
    <row r="131" spans="1:19">
      <c r="A131" s="17" t="s">
        <v>53</v>
      </c>
      <c r="B131" s="19">
        <v>0</v>
      </c>
      <c r="C131" s="19">
        <v>0</v>
      </c>
      <c r="D131" s="19">
        <v>0</v>
      </c>
      <c r="E131" s="19">
        <v>0</v>
      </c>
      <c r="F131" s="19">
        <v>0</v>
      </c>
      <c r="G131" s="20">
        <f t="shared" si="8"/>
        <v>0</v>
      </c>
      <c r="H131">
        <f t="shared" si="9"/>
        <v>0</v>
      </c>
      <c r="I131">
        <f t="shared" si="10"/>
        <v>0.29304951499999998</v>
      </c>
      <c r="R131" s="23" t="s">
        <v>153</v>
      </c>
      <c r="S131" s="4">
        <v>0.30302319799999999</v>
      </c>
    </row>
    <row r="132" spans="1:19">
      <c r="A132" s="17" t="s">
        <v>73</v>
      </c>
      <c r="B132" s="19">
        <v>1.1293807448639499</v>
      </c>
      <c r="C132" s="19">
        <v>0</v>
      </c>
      <c r="D132" s="19">
        <v>0</v>
      </c>
      <c r="E132" s="19">
        <v>0</v>
      </c>
      <c r="F132" s="19">
        <v>0</v>
      </c>
      <c r="G132" s="20">
        <f t="shared" si="8"/>
        <v>0.22587614897278999</v>
      </c>
      <c r="H132">
        <f t="shared" si="9"/>
        <v>1.513578125270474E-4</v>
      </c>
      <c r="I132">
        <f t="shared" si="10"/>
        <v>0.39864959599999999</v>
      </c>
      <c r="J132">
        <f t="shared" si="11"/>
        <v>6.0338730815351185E-5</v>
      </c>
      <c r="R132" s="4" t="s">
        <v>123</v>
      </c>
      <c r="S132" s="5">
        <v>0.53886033200000005</v>
      </c>
    </row>
    <row r="133" spans="1:19" ht="16" thickBot="1">
      <c r="A133" s="30" t="s">
        <v>119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  <c r="G133" s="20">
        <f t="shared" si="8"/>
        <v>0</v>
      </c>
      <c r="H133">
        <f t="shared" si="9"/>
        <v>0</v>
      </c>
      <c r="I133">
        <f t="shared" si="10"/>
        <v>0.39864959599999999</v>
      </c>
      <c r="R133" s="4" t="s">
        <v>125</v>
      </c>
      <c r="S133" s="5">
        <v>0.491810578</v>
      </c>
    </row>
    <row r="134" spans="1:19">
      <c r="A134" s="17" t="s">
        <v>40</v>
      </c>
      <c r="B134" s="19">
        <v>8.6615153623612997</v>
      </c>
      <c r="C134" s="19">
        <v>0</v>
      </c>
      <c r="D134" s="19">
        <v>0</v>
      </c>
      <c r="E134" s="19">
        <v>0</v>
      </c>
      <c r="F134" s="19">
        <v>0</v>
      </c>
      <c r="G134" s="20">
        <f t="shared" si="8"/>
        <v>1.7323030724722599</v>
      </c>
      <c r="H134">
        <f t="shared" si="9"/>
        <v>1.160802523310551E-3</v>
      </c>
      <c r="I134">
        <f t="shared" si="10"/>
        <v>0.292860758</v>
      </c>
      <c r="J134">
        <f t="shared" si="11"/>
        <v>3.3995350686504065E-4</v>
      </c>
      <c r="R134" s="4" t="s">
        <v>163</v>
      </c>
      <c r="S134" s="5">
        <v>0.309853932</v>
      </c>
    </row>
    <row r="135" spans="1:19">
      <c r="A135" s="17" t="s">
        <v>50</v>
      </c>
      <c r="B135" s="19">
        <v>14.403632768154701</v>
      </c>
      <c r="C135" s="19">
        <v>0</v>
      </c>
      <c r="D135" s="19">
        <v>8.8789703574912</v>
      </c>
      <c r="E135" s="19">
        <v>8.2017918830062992</v>
      </c>
      <c r="F135" s="19">
        <v>2.4412368590789595</v>
      </c>
      <c r="G135" s="20">
        <f t="shared" si="8"/>
        <v>6.7851263735462322</v>
      </c>
      <c r="H135">
        <f t="shared" si="9"/>
        <v>4.5466592656635482E-3</v>
      </c>
      <c r="I135">
        <f t="shared" si="10"/>
        <v>0.230041615</v>
      </c>
      <c r="J135">
        <f t="shared" si="11"/>
        <v>1.0459208403279566E-3</v>
      </c>
      <c r="R135" s="4" t="s">
        <v>176</v>
      </c>
      <c r="S135" s="5">
        <v>0.39787066100000001</v>
      </c>
    </row>
    <row r="136" spans="1:19">
      <c r="A136" s="17" t="s">
        <v>191</v>
      </c>
      <c r="B136" s="19">
        <v>1.1616069139781009</v>
      </c>
      <c r="C136" s="19">
        <v>0.83393677925276499</v>
      </c>
      <c r="D136" s="19">
        <v>9.0114923031254008</v>
      </c>
      <c r="E136" s="19">
        <v>0</v>
      </c>
      <c r="F136" s="19">
        <v>8.0946274801039202</v>
      </c>
      <c r="G136" s="20">
        <f t="shared" si="8"/>
        <v>3.8203326952920378</v>
      </c>
      <c r="H136">
        <f t="shared" si="9"/>
        <v>2.5599745812676261E-3</v>
      </c>
      <c r="I136">
        <f t="shared" si="10"/>
        <v>0.28386346000000001</v>
      </c>
      <c r="J136">
        <f t="shared" si="11"/>
        <v>7.266832421506796E-4</v>
      </c>
      <c r="R136" s="4" t="s">
        <v>126</v>
      </c>
      <c r="S136" s="5">
        <v>0.54441631300000004</v>
      </c>
    </row>
    <row r="137" spans="1:19">
      <c r="A137" s="17" t="s">
        <v>227</v>
      </c>
      <c r="B137" s="19">
        <v>5.7802028783828296</v>
      </c>
      <c r="C137" s="19">
        <v>0</v>
      </c>
      <c r="D137" s="19">
        <v>0</v>
      </c>
      <c r="E137" s="19">
        <v>0</v>
      </c>
      <c r="F137" s="19">
        <v>0</v>
      </c>
      <c r="G137" s="20">
        <f t="shared" si="8"/>
        <v>1.1560405756765659</v>
      </c>
      <c r="H137">
        <f t="shared" si="9"/>
        <v>7.7465360341339958E-4</v>
      </c>
      <c r="I137">
        <f t="shared" si="10"/>
        <v>0.32266445799999999</v>
      </c>
      <c r="J137">
        <f t="shared" si="11"/>
        <v>2.4995318508313152E-4</v>
      </c>
      <c r="R137" s="4" t="s">
        <v>56</v>
      </c>
      <c r="S137" s="5">
        <v>0.255508018</v>
      </c>
    </row>
    <row r="138" spans="1:19">
      <c r="A138" s="17" t="s">
        <v>228</v>
      </c>
      <c r="B138" s="19">
        <v>186.53239096202401</v>
      </c>
      <c r="C138" s="19">
        <v>5.2815996019341771</v>
      </c>
      <c r="D138" s="19">
        <v>5.3008778253678797</v>
      </c>
      <c r="E138" s="19">
        <v>48.793711032800218</v>
      </c>
      <c r="F138" s="19">
        <v>13.87650425160672</v>
      </c>
      <c r="G138" s="20">
        <f t="shared" si="8"/>
        <v>51.957016734746603</v>
      </c>
      <c r="H138">
        <f t="shared" si="9"/>
        <v>3.4815984043316518E-2</v>
      </c>
      <c r="I138">
        <f t="shared" si="10"/>
        <v>0.28943591299999999</v>
      </c>
      <c r="J138">
        <f t="shared" si="11"/>
        <v>1.0076996128570747E-2</v>
      </c>
      <c r="R138" s="4" t="s">
        <v>208</v>
      </c>
      <c r="S138" s="4">
        <v>0.54393411999999997</v>
      </c>
    </row>
    <row r="139" spans="1:19">
      <c r="A139" s="17" t="s">
        <v>232</v>
      </c>
      <c r="B139" s="19">
        <v>129.43640824696965</v>
      </c>
      <c r="C139" s="19">
        <v>86.173467189452396</v>
      </c>
      <c r="D139" s="19">
        <v>41.081803146601104</v>
      </c>
      <c r="E139" s="19">
        <v>26.55156355346109</v>
      </c>
      <c r="F139" s="19">
        <v>31.093648415637276</v>
      </c>
      <c r="G139" s="20">
        <f t="shared" si="8"/>
        <v>62.867378110424305</v>
      </c>
      <c r="H139">
        <f t="shared" si="9"/>
        <v>4.212693050318863E-2</v>
      </c>
      <c r="I139">
        <f t="shared" si="10"/>
        <v>0.262116511</v>
      </c>
      <c r="J139">
        <f t="shared" si="11"/>
        <v>1.1042164042635277E-2</v>
      </c>
      <c r="R139" s="4" t="s">
        <v>209</v>
      </c>
      <c r="S139" s="4">
        <v>0.39864959599999999</v>
      </c>
    </row>
    <row r="140" spans="1:19">
      <c r="A140" s="17" t="s">
        <v>147</v>
      </c>
      <c r="B140" s="19">
        <v>0</v>
      </c>
      <c r="C140" s="19">
        <v>0</v>
      </c>
      <c r="D140" s="19">
        <v>0</v>
      </c>
      <c r="E140" s="19">
        <v>0</v>
      </c>
      <c r="F140" s="19">
        <v>0</v>
      </c>
      <c r="G140" s="20">
        <f t="shared" si="8"/>
        <v>0</v>
      </c>
      <c r="H140">
        <f t="shared" si="9"/>
        <v>0</v>
      </c>
      <c r="I140">
        <f t="shared" si="10"/>
        <v>0.304407025</v>
      </c>
      <c r="R140" s="4" t="s">
        <v>127</v>
      </c>
      <c r="S140" s="5">
        <v>0.46528443800000002</v>
      </c>
    </row>
    <row r="141" spans="1:19" ht="16" thickBot="1">
      <c r="A141" s="31"/>
      <c r="B141" s="32"/>
      <c r="C141" s="32"/>
      <c r="D141" s="32"/>
      <c r="E141" s="32"/>
      <c r="F141" s="32"/>
      <c r="G141" s="20"/>
      <c r="R141" s="4" t="s">
        <v>128</v>
      </c>
      <c r="S141" s="5">
        <v>0.33922593699999998</v>
      </c>
    </row>
    <row r="142" spans="1:19">
      <c r="A142" s="33"/>
      <c r="B142" s="34">
        <f>SUM(B90:B140)</f>
        <v>1577.665799978028</v>
      </c>
      <c r="C142" s="34">
        <f>SUM(C90:C140)</f>
        <v>1995.7497022150753</v>
      </c>
      <c r="D142" s="34">
        <f>SUM(D90:D140)</f>
        <v>381.00059369831644</v>
      </c>
      <c r="E142" s="34">
        <f>SUM(E90:E140)</f>
        <v>2108.4165676196039</v>
      </c>
      <c r="F142" s="34">
        <f>SUM(F90:F140)</f>
        <v>1398.8287202522438</v>
      </c>
      <c r="G142" s="20">
        <f>AVERAGE(B142:F142)</f>
        <v>1492.3322767526538</v>
      </c>
      <c r="R142" s="4" t="s">
        <v>210</v>
      </c>
      <c r="S142" s="4">
        <v>0.46037966699999999</v>
      </c>
    </row>
    <row r="143" spans="1:19">
      <c r="A143" s="35" t="s">
        <v>295</v>
      </c>
      <c r="B143" s="36"/>
      <c r="C143" s="36"/>
      <c r="D143" s="36"/>
      <c r="E143" s="36"/>
      <c r="F143" s="36"/>
      <c r="G143" s="10"/>
      <c r="R143" s="4" t="s">
        <v>205</v>
      </c>
      <c r="S143" s="5">
        <v>0.28954676299999998</v>
      </c>
    </row>
    <row r="144" spans="1:19">
      <c r="A144" s="37"/>
      <c r="B144" s="38"/>
      <c r="C144" s="38"/>
      <c r="D144" s="38"/>
      <c r="E144" s="38"/>
      <c r="F144" s="38"/>
      <c r="G144" s="13"/>
      <c r="R144" s="4" t="s">
        <v>211</v>
      </c>
      <c r="S144" s="5">
        <v>0.48259844499999999</v>
      </c>
    </row>
    <row r="145" spans="1:19">
      <c r="A145" s="435" t="s">
        <v>114</v>
      </c>
      <c r="B145" s="436"/>
      <c r="C145" s="436"/>
      <c r="D145" s="436"/>
      <c r="E145" s="436"/>
      <c r="F145" s="436"/>
      <c r="G145" s="437"/>
      <c r="H145" s="438"/>
      <c r="I145" s="438"/>
      <c r="J145" s="438"/>
      <c r="K145" s="438"/>
      <c r="L145" s="438"/>
      <c r="R145" s="4" t="s">
        <v>81</v>
      </c>
      <c r="S145" s="5">
        <v>0.18817235299999999</v>
      </c>
    </row>
    <row r="146" spans="1:19">
      <c r="A146" s="439" t="s">
        <v>2</v>
      </c>
      <c r="B146" s="439"/>
      <c r="C146" s="439"/>
      <c r="D146" s="439"/>
      <c r="E146" s="439"/>
      <c r="F146" s="439"/>
      <c r="G146" s="440"/>
      <c r="H146" s="438"/>
      <c r="I146" s="438"/>
      <c r="J146" s="438"/>
      <c r="K146" s="438"/>
      <c r="L146" s="438"/>
      <c r="R146" s="4" t="s">
        <v>155</v>
      </c>
      <c r="S146" s="5">
        <v>0.39930692499999998</v>
      </c>
    </row>
    <row r="147" spans="1:19">
      <c r="A147" s="441" t="s">
        <v>4</v>
      </c>
      <c r="B147" s="442"/>
      <c r="C147" s="442"/>
      <c r="D147" s="442"/>
      <c r="E147" s="442"/>
      <c r="F147" s="442"/>
      <c r="G147" s="443"/>
      <c r="H147" s="438"/>
      <c r="I147" s="438"/>
      <c r="J147" s="438"/>
      <c r="K147" s="438"/>
      <c r="L147" s="438"/>
      <c r="R147" s="4" t="s">
        <v>212</v>
      </c>
      <c r="S147" s="4">
        <v>0.2866231185</v>
      </c>
    </row>
    <row r="148" spans="1:19" ht="16" thickBot="1">
      <c r="A148" s="444"/>
      <c r="B148" s="445"/>
      <c r="C148" s="445"/>
      <c r="D148" s="445"/>
      <c r="E148" s="445"/>
      <c r="F148" s="445"/>
      <c r="G148" s="440"/>
      <c r="H148" s="438"/>
      <c r="I148" s="438"/>
      <c r="J148" s="438"/>
      <c r="K148" s="438"/>
      <c r="L148" s="438"/>
      <c r="R148" s="4" t="s">
        <v>214</v>
      </c>
      <c r="S148" s="4">
        <v>0.39864959599999999</v>
      </c>
    </row>
    <row r="149" spans="1:19">
      <c r="A149" s="446" t="s">
        <v>268</v>
      </c>
      <c r="B149" s="447" t="s">
        <v>8</v>
      </c>
      <c r="C149" s="447" t="s">
        <v>9</v>
      </c>
      <c r="D149" s="447" t="s">
        <v>10</v>
      </c>
      <c r="E149" s="447" t="s">
        <v>11</v>
      </c>
      <c r="F149" s="447" t="s">
        <v>12</v>
      </c>
      <c r="G149" s="16" t="s">
        <v>13</v>
      </c>
      <c r="H149" s="16" t="s">
        <v>14</v>
      </c>
      <c r="I149" s="16" t="s">
        <v>15</v>
      </c>
      <c r="J149" s="16" t="s">
        <v>279</v>
      </c>
      <c r="K149" s="16" t="s">
        <v>17</v>
      </c>
      <c r="L149" s="16" t="s">
        <v>18</v>
      </c>
      <c r="R149" s="4" t="s">
        <v>101</v>
      </c>
      <c r="S149" s="5">
        <v>0.36470802699999999</v>
      </c>
    </row>
    <row r="150" spans="1:19">
      <c r="A150" s="440"/>
      <c r="B150" s="448"/>
      <c r="C150" s="448"/>
      <c r="D150" s="448"/>
      <c r="E150" s="448"/>
      <c r="F150" s="448"/>
      <c r="G150" s="18"/>
      <c r="R150" s="4" t="s">
        <v>129</v>
      </c>
      <c r="S150" s="5">
        <v>0.51318692300000002</v>
      </c>
    </row>
    <row r="151" spans="1:19">
      <c r="A151" s="449" t="s">
        <v>23</v>
      </c>
      <c r="B151" s="450">
        <v>0</v>
      </c>
      <c r="C151" s="450">
        <v>0</v>
      </c>
      <c r="D151" s="450">
        <v>1.3244243720572899</v>
      </c>
      <c r="E151" s="450">
        <v>1.3901342174586999</v>
      </c>
      <c r="F151" s="450">
        <v>0</v>
      </c>
      <c r="G151" s="20">
        <f>AVERAGE(B151:F151)</f>
        <v>0.54291171790319803</v>
      </c>
      <c r="H151">
        <f>G151/G$156</f>
        <v>8.8904286156653078E-2</v>
      </c>
      <c r="I151">
        <f>VLOOKUP(A151,R$1:S$248,2,FALSE)</f>
        <v>0.205225833</v>
      </c>
      <c r="J151">
        <f>H151*I151</f>
        <v>1.8245456183769496E-2</v>
      </c>
      <c r="K151">
        <f>SUM(J151:J154)</f>
        <v>0.210718232659654</v>
      </c>
      <c r="L151">
        <f>COUNTA(J151:J154)</f>
        <v>3</v>
      </c>
      <c r="R151" s="4" t="s">
        <v>217</v>
      </c>
      <c r="S151" s="5">
        <v>0.42702807500000001</v>
      </c>
    </row>
    <row r="152" spans="1:19">
      <c r="A152" s="449" t="s">
        <v>49</v>
      </c>
      <c r="B152" s="450">
        <v>6.3133994946350747</v>
      </c>
      <c r="C152" s="450">
        <v>5.2233612051516785</v>
      </c>
      <c r="D152" s="450">
        <v>6.3837254733161606</v>
      </c>
      <c r="E152" s="450">
        <v>5.1852006311209351</v>
      </c>
      <c r="F152" s="450">
        <v>3.7132497488095759</v>
      </c>
      <c r="G152" s="20">
        <f>AVERAGE(B152:F152)</f>
        <v>5.3637873106066856</v>
      </c>
      <c r="H152">
        <f t="shared" ref="H152:H154" si="12">G152/G$156</f>
        <v>0.87834479570143842</v>
      </c>
      <c r="I152">
        <f>VLOOKUP(A152,R$1:S$248,2,FALSE)</f>
        <v>0.21171030399999999</v>
      </c>
      <c r="J152">
        <f>H152*I152</f>
        <v>0.18595464371476941</v>
      </c>
      <c r="K152" s="438"/>
      <c r="L152" s="438"/>
      <c r="R152" s="4" t="s">
        <v>218</v>
      </c>
      <c r="S152" s="4">
        <v>0.54393411999999997</v>
      </c>
    </row>
    <row r="153" spans="1:19">
      <c r="A153" s="449" t="s">
        <v>205</v>
      </c>
      <c r="B153" s="450">
        <v>0</v>
      </c>
      <c r="C153" s="450">
        <v>0</v>
      </c>
      <c r="D153" s="450">
        <v>0</v>
      </c>
      <c r="E153" s="450">
        <v>0</v>
      </c>
      <c r="F153" s="450">
        <v>0</v>
      </c>
      <c r="G153" s="20">
        <f>AVERAGE(B153:F153)</f>
        <v>0</v>
      </c>
      <c r="H153">
        <f t="shared" si="12"/>
        <v>0</v>
      </c>
      <c r="I153">
        <f>VLOOKUP(A153,R$1:S$248,2,FALSE)</f>
        <v>0.28954676299999998</v>
      </c>
      <c r="K153" s="438"/>
      <c r="L153" s="438"/>
      <c r="R153" s="4" t="s">
        <v>177</v>
      </c>
      <c r="S153" s="5">
        <v>0.47759416300000002</v>
      </c>
    </row>
    <row r="154" spans="1:19">
      <c r="A154" s="449" t="s">
        <v>0</v>
      </c>
      <c r="B154" s="450">
        <v>1</v>
      </c>
      <c r="C154" s="450">
        <v>0</v>
      </c>
      <c r="D154" s="450">
        <v>0</v>
      </c>
      <c r="E154" s="450">
        <v>0</v>
      </c>
      <c r="F154" s="450">
        <v>0</v>
      </c>
      <c r="G154" s="20">
        <f>AVERAGE(B154:F154)</f>
        <v>0.2</v>
      </c>
      <c r="H154">
        <f t="shared" si="12"/>
        <v>3.2750918141908607E-2</v>
      </c>
      <c r="I154">
        <f>VLOOKUP(A154,R$1:S$248,2,FALSE)</f>
        <v>0.199021375</v>
      </c>
      <c r="J154">
        <f>H154*I154</f>
        <v>6.5181327611150957E-3</v>
      </c>
      <c r="K154" s="438"/>
      <c r="L154" s="438"/>
      <c r="R154" s="4" t="s">
        <v>58</v>
      </c>
      <c r="S154" s="5">
        <v>0.19057085000000001</v>
      </c>
    </row>
    <row r="155" spans="1:19" ht="16" thickBot="1">
      <c r="A155" s="451"/>
      <c r="B155" s="452"/>
      <c r="C155" s="452"/>
      <c r="D155" s="452"/>
      <c r="E155" s="452"/>
      <c r="F155" s="452"/>
      <c r="G155" s="20"/>
      <c r="H155" s="438"/>
      <c r="I155" s="438"/>
      <c r="J155" s="438"/>
      <c r="K155" s="438"/>
      <c r="L155" s="438"/>
      <c r="R155" s="218" t="s">
        <v>213</v>
      </c>
      <c r="S155" s="4">
        <v>0.39864959599999999</v>
      </c>
    </row>
    <row r="156" spans="1:19">
      <c r="A156" s="58"/>
      <c r="B156" s="453">
        <f>SUM(B151:B154)</f>
        <v>7.3133994946350747</v>
      </c>
      <c r="C156" s="453">
        <f>SUM(C151:C154)</f>
        <v>5.2233612051516785</v>
      </c>
      <c r="D156" s="453">
        <f>SUM(D151:D154)</f>
        <v>7.70814984537345</v>
      </c>
      <c r="E156" s="453">
        <f>SUM(E151:E154)</f>
        <v>6.5753348485796348</v>
      </c>
      <c r="F156" s="453">
        <f>SUM(F151:F154)</f>
        <v>3.7132497488095759</v>
      </c>
      <c r="G156" s="20">
        <f>AVERAGE(B156:F156)</f>
        <v>6.1066990285098832</v>
      </c>
      <c r="H156" s="438"/>
      <c r="I156" s="438"/>
      <c r="J156" s="438"/>
      <c r="K156" s="438"/>
      <c r="L156" s="438"/>
      <c r="R156" s="4" t="s">
        <v>94</v>
      </c>
      <c r="S156" s="5">
        <v>0.25937051</v>
      </c>
    </row>
    <row r="157" spans="1:19">
      <c r="A157" s="454" t="s">
        <v>296</v>
      </c>
      <c r="B157" s="455"/>
      <c r="C157" s="455"/>
      <c r="D157" s="455"/>
      <c r="E157" s="455"/>
      <c r="F157" s="455"/>
      <c r="G157" s="443"/>
      <c r="H157" s="438"/>
      <c r="I157" s="438"/>
      <c r="J157" s="438"/>
      <c r="K157" s="438"/>
      <c r="L157" s="438"/>
      <c r="R157" s="17" t="s">
        <v>222</v>
      </c>
      <c r="S157" s="4">
        <v>0.54393411999999997</v>
      </c>
    </row>
    <row r="158" spans="1:19">
      <c r="A158" s="212"/>
      <c r="B158" s="456"/>
      <c r="C158" s="456"/>
      <c r="D158" s="456"/>
      <c r="E158" s="456"/>
      <c r="F158" s="456"/>
      <c r="G158" s="440"/>
      <c r="H158" s="438"/>
      <c r="I158" s="438"/>
      <c r="J158" s="438"/>
      <c r="K158" s="438"/>
      <c r="L158" s="438"/>
      <c r="R158" s="4" t="s">
        <v>206</v>
      </c>
      <c r="S158" s="5">
        <v>0.37561155200000002</v>
      </c>
    </row>
    <row r="159" spans="1:19">
      <c r="A159" s="457" t="s">
        <v>297</v>
      </c>
      <c r="B159" s="456"/>
      <c r="C159" s="456"/>
      <c r="D159" s="456"/>
      <c r="E159" s="456"/>
      <c r="F159" s="456"/>
      <c r="G159" s="440"/>
      <c r="H159" s="438"/>
      <c r="I159" s="438"/>
      <c r="J159" s="438"/>
      <c r="K159" s="438"/>
      <c r="L159" s="438"/>
      <c r="R159" s="4" t="s">
        <v>131</v>
      </c>
      <c r="S159" s="5">
        <v>0.52911444100000005</v>
      </c>
    </row>
    <row r="160" spans="1:19">
      <c r="R160" s="4" t="s">
        <v>133</v>
      </c>
      <c r="S160" s="5">
        <v>0.50267819899999999</v>
      </c>
    </row>
    <row r="161" spans="18:19">
      <c r="R161" s="4" t="s">
        <v>224</v>
      </c>
      <c r="S161" s="4">
        <v>0.54393411999999997</v>
      </c>
    </row>
    <row r="162" spans="18:19">
      <c r="R162" s="4" t="s">
        <v>225</v>
      </c>
      <c r="S162" s="4">
        <v>0.54393411999999997</v>
      </c>
    </row>
    <row r="163" spans="18:19">
      <c r="R163" s="4" t="s">
        <v>226</v>
      </c>
      <c r="S163" s="4">
        <v>0.54393411999999997</v>
      </c>
    </row>
    <row r="164" spans="18:19">
      <c r="R164" s="4" t="s">
        <v>83</v>
      </c>
      <c r="S164" s="5">
        <v>0.16181582799999999</v>
      </c>
    </row>
    <row r="165" spans="18:19">
      <c r="R165" s="4" t="s">
        <v>186</v>
      </c>
      <c r="S165" s="5">
        <v>0.320837551</v>
      </c>
    </row>
    <row r="166" spans="18:19">
      <c r="R166" s="4" t="s">
        <v>178</v>
      </c>
      <c r="S166" s="5">
        <v>0.430075243</v>
      </c>
    </row>
    <row r="167" spans="18:19">
      <c r="R167" s="4" t="s">
        <v>229</v>
      </c>
      <c r="S167" s="4">
        <v>0.54393411999999997</v>
      </c>
    </row>
    <row r="168" spans="18:19">
      <c r="R168" s="4" t="s">
        <v>231</v>
      </c>
      <c r="S168" s="5">
        <v>0.349158994</v>
      </c>
    </row>
    <row r="169" spans="18:19">
      <c r="R169" s="4" t="s">
        <v>207</v>
      </c>
      <c r="S169" s="5">
        <v>0.33910511100000001</v>
      </c>
    </row>
    <row r="170" spans="18:19">
      <c r="R170" s="17" t="s">
        <v>219</v>
      </c>
      <c r="S170" s="5">
        <v>0.50184070000000003</v>
      </c>
    </row>
    <row r="171" spans="18:19">
      <c r="R171" s="4" t="s">
        <v>200</v>
      </c>
      <c r="S171" s="5">
        <v>0.34476546800000002</v>
      </c>
    </row>
    <row r="172" spans="18:19">
      <c r="R172" s="4" t="s">
        <v>201</v>
      </c>
      <c r="S172" s="5">
        <v>0.36989438499999999</v>
      </c>
    </row>
    <row r="173" spans="18:19">
      <c r="R173" s="4" t="s">
        <v>166</v>
      </c>
      <c r="S173" s="5">
        <v>0.38176551399999997</v>
      </c>
    </row>
    <row r="174" spans="18:19">
      <c r="R174" s="4" t="s">
        <v>235</v>
      </c>
      <c r="S174" s="4">
        <v>0.54393411999999997</v>
      </c>
    </row>
    <row r="175" spans="18:19">
      <c r="R175" s="4" t="s">
        <v>60</v>
      </c>
      <c r="S175" s="5">
        <v>0.14993991800000001</v>
      </c>
    </row>
    <row r="176" spans="18:19">
      <c r="R176" s="4" t="s">
        <v>62</v>
      </c>
      <c r="S176" s="5">
        <v>0.25460756899999998</v>
      </c>
    </row>
    <row r="177" spans="18:19">
      <c r="R177" s="17" t="s">
        <v>236</v>
      </c>
      <c r="S177" s="4">
        <v>0.39864959599999999</v>
      </c>
    </row>
    <row r="178" spans="18:19">
      <c r="R178" s="4" t="s">
        <v>187</v>
      </c>
      <c r="S178" s="5">
        <v>0.29396187099999999</v>
      </c>
    </row>
    <row r="179" spans="18:19">
      <c r="R179" s="22" t="s">
        <v>227</v>
      </c>
      <c r="S179" s="5">
        <v>0.32266445799999999</v>
      </c>
    </row>
    <row r="180" spans="18:19">
      <c r="R180" s="4" t="s">
        <v>237</v>
      </c>
      <c r="S180" s="4">
        <v>0.33922593699999998</v>
      </c>
    </row>
    <row r="181" spans="18:19">
      <c r="R181" s="4" t="s">
        <v>64</v>
      </c>
      <c r="S181" s="5">
        <v>0.25070976</v>
      </c>
    </row>
    <row r="182" spans="18:19">
      <c r="R182" s="17" t="s">
        <v>228</v>
      </c>
      <c r="S182" s="5">
        <v>0.28943591299999999</v>
      </c>
    </row>
    <row r="183" spans="18:19">
      <c r="R183" s="4" t="s">
        <v>135</v>
      </c>
      <c r="S183" s="5">
        <v>0.52074587400000005</v>
      </c>
    </row>
    <row r="184" spans="18:19">
      <c r="R184" s="4" t="s">
        <v>238</v>
      </c>
      <c r="S184" s="4">
        <v>0.39864959599999999</v>
      </c>
    </row>
    <row r="185" spans="18:19">
      <c r="R185" s="4" t="s">
        <v>239</v>
      </c>
      <c r="S185" s="4">
        <v>0.50207523200000004</v>
      </c>
    </row>
    <row r="186" spans="18:19">
      <c r="R186" s="4" t="s">
        <v>215</v>
      </c>
      <c r="S186" s="5">
        <v>0.397369798</v>
      </c>
    </row>
    <row r="187" spans="18:19">
      <c r="R187" s="4" t="s">
        <v>240</v>
      </c>
      <c r="S187" s="5">
        <v>0.30378436800000003</v>
      </c>
    </row>
    <row r="188" spans="18:19">
      <c r="R188" s="4" t="s">
        <v>241</v>
      </c>
      <c r="S188" s="4">
        <v>0.39864959599999999</v>
      </c>
    </row>
    <row r="189" spans="18:19">
      <c r="R189" s="4" t="s">
        <v>242</v>
      </c>
      <c r="S189" s="4">
        <v>0.23357465599999999</v>
      </c>
    </row>
    <row r="190" spans="18:19">
      <c r="R190" s="4" t="s">
        <v>243</v>
      </c>
      <c r="S190" s="5">
        <v>0.36169664699999998</v>
      </c>
    </row>
    <row r="191" spans="18:19">
      <c r="R191" s="4" t="s">
        <v>244</v>
      </c>
      <c r="S191" s="5">
        <v>0.41545077699999999</v>
      </c>
    </row>
    <row r="192" spans="18:19">
      <c r="R192" s="4" t="s">
        <v>245</v>
      </c>
      <c r="S192" s="5">
        <v>0.21171030399999999</v>
      </c>
    </row>
    <row r="193" spans="18:19">
      <c r="R193" s="4" t="s">
        <v>246</v>
      </c>
      <c r="S193" s="5">
        <v>0.50207523200000004</v>
      </c>
    </row>
    <row r="194" spans="18:19">
      <c r="R194" s="4" t="s">
        <v>189</v>
      </c>
      <c r="S194" s="5">
        <v>0.34145803200000002</v>
      </c>
    </row>
    <row r="195" spans="18:19">
      <c r="R195" s="4" t="s">
        <v>136</v>
      </c>
      <c r="S195" s="5">
        <v>0.472086175</v>
      </c>
    </row>
    <row r="196" spans="18:19">
      <c r="R196" s="4" t="s">
        <v>223</v>
      </c>
      <c r="S196" s="5">
        <v>0.33414865799999999</v>
      </c>
    </row>
    <row r="197" spans="18:19">
      <c r="R197" s="4" t="s">
        <v>247</v>
      </c>
      <c r="S197" s="5">
        <v>0.33414865799999999</v>
      </c>
    </row>
    <row r="198" spans="18:19">
      <c r="R198" s="4" t="s">
        <v>137</v>
      </c>
      <c r="S198" s="5">
        <v>0.37213973700000003</v>
      </c>
    </row>
    <row r="199" spans="18:19">
      <c r="R199" s="4" t="s">
        <v>139</v>
      </c>
      <c r="S199" s="5">
        <v>0.58945392100000005</v>
      </c>
    </row>
    <row r="200" spans="18:19">
      <c r="R200" s="4" t="s">
        <v>168</v>
      </c>
      <c r="S200" s="5">
        <v>0.35233554700000003</v>
      </c>
    </row>
    <row r="201" spans="18:19">
      <c r="R201" s="4" t="s">
        <v>66</v>
      </c>
      <c r="S201" s="5">
        <v>0.187754477</v>
      </c>
    </row>
    <row r="202" spans="18:19">
      <c r="R202" s="4" t="s">
        <v>68</v>
      </c>
      <c r="S202" s="5">
        <v>0.17079533599999999</v>
      </c>
    </row>
    <row r="203" spans="18:19">
      <c r="R203" s="17" t="s">
        <v>220</v>
      </c>
      <c r="S203" s="5">
        <v>0.54393411999999997</v>
      </c>
    </row>
    <row r="204" spans="18:19">
      <c r="R204" s="4" t="s">
        <v>248</v>
      </c>
      <c r="S204" s="5">
        <v>0.61926907399999997</v>
      </c>
    </row>
    <row r="205" spans="18:19">
      <c r="R205" s="4" t="s">
        <v>141</v>
      </c>
      <c r="S205" s="5">
        <v>0.36556084300000002</v>
      </c>
    </row>
    <row r="206" spans="18:19">
      <c r="R206" s="4" t="s">
        <v>249</v>
      </c>
      <c r="S206" s="5">
        <v>0.61926907399999997</v>
      </c>
    </row>
    <row r="207" spans="18:19">
      <c r="R207" s="4" t="s">
        <v>70</v>
      </c>
      <c r="S207" s="5">
        <v>0.21351756199999999</v>
      </c>
    </row>
    <row r="208" spans="18:19">
      <c r="R208" s="4" t="s">
        <v>179</v>
      </c>
      <c r="S208" s="5">
        <v>0.33193937699999998</v>
      </c>
    </row>
    <row r="209" spans="18:19">
      <c r="R209" s="4" t="s">
        <v>103</v>
      </c>
      <c r="S209" s="5">
        <v>0.526867847</v>
      </c>
    </row>
    <row r="210" spans="18:19">
      <c r="R210" s="4" t="s">
        <v>202</v>
      </c>
      <c r="S210" s="5">
        <v>0.30560838699999998</v>
      </c>
    </row>
    <row r="211" spans="18:19">
      <c r="R211" s="4" t="s">
        <v>250</v>
      </c>
      <c r="S211" s="5">
        <v>0.16181582799999999</v>
      </c>
    </row>
    <row r="212" spans="18:19">
      <c r="R212" s="4" t="s">
        <v>143</v>
      </c>
      <c r="S212" s="5">
        <v>0.41105823699999999</v>
      </c>
    </row>
    <row r="213" spans="18:19">
      <c r="R213" s="4" t="s">
        <v>72</v>
      </c>
      <c r="S213" s="5">
        <v>0.20526576499999999</v>
      </c>
    </row>
    <row r="214" spans="18:19">
      <c r="R214" s="4" t="s">
        <v>85</v>
      </c>
      <c r="S214" s="5">
        <v>0.15576436299999999</v>
      </c>
    </row>
    <row r="215" spans="18:19">
      <c r="R215" s="22" t="s">
        <v>190</v>
      </c>
      <c r="S215" s="5">
        <v>0.349158994</v>
      </c>
    </row>
    <row r="216" spans="18:19">
      <c r="R216" s="17" t="s">
        <v>157</v>
      </c>
      <c r="S216" s="5">
        <v>0.30302319799999999</v>
      </c>
    </row>
    <row r="217" spans="18:19">
      <c r="R217" s="4" t="s">
        <v>230</v>
      </c>
      <c r="S217" s="5">
        <v>0.39837171399999999</v>
      </c>
    </row>
    <row r="218" spans="18:19">
      <c r="R218" s="4" t="s">
        <v>170</v>
      </c>
      <c r="S218" s="5">
        <v>0.30810618099999998</v>
      </c>
    </row>
    <row r="219" spans="18:19">
      <c r="R219" s="17" t="s">
        <v>251</v>
      </c>
      <c r="S219" s="5">
        <v>0.30281271399999998</v>
      </c>
    </row>
    <row r="220" spans="18:19">
      <c r="R220" s="4" t="s">
        <v>252</v>
      </c>
      <c r="S220" s="5">
        <v>0.53492192699999996</v>
      </c>
    </row>
    <row r="221" spans="18:19">
      <c r="R221" s="4" t="s">
        <v>253</v>
      </c>
      <c r="S221" s="5">
        <v>0.57529444600000001</v>
      </c>
    </row>
    <row r="222" spans="18:19">
      <c r="R222" s="4" t="s">
        <v>254</v>
      </c>
      <c r="S222" s="4">
        <v>0.54393411999999997</v>
      </c>
    </row>
    <row r="223" spans="18:19">
      <c r="R223" s="4" t="s">
        <v>255</v>
      </c>
      <c r="S223" s="5">
        <v>0.416826951</v>
      </c>
    </row>
    <row r="224" spans="18:19">
      <c r="R224" s="4" t="s">
        <v>216</v>
      </c>
      <c r="S224" s="5">
        <v>0.302344053</v>
      </c>
    </row>
    <row r="225" spans="18:19">
      <c r="R225" s="4" t="s">
        <v>105</v>
      </c>
      <c r="S225" s="5">
        <v>0.31737988700000003</v>
      </c>
    </row>
    <row r="226" spans="18:19">
      <c r="R226" s="4" t="s">
        <v>192</v>
      </c>
      <c r="S226" s="5">
        <v>0.27743080799999997</v>
      </c>
    </row>
    <row r="227" spans="18:19">
      <c r="R227" s="4" t="s">
        <v>256</v>
      </c>
      <c r="S227" s="5">
        <v>0.29321646899999998</v>
      </c>
    </row>
    <row r="228" spans="18:19">
      <c r="R228" s="4" t="s">
        <v>257</v>
      </c>
      <c r="S228" s="4">
        <v>0.39864959599999999</v>
      </c>
    </row>
    <row r="229" spans="18:19">
      <c r="R229" s="4" t="s">
        <v>258</v>
      </c>
      <c r="S229" s="4">
        <v>0.54393411999999997</v>
      </c>
    </row>
    <row r="230" spans="18:19">
      <c r="R230" s="4" t="s">
        <v>144</v>
      </c>
      <c r="S230" s="5">
        <v>0.52159803599999999</v>
      </c>
    </row>
    <row r="231" spans="18:19">
      <c r="R231" s="4" t="s">
        <v>232</v>
      </c>
      <c r="S231" s="5">
        <v>0.262116511</v>
      </c>
    </row>
    <row r="232" spans="18:19">
      <c r="R232" s="4" t="s">
        <v>193</v>
      </c>
      <c r="S232" s="5">
        <v>0.29781603099999998</v>
      </c>
    </row>
    <row r="233" spans="18:19">
      <c r="R233" s="4" t="s">
        <v>74</v>
      </c>
      <c r="S233" s="5">
        <v>0.164744418</v>
      </c>
    </row>
    <row r="234" spans="18:19">
      <c r="R234" s="39" t="s">
        <v>275</v>
      </c>
      <c r="S234" s="5">
        <v>0.53553453900000003</v>
      </c>
    </row>
    <row r="235" spans="18:19">
      <c r="R235" s="4" t="s">
        <v>0</v>
      </c>
      <c r="S235" s="5">
        <v>0.199021375</v>
      </c>
    </row>
    <row r="236" spans="18:19">
      <c r="R236" s="4" t="s">
        <v>259</v>
      </c>
      <c r="S236" s="4">
        <v>0.54393411999999997</v>
      </c>
    </row>
    <row r="237" spans="18:19">
      <c r="R237" s="17" t="s">
        <v>260</v>
      </c>
      <c r="S237" s="4">
        <v>0.39864959599999999</v>
      </c>
    </row>
    <row r="238" spans="18:19">
      <c r="R238" s="4" t="s">
        <v>203</v>
      </c>
      <c r="S238" s="5">
        <v>0.273960494</v>
      </c>
    </row>
    <row r="239" spans="18:19">
      <c r="R239" s="4" t="s">
        <v>233</v>
      </c>
      <c r="S239" s="5">
        <v>0.30434835599999999</v>
      </c>
    </row>
    <row r="240" spans="18:19">
      <c r="R240" s="4" t="s">
        <v>221</v>
      </c>
      <c r="S240" s="5">
        <v>0.44710646199999998</v>
      </c>
    </row>
    <row r="241" spans="18:19">
      <c r="R241" s="39" t="s">
        <v>267</v>
      </c>
      <c r="S241" s="5">
        <v>0.284910779</v>
      </c>
    </row>
    <row r="242" spans="18:19">
      <c r="R242" s="17" t="s">
        <v>172</v>
      </c>
      <c r="S242" s="5">
        <v>0.38138826799999997</v>
      </c>
    </row>
    <row r="243" spans="18:19">
      <c r="R243" s="4" t="s">
        <v>261</v>
      </c>
      <c r="S243" s="4">
        <v>0.54393411999999997</v>
      </c>
    </row>
    <row r="244" spans="18:19">
      <c r="R244" s="4" t="s">
        <v>262</v>
      </c>
      <c r="S244" s="4">
        <v>0.38749658933333336</v>
      </c>
    </row>
    <row r="245" spans="18:19">
      <c r="R245" s="4" t="s">
        <v>195</v>
      </c>
      <c r="S245" s="5">
        <v>0.52748621900000003</v>
      </c>
    </row>
    <row r="246" spans="18:19">
      <c r="R246" s="17" t="s">
        <v>263</v>
      </c>
      <c r="S246" s="4">
        <v>0.25747838160000003</v>
      </c>
    </row>
    <row r="247" spans="18:19">
      <c r="R247" s="4" t="s">
        <v>148</v>
      </c>
      <c r="S247" s="5">
        <v>0.49722559999999999</v>
      </c>
    </row>
    <row r="248" spans="18:19">
      <c r="R248" s="4" t="s">
        <v>149</v>
      </c>
      <c r="S248" s="5">
        <v>0.47228700699999998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workbookViewId="0">
      <selection activeCell="Q1" sqref="Q1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62" t="s">
        <v>134</v>
      </c>
      <c r="B1" s="63"/>
      <c r="C1" s="63"/>
      <c r="D1" s="63"/>
      <c r="E1" s="63"/>
      <c r="F1" s="63"/>
      <c r="Q1" s="190" t="s">
        <v>278</v>
      </c>
      <c r="R1" s="4" t="s">
        <v>1</v>
      </c>
      <c r="S1" s="5">
        <v>0.58265870500000005</v>
      </c>
    </row>
    <row r="2" spans="1:19">
      <c r="A2" s="65" t="s">
        <v>2</v>
      </c>
      <c r="B2" s="65"/>
      <c r="C2" s="65"/>
      <c r="D2" s="65"/>
      <c r="E2" s="65"/>
      <c r="F2" s="65"/>
      <c r="R2" s="4" t="s">
        <v>3</v>
      </c>
      <c r="S2" s="5">
        <v>0.189396599</v>
      </c>
    </row>
    <row r="3" spans="1:19">
      <c r="A3" s="67" t="s">
        <v>4</v>
      </c>
      <c r="B3" s="68"/>
      <c r="C3" s="68"/>
      <c r="D3" s="68"/>
      <c r="E3" s="68"/>
      <c r="F3" s="68"/>
      <c r="R3" s="4" t="s">
        <v>5</v>
      </c>
      <c r="S3" s="5">
        <v>0.33270861600000001</v>
      </c>
    </row>
    <row r="4" spans="1:19" ht="16" thickBot="1">
      <c r="A4" s="70"/>
      <c r="B4" s="71"/>
      <c r="C4" s="71"/>
      <c r="D4" s="71"/>
      <c r="E4" s="71"/>
      <c r="F4" s="71"/>
      <c r="R4" s="4" t="s">
        <v>6</v>
      </c>
      <c r="S4" s="5">
        <v>0.33249730300000002</v>
      </c>
    </row>
    <row r="5" spans="1:19">
      <c r="A5" s="74" t="s">
        <v>268</v>
      </c>
      <c r="B5" s="75" t="s">
        <v>8</v>
      </c>
      <c r="C5" s="75" t="s">
        <v>9</v>
      </c>
      <c r="D5" s="75" t="s">
        <v>10</v>
      </c>
      <c r="E5" s="75" t="s">
        <v>11</v>
      </c>
      <c r="F5" s="75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166"/>
      <c r="B6" s="76"/>
      <c r="C6" s="76"/>
      <c r="D6" s="76"/>
      <c r="E6" s="76"/>
      <c r="F6" s="76"/>
      <c r="G6" s="18"/>
      <c r="R6" s="4" t="s">
        <v>20</v>
      </c>
      <c r="S6" s="4">
        <v>0.21351756199999999</v>
      </c>
    </row>
    <row r="7" spans="1:19">
      <c r="A7" s="77" t="s">
        <v>37</v>
      </c>
      <c r="B7" s="458" t="s">
        <v>30</v>
      </c>
      <c r="C7" s="458" t="s">
        <v>30</v>
      </c>
      <c r="D7" s="458" t="s">
        <v>30</v>
      </c>
      <c r="E7" s="458" t="s">
        <v>30</v>
      </c>
      <c r="F7" s="458" t="s">
        <v>30</v>
      </c>
      <c r="G7" s="20"/>
      <c r="H7">
        <f>G7/G$12</f>
        <v>0</v>
      </c>
      <c r="I7">
        <f>VLOOKUP(A7,R$1:S$248,2,FALSE)</f>
        <v>0.23886655300000001</v>
      </c>
      <c r="K7">
        <f>SUM(J7:J10)</f>
        <v>0.25937051</v>
      </c>
      <c r="L7">
        <f>COUNTA(J7:J10)</f>
        <v>1</v>
      </c>
      <c r="R7" s="4" t="s">
        <v>22</v>
      </c>
      <c r="S7" s="5">
        <v>0.51563940399999997</v>
      </c>
    </row>
    <row r="8" spans="1:19">
      <c r="A8" s="77" t="s">
        <v>32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20">
        <f t="shared" ref="G8:G12" si="0">AVERAGE(B8:F8)</f>
        <v>0</v>
      </c>
      <c r="H8">
        <f t="shared" ref="H8:H10" si="1">G8/G$12</f>
        <v>0</v>
      </c>
      <c r="I8">
        <f t="shared" ref="I8:I10" si="2">VLOOKUP(A8,R$1:S$248,2,FALSE)</f>
        <v>0.167790564</v>
      </c>
      <c r="R8" s="4" t="s">
        <v>24</v>
      </c>
      <c r="S8" s="4">
        <v>0.39864959599999999</v>
      </c>
    </row>
    <row r="9" spans="1:19">
      <c r="A9" s="77" t="s">
        <v>94</v>
      </c>
      <c r="B9" s="78">
        <v>2.8114962079944901</v>
      </c>
      <c r="C9" s="78">
        <v>10.6239376062394</v>
      </c>
      <c r="D9" s="78">
        <v>5.0438454277541203</v>
      </c>
      <c r="E9" s="78">
        <v>0</v>
      </c>
      <c r="F9" s="78">
        <v>6.017273228116796</v>
      </c>
      <c r="G9" s="20">
        <f t="shared" si="0"/>
        <v>4.8993104940209609</v>
      </c>
      <c r="H9">
        <f t="shared" si="1"/>
        <v>1</v>
      </c>
      <c r="I9">
        <f t="shared" si="2"/>
        <v>0.25937051</v>
      </c>
      <c r="J9">
        <f t="shared" ref="J9" si="3">H9*I9</f>
        <v>0.25937051</v>
      </c>
      <c r="R9" s="4" t="s">
        <v>26</v>
      </c>
      <c r="S9" s="5">
        <v>0.61926907399999997</v>
      </c>
    </row>
    <row r="10" spans="1:19">
      <c r="A10" s="77" t="s">
        <v>72</v>
      </c>
      <c r="B10" s="78">
        <v>0</v>
      </c>
      <c r="C10" s="78">
        <v>0</v>
      </c>
      <c r="D10" s="78">
        <v>0</v>
      </c>
      <c r="E10" s="78">
        <v>0</v>
      </c>
      <c r="F10" s="78">
        <v>0</v>
      </c>
      <c r="G10" s="20">
        <f t="shared" si="0"/>
        <v>0</v>
      </c>
      <c r="H10">
        <f t="shared" si="1"/>
        <v>0</v>
      </c>
      <c r="I10">
        <f t="shared" si="2"/>
        <v>0.20526576499999999</v>
      </c>
      <c r="R10" s="4" t="s">
        <v>28</v>
      </c>
      <c r="S10" s="5">
        <v>0.41010332799999999</v>
      </c>
    </row>
    <row r="11" spans="1:19" ht="16" thickBot="1">
      <c r="A11" s="311"/>
      <c r="B11" s="80"/>
      <c r="C11" s="80"/>
      <c r="D11" s="80"/>
      <c r="E11" s="80"/>
      <c r="F11" s="80"/>
      <c r="G11" s="20"/>
      <c r="R11" s="4" t="s">
        <v>31</v>
      </c>
      <c r="S11" s="5">
        <v>0.26223906699999999</v>
      </c>
    </row>
    <row r="12" spans="1:19">
      <c r="A12" s="235"/>
      <c r="B12" s="82">
        <f>SUM(B7:B10)</f>
        <v>2.8114962079944901</v>
      </c>
      <c r="C12" s="82">
        <f t="shared" ref="C12:F12" si="4">SUM(C7:C10)</f>
        <v>10.6239376062394</v>
      </c>
      <c r="D12" s="82">
        <f t="shared" si="4"/>
        <v>5.0438454277541203</v>
      </c>
      <c r="E12" s="82">
        <f t="shared" si="4"/>
        <v>0</v>
      </c>
      <c r="F12" s="82">
        <f t="shared" si="4"/>
        <v>6.017273228116796</v>
      </c>
      <c r="G12" s="20">
        <f t="shared" si="0"/>
        <v>4.8993104940209609</v>
      </c>
      <c r="R12" s="4" t="s">
        <v>33</v>
      </c>
      <c r="S12" s="5">
        <v>0.29721400999999997</v>
      </c>
    </row>
    <row r="13" spans="1:19">
      <c r="A13" s="84" t="s">
        <v>269</v>
      </c>
      <c r="B13" s="166"/>
      <c r="C13" s="166"/>
      <c r="D13" s="166"/>
      <c r="E13" s="166"/>
      <c r="F13" s="166"/>
      <c r="R13" s="4" t="s">
        <v>35</v>
      </c>
      <c r="S13" s="4">
        <v>0.39864959599999999</v>
      </c>
    </row>
    <row r="14" spans="1:19">
      <c r="A14" s="86"/>
      <c r="B14" s="81"/>
      <c r="C14" s="81"/>
      <c r="D14" s="81"/>
      <c r="E14" s="81"/>
      <c r="F14" s="81"/>
      <c r="R14" s="4" t="s">
        <v>37</v>
      </c>
      <c r="S14" s="5">
        <v>0.23886655300000001</v>
      </c>
    </row>
    <row r="15" spans="1:19">
      <c r="A15" s="87" t="s">
        <v>271</v>
      </c>
      <c r="B15" s="81"/>
      <c r="C15" s="81"/>
      <c r="D15" s="81"/>
      <c r="E15" s="81"/>
      <c r="F15" s="81"/>
      <c r="R15" s="4" t="s">
        <v>21</v>
      </c>
      <c r="S15" s="5">
        <v>0.19499014100000001</v>
      </c>
    </row>
    <row r="16" spans="1:19">
      <c r="R16" s="4" t="s">
        <v>40</v>
      </c>
      <c r="S16" s="5">
        <v>0.292860758</v>
      </c>
    </row>
    <row r="17" spans="1:19">
      <c r="A17" s="1" t="s">
        <v>38</v>
      </c>
      <c r="B17" s="2"/>
      <c r="C17" s="2"/>
      <c r="D17" s="2"/>
      <c r="E17" s="2"/>
      <c r="F17" s="2"/>
      <c r="G17" s="3"/>
      <c r="R17" s="4" t="s">
        <v>42</v>
      </c>
      <c r="S17" s="5">
        <v>0.34843180000000001</v>
      </c>
    </row>
    <row r="18" spans="1:19">
      <c r="A18" s="6" t="s">
        <v>2</v>
      </c>
      <c r="B18" s="6"/>
      <c r="C18" s="6"/>
      <c r="D18" s="6"/>
      <c r="E18" s="6"/>
      <c r="F18" s="6"/>
      <c r="G18" s="7"/>
      <c r="R18" s="4" t="s">
        <v>44</v>
      </c>
      <c r="S18" s="5">
        <v>0.338698428</v>
      </c>
    </row>
    <row r="19" spans="1:19">
      <c r="A19" s="8" t="s">
        <v>4</v>
      </c>
      <c r="B19" s="9"/>
      <c r="C19" s="9"/>
      <c r="D19" s="9"/>
      <c r="E19" s="9"/>
      <c r="F19" s="9"/>
      <c r="G19" s="10"/>
      <c r="R19" s="4" t="s">
        <v>46</v>
      </c>
      <c r="S19" s="5">
        <v>0.49513526800000002</v>
      </c>
    </row>
    <row r="20" spans="1:19" ht="16" thickBot="1">
      <c r="A20" s="11"/>
      <c r="B20" s="12"/>
      <c r="C20" s="12"/>
      <c r="D20" s="12"/>
      <c r="E20" s="12"/>
      <c r="F20" s="12"/>
      <c r="G20" s="13"/>
      <c r="R20" s="4" t="s">
        <v>48</v>
      </c>
      <c r="S20" s="5">
        <v>0.35195426499999999</v>
      </c>
    </row>
    <row r="21" spans="1:19">
      <c r="A21" s="14" t="s">
        <v>7</v>
      </c>
      <c r="B21" s="15" t="s">
        <v>8</v>
      </c>
      <c r="C21" s="15" t="s">
        <v>9</v>
      </c>
      <c r="D21" s="15" t="s">
        <v>10</v>
      </c>
      <c r="E21" s="15" t="s">
        <v>11</v>
      </c>
      <c r="F21" s="15" t="s">
        <v>12</v>
      </c>
      <c r="G21" s="16" t="s">
        <v>13</v>
      </c>
      <c r="H21" s="16" t="s">
        <v>14</v>
      </c>
      <c r="I21" s="16" t="s">
        <v>15</v>
      </c>
      <c r="J21" s="16" t="s">
        <v>279</v>
      </c>
      <c r="K21" s="16" t="s">
        <v>17</v>
      </c>
      <c r="L21" s="16" t="s">
        <v>18</v>
      </c>
      <c r="R21" s="4" t="s">
        <v>50</v>
      </c>
      <c r="S21" s="5">
        <v>0.230041615</v>
      </c>
    </row>
    <row r="22" spans="1:19">
      <c r="A22" s="13"/>
      <c r="B22" s="16"/>
      <c r="C22" s="16"/>
      <c r="D22" s="16"/>
      <c r="E22" s="16"/>
      <c r="F22" s="16"/>
      <c r="G22" s="18"/>
      <c r="R22" s="4" t="s">
        <v>23</v>
      </c>
      <c r="S22" s="5">
        <v>0.205225833</v>
      </c>
    </row>
    <row r="23" spans="1:19">
      <c r="A23" s="17" t="s">
        <v>21</v>
      </c>
      <c r="B23" s="19">
        <v>141.94162668912733</v>
      </c>
      <c r="C23" s="19">
        <v>44.398570243789273</v>
      </c>
      <c r="D23" s="19">
        <v>315.95467819798824</v>
      </c>
      <c r="E23" s="19">
        <v>90.914777821798694</v>
      </c>
      <c r="F23" s="19">
        <v>49.004617792248169</v>
      </c>
      <c r="G23" s="20">
        <f>AVERAGE(B23:F23)</f>
        <v>128.44285414899034</v>
      </c>
      <c r="H23">
        <f>G23/G$96</f>
        <v>5.237430501013907E-3</v>
      </c>
      <c r="I23">
        <f>VLOOKUP(A23,R$1:S$248,2,FALSE)</f>
        <v>0.19499014100000001</v>
      </c>
      <c r="J23">
        <f>H23*I23</f>
        <v>1.0212473118704024E-3</v>
      </c>
      <c r="K23">
        <f>SUM(J23:J94)</f>
        <v>0.20894362612228481</v>
      </c>
      <c r="L23">
        <f>COUNTA(J23:J94)</f>
        <v>71</v>
      </c>
      <c r="R23" s="4" t="s">
        <v>53</v>
      </c>
      <c r="S23" s="5">
        <v>0.29304951499999998</v>
      </c>
    </row>
    <row r="24" spans="1:19">
      <c r="A24" s="17" t="s">
        <v>23</v>
      </c>
      <c r="B24" s="19">
        <v>6691.2220309810673</v>
      </c>
      <c r="C24" s="19">
        <v>964.36306250112875</v>
      </c>
      <c r="D24" s="19">
        <v>3218.2055374182996</v>
      </c>
      <c r="E24" s="19">
        <v>1174.7190191213001</v>
      </c>
      <c r="F24" s="19">
        <v>17739.723035253999</v>
      </c>
      <c r="G24" s="20">
        <f t="shared" ref="G24:G87" si="5">AVERAGE(B24:F24)</f>
        <v>5957.6465370551587</v>
      </c>
      <c r="H24">
        <f t="shared" ref="H24:H87" si="6">G24/G$96</f>
        <v>0.24293106762668312</v>
      </c>
      <c r="I24">
        <f t="shared" ref="I24:I87" si="7">VLOOKUP(A24,R$1:S$248,2,FALSE)</f>
        <v>0.205225833</v>
      </c>
      <c r="J24">
        <f t="shared" ref="J24:J87" si="8">H24*I24</f>
        <v>4.9855730715265376E-2</v>
      </c>
      <c r="R24" s="4" t="s">
        <v>55</v>
      </c>
      <c r="S24" s="5">
        <v>0.51724363100000004</v>
      </c>
    </row>
    <row r="25" spans="1:19">
      <c r="A25" s="17" t="s">
        <v>25</v>
      </c>
      <c r="B25" s="19">
        <v>0</v>
      </c>
      <c r="C25" s="19">
        <v>8.8783248569479731</v>
      </c>
      <c r="D25" s="19">
        <v>0</v>
      </c>
      <c r="E25" s="19">
        <v>0</v>
      </c>
      <c r="F25" s="19">
        <v>0</v>
      </c>
      <c r="G25" s="20">
        <f t="shared" si="5"/>
        <v>1.7756649713895947</v>
      </c>
      <c r="H25">
        <f t="shared" si="6"/>
        <v>7.2405132557628972E-5</v>
      </c>
      <c r="I25">
        <f t="shared" si="7"/>
        <v>0.22307782900000001</v>
      </c>
      <c r="J25">
        <f t="shared" si="8"/>
        <v>1.615197977941309E-5</v>
      </c>
      <c r="R25" s="4" t="s">
        <v>57</v>
      </c>
      <c r="S25" s="4">
        <v>0.39864959599999999</v>
      </c>
    </row>
    <row r="26" spans="1:19">
      <c r="A26" s="17" t="s">
        <v>27</v>
      </c>
      <c r="B26" s="19">
        <v>2.7831691507672001</v>
      </c>
      <c r="C26" s="19">
        <v>0</v>
      </c>
      <c r="D26" s="19">
        <v>0</v>
      </c>
      <c r="E26" s="19">
        <v>0</v>
      </c>
      <c r="F26" s="19">
        <v>12.686722498181901</v>
      </c>
      <c r="G26" s="20">
        <f t="shared" si="5"/>
        <v>3.0939783297898202</v>
      </c>
      <c r="H26">
        <f t="shared" si="6"/>
        <v>1.2616113664930305E-4</v>
      </c>
      <c r="I26">
        <f t="shared" si="7"/>
        <v>0.20740839999999999</v>
      </c>
      <c r="J26">
        <f t="shared" si="8"/>
        <v>2.6166879494613307E-5</v>
      </c>
      <c r="R26" s="4" t="s">
        <v>59</v>
      </c>
      <c r="S26" s="5">
        <v>0.42244188599999999</v>
      </c>
    </row>
    <row r="27" spans="1:19">
      <c r="A27" s="17" t="s">
        <v>29</v>
      </c>
      <c r="B27" s="19">
        <v>163.04976745889331</v>
      </c>
      <c r="C27" s="19">
        <v>222.56241986099747</v>
      </c>
      <c r="D27" s="19">
        <v>16.846678012568798</v>
      </c>
      <c r="E27" s="19">
        <v>37.672637293130698</v>
      </c>
      <c r="F27" s="19">
        <v>421.67869725322299</v>
      </c>
      <c r="G27" s="20">
        <f t="shared" si="5"/>
        <v>172.36203997576268</v>
      </c>
      <c r="H27">
        <f t="shared" si="6"/>
        <v>7.0282945000497256E-3</v>
      </c>
      <c r="I27">
        <f t="shared" si="7"/>
        <v>0.226918286</v>
      </c>
      <c r="J27">
        <f t="shared" si="8"/>
        <v>1.5948485414545106E-3</v>
      </c>
      <c r="R27" s="22" t="s">
        <v>61</v>
      </c>
      <c r="S27" s="5">
        <v>0.37816792100000002</v>
      </c>
    </row>
    <row r="28" spans="1:19">
      <c r="A28" s="17" t="s">
        <v>32</v>
      </c>
      <c r="B28" s="19">
        <v>12.1287581938697</v>
      </c>
      <c r="C28" s="19">
        <v>54.817508817895003</v>
      </c>
      <c r="D28" s="19">
        <v>11.496003549457317</v>
      </c>
      <c r="E28" s="19">
        <v>48.460078820610129</v>
      </c>
      <c r="F28" s="19">
        <v>0.6681279824847679</v>
      </c>
      <c r="G28" s="20">
        <f t="shared" si="5"/>
        <v>25.514095472863382</v>
      </c>
      <c r="H28">
        <f t="shared" si="6"/>
        <v>1.0403716323552745E-3</v>
      </c>
      <c r="I28">
        <f t="shared" si="7"/>
        <v>0.167790564</v>
      </c>
      <c r="J28">
        <f t="shared" si="8"/>
        <v>1.7456454296249215E-4</v>
      </c>
      <c r="R28" s="17" t="s">
        <v>63</v>
      </c>
      <c r="S28" s="5">
        <v>0.27222679999999999</v>
      </c>
    </row>
    <row r="29" spans="1:19">
      <c r="A29" s="17" t="s">
        <v>34</v>
      </c>
      <c r="B29" s="19">
        <v>93.909986450360705</v>
      </c>
      <c r="C29" s="19">
        <v>242.26115972510701</v>
      </c>
      <c r="D29" s="19">
        <v>210.88809276268302</v>
      </c>
      <c r="E29" s="19">
        <v>209.95197086278682</v>
      </c>
      <c r="F29" s="19">
        <v>102.968800992941</v>
      </c>
      <c r="G29" s="20">
        <f t="shared" si="5"/>
        <v>171.99600215877567</v>
      </c>
      <c r="H29">
        <f t="shared" si="6"/>
        <v>7.0133688146940534E-3</v>
      </c>
      <c r="I29">
        <f t="shared" si="7"/>
        <v>0.14496762399999999</v>
      </c>
      <c r="J29">
        <f t="shared" si="8"/>
        <v>1.0167114133018931E-3</v>
      </c>
      <c r="R29" s="4" t="s">
        <v>65</v>
      </c>
      <c r="S29" s="5">
        <v>0.42144716700000001</v>
      </c>
    </row>
    <row r="30" spans="1:19">
      <c r="A30" s="17" t="s">
        <v>36</v>
      </c>
      <c r="B30" s="19">
        <v>77.416047167393003</v>
      </c>
      <c r="C30" s="19">
        <v>64.555743405159205</v>
      </c>
      <c r="D30" s="19">
        <v>288.57882642756391</v>
      </c>
      <c r="E30" s="19">
        <v>20.295959574897001</v>
      </c>
      <c r="F30" s="19">
        <v>126.237642844478</v>
      </c>
      <c r="G30" s="20">
        <f t="shared" si="5"/>
        <v>115.41684388389822</v>
      </c>
      <c r="H30">
        <f t="shared" si="6"/>
        <v>4.7062773752060911E-3</v>
      </c>
      <c r="I30">
        <f t="shared" si="7"/>
        <v>0.252987409</v>
      </c>
      <c r="J30">
        <f t="shared" si="8"/>
        <v>1.1906289191887097E-3</v>
      </c>
      <c r="R30" s="4" t="s">
        <v>67</v>
      </c>
      <c r="S30" s="4">
        <v>0.61926907399999997</v>
      </c>
    </row>
    <row r="31" spans="1:19">
      <c r="A31" s="17" t="s">
        <v>39</v>
      </c>
      <c r="B31" s="19">
        <v>734.17072545501196</v>
      </c>
      <c r="C31" s="19">
        <v>74.960790061166094</v>
      </c>
      <c r="D31" s="19">
        <v>78.525121019276995</v>
      </c>
      <c r="E31" s="19">
        <v>287.35464409088701</v>
      </c>
      <c r="F31" s="19">
        <v>295.89075593541799</v>
      </c>
      <c r="G31" s="20">
        <f t="shared" si="5"/>
        <v>294.18040731235203</v>
      </c>
      <c r="H31">
        <f t="shared" si="6"/>
        <v>1.1995602622401853E-2</v>
      </c>
      <c r="I31">
        <f t="shared" si="7"/>
        <v>0.150847644</v>
      </c>
      <c r="J31">
        <f t="shared" si="8"/>
        <v>1.8095083939495412E-3</v>
      </c>
      <c r="R31" s="4" t="s">
        <v>69</v>
      </c>
      <c r="S31" s="5">
        <v>0.29559615700000003</v>
      </c>
    </row>
    <row r="32" spans="1:19">
      <c r="A32" s="17" t="s">
        <v>41</v>
      </c>
      <c r="B32" s="19">
        <v>734.41974585271203</v>
      </c>
      <c r="C32" s="19">
        <v>696.47131388372202</v>
      </c>
      <c r="D32" s="19">
        <v>772.48375924613765</v>
      </c>
      <c r="E32" s="19">
        <v>144.76857740614901</v>
      </c>
      <c r="F32" s="19">
        <v>2271.5195029127808</v>
      </c>
      <c r="G32" s="20">
        <f t="shared" si="5"/>
        <v>923.93257986030039</v>
      </c>
      <c r="H32">
        <f t="shared" si="6"/>
        <v>3.7674596276314871E-2</v>
      </c>
      <c r="I32">
        <f t="shared" si="7"/>
        <v>0.15008984</v>
      </c>
      <c r="J32">
        <f t="shared" si="8"/>
        <v>5.6545741271766953E-3</v>
      </c>
      <c r="R32" s="4" t="s">
        <v>71</v>
      </c>
      <c r="S32" s="4">
        <v>0.39787066100000001</v>
      </c>
    </row>
    <row r="33" spans="1:19">
      <c r="A33" s="17" t="s">
        <v>43</v>
      </c>
      <c r="B33" s="19">
        <v>6.3133994946350747</v>
      </c>
      <c r="C33" s="19">
        <v>7.5016357733561296</v>
      </c>
      <c r="D33" s="19">
        <v>4.860637445450271</v>
      </c>
      <c r="E33" s="19">
        <v>6.7282496125000897</v>
      </c>
      <c r="F33" s="19">
        <v>8.6728151572542007</v>
      </c>
      <c r="G33" s="20">
        <f t="shared" si="5"/>
        <v>6.815347496639153</v>
      </c>
      <c r="H33">
        <f t="shared" si="6"/>
        <v>2.7790498031522661E-4</v>
      </c>
      <c r="I33">
        <f t="shared" si="7"/>
        <v>0.24644919700000001</v>
      </c>
      <c r="J33">
        <f t="shared" si="8"/>
        <v>6.8489459240988405E-5</v>
      </c>
      <c r="R33" s="22" t="s">
        <v>73</v>
      </c>
      <c r="S33" s="4">
        <v>0.39864959599999999</v>
      </c>
    </row>
    <row r="34" spans="1:19">
      <c r="A34" s="17" t="s">
        <v>45</v>
      </c>
      <c r="B34" s="19">
        <v>255.87578276632365</v>
      </c>
      <c r="C34" s="19">
        <v>128.26407980629108</v>
      </c>
      <c r="D34" s="19">
        <v>122.098682859962</v>
      </c>
      <c r="E34" s="19">
        <v>1066.70559042476</v>
      </c>
      <c r="F34" s="19">
        <v>152.88567045358201</v>
      </c>
      <c r="G34" s="20">
        <f t="shared" si="5"/>
        <v>345.16596126218371</v>
      </c>
      <c r="H34">
        <f t="shared" si="6"/>
        <v>1.4074607306136045E-2</v>
      </c>
      <c r="I34">
        <f t="shared" si="7"/>
        <v>0.21118531600000001</v>
      </c>
      <c r="J34">
        <f t="shared" si="8"/>
        <v>2.9723503915222494E-3</v>
      </c>
      <c r="R34" s="4" t="s">
        <v>75</v>
      </c>
      <c r="S34" s="5">
        <v>0.30243793699999999</v>
      </c>
    </row>
    <row r="35" spans="1:19">
      <c r="A35" s="17" t="s">
        <v>47</v>
      </c>
      <c r="B35" s="19">
        <v>28.5055114073315</v>
      </c>
      <c r="C35" s="19">
        <v>39.161317120538797</v>
      </c>
      <c r="D35" s="19">
        <v>14.621645067512532</v>
      </c>
      <c r="E35" s="19">
        <v>47.737209027531613</v>
      </c>
      <c r="F35" s="19">
        <v>13590.07007634647</v>
      </c>
      <c r="G35" s="20">
        <f t="shared" si="5"/>
        <v>2744.019151793877</v>
      </c>
      <c r="H35">
        <f t="shared" si="6"/>
        <v>0.11189107947025899</v>
      </c>
      <c r="I35">
        <f t="shared" si="7"/>
        <v>0.193795309</v>
      </c>
      <c r="J35">
        <f t="shared" si="8"/>
        <v>2.1683966320282397E-2</v>
      </c>
      <c r="R35" s="4" t="s">
        <v>25</v>
      </c>
      <c r="S35" s="5">
        <v>0.22307782900000001</v>
      </c>
    </row>
    <row r="36" spans="1:19">
      <c r="A36" s="17" t="s">
        <v>49</v>
      </c>
      <c r="B36" s="19">
        <v>269.16175339656502</v>
      </c>
      <c r="C36" s="19">
        <v>98.674294255830802</v>
      </c>
      <c r="D36" s="19">
        <v>0</v>
      </c>
      <c r="E36" s="19">
        <v>14.0959609650312</v>
      </c>
      <c r="F36" s="19">
        <v>44.237781609520297</v>
      </c>
      <c r="G36" s="20">
        <f t="shared" si="5"/>
        <v>85.233958045389471</v>
      </c>
      <c r="H36">
        <f t="shared" si="6"/>
        <v>3.4755295228120842E-3</v>
      </c>
      <c r="I36">
        <f t="shared" si="7"/>
        <v>0.21171030399999999</v>
      </c>
      <c r="J36">
        <f t="shared" si="8"/>
        <v>7.3580541183552127E-4</v>
      </c>
      <c r="R36" s="4" t="s">
        <v>78</v>
      </c>
      <c r="S36" s="5">
        <v>0.53326135799999996</v>
      </c>
    </row>
    <row r="37" spans="1:19">
      <c r="A37" s="17" t="s">
        <v>51</v>
      </c>
      <c r="B37" s="19">
        <v>32.533782546599802</v>
      </c>
      <c r="C37" s="19">
        <v>235.48190369288901</v>
      </c>
      <c r="D37" s="19">
        <v>4.3706004277890722</v>
      </c>
      <c r="E37" s="19">
        <v>24.17443404160672</v>
      </c>
      <c r="F37" s="19">
        <v>48.747645491292502</v>
      </c>
      <c r="G37" s="20">
        <f t="shared" si="5"/>
        <v>69.061673240035432</v>
      </c>
      <c r="H37">
        <f t="shared" si="6"/>
        <v>2.8160828118849522E-3</v>
      </c>
      <c r="I37">
        <f t="shared" si="7"/>
        <v>0.26294708900000002</v>
      </c>
      <c r="J37">
        <f t="shared" si="8"/>
        <v>7.4048077776808286E-4</v>
      </c>
      <c r="R37" s="23" t="s">
        <v>80</v>
      </c>
      <c r="S37" s="5">
        <v>0.45051817900000002</v>
      </c>
    </row>
    <row r="38" spans="1:19">
      <c r="A38" s="17" t="s">
        <v>52</v>
      </c>
      <c r="B38" s="19">
        <v>47.606840736807413</v>
      </c>
      <c r="C38" s="19">
        <v>146.226329908049</v>
      </c>
      <c r="D38" s="19">
        <v>44.196041295551922</v>
      </c>
      <c r="E38" s="19">
        <v>46.569496284866304</v>
      </c>
      <c r="F38" s="19">
        <v>1.194921199443912</v>
      </c>
      <c r="G38" s="20">
        <f t="shared" si="5"/>
        <v>57.158725884943713</v>
      </c>
      <c r="H38">
        <f t="shared" si="6"/>
        <v>2.3307240899648803E-3</v>
      </c>
      <c r="I38">
        <f t="shared" si="7"/>
        <v>0.25720264300000001</v>
      </c>
      <c r="J38">
        <f t="shared" si="8"/>
        <v>5.9946839604273704E-4</v>
      </c>
      <c r="R38" s="4" t="s">
        <v>82</v>
      </c>
      <c r="S38" s="5">
        <v>0.58993438499999995</v>
      </c>
    </row>
    <row r="39" spans="1:19">
      <c r="A39" s="17" t="s">
        <v>54</v>
      </c>
      <c r="B39" s="19">
        <v>371.245468194968</v>
      </c>
      <c r="C39" s="19">
        <v>233.68984625814201</v>
      </c>
      <c r="D39" s="19">
        <v>44.116575833228488</v>
      </c>
      <c r="E39" s="19">
        <v>1138.2696999395293</v>
      </c>
      <c r="F39" s="19">
        <v>1049.97597308986</v>
      </c>
      <c r="G39" s="20">
        <f t="shared" si="5"/>
        <v>567.45951266314546</v>
      </c>
      <c r="H39">
        <f t="shared" si="6"/>
        <v>2.3138926485275459E-2</v>
      </c>
      <c r="I39">
        <f t="shared" si="7"/>
        <v>0.12913191900000001</v>
      </c>
      <c r="J39">
        <f t="shared" si="8"/>
        <v>2.9879739806435456E-3</v>
      </c>
      <c r="R39" s="4" t="s">
        <v>84</v>
      </c>
      <c r="S39" s="5">
        <v>0.49951571</v>
      </c>
    </row>
    <row r="40" spans="1:19">
      <c r="A40" s="17" t="s">
        <v>56</v>
      </c>
      <c r="B40" s="19">
        <v>0</v>
      </c>
      <c r="C40" s="19">
        <v>0</v>
      </c>
      <c r="D40" s="19">
        <v>0</v>
      </c>
      <c r="E40" s="19">
        <v>32.908746526282158</v>
      </c>
      <c r="F40" s="19">
        <v>0</v>
      </c>
      <c r="G40" s="20">
        <f t="shared" si="5"/>
        <v>6.581749305256432</v>
      </c>
      <c r="H40">
        <f t="shared" si="6"/>
        <v>2.6837969920374976E-4</v>
      </c>
      <c r="I40">
        <f t="shared" si="7"/>
        <v>0.255508018</v>
      </c>
      <c r="J40">
        <f t="shared" si="8"/>
        <v>6.8573165014986276E-5</v>
      </c>
      <c r="R40" s="4" t="s">
        <v>86</v>
      </c>
      <c r="S40" s="5">
        <v>0.47433267899999998</v>
      </c>
    </row>
    <row r="41" spans="1:19">
      <c r="A41" s="17" t="s">
        <v>58</v>
      </c>
      <c r="B41" s="19">
        <v>1970.5716482953087</v>
      </c>
      <c r="C41" s="19">
        <v>143.21178368060814</v>
      </c>
      <c r="D41" s="19">
        <v>855.56490010529183</v>
      </c>
      <c r="E41" s="19">
        <v>1905.4708732128088</v>
      </c>
      <c r="F41" s="19">
        <v>7124.4799523059401</v>
      </c>
      <c r="G41" s="20">
        <f t="shared" si="5"/>
        <v>2399.8598315199915</v>
      </c>
      <c r="H41">
        <f t="shared" si="6"/>
        <v>9.7857519307232743E-2</v>
      </c>
      <c r="I41">
        <f t="shared" si="7"/>
        <v>0.19057085000000001</v>
      </c>
      <c r="J41">
        <f t="shared" si="8"/>
        <v>1.8648790633270757E-2</v>
      </c>
      <c r="R41" s="4" t="s">
        <v>87</v>
      </c>
      <c r="S41" s="5">
        <v>0.23357465599999999</v>
      </c>
    </row>
    <row r="42" spans="1:19">
      <c r="A42" s="17" t="s">
        <v>60</v>
      </c>
      <c r="B42" s="19">
        <v>195.46636393598709</v>
      </c>
      <c r="C42" s="19">
        <v>267.25272038486202</v>
      </c>
      <c r="D42" s="19">
        <v>182.88976153739182</v>
      </c>
      <c r="E42" s="19">
        <v>277.12325625039097</v>
      </c>
      <c r="F42" s="19">
        <v>208.78999452648998</v>
      </c>
      <c r="G42" s="20">
        <f t="shared" si="5"/>
        <v>226.30441932702433</v>
      </c>
      <c r="H42">
        <f t="shared" si="6"/>
        <v>9.2278677249162909E-3</v>
      </c>
      <c r="I42">
        <f t="shared" si="7"/>
        <v>0.14993991800000001</v>
      </c>
      <c r="J42">
        <f t="shared" si="8"/>
        <v>1.3836257299887952E-3</v>
      </c>
      <c r="R42" s="4" t="s">
        <v>88</v>
      </c>
      <c r="S42" s="5">
        <v>0.34930835100000002</v>
      </c>
    </row>
    <row r="43" spans="1:19">
      <c r="A43" s="17" t="s">
        <v>62</v>
      </c>
      <c r="B43" s="19">
        <v>2.03610795766653</v>
      </c>
      <c r="C43" s="19">
        <v>21.254634691175699</v>
      </c>
      <c r="D43" s="19">
        <v>53.321325219026697</v>
      </c>
      <c r="E43" s="19">
        <v>64.196398162242573</v>
      </c>
      <c r="F43" s="19">
        <v>17.6026026154641</v>
      </c>
      <c r="G43" s="20">
        <f t="shared" si="5"/>
        <v>31.682213729115119</v>
      </c>
      <c r="H43">
        <f t="shared" si="6"/>
        <v>1.2918849680187792E-3</v>
      </c>
      <c r="I43">
        <f t="shared" si="7"/>
        <v>0.25460756899999998</v>
      </c>
      <c r="J43">
        <f t="shared" si="8"/>
        <v>3.2892369113490409E-4</v>
      </c>
      <c r="R43" s="4" t="s">
        <v>89</v>
      </c>
      <c r="S43" s="4">
        <v>0.39864959599999999</v>
      </c>
    </row>
    <row r="44" spans="1:19">
      <c r="A44" s="17" t="s">
        <v>64</v>
      </c>
      <c r="B44" s="19">
        <v>88.446185959644041</v>
      </c>
      <c r="C44" s="19">
        <v>30.228813783005464</v>
      </c>
      <c r="D44" s="19">
        <v>76.829857823043668</v>
      </c>
      <c r="E44" s="19">
        <v>70.118369928616602</v>
      </c>
      <c r="F44" s="19">
        <v>20.467843771119899</v>
      </c>
      <c r="G44" s="20">
        <f t="shared" si="5"/>
        <v>57.218214253085918</v>
      </c>
      <c r="H44">
        <f t="shared" si="6"/>
        <v>2.3331498083579184E-3</v>
      </c>
      <c r="I44">
        <f t="shared" si="7"/>
        <v>0.25070976</v>
      </c>
      <c r="J44">
        <f t="shared" si="8"/>
        <v>5.8494342849745972E-4</v>
      </c>
      <c r="R44" s="4" t="s">
        <v>91</v>
      </c>
      <c r="S44" s="5">
        <v>0.578744904</v>
      </c>
    </row>
    <row r="45" spans="1:19">
      <c r="A45" s="17" t="s">
        <v>66</v>
      </c>
      <c r="B45" s="19">
        <v>14.384590031859963</v>
      </c>
      <c r="C45" s="19">
        <v>30.965085442242266</v>
      </c>
      <c r="D45" s="19">
        <v>92.285890244952299</v>
      </c>
      <c r="E45" s="19">
        <v>3.4197301749483913</v>
      </c>
      <c r="F45" s="19">
        <v>35.744847062935087</v>
      </c>
      <c r="G45" s="20">
        <f t="shared" si="5"/>
        <v>35.360028591387604</v>
      </c>
      <c r="H45">
        <f t="shared" si="6"/>
        <v>1.4418528262104416E-3</v>
      </c>
      <c r="I45">
        <f t="shared" si="7"/>
        <v>0.187754477</v>
      </c>
      <c r="J45">
        <f t="shared" si="8"/>
        <v>2.7071432329611337E-4</v>
      </c>
      <c r="R45" s="4" t="s">
        <v>93</v>
      </c>
      <c r="S45" s="5">
        <v>0.544175509</v>
      </c>
    </row>
    <row r="46" spans="1:19">
      <c r="A46" s="17" t="s">
        <v>68</v>
      </c>
      <c r="B46" s="19">
        <v>21.9870362910609</v>
      </c>
      <c r="C46" s="19">
        <v>5.0705501060647897</v>
      </c>
      <c r="D46" s="19">
        <v>7.2048685839916837</v>
      </c>
      <c r="E46" s="19">
        <v>4.0869945993285652</v>
      </c>
      <c r="F46" s="19">
        <v>17.281387239269478</v>
      </c>
      <c r="G46" s="20">
        <f t="shared" si="5"/>
        <v>11.126167363943082</v>
      </c>
      <c r="H46">
        <f t="shared" si="6"/>
        <v>4.5368447078968208E-4</v>
      </c>
      <c r="I46">
        <f t="shared" si="7"/>
        <v>0.17079533599999999</v>
      </c>
      <c r="J46">
        <f t="shared" si="8"/>
        <v>7.7487191626505935E-5</v>
      </c>
      <c r="R46" s="4" t="s">
        <v>95</v>
      </c>
      <c r="S46" s="5">
        <v>0.28245747300000001</v>
      </c>
    </row>
    <row r="47" spans="1:19">
      <c r="A47" s="17" t="s">
        <v>70</v>
      </c>
      <c r="B47" s="19">
        <v>31.7867213534991</v>
      </c>
      <c r="C47" s="19">
        <v>351.82671777040269</v>
      </c>
      <c r="D47" s="19">
        <v>116.24472713546875</v>
      </c>
      <c r="E47" s="19">
        <v>143.01700829215062</v>
      </c>
      <c r="F47" s="19">
        <v>76.436410919267004</v>
      </c>
      <c r="G47" s="20">
        <f t="shared" si="5"/>
        <v>143.86231709415762</v>
      </c>
      <c r="H47">
        <f t="shared" si="6"/>
        <v>5.8661798858928452E-3</v>
      </c>
      <c r="I47">
        <f t="shared" si="7"/>
        <v>0.21351756199999999</v>
      </c>
      <c r="J47">
        <f t="shared" si="8"/>
        <v>1.2525324274892786E-3</v>
      </c>
      <c r="R47" s="4" t="s">
        <v>96</v>
      </c>
      <c r="S47" s="5">
        <v>0.30302319799999999</v>
      </c>
    </row>
    <row r="48" spans="1:19">
      <c r="A48" s="17" t="s">
        <v>72</v>
      </c>
      <c r="B48" s="19">
        <v>1272.6993078697799</v>
      </c>
      <c r="C48" s="19">
        <v>4035.2271259149566</v>
      </c>
      <c r="D48" s="19">
        <v>1349.0851538650015</v>
      </c>
      <c r="E48" s="19">
        <v>4113.9771044894387</v>
      </c>
      <c r="F48" s="19">
        <v>3257.5993133700117</v>
      </c>
      <c r="G48" s="20">
        <f t="shared" si="5"/>
        <v>2805.7176011018378</v>
      </c>
      <c r="H48">
        <f t="shared" si="6"/>
        <v>0.11440691690171266</v>
      </c>
      <c r="I48">
        <f t="shared" si="7"/>
        <v>0.20526576499999999</v>
      </c>
      <c r="J48">
        <f t="shared" si="8"/>
        <v>2.3483823319121477E-2</v>
      </c>
      <c r="R48" s="4" t="s">
        <v>98</v>
      </c>
      <c r="S48" s="4">
        <v>0.39787066100000001</v>
      </c>
    </row>
    <row r="49" spans="1:19">
      <c r="A49" s="17" t="s">
        <v>74</v>
      </c>
      <c r="B49" s="19">
        <v>122.64986999670414</v>
      </c>
      <c r="C49" s="19">
        <v>287.21540669284798</v>
      </c>
      <c r="D49" s="19">
        <v>37.454721241780291</v>
      </c>
      <c r="E49" s="19">
        <v>38.256493664463306</v>
      </c>
      <c r="F49" s="19">
        <v>1822.7944709839726</v>
      </c>
      <c r="G49" s="20">
        <f t="shared" si="5"/>
        <v>461.67419251595368</v>
      </c>
      <c r="H49">
        <f t="shared" si="6"/>
        <v>1.8825387472386917E-2</v>
      </c>
      <c r="I49">
        <f t="shared" si="7"/>
        <v>0.164744418</v>
      </c>
      <c r="J49">
        <f t="shared" si="8"/>
        <v>3.1013775027628736E-3</v>
      </c>
      <c r="R49" s="4" t="s">
        <v>100</v>
      </c>
      <c r="S49" s="4">
        <v>0.39787066100000001</v>
      </c>
    </row>
    <row r="50" spans="1:19">
      <c r="A50" s="17" t="s">
        <v>77</v>
      </c>
      <c r="B50" s="19">
        <v>0</v>
      </c>
      <c r="C50" s="19">
        <v>0</v>
      </c>
      <c r="D50" s="19">
        <v>0</v>
      </c>
      <c r="E50" s="19">
        <v>0</v>
      </c>
      <c r="F50" s="19">
        <v>6.8997062806600056</v>
      </c>
      <c r="G50" s="20">
        <f t="shared" si="5"/>
        <v>1.379941256132001</v>
      </c>
      <c r="H50">
        <f t="shared" si="6"/>
        <v>5.6268964687515075E-5</v>
      </c>
      <c r="I50">
        <f t="shared" si="7"/>
        <v>0.235824899</v>
      </c>
      <c r="J50">
        <f t="shared" si="8"/>
        <v>1.326962291426781E-5</v>
      </c>
      <c r="R50" s="4" t="s">
        <v>102</v>
      </c>
      <c r="S50" s="5">
        <v>0.29815216</v>
      </c>
    </row>
    <row r="51" spans="1:19">
      <c r="A51" s="17" t="s">
        <v>83</v>
      </c>
      <c r="B51" s="19">
        <v>320.166990149046</v>
      </c>
      <c r="C51" s="19">
        <v>166.869720202878</v>
      </c>
      <c r="D51" s="19">
        <v>651.11350979080726</v>
      </c>
      <c r="E51" s="19">
        <v>1585.934621987753</v>
      </c>
      <c r="F51" s="19">
        <v>135.899801360411</v>
      </c>
      <c r="G51" s="20">
        <f t="shared" si="5"/>
        <v>571.99692869817909</v>
      </c>
      <c r="H51">
        <f t="shared" si="6"/>
        <v>2.3323945739909188E-2</v>
      </c>
      <c r="I51">
        <f t="shared" si="7"/>
        <v>0.16181582799999999</v>
      </c>
      <c r="J51">
        <f t="shared" si="8"/>
        <v>3.7741835921304779E-3</v>
      </c>
      <c r="R51" s="4" t="s">
        <v>104</v>
      </c>
      <c r="S51" s="5">
        <v>0.46037966699999999</v>
      </c>
    </row>
    <row r="52" spans="1:19">
      <c r="A52" s="17" t="s">
        <v>85</v>
      </c>
      <c r="B52" s="19">
        <v>0</v>
      </c>
      <c r="C52" s="19">
        <v>0</v>
      </c>
      <c r="D52" s="19">
        <v>1532.4517081763299</v>
      </c>
      <c r="E52" s="19">
        <v>790.55542812658598</v>
      </c>
      <c r="F52" s="19">
        <v>390.41801684196463</v>
      </c>
      <c r="G52" s="20">
        <f t="shared" si="5"/>
        <v>542.68503062897616</v>
      </c>
      <c r="H52">
        <f t="shared" si="6"/>
        <v>2.2128713587778903E-2</v>
      </c>
      <c r="I52">
        <f t="shared" si="7"/>
        <v>0.15576436299999999</v>
      </c>
      <c r="J52">
        <f t="shared" si="8"/>
        <v>3.446864976009825E-3</v>
      </c>
      <c r="R52" s="4" t="s">
        <v>106</v>
      </c>
      <c r="S52" s="5">
        <v>0.48877002400000003</v>
      </c>
    </row>
    <row r="53" spans="1:19">
      <c r="A53" s="17" t="s">
        <v>87</v>
      </c>
      <c r="B53" s="19">
        <v>314.20514886292892</v>
      </c>
      <c r="C53" s="19">
        <v>108.843178304158</v>
      </c>
      <c r="D53" s="19">
        <v>30.2763411452298</v>
      </c>
      <c r="E53" s="19">
        <v>152.26140083825095</v>
      </c>
      <c r="F53" s="19">
        <v>87.434825400170098</v>
      </c>
      <c r="G53" s="20">
        <f t="shared" si="5"/>
        <v>138.60417891014757</v>
      </c>
      <c r="H53">
        <f t="shared" si="6"/>
        <v>5.6517722142014684E-3</v>
      </c>
      <c r="I53">
        <f t="shared" si="7"/>
        <v>0.23357465599999999</v>
      </c>
      <c r="J53">
        <f t="shared" si="8"/>
        <v>1.3201107507224662E-3</v>
      </c>
      <c r="R53" s="17" t="s">
        <v>107</v>
      </c>
      <c r="S53" s="4">
        <v>0.54393411999999997</v>
      </c>
    </row>
    <row r="54" spans="1:19">
      <c r="A54" s="17" t="s">
        <v>0</v>
      </c>
      <c r="B54" s="19">
        <v>6692.3938916761263</v>
      </c>
      <c r="C54" s="19">
        <v>1466.94487547979</v>
      </c>
      <c r="D54" s="19">
        <v>1079.27342078949</v>
      </c>
      <c r="E54" s="19">
        <v>372.82009578024758</v>
      </c>
      <c r="F54" s="19">
        <v>450.45959496025898</v>
      </c>
      <c r="G54" s="20">
        <f t="shared" si="5"/>
        <v>2012.3783757371825</v>
      </c>
      <c r="H54">
        <f t="shared" si="6"/>
        <v>8.2057440676621671E-2</v>
      </c>
      <c r="I54">
        <f t="shared" si="7"/>
        <v>0.199021375</v>
      </c>
      <c r="J54">
        <f t="shared" si="8"/>
        <v>1.6331184672442177E-2</v>
      </c>
      <c r="R54" s="22" t="s">
        <v>108</v>
      </c>
      <c r="S54" s="5">
        <v>0.342986709</v>
      </c>
    </row>
    <row r="55" spans="1:19">
      <c r="A55" s="17" t="s">
        <v>37</v>
      </c>
      <c r="B55" s="19">
        <v>38.231955176328412</v>
      </c>
      <c r="C55" s="19">
        <v>130.51457053829799</v>
      </c>
      <c r="D55" s="19">
        <v>408.41274361130797</v>
      </c>
      <c r="E55" s="19">
        <v>854.26527931271801</v>
      </c>
      <c r="F55" s="19">
        <v>163.99972246991496</v>
      </c>
      <c r="G55" s="20">
        <f t="shared" si="5"/>
        <v>319.0848542217135</v>
      </c>
      <c r="H55">
        <f t="shared" si="6"/>
        <v>1.3011115012858933E-2</v>
      </c>
      <c r="I55">
        <f t="shared" si="7"/>
        <v>0.23886655300000001</v>
      </c>
      <c r="J55">
        <f t="shared" si="8"/>
        <v>3.1079201938081641E-3</v>
      </c>
      <c r="R55" s="25" t="s">
        <v>109</v>
      </c>
      <c r="S55" s="5">
        <v>0.50274215499999997</v>
      </c>
    </row>
    <row r="56" spans="1:19">
      <c r="A56" s="17" t="s">
        <v>57</v>
      </c>
      <c r="B56" s="19">
        <v>10.400263668656388</v>
      </c>
      <c r="C56" s="19">
        <v>21.018472083495979</v>
      </c>
      <c r="D56" s="19">
        <v>12.11186088246396</v>
      </c>
      <c r="E56" s="19">
        <v>0</v>
      </c>
      <c r="F56" s="19">
        <v>0</v>
      </c>
      <c r="G56" s="20">
        <f t="shared" si="5"/>
        <v>8.7061193269232646</v>
      </c>
      <c r="H56">
        <f t="shared" si="6"/>
        <v>3.5500375019230303E-4</v>
      </c>
      <c r="I56">
        <f t="shared" si="7"/>
        <v>0.39864959599999999</v>
      </c>
      <c r="J56">
        <f t="shared" si="8"/>
        <v>1.4152210159264653E-4</v>
      </c>
      <c r="R56" s="4" t="s">
        <v>27</v>
      </c>
      <c r="S56" s="5">
        <v>0.20740839999999999</v>
      </c>
    </row>
    <row r="57" spans="1:19">
      <c r="A57" s="17" t="s">
        <v>92</v>
      </c>
      <c r="B57" s="19">
        <v>33.764236276412603</v>
      </c>
      <c r="C57" s="19">
        <v>76.975118185493201</v>
      </c>
      <c r="D57" s="19">
        <v>50.778430424676685</v>
      </c>
      <c r="E57" s="19">
        <v>12.8309388271438</v>
      </c>
      <c r="F57" s="19">
        <v>11.2939326270021</v>
      </c>
      <c r="G57" s="20">
        <f t="shared" si="5"/>
        <v>37.128531268145679</v>
      </c>
      <c r="H57">
        <f t="shared" si="6"/>
        <v>1.5139659065506943E-3</v>
      </c>
      <c r="I57">
        <f t="shared" si="7"/>
        <v>0.28963038000000002</v>
      </c>
      <c r="J57">
        <f t="shared" si="8"/>
        <v>4.3849052082132209E-4</v>
      </c>
      <c r="R57" s="4" t="s">
        <v>110</v>
      </c>
      <c r="S57" s="5">
        <v>0.38689927499999999</v>
      </c>
    </row>
    <row r="58" spans="1:19">
      <c r="A58" s="17" t="s">
        <v>94</v>
      </c>
      <c r="B58" s="19">
        <v>4.7313875563042442</v>
      </c>
      <c r="C58" s="19">
        <v>30.645571325969687</v>
      </c>
      <c r="D58" s="19">
        <v>2.1853002138945361</v>
      </c>
      <c r="E58" s="19">
        <v>1.0843046896177799</v>
      </c>
      <c r="F58" s="19">
        <v>25.196134108704399</v>
      </c>
      <c r="G58" s="20">
        <f t="shared" si="5"/>
        <v>12.76853957889813</v>
      </c>
      <c r="H58">
        <f t="shared" si="6"/>
        <v>5.2065441154361034E-4</v>
      </c>
      <c r="I58">
        <f t="shared" si="7"/>
        <v>0.25937051</v>
      </c>
      <c r="J58">
        <f t="shared" si="8"/>
        <v>1.3504240025581611E-4</v>
      </c>
      <c r="R58" s="4" t="s">
        <v>29</v>
      </c>
      <c r="S58" s="5">
        <v>0.226918286</v>
      </c>
    </row>
    <row r="59" spans="1:19">
      <c r="A59" s="17" t="s">
        <v>97</v>
      </c>
      <c r="B59" s="19">
        <v>0</v>
      </c>
      <c r="C59" s="19">
        <v>7.2724191247258085</v>
      </c>
      <c r="D59" s="19">
        <v>0</v>
      </c>
      <c r="E59" s="19">
        <v>15.317888942177369</v>
      </c>
      <c r="F59" s="19">
        <v>24.182378381434301</v>
      </c>
      <c r="G59" s="20">
        <f t="shared" si="5"/>
        <v>9.3545372896674959</v>
      </c>
      <c r="H59">
        <f t="shared" si="6"/>
        <v>3.8144386660035644E-4</v>
      </c>
      <c r="I59">
        <f t="shared" si="7"/>
        <v>0.28376774599999999</v>
      </c>
      <c r="J59">
        <f t="shared" si="8"/>
        <v>1.0824146625070782E-4</v>
      </c>
      <c r="R59" s="4" t="s">
        <v>32</v>
      </c>
      <c r="S59" s="5">
        <v>0.167790564</v>
      </c>
    </row>
    <row r="60" spans="1:19">
      <c r="A60" s="24" t="s">
        <v>111</v>
      </c>
      <c r="B60" s="19">
        <v>0</v>
      </c>
      <c r="C60" s="19">
        <v>17.912239196602599</v>
      </c>
      <c r="D60" s="19">
        <v>8.4114191869358788</v>
      </c>
      <c r="E60" s="19">
        <v>4.80708412397217</v>
      </c>
      <c r="F60" s="19">
        <v>8.8244288148180505</v>
      </c>
      <c r="G60" s="20">
        <f t="shared" si="5"/>
        <v>7.9910342644657408</v>
      </c>
      <c r="H60">
        <f t="shared" si="6"/>
        <v>3.2584519293546937E-4</v>
      </c>
      <c r="I60">
        <f t="shared" si="7"/>
        <v>0.57165877300000001</v>
      </c>
      <c r="J60">
        <f t="shared" si="8"/>
        <v>1.8627226318143869E-4</v>
      </c>
      <c r="R60" s="25" t="s">
        <v>111</v>
      </c>
      <c r="S60" s="5">
        <v>0.57165877300000001</v>
      </c>
    </row>
    <row r="61" spans="1:19">
      <c r="A61" s="24" t="s">
        <v>118</v>
      </c>
      <c r="B61" s="19">
        <v>0</v>
      </c>
      <c r="C61" s="19">
        <v>0</v>
      </c>
      <c r="D61" s="19">
        <v>7.2313570714328286</v>
      </c>
      <c r="E61" s="19">
        <v>6.0748865302945001</v>
      </c>
      <c r="F61" s="19">
        <v>1.683168571259704</v>
      </c>
      <c r="G61" s="20">
        <f t="shared" si="5"/>
        <v>2.9978824345974067</v>
      </c>
      <c r="H61">
        <f t="shared" si="6"/>
        <v>1.2224269699894172E-4</v>
      </c>
      <c r="I61">
        <f t="shared" si="7"/>
        <v>0.47299710099999998</v>
      </c>
      <c r="J61">
        <f t="shared" si="8"/>
        <v>5.7820441298920826E-5</v>
      </c>
      <c r="R61" s="4" t="s">
        <v>34</v>
      </c>
      <c r="S61" s="5">
        <v>0.14496762399999999</v>
      </c>
    </row>
    <row r="62" spans="1:19">
      <c r="A62" s="24" t="s">
        <v>120</v>
      </c>
      <c r="B62" s="19">
        <v>0</v>
      </c>
      <c r="C62" s="19">
        <v>0</v>
      </c>
      <c r="D62" s="19">
        <v>0</v>
      </c>
      <c r="E62" s="19">
        <v>0</v>
      </c>
      <c r="F62" s="19">
        <v>2.0429297925976599</v>
      </c>
      <c r="G62" s="20">
        <f t="shared" si="5"/>
        <v>0.408585958519532</v>
      </c>
      <c r="H62">
        <f t="shared" si="6"/>
        <v>1.6660643175632995E-5</v>
      </c>
      <c r="I62">
        <f t="shared" si="7"/>
        <v>0.530444735</v>
      </c>
      <c r="J62">
        <f t="shared" si="8"/>
        <v>8.8375504542282025E-6</v>
      </c>
      <c r="R62" s="4" t="s">
        <v>115</v>
      </c>
      <c r="S62" s="5">
        <v>0.45267124600000003</v>
      </c>
    </row>
    <row r="63" spans="1:19">
      <c r="A63" s="24" t="s">
        <v>141</v>
      </c>
      <c r="B63" s="19">
        <v>6.0497308382466031</v>
      </c>
      <c r="C63" s="19">
        <v>16.54527445567992</v>
      </c>
      <c r="D63" s="19">
        <v>11.191385943884139</v>
      </c>
      <c r="E63" s="19">
        <v>27.872191060046848</v>
      </c>
      <c r="F63" s="19">
        <v>40.922838927192039</v>
      </c>
      <c r="G63" s="20">
        <f t="shared" si="5"/>
        <v>20.51628424500991</v>
      </c>
      <c r="H63">
        <f t="shared" si="6"/>
        <v>8.3657914318568298E-4</v>
      </c>
      <c r="I63">
        <f t="shared" si="7"/>
        <v>0.36556084300000002</v>
      </c>
      <c r="J63">
        <f t="shared" si="8"/>
        <v>3.0582057681917602E-4</v>
      </c>
      <c r="R63" s="4" t="s">
        <v>117</v>
      </c>
      <c r="S63" s="5">
        <v>0.40126814</v>
      </c>
    </row>
    <row r="64" spans="1:19">
      <c r="A64" s="17" t="s">
        <v>96</v>
      </c>
      <c r="B64" s="19">
        <v>77.064488958875003</v>
      </c>
      <c r="C64" s="19">
        <v>1173.3114026252947</v>
      </c>
      <c r="D64" s="19">
        <v>1961.0751677052363</v>
      </c>
      <c r="E64" s="19">
        <v>2056.3699425179502</v>
      </c>
      <c r="F64" s="19">
        <v>746.86429549758805</v>
      </c>
      <c r="G64" s="20">
        <f t="shared" si="5"/>
        <v>1202.9370594609888</v>
      </c>
      <c r="H64">
        <f t="shared" si="6"/>
        <v>4.9051379991235496E-2</v>
      </c>
      <c r="I64">
        <f t="shared" si="7"/>
        <v>0.30302319799999999</v>
      </c>
      <c r="J64">
        <f t="shared" si="8"/>
        <v>1.4863706031257392E-2</v>
      </c>
      <c r="R64" s="4" t="s">
        <v>119</v>
      </c>
      <c r="S64" s="5">
        <v>0.39864959599999999</v>
      </c>
    </row>
    <row r="65" spans="1:19">
      <c r="A65" s="17" t="s">
        <v>150</v>
      </c>
      <c r="B65" s="19">
        <v>28.036767129307503</v>
      </c>
      <c r="C65" s="19">
        <v>33.896280161090679</v>
      </c>
      <c r="D65" s="19">
        <v>13.548861326146126</v>
      </c>
      <c r="E65" s="19">
        <v>4.5874429176136999</v>
      </c>
      <c r="F65" s="19">
        <v>38.918454979737703</v>
      </c>
      <c r="G65" s="20">
        <f t="shared" si="5"/>
        <v>23.79756130277914</v>
      </c>
      <c r="H65">
        <f t="shared" si="6"/>
        <v>9.7037763792096087E-4</v>
      </c>
      <c r="I65">
        <f t="shared" si="7"/>
        <v>0.30302319799999999</v>
      </c>
      <c r="J65">
        <f t="shared" si="8"/>
        <v>2.9404693511049561E-4</v>
      </c>
      <c r="R65" s="4" t="s">
        <v>121</v>
      </c>
      <c r="S65" s="5">
        <v>0.31631986200000001</v>
      </c>
    </row>
    <row r="66" spans="1:19">
      <c r="A66" s="17" t="s">
        <v>151</v>
      </c>
      <c r="B66" s="19">
        <v>39.271981543194052</v>
      </c>
      <c r="C66" s="19">
        <v>209.67071986530399</v>
      </c>
      <c r="D66" s="19">
        <v>27.799667569482612</v>
      </c>
      <c r="E66" s="19">
        <v>47.000437892278505</v>
      </c>
      <c r="F66" s="19">
        <v>17.2171441640306</v>
      </c>
      <c r="G66" s="20">
        <f t="shared" si="5"/>
        <v>68.191990206857966</v>
      </c>
      <c r="H66">
        <f t="shared" si="6"/>
        <v>2.7806203139954678E-3</v>
      </c>
      <c r="I66">
        <f t="shared" si="7"/>
        <v>0.34739118899999999</v>
      </c>
      <c r="J66">
        <f t="shared" si="8"/>
        <v>9.6596299703643888E-4</v>
      </c>
      <c r="R66" s="4" t="s">
        <v>97</v>
      </c>
      <c r="S66" s="5">
        <v>0.28376774599999999</v>
      </c>
    </row>
    <row r="67" spans="1:19">
      <c r="A67" s="17" t="s">
        <v>157</v>
      </c>
      <c r="B67" s="19">
        <v>17.8225363459919</v>
      </c>
      <c r="C67" s="19">
        <v>21.711678796626501</v>
      </c>
      <c r="D67" s="19">
        <v>11.329126078578099</v>
      </c>
      <c r="E67" s="19">
        <v>19.529995621077216</v>
      </c>
      <c r="F67" s="19">
        <v>10.3932447121525</v>
      </c>
      <c r="G67" s="20">
        <f t="shared" si="5"/>
        <v>16.157316310885243</v>
      </c>
      <c r="H67">
        <f t="shared" si="6"/>
        <v>6.5883635038971983E-4</v>
      </c>
      <c r="I67">
        <f t="shared" si="7"/>
        <v>0.30302319799999999</v>
      </c>
      <c r="J67">
        <f t="shared" si="8"/>
        <v>1.9964269785374144E-4</v>
      </c>
      <c r="R67" s="22" t="s">
        <v>124</v>
      </c>
      <c r="S67" s="5">
        <v>0.38353377399999999</v>
      </c>
    </row>
    <row r="68" spans="1:19">
      <c r="A68" s="17" t="s">
        <v>161</v>
      </c>
      <c r="B68" s="19">
        <v>59.984619328377342</v>
      </c>
      <c r="C68" s="19">
        <v>46.343438777622339</v>
      </c>
      <c r="D68" s="19">
        <v>49.798356389354304</v>
      </c>
      <c r="E68" s="19">
        <v>7.2843032994835655</v>
      </c>
      <c r="F68" s="19">
        <v>9.5208237504079403</v>
      </c>
      <c r="G68" s="20">
        <f t="shared" si="5"/>
        <v>34.586308309049095</v>
      </c>
      <c r="H68">
        <f t="shared" si="6"/>
        <v>1.4103033388308461E-3</v>
      </c>
      <c r="I68">
        <f t="shared" si="7"/>
        <v>0.33501194099999998</v>
      </c>
      <c r="J68">
        <f t="shared" si="8"/>
        <v>4.7246845894050239E-4</v>
      </c>
      <c r="R68" s="25" t="s">
        <v>112</v>
      </c>
      <c r="S68" s="5">
        <v>0.42592862599999998</v>
      </c>
    </row>
    <row r="69" spans="1:19">
      <c r="A69" s="17" t="s">
        <v>163</v>
      </c>
      <c r="B69" s="19">
        <v>40.106932288424197</v>
      </c>
      <c r="C69" s="19">
        <v>1.0835696117069999</v>
      </c>
      <c r="D69" s="19">
        <v>43.547073353243853</v>
      </c>
      <c r="E69" s="19">
        <v>21.213448158419695</v>
      </c>
      <c r="F69" s="19">
        <v>6.48855059913092</v>
      </c>
      <c r="G69" s="20">
        <f t="shared" si="5"/>
        <v>22.487914802185131</v>
      </c>
      <c r="H69">
        <f t="shared" si="6"/>
        <v>9.1697503663805315E-4</v>
      </c>
      <c r="I69">
        <f t="shared" si="7"/>
        <v>0.309853932</v>
      </c>
      <c r="J69">
        <f t="shared" si="8"/>
        <v>2.8412832064814484E-4</v>
      </c>
      <c r="R69" s="4" t="s">
        <v>113</v>
      </c>
      <c r="S69" s="5">
        <v>0.49646305299999999</v>
      </c>
    </row>
    <row r="70" spans="1:19">
      <c r="A70" s="17" t="s">
        <v>166</v>
      </c>
      <c r="B70" s="19">
        <v>0</v>
      </c>
      <c r="C70" s="19">
        <v>1.0002181031141513</v>
      </c>
      <c r="D70" s="19">
        <v>4.2381579905833435</v>
      </c>
      <c r="E70" s="19">
        <v>3.2529140688533502</v>
      </c>
      <c r="F70" s="19">
        <v>0</v>
      </c>
      <c r="G70" s="20">
        <f t="shared" si="5"/>
        <v>1.698258032510169</v>
      </c>
      <c r="H70">
        <f t="shared" si="6"/>
        <v>6.9248760291041426E-5</v>
      </c>
      <c r="I70">
        <f t="shared" si="7"/>
        <v>0.38176551399999997</v>
      </c>
      <c r="J70">
        <f t="shared" si="8"/>
        <v>2.6436788566372217E-5</v>
      </c>
      <c r="R70" s="4" t="s">
        <v>36</v>
      </c>
      <c r="S70" s="5">
        <v>0.252987409</v>
      </c>
    </row>
    <row r="71" spans="1:19" ht="16" thickBot="1">
      <c r="A71" s="30" t="s">
        <v>168</v>
      </c>
      <c r="B71" s="28">
        <v>127.87929834840882</v>
      </c>
      <c r="C71" s="28">
        <v>291.52190130347867</v>
      </c>
      <c r="D71" s="28">
        <v>555.41060466594706</v>
      </c>
      <c r="E71" s="28">
        <v>104.4407837576718</v>
      </c>
      <c r="F71" s="28">
        <v>166.24823010327714</v>
      </c>
      <c r="G71" s="20">
        <f t="shared" si="5"/>
        <v>249.1001636357567</v>
      </c>
      <c r="H71">
        <f t="shared" si="6"/>
        <v>1.0157394924595135E-2</v>
      </c>
      <c r="I71">
        <f t="shared" si="7"/>
        <v>0.35233554700000003</v>
      </c>
      <c r="J71">
        <f t="shared" si="8"/>
        <v>3.578811296852251E-3</v>
      </c>
      <c r="R71" s="4" t="s">
        <v>114</v>
      </c>
      <c r="S71" s="5">
        <v>0.547400573</v>
      </c>
    </row>
    <row r="72" spans="1:19">
      <c r="A72" s="17" t="s">
        <v>170</v>
      </c>
      <c r="B72" s="19">
        <v>23.349324349067999</v>
      </c>
      <c r="C72" s="19">
        <v>23.463449668886099</v>
      </c>
      <c r="D72" s="19">
        <v>0.56950247998463666</v>
      </c>
      <c r="E72" s="19">
        <v>1.0008966365702601</v>
      </c>
      <c r="F72" s="19">
        <v>3.79034143909628</v>
      </c>
      <c r="G72" s="20">
        <f t="shared" si="5"/>
        <v>10.434702914721054</v>
      </c>
      <c r="H72">
        <f t="shared" si="6"/>
        <v>4.2548907587482452E-4</v>
      </c>
      <c r="I72">
        <f t="shared" si="7"/>
        <v>0.30810618099999998</v>
      </c>
      <c r="J72">
        <f t="shared" si="8"/>
        <v>1.3109581422501141E-4</v>
      </c>
      <c r="R72" s="4" t="s">
        <v>130</v>
      </c>
      <c r="S72" s="5">
        <v>0.26223906699999999</v>
      </c>
    </row>
    <row r="73" spans="1:19">
      <c r="A73" s="17" t="s">
        <v>172</v>
      </c>
      <c r="B73" s="19">
        <v>0</v>
      </c>
      <c r="C73" s="19">
        <v>0</v>
      </c>
      <c r="D73" s="19">
        <v>0</v>
      </c>
      <c r="E73" s="19">
        <v>2.252017432283087</v>
      </c>
      <c r="F73" s="19">
        <v>54.889283484133244</v>
      </c>
      <c r="G73" s="20">
        <f t="shared" si="5"/>
        <v>11.428260183283268</v>
      </c>
      <c r="H73">
        <f t="shared" si="6"/>
        <v>4.6600271267734886E-4</v>
      </c>
      <c r="I73">
        <f t="shared" si="7"/>
        <v>0.38138826799999997</v>
      </c>
      <c r="J73">
        <f t="shared" si="8"/>
        <v>1.7772796747131571E-4</v>
      </c>
      <c r="R73" s="17" t="s">
        <v>132</v>
      </c>
      <c r="S73" s="5">
        <v>0.235824899</v>
      </c>
    </row>
    <row r="74" spans="1:19">
      <c r="A74" s="17" t="s">
        <v>174</v>
      </c>
      <c r="B74" s="19">
        <v>324.98626725747977</v>
      </c>
      <c r="C74" s="19">
        <v>337.04571691327135</v>
      </c>
      <c r="D74" s="19">
        <v>208.19951128740669</v>
      </c>
      <c r="E74" s="19">
        <v>257.09142217681119</v>
      </c>
      <c r="F74" s="19">
        <v>40.010587258799397</v>
      </c>
      <c r="G74" s="20">
        <f t="shared" si="5"/>
        <v>233.46670097875372</v>
      </c>
      <c r="H74">
        <f t="shared" si="6"/>
        <v>9.519919413024271E-3</v>
      </c>
      <c r="I74">
        <f t="shared" si="7"/>
        <v>0.427243396</v>
      </c>
      <c r="J74">
        <f t="shared" si="8"/>
        <v>4.0673226996668158E-3</v>
      </c>
      <c r="R74" s="4" t="s">
        <v>134</v>
      </c>
      <c r="S74" s="5">
        <v>0.42167111499999999</v>
      </c>
    </row>
    <row r="75" spans="1:19">
      <c r="A75" s="17" t="s">
        <v>178</v>
      </c>
      <c r="B75" s="19">
        <v>0</v>
      </c>
      <c r="C75" s="19">
        <v>0</v>
      </c>
      <c r="D75" s="19">
        <v>0</v>
      </c>
      <c r="E75" s="19">
        <v>8.3964106734505215</v>
      </c>
      <c r="F75" s="19">
        <v>3.2892454522326999</v>
      </c>
      <c r="G75" s="20">
        <f t="shared" si="5"/>
        <v>2.3371312251366443</v>
      </c>
      <c r="H75">
        <f t="shared" si="6"/>
        <v>9.5299675832521846E-5</v>
      </c>
      <c r="I75">
        <f t="shared" si="7"/>
        <v>0.430075243</v>
      </c>
      <c r="J75">
        <f t="shared" si="8"/>
        <v>4.0986031241493059E-5</v>
      </c>
      <c r="R75" s="4" t="s">
        <v>38</v>
      </c>
      <c r="S75" s="5">
        <v>0.189396599</v>
      </c>
    </row>
    <row r="76" spans="1:19">
      <c r="A76" s="17" t="s">
        <v>189</v>
      </c>
      <c r="B76" s="19">
        <v>3.22408173728348</v>
      </c>
      <c r="C76" s="19">
        <v>31.454080959320301</v>
      </c>
      <c r="D76" s="19">
        <v>20.045162871087154</v>
      </c>
      <c r="E76" s="19">
        <v>32.579185520361989</v>
      </c>
      <c r="F76" s="19">
        <v>30.548867137611236</v>
      </c>
      <c r="G76" s="20">
        <f t="shared" si="5"/>
        <v>23.570275645132831</v>
      </c>
      <c r="H76">
        <f t="shared" si="6"/>
        <v>9.6110975888100299E-4</v>
      </c>
      <c r="I76">
        <f t="shared" si="7"/>
        <v>0.34145803200000002</v>
      </c>
      <c r="J76">
        <f t="shared" si="8"/>
        <v>3.281786468035018E-4</v>
      </c>
      <c r="R76" s="4" t="s">
        <v>39</v>
      </c>
      <c r="S76" s="5">
        <v>0.150847644</v>
      </c>
    </row>
    <row r="77" spans="1:19">
      <c r="A77" s="17" t="s">
        <v>192</v>
      </c>
      <c r="B77" s="19">
        <v>53.685868092430511</v>
      </c>
      <c r="C77" s="19">
        <v>140.14166978077199</v>
      </c>
      <c r="D77" s="19">
        <v>61.943327881119679</v>
      </c>
      <c r="E77" s="19">
        <v>47.667702316658676</v>
      </c>
      <c r="F77" s="19">
        <v>155.39115038790001</v>
      </c>
      <c r="G77" s="20">
        <f t="shared" si="5"/>
        <v>91.765943691776172</v>
      </c>
      <c r="H77">
        <f t="shared" si="6"/>
        <v>3.7418800417509356E-3</v>
      </c>
      <c r="I77">
        <f t="shared" si="7"/>
        <v>0.27743080799999997</v>
      </c>
      <c r="J77">
        <f t="shared" si="8"/>
        <v>1.0381128034220356E-3</v>
      </c>
      <c r="R77" s="4" t="s">
        <v>138</v>
      </c>
      <c r="S77" s="4">
        <v>0.300602272</v>
      </c>
    </row>
    <row r="78" spans="1:19">
      <c r="A78" s="17" t="s">
        <v>193</v>
      </c>
      <c r="B78" s="19">
        <v>21.172593107994288</v>
      </c>
      <c r="C78" s="19">
        <v>9.8063049859483247</v>
      </c>
      <c r="D78" s="19">
        <v>9.0391963392910366</v>
      </c>
      <c r="E78" s="19">
        <v>58.606668473841196</v>
      </c>
      <c r="F78" s="19">
        <v>15.14337769531822</v>
      </c>
      <c r="G78" s="20">
        <f t="shared" si="5"/>
        <v>22.753628120478616</v>
      </c>
      <c r="H78">
        <f t="shared" si="6"/>
        <v>9.2780985533603717E-4</v>
      </c>
      <c r="I78">
        <f t="shared" si="7"/>
        <v>0.29781603099999998</v>
      </c>
      <c r="J78">
        <f t="shared" si="8"/>
        <v>2.7631664863886276E-4</v>
      </c>
      <c r="R78" s="4" t="s">
        <v>140</v>
      </c>
      <c r="S78" s="4">
        <v>0.54393411999999997</v>
      </c>
    </row>
    <row r="79" spans="1:19">
      <c r="A79" s="17" t="s">
        <v>31</v>
      </c>
      <c r="B79" s="19">
        <v>19.423591020617422</v>
      </c>
      <c r="C79" s="19">
        <v>0.65292015064395981</v>
      </c>
      <c r="D79" s="19">
        <v>0</v>
      </c>
      <c r="E79" s="19">
        <v>0.93138992569732604</v>
      </c>
      <c r="F79" s="19">
        <v>43.543956396939976</v>
      </c>
      <c r="G79" s="20">
        <f t="shared" si="5"/>
        <v>12.910371498779735</v>
      </c>
      <c r="H79">
        <f t="shared" si="6"/>
        <v>5.2643779924646864E-4</v>
      </c>
      <c r="I79">
        <f t="shared" si="7"/>
        <v>0.26223906699999999</v>
      </c>
      <c r="J79">
        <f t="shared" si="8"/>
        <v>1.3805255730792724E-4</v>
      </c>
      <c r="R79" s="4" t="s">
        <v>142</v>
      </c>
      <c r="S79" s="29">
        <v>0.61926907399999997</v>
      </c>
    </row>
    <row r="80" spans="1:19">
      <c r="A80" s="17" t="s">
        <v>69</v>
      </c>
      <c r="B80" s="19">
        <v>52.850917347200344</v>
      </c>
      <c r="C80" s="19">
        <v>52.580910003986979</v>
      </c>
      <c r="D80" s="19">
        <v>104.02029018138001</v>
      </c>
      <c r="E80" s="19">
        <v>74.580700766659021</v>
      </c>
      <c r="F80" s="19">
        <v>46.781807388981534</v>
      </c>
      <c r="G80" s="20">
        <f t="shared" si="5"/>
        <v>66.162925137641579</v>
      </c>
      <c r="H80">
        <f t="shared" si="6"/>
        <v>2.6978824509008912E-3</v>
      </c>
      <c r="I80">
        <f t="shared" si="7"/>
        <v>0.29559615700000003</v>
      </c>
      <c r="J80">
        <f t="shared" si="8"/>
        <v>7.9748368452404474E-4</v>
      </c>
      <c r="R80" s="4" t="s">
        <v>116</v>
      </c>
      <c r="S80" s="5">
        <v>0.35482106800000002</v>
      </c>
    </row>
    <row r="81" spans="1:19">
      <c r="A81" s="17" t="s">
        <v>95</v>
      </c>
      <c r="B81" s="19">
        <v>7.2069432746182294</v>
      </c>
      <c r="C81" s="19">
        <v>3.4174118523066799</v>
      </c>
      <c r="D81" s="19">
        <v>23.61448655378156</v>
      </c>
      <c r="E81" s="19">
        <v>34.044386985563456</v>
      </c>
      <c r="F81" s="19">
        <v>21.341549594369223</v>
      </c>
      <c r="G81" s="20">
        <f t="shared" si="5"/>
        <v>17.924955652127831</v>
      </c>
      <c r="H81">
        <f t="shared" si="6"/>
        <v>7.3091422706067228E-4</v>
      </c>
      <c r="I81">
        <f t="shared" si="7"/>
        <v>0.28245747300000001</v>
      </c>
      <c r="J81">
        <f t="shared" si="8"/>
        <v>2.0645218555530572E-4</v>
      </c>
      <c r="R81" s="4" t="s">
        <v>145</v>
      </c>
      <c r="S81" s="5">
        <v>0.496256117</v>
      </c>
    </row>
    <row r="82" spans="1:19">
      <c r="A82" s="17" t="s">
        <v>102</v>
      </c>
      <c r="B82" s="19">
        <v>0</v>
      </c>
      <c r="C82" s="19">
        <v>0</v>
      </c>
      <c r="D82" s="19">
        <v>0</v>
      </c>
      <c r="E82" s="19">
        <v>0</v>
      </c>
      <c r="F82" s="19">
        <v>3.3277912973760553</v>
      </c>
      <c r="G82" s="20">
        <f t="shared" si="5"/>
        <v>0.66555825947521108</v>
      </c>
      <c r="H82">
        <f t="shared" si="6"/>
        <v>2.7139035109993311E-5</v>
      </c>
      <c r="I82">
        <f t="shared" si="7"/>
        <v>0.29815216</v>
      </c>
      <c r="J82">
        <f t="shared" si="8"/>
        <v>8.0915619383603434E-6</v>
      </c>
      <c r="R82" s="4" t="s">
        <v>147</v>
      </c>
      <c r="S82" s="5">
        <v>0.304407025</v>
      </c>
    </row>
    <row r="83" spans="1:19">
      <c r="A83" s="17" t="s">
        <v>121</v>
      </c>
      <c r="B83" s="19">
        <v>3.5741751199326179</v>
      </c>
      <c r="C83" s="19">
        <v>0</v>
      </c>
      <c r="D83" s="19">
        <v>0</v>
      </c>
      <c r="E83" s="19">
        <v>0</v>
      </c>
      <c r="F83" s="19">
        <v>1.7988061066897596</v>
      </c>
      <c r="G83" s="20">
        <f t="shared" si="5"/>
        <v>1.0745962453244755</v>
      </c>
      <c r="H83">
        <f t="shared" si="6"/>
        <v>4.3818110309266068E-5</v>
      </c>
      <c r="I83">
        <f t="shared" si="7"/>
        <v>0.31631986200000001</v>
      </c>
      <c r="J83">
        <f t="shared" si="8"/>
        <v>1.386053860612782E-5</v>
      </c>
      <c r="R83" s="4" t="s">
        <v>41</v>
      </c>
      <c r="S83" s="5">
        <v>0.15008984</v>
      </c>
    </row>
    <row r="84" spans="1:19">
      <c r="A84" s="17" t="s">
        <v>201</v>
      </c>
      <c r="B84" s="19">
        <v>11.68931043322225</v>
      </c>
      <c r="C84" s="19">
        <v>9.6229316670440603</v>
      </c>
      <c r="D84" s="19">
        <v>11.899952982934792</v>
      </c>
      <c r="E84" s="19">
        <v>13.976409422329727</v>
      </c>
      <c r="F84" s="19">
        <v>16.962741586084434</v>
      </c>
      <c r="G84" s="20">
        <f t="shared" si="5"/>
        <v>12.830269218323053</v>
      </c>
      <c r="H84">
        <f t="shared" si="6"/>
        <v>5.2317152079412311E-4</v>
      </c>
      <c r="I84">
        <f t="shared" si="7"/>
        <v>0.36989438499999999</v>
      </c>
      <c r="J84">
        <f t="shared" si="8"/>
        <v>1.9351820793365686E-4</v>
      </c>
      <c r="R84" s="4" t="s">
        <v>118</v>
      </c>
      <c r="S84" s="5">
        <v>0.47299710099999998</v>
      </c>
    </row>
    <row r="85" spans="1:19">
      <c r="A85" s="17" t="s">
        <v>203</v>
      </c>
      <c r="B85" s="19">
        <v>0</v>
      </c>
      <c r="C85" s="19">
        <v>27.603241262330801</v>
      </c>
      <c r="D85" s="19">
        <v>0</v>
      </c>
      <c r="E85" s="19">
        <v>0</v>
      </c>
      <c r="F85" s="19">
        <v>93.161453126967402</v>
      </c>
      <c r="G85" s="20">
        <f t="shared" si="5"/>
        <v>24.15293887785964</v>
      </c>
      <c r="H85">
        <f t="shared" si="6"/>
        <v>9.8486863754437283E-4</v>
      </c>
      <c r="I85">
        <f t="shared" si="7"/>
        <v>0.273960494</v>
      </c>
      <c r="J85">
        <f t="shared" si="8"/>
        <v>2.6981509846676335E-4</v>
      </c>
      <c r="R85" s="4" t="s">
        <v>76</v>
      </c>
      <c r="S85" s="5">
        <v>0.21351756199999999</v>
      </c>
    </row>
    <row r="86" spans="1:19">
      <c r="A86" s="17" t="s">
        <v>204</v>
      </c>
      <c r="B86" s="19">
        <v>24.544622258029076</v>
      </c>
      <c r="C86" s="19">
        <v>7.4946898143067298</v>
      </c>
      <c r="D86" s="19">
        <v>0.59599096742578261</v>
      </c>
      <c r="E86" s="19">
        <v>1.1399100583161299</v>
      </c>
      <c r="F86" s="19">
        <v>5.4478127802604162</v>
      </c>
      <c r="G86" s="20">
        <f t="shared" si="5"/>
        <v>7.8446051756676267</v>
      </c>
      <c r="H86">
        <f t="shared" si="6"/>
        <v>3.1987434947369672E-4</v>
      </c>
      <c r="I86">
        <f t="shared" si="7"/>
        <v>0.284910779</v>
      </c>
      <c r="J86">
        <f t="shared" si="8"/>
        <v>9.1135650090669177E-5</v>
      </c>
      <c r="R86" s="4" t="s">
        <v>43</v>
      </c>
      <c r="S86" s="5">
        <v>0.24644919700000001</v>
      </c>
    </row>
    <row r="87" spans="1:19">
      <c r="A87" s="17" t="s">
        <v>205</v>
      </c>
      <c r="B87" s="19">
        <v>41.879371589702302</v>
      </c>
      <c r="C87" s="19">
        <v>5.9874167005860999</v>
      </c>
      <c r="D87" s="19">
        <v>25.203795800250301</v>
      </c>
      <c r="E87" s="19">
        <v>109.09773338615844</v>
      </c>
      <c r="F87" s="19">
        <v>26.480995613482801</v>
      </c>
      <c r="G87" s="20">
        <f t="shared" si="5"/>
        <v>41.729862618035995</v>
      </c>
      <c r="H87">
        <f t="shared" si="6"/>
        <v>1.7015913942966504E-3</v>
      </c>
      <c r="I87">
        <f t="shared" si="7"/>
        <v>0.28954676299999998</v>
      </c>
      <c r="J87">
        <f t="shared" si="8"/>
        <v>4.9269028016725176E-4</v>
      </c>
      <c r="R87" s="4" t="s">
        <v>152</v>
      </c>
      <c r="S87" s="5">
        <v>0.235824899</v>
      </c>
    </row>
    <row r="88" spans="1:19">
      <c r="A88" s="17" t="s">
        <v>207</v>
      </c>
      <c r="B88" s="19">
        <v>1.2011572124363714</v>
      </c>
      <c r="C88" s="19">
        <v>3.7647098047768748</v>
      </c>
      <c r="D88" s="19">
        <v>2.9402221059671945</v>
      </c>
      <c r="E88" s="19">
        <v>1.0982060317923696</v>
      </c>
      <c r="F88" s="19">
        <v>6.0773949176018318</v>
      </c>
      <c r="G88" s="20">
        <f t="shared" ref="G88:G96" si="9">AVERAGE(B88:F88)</f>
        <v>3.0163380145149281</v>
      </c>
      <c r="H88">
        <f t="shared" ref="H88:H94" si="10">G88/G$96</f>
        <v>1.2299524814563144E-4</v>
      </c>
      <c r="I88">
        <f t="shared" ref="I88:I94" si="11">VLOOKUP(A88,R$1:S$248,2,FALSE)</f>
        <v>0.33910511100000001</v>
      </c>
      <c r="J88">
        <f t="shared" ref="J88:J94" si="12">H88*I88</f>
        <v>4.1708317274896894E-5</v>
      </c>
      <c r="R88" s="4" t="s">
        <v>154</v>
      </c>
      <c r="S88" s="5">
        <v>0.35523275199999998</v>
      </c>
    </row>
    <row r="89" spans="1:19">
      <c r="A89" s="17" t="s">
        <v>89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20">
        <f t="shared" si="9"/>
        <v>0</v>
      </c>
      <c r="H89">
        <f t="shared" si="10"/>
        <v>0</v>
      </c>
      <c r="I89">
        <f t="shared" si="11"/>
        <v>0.39864959599999999</v>
      </c>
      <c r="R89" s="4" t="s">
        <v>156</v>
      </c>
      <c r="S89" s="4">
        <v>0.39864959599999999</v>
      </c>
    </row>
    <row r="90" spans="1:19">
      <c r="A90" s="17" t="s">
        <v>223</v>
      </c>
      <c r="B90" s="19">
        <v>0</v>
      </c>
      <c r="C90" s="19">
        <v>0</v>
      </c>
      <c r="D90" s="19">
        <v>0</v>
      </c>
      <c r="E90" s="19">
        <v>0</v>
      </c>
      <c r="F90" s="19">
        <v>3.8160386691918502</v>
      </c>
      <c r="G90" s="20">
        <f t="shared" si="9"/>
        <v>0.76320773383837004</v>
      </c>
      <c r="H90">
        <f t="shared" si="10"/>
        <v>3.1120824045050268E-5</v>
      </c>
      <c r="I90">
        <f t="shared" si="11"/>
        <v>0.33414865799999999</v>
      </c>
      <c r="J90">
        <f t="shared" si="12"/>
        <v>1.0398981590507679E-5</v>
      </c>
      <c r="R90" s="4" t="s">
        <v>158</v>
      </c>
      <c r="S90" s="4">
        <v>0.54393411999999997</v>
      </c>
    </row>
    <row r="91" spans="1:19">
      <c r="A91" s="17" t="s">
        <v>50</v>
      </c>
      <c r="B91" s="19">
        <v>0</v>
      </c>
      <c r="C91" s="19">
        <v>21.860671285266374</v>
      </c>
      <c r="D91" s="19">
        <v>13.65721248402413</v>
      </c>
      <c r="E91" s="19">
        <v>26.208611881477157</v>
      </c>
      <c r="F91" s="19">
        <v>7.9301652074922879</v>
      </c>
      <c r="G91" s="20">
        <f t="shared" si="9"/>
        <v>13.931332171651992</v>
      </c>
      <c r="H91">
        <f t="shared" si="10"/>
        <v>5.6806884679570953E-4</v>
      </c>
      <c r="I91">
        <f t="shared" si="11"/>
        <v>0.230041615</v>
      </c>
      <c r="J91">
        <f t="shared" si="12"/>
        <v>1.306794749480726E-4</v>
      </c>
      <c r="R91" s="4" t="s">
        <v>159</v>
      </c>
      <c r="S91" s="5">
        <v>0.34895254799999997</v>
      </c>
    </row>
    <row r="92" spans="1:19">
      <c r="A92" s="17" t="s">
        <v>191</v>
      </c>
      <c r="B92" s="19">
        <v>21.986863628303368</v>
      </c>
      <c r="C92" s="19">
        <v>59.950012852562601</v>
      </c>
      <c r="D92" s="19">
        <v>16.816361549770196</v>
      </c>
      <c r="E92" s="19">
        <v>25.75573218882213</v>
      </c>
      <c r="F92" s="19">
        <v>13.545154511388001</v>
      </c>
      <c r="G92" s="20">
        <f t="shared" si="9"/>
        <v>27.610824946169259</v>
      </c>
      <c r="H92">
        <f t="shared" si="10"/>
        <v>1.125868602728798E-3</v>
      </c>
      <c r="I92">
        <f t="shared" si="11"/>
        <v>0.28386346000000001</v>
      </c>
      <c r="J92">
        <f t="shared" si="12"/>
        <v>3.1959295707596205E-4</v>
      </c>
      <c r="R92" s="4" t="s">
        <v>160</v>
      </c>
      <c r="S92" s="5">
        <v>0.150847644</v>
      </c>
    </row>
    <row r="93" spans="1:19">
      <c r="A93" s="17" t="s">
        <v>228</v>
      </c>
      <c r="B93" s="19">
        <v>1068.8687882228</v>
      </c>
      <c r="C93" s="19">
        <v>434.37249511351803</v>
      </c>
      <c r="D93" s="19">
        <v>914.66071558648832</v>
      </c>
      <c r="E93" s="19">
        <v>799.45228711832135</v>
      </c>
      <c r="F93" s="19">
        <v>408.76583913020011</v>
      </c>
      <c r="G93" s="20">
        <f t="shared" si="9"/>
        <v>725.22402503426554</v>
      </c>
      <c r="H93">
        <f t="shared" si="10"/>
        <v>2.9571987121810573E-2</v>
      </c>
      <c r="I93">
        <f t="shared" si="11"/>
        <v>0.28943591299999999</v>
      </c>
      <c r="J93">
        <f t="shared" si="12"/>
        <v>8.5591950918254851E-3</v>
      </c>
      <c r="R93" s="4" t="s">
        <v>162</v>
      </c>
      <c r="S93" s="5">
        <v>0.54537309199999995</v>
      </c>
    </row>
    <row r="94" spans="1:19">
      <c r="A94" s="17" t="s">
        <v>232</v>
      </c>
      <c r="B94" s="19">
        <v>25.326839271981541</v>
      </c>
      <c r="C94" s="19">
        <v>8.1267720878024789</v>
      </c>
      <c r="D94" s="19">
        <v>18.250567846949501</v>
      </c>
      <c r="E94" s="19">
        <v>40.202681568905483</v>
      </c>
      <c r="F94" s="19">
        <v>2.1071728678365758</v>
      </c>
      <c r="G94" s="20">
        <f t="shared" si="9"/>
        <v>18.802806728695117</v>
      </c>
      <c r="H94">
        <f t="shared" si="10"/>
        <v>7.6670978792876235E-4</v>
      </c>
      <c r="I94">
        <f t="shared" si="11"/>
        <v>0.262116511</v>
      </c>
      <c r="J94">
        <f t="shared" si="12"/>
        <v>2.0096729456143709E-4</v>
      </c>
      <c r="R94" s="4" t="s">
        <v>164</v>
      </c>
      <c r="S94" s="5">
        <v>0.53538932900000002</v>
      </c>
    </row>
    <row r="95" spans="1:19" ht="16" thickBot="1">
      <c r="A95" s="31"/>
      <c r="B95" s="32"/>
      <c r="C95" s="32"/>
      <c r="D95" s="32"/>
      <c r="E95" s="32"/>
      <c r="F95" s="32"/>
      <c r="G95" s="20"/>
      <c r="R95" s="4" t="s">
        <v>165</v>
      </c>
      <c r="S95" s="5">
        <v>0.40111301500000002</v>
      </c>
    </row>
    <row r="96" spans="1:19">
      <c r="A96" s="33"/>
      <c r="B96" s="34">
        <f>SUM(B23:B94)</f>
        <v>22897.393169703668</v>
      </c>
      <c r="C96" s="34">
        <f>SUM(C23:C94)</f>
        <v>13433.947191681833</v>
      </c>
      <c r="D96" s="34">
        <f>SUM(D23:D94)</f>
        <v>15809.7648745523</v>
      </c>
      <c r="E96" s="34">
        <f>SUM(E23:E94)</f>
        <v>18632.579021604222</v>
      </c>
      <c r="F96" s="34">
        <f>SUM(F23:F94)</f>
        <v>51846.419364000292</v>
      </c>
      <c r="G96" s="20">
        <f t="shared" si="9"/>
        <v>24524.020724308466</v>
      </c>
      <c r="R96" s="4" t="s">
        <v>167</v>
      </c>
      <c r="S96" s="5">
        <v>0.53611852299999996</v>
      </c>
    </row>
    <row r="97" spans="1:19">
      <c r="A97" s="35" t="s">
        <v>298</v>
      </c>
      <c r="B97" s="36"/>
      <c r="C97" s="36"/>
      <c r="D97" s="36"/>
      <c r="E97" s="36"/>
      <c r="F97" s="36"/>
      <c r="G97" s="10"/>
      <c r="R97" s="4" t="s">
        <v>169</v>
      </c>
      <c r="S97" s="4">
        <v>0.61926907399999997</v>
      </c>
    </row>
    <row r="98" spans="1:19">
      <c r="A98" s="37"/>
      <c r="B98" s="38"/>
      <c r="C98" s="38"/>
      <c r="D98" s="38"/>
      <c r="E98" s="38"/>
      <c r="F98" s="38"/>
      <c r="G98" s="13"/>
      <c r="R98" s="4" t="s">
        <v>171</v>
      </c>
      <c r="S98" s="5">
        <v>0.21171030399999999</v>
      </c>
    </row>
    <row r="99" spans="1:19">
      <c r="R99" s="4" t="s">
        <v>173</v>
      </c>
      <c r="S99" s="5">
        <v>0.40242429099999999</v>
      </c>
    </row>
    <row r="100" spans="1:19">
      <c r="A100" s="1" t="s">
        <v>39</v>
      </c>
      <c r="B100" s="2"/>
      <c r="C100" s="2"/>
      <c r="D100" s="2"/>
      <c r="E100" s="2"/>
      <c r="F100" s="2"/>
      <c r="G100" s="3"/>
      <c r="R100" s="17" t="s">
        <v>150</v>
      </c>
      <c r="S100" s="5">
        <v>0.30302319799999999</v>
      </c>
    </row>
    <row r="101" spans="1:19">
      <c r="A101" s="6" t="s">
        <v>2</v>
      </c>
      <c r="B101" s="6"/>
      <c r="C101" s="6"/>
      <c r="D101" s="6"/>
      <c r="E101" s="6"/>
      <c r="F101" s="6"/>
      <c r="G101" s="7"/>
      <c r="R101" s="4" t="s">
        <v>45</v>
      </c>
      <c r="S101" s="5">
        <v>0.21118531600000001</v>
      </c>
    </row>
    <row r="102" spans="1:19">
      <c r="A102" s="8" t="s">
        <v>4</v>
      </c>
      <c r="B102" s="9"/>
      <c r="C102" s="9"/>
      <c r="D102" s="9"/>
      <c r="E102" s="9"/>
      <c r="F102" s="9"/>
      <c r="G102" s="10"/>
      <c r="R102" s="4" t="s">
        <v>77</v>
      </c>
      <c r="S102" s="5">
        <v>0.235824899</v>
      </c>
    </row>
    <row r="103" spans="1:19" ht="16" thickBot="1">
      <c r="A103" s="11"/>
      <c r="B103" s="12"/>
      <c r="C103" s="12"/>
      <c r="D103" s="12"/>
      <c r="E103" s="12"/>
      <c r="F103" s="12"/>
      <c r="G103" s="13"/>
      <c r="R103" s="4" t="s">
        <v>174</v>
      </c>
      <c r="S103" s="5">
        <v>0.427243396</v>
      </c>
    </row>
    <row r="104" spans="1:19">
      <c r="A104" s="14" t="s">
        <v>7</v>
      </c>
      <c r="B104" s="15" t="s">
        <v>8</v>
      </c>
      <c r="C104" s="15" t="s">
        <v>9</v>
      </c>
      <c r="D104" s="15" t="s">
        <v>10</v>
      </c>
      <c r="E104" s="15" t="s">
        <v>11</v>
      </c>
      <c r="F104" s="15" t="s">
        <v>12</v>
      </c>
      <c r="G104" s="16" t="s">
        <v>13</v>
      </c>
      <c r="H104" s="16" t="s">
        <v>14</v>
      </c>
      <c r="I104" s="16" t="s">
        <v>15</v>
      </c>
      <c r="J104" s="16" t="s">
        <v>279</v>
      </c>
      <c r="K104" s="16" t="s">
        <v>17</v>
      </c>
      <c r="L104" s="16" t="s">
        <v>18</v>
      </c>
      <c r="R104" s="4" t="s">
        <v>161</v>
      </c>
      <c r="S104" s="5">
        <v>0.33501194099999998</v>
      </c>
    </row>
    <row r="105" spans="1:19">
      <c r="A105" s="13"/>
      <c r="B105" s="16"/>
      <c r="C105" s="16"/>
      <c r="D105" s="16"/>
      <c r="E105" s="16"/>
      <c r="F105" s="16"/>
      <c r="G105" s="18"/>
      <c r="R105" s="22" t="s">
        <v>175</v>
      </c>
      <c r="S105" s="5">
        <v>0.28742747600000002</v>
      </c>
    </row>
    <row r="106" spans="1:19">
      <c r="A106" s="17" t="s">
        <v>21</v>
      </c>
      <c r="B106" s="19">
        <v>2244.1132310396601</v>
      </c>
      <c r="C106" s="19">
        <v>391.75209038637598</v>
      </c>
      <c r="D106" s="19">
        <v>42.381579905833433</v>
      </c>
      <c r="E106" s="19">
        <v>126.502213788741</v>
      </c>
      <c r="F106" s="19">
        <v>127.2012832758315</v>
      </c>
      <c r="G106" s="20">
        <f>AVERAGE(B106:F106)</f>
        <v>586.39007967928842</v>
      </c>
      <c r="H106">
        <f>G106/G$255</f>
        <v>4.4042817366478602E-3</v>
      </c>
      <c r="I106">
        <f>VLOOKUP(A106,R$1:S$248,2,FALSE)</f>
        <v>0.19499014100000001</v>
      </c>
      <c r="J106">
        <f>H106*I106</f>
        <v>8.5879151683269114E-4</v>
      </c>
      <c r="K106">
        <f>SUM(J106:J255)</f>
        <v>0.22383625593206252</v>
      </c>
      <c r="L106">
        <f>COUNTA(J106:J253)</f>
        <v>94</v>
      </c>
      <c r="R106" s="4" t="s">
        <v>180</v>
      </c>
      <c r="S106" s="5">
        <v>0.45023135800000003</v>
      </c>
    </row>
    <row r="107" spans="1:19">
      <c r="A107" s="17" t="s">
        <v>23</v>
      </c>
      <c r="B107" s="19">
        <v>63393.269125132749</v>
      </c>
      <c r="C107" s="19">
        <v>22754.961845846941</v>
      </c>
      <c r="D107" s="19">
        <v>17818.805501658841</v>
      </c>
      <c r="E107" s="19">
        <v>21869.591509060199</v>
      </c>
      <c r="F107" s="19">
        <v>13927.898706100626</v>
      </c>
      <c r="G107" s="20">
        <f t="shared" ref="G107:G170" si="13">AVERAGE(B107:F107)</f>
        <v>27952.905337559874</v>
      </c>
      <c r="H107">
        <f t="shared" ref="H107:H170" si="14">G107/G$255</f>
        <v>0.20994978382273244</v>
      </c>
      <c r="I107">
        <f t="shared" ref="I107:I170" si="15">VLOOKUP(A107,R$1:S$248,2,FALSE)</f>
        <v>0.205225833</v>
      </c>
      <c r="J107">
        <f t="shared" ref="J107:J170" si="16">H107*I107</f>
        <v>4.3087119273190186E-2</v>
      </c>
      <c r="R107" s="4" t="s">
        <v>47</v>
      </c>
      <c r="S107" s="5">
        <v>0.193795309</v>
      </c>
    </row>
    <row r="108" spans="1:19">
      <c r="A108" s="17" t="s">
        <v>25</v>
      </c>
      <c r="B108" s="19">
        <v>152.34189035778371</v>
      </c>
      <c r="C108" s="19">
        <v>75.01635773356135</v>
      </c>
      <c r="D108" s="19">
        <v>86.087584183724161</v>
      </c>
      <c r="E108" s="19">
        <v>65.336308220558692</v>
      </c>
      <c r="F108" s="19">
        <v>56.533900513019503</v>
      </c>
      <c r="G108" s="20">
        <f t="shared" si="13"/>
        <v>87.063208201729481</v>
      </c>
      <c r="H108">
        <f t="shared" si="14"/>
        <v>6.5391777778124485E-4</v>
      </c>
      <c r="I108">
        <f t="shared" si="15"/>
        <v>0.22307782900000001</v>
      </c>
      <c r="J108">
        <f t="shared" si="16"/>
        <v>1.4587455821194454E-4</v>
      </c>
      <c r="R108" s="4" t="s">
        <v>181</v>
      </c>
      <c r="S108" s="5">
        <v>0.164744418</v>
      </c>
    </row>
    <row r="109" spans="1:19">
      <c r="A109" s="17" t="s">
        <v>27</v>
      </c>
      <c r="B109" s="19">
        <v>124.51019885011169</v>
      </c>
      <c r="C109" s="19">
        <v>118.08130383986509</v>
      </c>
      <c r="D109" s="19">
        <v>37.083882417604251</v>
      </c>
      <c r="E109" s="19">
        <v>12.511207957128301</v>
      </c>
      <c r="F109" s="21" t="s">
        <v>30</v>
      </c>
      <c r="G109" s="20">
        <f>AVERAGE(B109:E109)</f>
        <v>73.046648266177328</v>
      </c>
      <c r="H109">
        <f t="shared" si="14"/>
        <v>5.4864164662884584E-4</v>
      </c>
      <c r="I109">
        <f t="shared" si="15"/>
        <v>0.20740839999999999</v>
      </c>
      <c r="J109">
        <f t="shared" si="16"/>
        <v>1.137928861006543E-4</v>
      </c>
      <c r="R109" s="4" t="s">
        <v>90</v>
      </c>
      <c r="S109" s="5">
        <v>0.25567135899999999</v>
      </c>
    </row>
    <row r="110" spans="1:19">
      <c r="A110" s="17" t="s">
        <v>29</v>
      </c>
      <c r="B110" s="19">
        <v>1943.8239279305701</v>
      </c>
      <c r="C110" s="19">
        <v>2558.8913138003704</v>
      </c>
      <c r="D110" s="19">
        <v>94.034130416067924</v>
      </c>
      <c r="E110" s="19">
        <v>158.4753007902913</v>
      </c>
      <c r="F110" s="19">
        <v>111.78294521849068</v>
      </c>
      <c r="G110" s="20">
        <f t="shared" si="13"/>
        <v>973.40152363115817</v>
      </c>
      <c r="H110">
        <f t="shared" si="14"/>
        <v>7.31106255293175E-3</v>
      </c>
      <c r="I110">
        <f t="shared" si="15"/>
        <v>0.226918286</v>
      </c>
      <c r="J110">
        <f t="shared" si="16"/>
        <v>1.6590137833500569E-3</v>
      </c>
      <c r="R110" s="4" t="s">
        <v>49</v>
      </c>
      <c r="S110" s="5">
        <v>0.21171030399999999</v>
      </c>
    </row>
    <row r="111" spans="1:19">
      <c r="A111" s="17" t="s">
        <v>32</v>
      </c>
      <c r="B111" s="19">
        <v>1277.3281576152635</v>
      </c>
      <c r="C111" s="19">
        <v>1457.2622085649232</v>
      </c>
      <c r="D111" s="19">
        <v>863.52469058135614</v>
      </c>
      <c r="E111" s="19">
        <v>332.24207797262801</v>
      </c>
      <c r="F111" s="19">
        <v>609.02435896219197</v>
      </c>
      <c r="G111" s="20">
        <f t="shared" si="13"/>
        <v>907.87629873927256</v>
      </c>
      <c r="H111">
        <f t="shared" si="14"/>
        <v>6.8189131096142337E-3</v>
      </c>
      <c r="I111">
        <f t="shared" si="15"/>
        <v>0.167790564</v>
      </c>
      <c r="J111">
        <f t="shared" si="16"/>
        <v>1.1441492765291662E-3</v>
      </c>
      <c r="R111" s="4" t="s">
        <v>185</v>
      </c>
      <c r="S111" s="5">
        <v>0.36166089299999998</v>
      </c>
    </row>
    <row r="112" spans="1:19">
      <c r="A112" s="17" t="s">
        <v>34</v>
      </c>
      <c r="B112" s="19">
        <v>0</v>
      </c>
      <c r="C112" s="19">
        <v>0</v>
      </c>
      <c r="D112" s="19">
        <v>516.52550510234505</v>
      </c>
      <c r="E112" s="19">
        <v>139.01342174587</v>
      </c>
      <c r="F112" s="19">
        <v>204.29297356253548</v>
      </c>
      <c r="G112" s="20">
        <f t="shared" si="13"/>
        <v>171.96638008215012</v>
      </c>
      <c r="H112">
        <f t="shared" si="14"/>
        <v>1.2916118695723725E-3</v>
      </c>
      <c r="I112">
        <f t="shared" si="15"/>
        <v>0.14496762399999999</v>
      </c>
      <c r="J112">
        <f t="shared" si="16"/>
        <v>1.8724190386210473E-4</v>
      </c>
      <c r="R112" s="4" t="s">
        <v>92</v>
      </c>
      <c r="S112" s="5">
        <v>0.28963038000000002</v>
      </c>
    </row>
    <row r="113" spans="1:19">
      <c r="A113" s="17" t="s">
        <v>36</v>
      </c>
      <c r="B113" s="19">
        <v>8.7889552129490607</v>
      </c>
      <c r="C113" s="19">
        <v>47.232521535946034</v>
      </c>
      <c r="D113" s="19">
        <v>41.057155533776132</v>
      </c>
      <c r="E113" s="19">
        <v>50.044831828512997</v>
      </c>
      <c r="F113" s="19">
        <v>2.5697173123267043</v>
      </c>
      <c r="G113" s="20">
        <f t="shared" si="13"/>
        <v>29.938636284702188</v>
      </c>
      <c r="H113">
        <f t="shared" si="14"/>
        <v>2.2486429013426247E-4</v>
      </c>
      <c r="I113">
        <f t="shared" si="15"/>
        <v>0.252987409</v>
      </c>
      <c r="J113">
        <f t="shared" si="16"/>
        <v>5.6887834137691325E-5</v>
      </c>
      <c r="R113" s="4" t="s">
        <v>188</v>
      </c>
      <c r="S113" s="5">
        <v>0.150847644</v>
      </c>
    </row>
    <row r="114" spans="1:19">
      <c r="A114" s="17" t="s">
        <v>38</v>
      </c>
      <c r="B114" s="19">
        <v>268.06313399494633</v>
      </c>
      <c r="C114" s="19">
        <v>261.16806025758393</v>
      </c>
      <c r="D114" s="19">
        <v>18.541941208802101</v>
      </c>
      <c r="E114" s="19">
        <v>457.35415754391101</v>
      </c>
      <c r="F114" s="19">
        <v>44.970158364474102</v>
      </c>
      <c r="G114" s="20">
        <f t="shared" si="13"/>
        <v>210.01949027394349</v>
      </c>
      <c r="H114">
        <f t="shared" si="14"/>
        <v>1.5774226703485843E-3</v>
      </c>
      <c r="I114">
        <f t="shared" si="15"/>
        <v>0.189396599</v>
      </c>
      <c r="J114">
        <f t="shared" si="16"/>
        <v>2.9875848894952002E-4</v>
      </c>
      <c r="R114" s="4" t="s">
        <v>182</v>
      </c>
      <c r="S114" s="5">
        <v>0.304453064</v>
      </c>
    </row>
    <row r="115" spans="1:19">
      <c r="A115" s="17" t="s">
        <v>41</v>
      </c>
      <c r="B115" s="19">
        <v>2542.9377082799283</v>
      </c>
      <c r="C115" s="19">
        <v>3410.4658932572797</v>
      </c>
      <c r="D115" s="19">
        <v>2202.5177307312815</v>
      </c>
      <c r="E115" s="19">
        <v>6997.9356506870699</v>
      </c>
      <c r="F115" s="19">
        <v>6536.0904805049504</v>
      </c>
      <c r="G115" s="20">
        <f t="shared" si="13"/>
        <v>4337.9894926921024</v>
      </c>
      <c r="H115">
        <f t="shared" si="14"/>
        <v>3.2581942564382314E-2</v>
      </c>
      <c r="I115">
        <f t="shared" si="15"/>
        <v>0.15008984</v>
      </c>
      <c r="J115">
        <f t="shared" si="16"/>
        <v>4.8902185463773314E-3</v>
      </c>
      <c r="R115" s="4" t="s">
        <v>191</v>
      </c>
      <c r="S115" s="5">
        <v>0.28386346000000001</v>
      </c>
    </row>
    <row r="116" spans="1:19">
      <c r="A116" s="17" t="s">
        <v>43</v>
      </c>
      <c r="B116" s="19">
        <v>322.26169114146597</v>
      </c>
      <c r="C116" s="19">
        <v>1600.348964982642</v>
      </c>
      <c r="D116" s="19">
        <v>31.786184929375054</v>
      </c>
      <c r="E116" s="19">
        <v>784.03569864670396</v>
      </c>
      <c r="F116" s="19">
        <v>113.06780672326886</v>
      </c>
      <c r="G116" s="20">
        <f t="shared" si="13"/>
        <v>570.30006928469118</v>
      </c>
      <c r="H116">
        <f t="shared" si="14"/>
        <v>4.2834322520144286E-3</v>
      </c>
      <c r="I116">
        <f t="shared" si="15"/>
        <v>0.24644919700000001</v>
      </c>
      <c r="J116">
        <f t="shared" si="16"/>
        <v>1.0556484389128576E-3</v>
      </c>
      <c r="R116" s="4" t="s">
        <v>120</v>
      </c>
      <c r="S116" s="5">
        <v>0.530444735</v>
      </c>
    </row>
    <row r="117" spans="1:19">
      <c r="A117" s="17" t="s">
        <v>45</v>
      </c>
      <c r="B117" s="19">
        <v>1362.2880580071044</v>
      </c>
      <c r="C117" s="19">
        <v>169.4814008054534</v>
      </c>
      <c r="D117" s="19">
        <v>217.20559701739634</v>
      </c>
      <c r="E117" s="19">
        <v>132.06275065857599</v>
      </c>
      <c r="F117" s="19">
        <v>52.679327393144497</v>
      </c>
      <c r="G117" s="20">
        <f t="shared" si="13"/>
        <v>386.74342677633496</v>
      </c>
      <c r="H117">
        <f t="shared" si="14"/>
        <v>2.904767782311757E-3</v>
      </c>
      <c r="I117">
        <f t="shared" si="15"/>
        <v>0.21118531600000001</v>
      </c>
      <c r="J117">
        <f t="shared" si="16"/>
        <v>6.1344430201412767E-4</v>
      </c>
      <c r="R117" s="4" t="s">
        <v>194</v>
      </c>
      <c r="S117" s="4">
        <v>0.54393411999999997</v>
      </c>
    </row>
    <row r="118" spans="1:19">
      <c r="A118" s="17" t="s">
        <v>47</v>
      </c>
      <c r="B118" s="19">
        <v>212.39975097960229</v>
      </c>
      <c r="C118" s="19">
        <v>222.27068958092249</v>
      </c>
      <c r="D118" s="19">
        <v>2063.453171665265</v>
      </c>
      <c r="E118" s="19">
        <v>294.70845410124343</v>
      </c>
      <c r="F118" s="19">
        <v>1430.0508605155901</v>
      </c>
      <c r="G118" s="20">
        <f t="shared" si="13"/>
        <v>844.57658536852466</v>
      </c>
      <c r="H118">
        <f t="shared" si="14"/>
        <v>6.343479125999937E-3</v>
      </c>
      <c r="I118">
        <f t="shared" si="15"/>
        <v>0.193795309</v>
      </c>
      <c r="J118">
        <f t="shared" si="16"/>
        <v>1.2293364973582077E-3</v>
      </c>
      <c r="R118" s="4" t="s">
        <v>196</v>
      </c>
      <c r="S118" s="5">
        <v>0.41895681699999998</v>
      </c>
    </row>
    <row r="119" spans="1:19">
      <c r="A119" s="17" t="s">
        <v>49</v>
      </c>
      <c r="B119" s="19">
        <v>2415.4978576921667</v>
      </c>
      <c r="C119" s="19">
        <v>2638.075246963574</v>
      </c>
      <c r="D119" s="19">
        <v>529.76974882291779</v>
      </c>
      <c r="E119" s="19">
        <v>11280.939174677316</v>
      </c>
      <c r="F119" s="19">
        <v>2321.7447334373387</v>
      </c>
      <c r="G119" s="20">
        <f t="shared" si="13"/>
        <v>3837.2053523186632</v>
      </c>
      <c r="H119">
        <f t="shared" si="14"/>
        <v>2.8820633292820402E-2</v>
      </c>
      <c r="I119">
        <f t="shared" si="15"/>
        <v>0.21171030399999999</v>
      </c>
      <c r="J119">
        <f t="shared" si="16"/>
        <v>6.1016250358955281E-3</v>
      </c>
      <c r="R119" s="17" t="s">
        <v>151</v>
      </c>
      <c r="S119" s="5">
        <v>0.34739118899999999</v>
      </c>
    </row>
    <row r="120" spans="1:19">
      <c r="A120" s="17" t="s">
        <v>51</v>
      </c>
      <c r="B120" s="19">
        <v>16.113084557073279</v>
      </c>
      <c r="C120" s="19">
        <v>12.502726288926899</v>
      </c>
      <c r="D120" s="19">
        <v>11.919819348515652</v>
      </c>
      <c r="E120" s="19">
        <v>5.5605368698347801</v>
      </c>
      <c r="F120" s="19">
        <v>3.8545902115652999</v>
      </c>
      <c r="G120" s="20">
        <f t="shared" si="13"/>
        <v>9.9901514551831827</v>
      </c>
      <c r="H120">
        <f t="shared" si="14"/>
        <v>7.5034423543579983E-5</v>
      </c>
      <c r="I120">
        <f t="shared" si="15"/>
        <v>0.26294708900000002</v>
      </c>
      <c r="J120">
        <f t="shared" si="16"/>
        <v>1.9730083245577423E-5</v>
      </c>
      <c r="R120" s="4" t="s">
        <v>183</v>
      </c>
      <c r="S120" s="5">
        <v>0.32123402699999998</v>
      </c>
    </row>
    <row r="121" spans="1:19">
      <c r="A121" s="17" t="s">
        <v>52</v>
      </c>
      <c r="B121" s="19">
        <v>134.76397993188559</v>
      </c>
      <c r="C121" s="19">
        <v>2.7783836197615299</v>
      </c>
      <c r="D121" s="19">
        <v>9.2709706044010662</v>
      </c>
      <c r="E121" s="19">
        <v>69.506710872934804</v>
      </c>
      <c r="F121" s="19">
        <v>1.2848672020084999</v>
      </c>
      <c r="G121" s="20">
        <f t="shared" si="13"/>
        <v>43.520982446198303</v>
      </c>
      <c r="H121">
        <f t="shared" si="14"/>
        <v>3.2687911134785436E-4</v>
      </c>
      <c r="I121">
        <f t="shared" si="15"/>
        <v>0.25720264300000001</v>
      </c>
      <c r="J121">
        <f t="shared" si="16"/>
        <v>8.4074171380159435E-5</v>
      </c>
      <c r="R121" s="4" t="s">
        <v>197</v>
      </c>
      <c r="S121" s="5">
        <v>0.35481905499999999</v>
      </c>
    </row>
    <row r="122" spans="1:19">
      <c r="A122" s="17" t="s">
        <v>54</v>
      </c>
      <c r="B122" s="19">
        <v>26321.456036913612</v>
      </c>
      <c r="C122" s="19">
        <v>15521.440091797795</v>
      </c>
      <c r="D122" s="19">
        <v>4831.50010926501</v>
      </c>
      <c r="E122" s="19">
        <v>704.79804825155895</v>
      </c>
      <c r="F122" s="19">
        <v>1007.3314140490352</v>
      </c>
      <c r="G122" s="20">
        <f t="shared" si="13"/>
        <v>9677.3051400554014</v>
      </c>
      <c r="H122">
        <f t="shared" si="14"/>
        <v>7.2684685101810198E-2</v>
      </c>
      <c r="I122">
        <f t="shared" si="15"/>
        <v>0.12913191900000001</v>
      </c>
      <c r="J122">
        <f t="shared" si="16"/>
        <v>9.3859128691074628E-3</v>
      </c>
      <c r="R122" s="22" t="s">
        <v>198</v>
      </c>
      <c r="S122" s="5">
        <v>0.48138170000000002</v>
      </c>
    </row>
    <row r="123" spans="1:19">
      <c r="A123" s="17" t="s">
        <v>56</v>
      </c>
      <c r="B123" s="19">
        <v>0</v>
      </c>
      <c r="C123" s="19">
        <v>0</v>
      </c>
      <c r="D123" s="21" t="s">
        <v>30</v>
      </c>
      <c r="E123" s="21" t="s">
        <v>30</v>
      </c>
      <c r="F123" s="19">
        <v>0</v>
      </c>
      <c r="G123" s="20">
        <f t="shared" si="13"/>
        <v>0</v>
      </c>
      <c r="H123">
        <f t="shared" si="14"/>
        <v>0</v>
      </c>
      <c r="I123">
        <f t="shared" si="15"/>
        <v>0.255508018</v>
      </c>
      <c r="R123" s="4" t="s">
        <v>51</v>
      </c>
      <c r="S123" s="5">
        <v>0.26294708900000002</v>
      </c>
    </row>
    <row r="124" spans="1:19">
      <c r="A124" s="17" t="s">
        <v>58</v>
      </c>
      <c r="B124" s="19">
        <v>10661.00267330721</v>
      </c>
      <c r="C124" s="19">
        <v>2767.2700852824851</v>
      </c>
      <c r="D124" s="19">
        <v>2644.8754709984173</v>
      </c>
      <c r="E124" s="19">
        <v>9304.1683174510508</v>
      </c>
      <c r="F124" s="19">
        <v>10630.944084839251</v>
      </c>
      <c r="G124" s="20">
        <f t="shared" si="13"/>
        <v>7201.6521263756822</v>
      </c>
      <c r="H124">
        <f t="shared" si="14"/>
        <v>5.4090452811267002E-2</v>
      </c>
      <c r="I124">
        <f t="shared" si="15"/>
        <v>0.19057085000000001</v>
      </c>
      <c r="J124">
        <f t="shared" si="16"/>
        <v>1.0308063569128043E-2</v>
      </c>
      <c r="R124" s="4" t="s">
        <v>184</v>
      </c>
      <c r="S124" s="5">
        <v>0.35035347300000003</v>
      </c>
    </row>
    <row r="125" spans="1:19">
      <c r="A125" s="17" t="s">
        <v>60</v>
      </c>
      <c r="B125" s="19">
        <v>833.48591936133585</v>
      </c>
      <c r="C125" s="19">
        <v>2028.2200424259179</v>
      </c>
      <c r="D125" s="19">
        <v>2268.7389493341457</v>
      </c>
      <c r="E125" s="19">
        <v>202.95959574896949</v>
      </c>
      <c r="F125" s="19">
        <v>833.87511090395139</v>
      </c>
      <c r="G125" s="20">
        <f t="shared" si="13"/>
        <v>1233.4559235548641</v>
      </c>
      <c r="H125">
        <f t="shared" si="14"/>
        <v>9.264289395966541E-3</v>
      </c>
      <c r="I125">
        <f t="shared" si="15"/>
        <v>0.14993991800000001</v>
      </c>
      <c r="J125">
        <f t="shared" si="16"/>
        <v>1.3890867923594928E-3</v>
      </c>
      <c r="R125" s="4" t="s">
        <v>199</v>
      </c>
      <c r="S125" s="5">
        <v>0.47867728199999998</v>
      </c>
    </row>
    <row r="126" spans="1:19">
      <c r="A126" s="17" t="s">
        <v>62</v>
      </c>
      <c r="B126" s="19">
        <v>225.58318379902587</v>
      </c>
      <c r="C126" s="19">
        <v>26.394644387734498</v>
      </c>
      <c r="D126" s="19">
        <v>162.90419776304725</v>
      </c>
      <c r="E126" s="19">
        <v>497.66804985021298</v>
      </c>
      <c r="F126" s="19">
        <v>75.806834479155697</v>
      </c>
      <c r="G126" s="20">
        <f t="shared" si="13"/>
        <v>197.67138205583524</v>
      </c>
      <c r="H126">
        <f t="shared" si="14"/>
        <v>1.4846780121563622E-3</v>
      </c>
      <c r="I126">
        <f t="shared" si="15"/>
        <v>0.25460756899999998</v>
      </c>
      <c r="J126">
        <f t="shared" si="16"/>
        <v>3.780102594228838E-4</v>
      </c>
      <c r="R126" s="4" t="s">
        <v>122</v>
      </c>
      <c r="S126" s="5">
        <v>0.57400911600000004</v>
      </c>
    </row>
    <row r="127" spans="1:19">
      <c r="A127" s="17" t="s">
        <v>64</v>
      </c>
      <c r="B127" s="19">
        <v>1605.4491522320284</v>
      </c>
      <c r="C127" s="19">
        <v>507.05501060647947</v>
      </c>
      <c r="D127" s="19">
        <v>332.43051738638098</v>
      </c>
      <c r="E127" s="19">
        <v>27.802684349173887</v>
      </c>
      <c r="F127" s="19">
        <v>159.3228208952915</v>
      </c>
      <c r="G127" s="20">
        <f t="shared" si="13"/>
        <v>526.41203709387082</v>
      </c>
      <c r="H127">
        <f t="shared" si="14"/>
        <v>3.9537962889688713E-3</v>
      </c>
      <c r="I127">
        <f t="shared" si="15"/>
        <v>0.25070976</v>
      </c>
      <c r="J127">
        <f t="shared" si="16"/>
        <v>9.9125531869627631E-4</v>
      </c>
      <c r="R127" s="22" t="s">
        <v>99</v>
      </c>
      <c r="S127" s="5">
        <v>0.36547341700000002</v>
      </c>
    </row>
    <row r="128" spans="1:19">
      <c r="A128" s="17" t="s">
        <v>66</v>
      </c>
      <c r="B128" s="19">
        <v>206.5404475043029</v>
      </c>
      <c r="C128" s="19">
        <v>4.1675754296422998</v>
      </c>
      <c r="D128" s="19">
        <v>56.950247998463666</v>
      </c>
      <c r="E128" s="19">
        <v>55.605368698347803</v>
      </c>
      <c r="F128" s="19">
        <v>111.782956612951</v>
      </c>
      <c r="G128" s="20">
        <f t="shared" si="13"/>
        <v>87.009319248741534</v>
      </c>
      <c r="H128">
        <f t="shared" si="14"/>
        <v>6.5351302650785753E-4</v>
      </c>
      <c r="I128">
        <f t="shared" si="15"/>
        <v>0.187754477</v>
      </c>
      <c r="J128">
        <f t="shared" si="16"/>
        <v>1.2269999650466992E-4</v>
      </c>
      <c r="R128" s="4" t="s">
        <v>79</v>
      </c>
      <c r="S128" s="4">
        <v>0.17537725199999998</v>
      </c>
    </row>
    <row r="129" spans="1:19">
      <c r="A129" s="17" t="s">
        <v>68</v>
      </c>
      <c r="B129" s="19">
        <v>121.580547112462</v>
      </c>
      <c r="C129" s="19">
        <v>134.75160555843399</v>
      </c>
      <c r="D129" s="19">
        <v>5.2976974882291801</v>
      </c>
      <c r="E129" s="19">
        <v>44.484294958678298</v>
      </c>
      <c r="F129" s="19">
        <v>41.115573850138901</v>
      </c>
      <c r="G129" s="20">
        <f t="shared" si="13"/>
        <v>69.445943793588469</v>
      </c>
      <c r="H129">
        <f t="shared" si="14"/>
        <v>5.2159733347067853E-4</v>
      </c>
      <c r="I129">
        <f t="shared" si="15"/>
        <v>0.17079533599999999</v>
      </c>
      <c r="J129">
        <f t="shared" si="16"/>
        <v>8.9086391826828586E-5</v>
      </c>
      <c r="R129" s="4" t="s">
        <v>52</v>
      </c>
      <c r="S129" s="5">
        <v>0.25720264300000001</v>
      </c>
    </row>
    <row r="130" spans="1:19">
      <c r="A130" s="17" t="s">
        <v>70</v>
      </c>
      <c r="B130" s="19">
        <v>474.60358149924923</v>
      </c>
      <c r="C130" s="19">
        <v>2703.3672620279699</v>
      </c>
      <c r="D130" s="19">
        <v>2005.1784992947441</v>
      </c>
      <c r="E130" s="19">
        <v>7882.06101299081</v>
      </c>
      <c r="F130" s="19">
        <v>3407.4527163695502</v>
      </c>
      <c r="G130" s="20">
        <f t="shared" si="13"/>
        <v>3294.5326144364649</v>
      </c>
      <c r="H130">
        <f t="shared" si="14"/>
        <v>2.474470549107714E-2</v>
      </c>
      <c r="I130">
        <f t="shared" si="15"/>
        <v>0.21351756199999999</v>
      </c>
      <c r="J130">
        <f t="shared" si="16"/>
        <v>5.2834291888628031E-3</v>
      </c>
      <c r="R130" s="4" t="s">
        <v>54</v>
      </c>
      <c r="S130" s="5">
        <v>0.12913191900000001</v>
      </c>
    </row>
    <row r="131" spans="1:19">
      <c r="A131" s="17" t="s">
        <v>72</v>
      </c>
      <c r="B131" s="19">
        <v>4905.7018346944005</v>
      </c>
      <c r="C131" s="19">
        <v>1954.5928765022372</v>
      </c>
      <c r="D131" s="19">
        <v>3403.7706361872501</v>
      </c>
      <c r="E131" s="19">
        <v>2010.13407844527</v>
      </c>
      <c r="F131" s="19">
        <v>2387.2726815755</v>
      </c>
      <c r="G131" s="20">
        <f t="shared" si="13"/>
        <v>2932.2944214809313</v>
      </c>
      <c r="H131">
        <f t="shared" si="14"/>
        <v>2.2023992585389948E-2</v>
      </c>
      <c r="I131">
        <f t="shared" si="15"/>
        <v>0.20526576499999999</v>
      </c>
      <c r="J131">
        <f t="shared" si="16"/>
        <v>4.5207716863943951E-3</v>
      </c>
      <c r="R131" s="23" t="s">
        <v>153</v>
      </c>
      <c r="S131" s="4">
        <v>0.30302319799999999</v>
      </c>
    </row>
    <row r="132" spans="1:19">
      <c r="A132" s="17" t="s">
        <v>74</v>
      </c>
      <c r="B132" s="19">
        <v>25211.118028344401</v>
      </c>
      <c r="C132" s="19">
        <v>21917.279184488838</v>
      </c>
      <c r="D132" s="19">
        <v>15601.71910283493</v>
      </c>
      <c r="E132" s="19">
        <v>503.22858672004799</v>
      </c>
      <c r="F132" s="19">
        <v>1374.8018044156574</v>
      </c>
      <c r="G132" s="20">
        <f t="shared" si="13"/>
        <v>12921.629341360775</v>
      </c>
      <c r="H132">
        <f t="shared" si="14"/>
        <v>9.7052283263410893E-2</v>
      </c>
      <c r="I132">
        <f t="shared" si="15"/>
        <v>0.164744418</v>
      </c>
      <c r="J132">
        <f t="shared" si="16"/>
        <v>1.5988821921801767E-2</v>
      </c>
      <c r="R132" s="4" t="s">
        <v>123</v>
      </c>
      <c r="S132" s="5">
        <v>0.53886033200000005</v>
      </c>
    </row>
    <row r="133" spans="1:19">
      <c r="A133" s="17" t="s">
        <v>20</v>
      </c>
      <c r="B133" s="19">
        <v>0</v>
      </c>
      <c r="C133" s="19">
        <v>0</v>
      </c>
      <c r="D133" s="19">
        <v>0</v>
      </c>
      <c r="E133" s="21" t="s">
        <v>30</v>
      </c>
      <c r="F133" s="19">
        <v>0</v>
      </c>
      <c r="G133" s="20">
        <f t="shared" si="13"/>
        <v>0</v>
      </c>
      <c r="H133">
        <f t="shared" si="14"/>
        <v>0</v>
      </c>
      <c r="I133">
        <f t="shared" si="15"/>
        <v>0.21351756199999999</v>
      </c>
      <c r="R133" s="4" t="s">
        <v>125</v>
      </c>
      <c r="S133" s="5">
        <v>0.491810578</v>
      </c>
    </row>
    <row r="134" spans="1:19">
      <c r="A134" s="17" t="s">
        <v>132</v>
      </c>
      <c r="B134" s="19">
        <v>0</v>
      </c>
      <c r="C134" s="19">
        <v>0</v>
      </c>
      <c r="D134" s="19">
        <v>0</v>
      </c>
      <c r="E134" s="21" t="s">
        <v>30</v>
      </c>
      <c r="F134" s="19">
        <v>0</v>
      </c>
      <c r="G134" s="20">
        <f t="shared" si="13"/>
        <v>0</v>
      </c>
      <c r="H134">
        <f t="shared" si="14"/>
        <v>0</v>
      </c>
      <c r="I134">
        <f t="shared" si="15"/>
        <v>0.235824899</v>
      </c>
      <c r="R134" s="4" t="s">
        <v>163</v>
      </c>
      <c r="S134" s="5">
        <v>0.309853932</v>
      </c>
    </row>
    <row r="135" spans="1:19">
      <c r="A135" s="17" t="s">
        <v>76</v>
      </c>
      <c r="B135" s="19">
        <v>0</v>
      </c>
      <c r="C135" s="19">
        <v>0</v>
      </c>
      <c r="D135" s="19">
        <v>0</v>
      </c>
      <c r="E135" s="21" t="s">
        <v>30</v>
      </c>
      <c r="F135" s="19">
        <v>0</v>
      </c>
      <c r="G135" s="20">
        <f t="shared" si="13"/>
        <v>0</v>
      </c>
      <c r="H135">
        <f t="shared" si="14"/>
        <v>0</v>
      </c>
      <c r="I135">
        <f t="shared" si="15"/>
        <v>0.21351756199999999</v>
      </c>
      <c r="R135" s="4" t="s">
        <v>176</v>
      </c>
      <c r="S135" s="5">
        <v>0.39787066100000001</v>
      </c>
    </row>
    <row r="136" spans="1:19">
      <c r="A136" s="17" t="s">
        <v>77</v>
      </c>
      <c r="B136" s="19">
        <v>0</v>
      </c>
      <c r="C136" s="19">
        <v>0</v>
      </c>
      <c r="D136" s="21" t="s">
        <v>30</v>
      </c>
      <c r="E136" s="21" t="s">
        <v>30</v>
      </c>
      <c r="F136" s="21" t="s">
        <v>30</v>
      </c>
      <c r="G136" s="20">
        <f t="shared" si="13"/>
        <v>0</v>
      </c>
      <c r="H136">
        <f t="shared" si="14"/>
        <v>0</v>
      </c>
      <c r="I136">
        <f t="shared" si="15"/>
        <v>0.235824899</v>
      </c>
      <c r="R136" s="4" t="s">
        <v>126</v>
      </c>
      <c r="S136" s="5">
        <v>0.54441631300000004</v>
      </c>
    </row>
    <row r="137" spans="1:19">
      <c r="A137" s="17" t="s">
        <v>188</v>
      </c>
      <c r="B137" s="19">
        <v>638.66407880763177</v>
      </c>
      <c r="C137" s="19">
        <v>254.22210120818011</v>
      </c>
      <c r="D137" s="19">
        <v>45.030428649948014</v>
      </c>
      <c r="E137" s="19">
        <v>12.511207957128301</v>
      </c>
      <c r="F137" s="19">
        <v>53.964188897922902</v>
      </c>
      <c r="G137" s="20">
        <f t="shared" si="13"/>
        <v>200.87840110416221</v>
      </c>
      <c r="H137">
        <f t="shared" si="14"/>
        <v>1.5087654173037231E-3</v>
      </c>
      <c r="I137">
        <f t="shared" si="15"/>
        <v>0.150847644</v>
      </c>
      <c r="J137">
        <f t="shared" si="16"/>
        <v>2.2759370854894345E-4</v>
      </c>
      <c r="R137" s="4" t="s">
        <v>56</v>
      </c>
      <c r="S137" s="5">
        <v>0.255508018</v>
      </c>
    </row>
    <row r="138" spans="1:19">
      <c r="A138" s="17" t="s">
        <v>79</v>
      </c>
      <c r="B138" s="19">
        <v>0</v>
      </c>
      <c r="C138" s="19">
        <v>0</v>
      </c>
      <c r="D138" s="21" t="s">
        <v>30</v>
      </c>
      <c r="E138" s="21" t="s">
        <v>30</v>
      </c>
      <c r="F138" s="19">
        <v>0</v>
      </c>
      <c r="G138" s="20">
        <f t="shared" si="13"/>
        <v>0</v>
      </c>
      <c r="H138">
        <f t="shared" si="14"/>
        <v>0</v>
      </c>
      <c r="I138">
        <f t="shared" si="15"/>
        <v>0.17537725199999998</v>
      </c>
      <c r="R138" s="4" t="s">
        <v>208</v>
      </c>
      <c r="S138" s="4">
        <v>0.54393411999999997</v>
      </c>
    </row>
    <row r="139" spans="1:19">
      <c r="A139" s="17" t="s">
        <v>83</v>
      </c>
      <c r="B139" s="19">
        <v>1625.9567143955762</v>
      </c>
      <c r="C139" s="19">
        <v>568.1794502412331</v>
      </c>
      <c r="D139" s="19">
        <v>282.10239124820373</v>
      </c>
      <c r="E139" s="19">
        <v>2595.3805839953902</v>
      </c>
      <c r="F139" s="19">
        <v>728.51646751212263</v>
      </c>
      <c r="G139" s="20">
        <f t="shared" si="13"/>
        <v>1160.0271214785053</v>
      </c>
      <c r="H139">
        <f t="shared" si="14"/>
        <v>8.7127774534287109E-3</v>
      </c>
      <c r="I139">
        <f t="shared" si="15"/>
        <v>0.16181582799999999</v>
      </c>
      <c r="J139">
        <f t="shared" si="16"/>
        <v>1.4098652978062982E-3</v>
      </c>
      <c r="R139" s="4" t="s">
        <v>209</v>
      </c>
      <c r="S139" s="4">
        <v>0.39864959599999999</v>
      </c>
    </row>
    <row r="140" spans="1:19">
      <c r="A140" s="17" t="s">
        <v>85</v>
      </c>
      <c r="B140" s="19">
        <v>130.36950232541099</v>
      </c>
      <c r="C140" s="19">
        <v>344.51956885043001</v>
      </c>
      <c r="D140" s="19">
        <v>9557.0462687654381</v>
      </c>
      <c r="E140" s="19">
        <v>6676.8146464541196</v>
      </c>
      <c r="F140" s="19">
        <v>3433.1499350706545</v>
      </c>
      <c r="G140" s="20">
        <f t="shared" si="13"/>
        <v>4028.3799842932108</v>
      </c>
      <c r="H140">
        <f t="shared" si="14"/>
        <v>3.0256515258245839E-2</v>
      </c>
      <c r="I140">
        <f t="shared" si="15"/>
        <v>0.15576436299999999</v>
      </c>
      <c r="J140">
        <f t="shared" si="16"/>
        <v>4.7128868258004431E-3</v>
      </c>
      <c r="R140" s="4" t="s">
        <v>127</v>
      </c>
      <c r="S140" s="5">
        <v>0.46528443800000002</v>
      </c>
    </row>
    <row r="141" spans="1:19">
      <c r="A141" s="17" t="s">
        <v>87</v>
      </c>
      <c r="B141" s="19">
        <v>2140.1105943531002</v>
      </c>
      <c r="C141" s="19">
        <v>307.01138998364922</v>
      </c>
      <c r="D141" s="19">
        <v>66.221218602865065</v>
      </c>
      <c r="E141" s="19">
        <v>13.901342174587</v>
      </c>
      <c r="F141" s="19">
        <v>5835.8409490062613</v>
      </c>
      <c r="G141" s="20">
        <f t="shared" si="13"/>
        <v>1672.6170988240926</v>
      </c>
      <c r="H141">
        <f t="shared" si="14"/>
        <v>1.2562758470922466E-2</v>
      </c>
      <c r="I141">
        <f t="shared" si="15"/>
        <v>0.23357465599999999</v>
      </c>
      <c r="J141">
        <f t="shared" si="16"/>
        <v>2.9343419882568011E-3</v>
      </c>
      <c r="R141" s="4" t="s">
        <v>128</v>
      </c>
      <c r="S141" s="5">
        <v>0.33922593699999998</v>
      </c>
    </row>
    <row r="142" spans="1:19">
      <c r="A142" s="17" t="s">
        <v>0</v>
      </c>
      <c r="B142" s="19">
        <v>21001.208481341779</v>
      </c>
      <c r="C142" s="19">
        <v>1036.33709017105</v>
      </c>
      <c r="D142" s="19">
        <v>3712.3615148765898</v>
      </c>
      <c r="E142" s="19">
        <v>23290.308679302987</v>
      </c>
      <c r="F142" s="19">
        <v>776.05635458338497</v>
      </c>
      <c r="G142" s="20">
        <f t="shared" si="13"/>
        <v>9963.2544240551597</v>
      </c>
      <c r="H142">
        <f t="shared" si="14"/>
        <v>7.483240426141205E-2</v>
      </c>
      <c r="I142">
        <f t="shared" si="15"/>
        <v>0.199021375</v>
      </c>
      <c r="J142">
        <f t="shared" si="16"/>
        <v>1.4893247990662085E-2</v>
      </c>
      <c r="R142" s="4" t="s">
        <v>210</v>
      </c>
      <c r="S142" s="4">
        <v>0.46037966699999999</v>
      </c>
    </row>
    <row r="143" spans="1:19">
      <c r="A143" s="17" t="s">
        <v>37</v>
      </c>
      <c r="B143" s="19">
        <v>1756.3262167209873</v>
      </c>
      <c r="C143" s="19">
        <v>386.19532314685284</v>
      </c>
      <c r="D143" s="19">
        <v>190.71710957625001</v>
      </c>
      <c r="E143" s="19">
        <v>5524.3933801808598</v>
      </c>
      <c r="F143" s="19">
        <v>87.370576627701098</v>
      </c>
      <c r="G143" s="20">
        <f t="shared" si="13"/>
        <v>1589.0005212505303</v>
      </c>
      <c r="H143">
        <f t="shared" si="14"/>
        <v>1.1934727782392305E-2</v>
      </c>
      <c r="I143">
        <f t="shared" si="15"/>
        <v>0.23886655300000001</v>
      </c>
      <c r="J143">
        <f t="shared" si="16"/>
        <v>2.8508072863733841E-3</v>
      </c>
      <c r="R143" s="4" t="s">
        <v>205</v>
      </c>
      <c r="S143" s="5">
        <v>0.28954676299999998</v>
      </c>
    </row>
    <row r="144" spans="1:19">
      <c r="A144" s="17" t="s">
        <v>57</v>
      </c>
      <c r="B144" s="19">
        <v>1104.4787050939319</v>
      </c>
      <c r="C144" s="19">
        <v>209.76796329199601</v>
      </c>
      <c r="D144" s="19">
        <v>662.21218602864724</v>
      </c>
      <c r="E144" s="19">
        <v>237.71295118543699</v>
      </c>
      <c r="F144" s="19">
        <v>2173.98567178228</v>
      </c>
      <c r="G144" s="20">
        <f t="shared" si="13"/>
        <v>877.63149547645844</v>
      </c>
      <c r="H144">
        <f t="shared" si="14"/>
        <v>6.591749248466082E-3</v>
      </c>
      <c r="I144">
        <f t="shared" si="15"/>
        <v>0.39864959599999999</v>
      </c>
      <c r="J144">
        <f t="shared" si="16"/>
        <v>2.627798174834307E-3</v>
      </c>
      <c r="R144" s="4" t="s">
        <v>211</v>
      </c>
      <c r="S144" s="5">
        <v>0.48259844499999999</v>
      </c>
    </row>
    <row r="145" spans="1:19">
      <c r="A145" s="17" t="s">
        <v>90</v>
      </c>
      <c r="B145" s="19">
        <v>273.92243747024571</v>
      </c>
      <c r="C145" s="19">
        <v>151.42190727700344</v>
      </c>
      <c r="D145" s="19">
        <v>178.79729022773481</v>
      </c>
      <c r="E145" s="19">
        <v>191.83852200929999</v>
      </c>
      <c r="F145" s="19">
        <v>57.818762017797901</v>
      </c>
      <c r="G145" s="20">
        <f t="shared" si="13"/>
        <v>170.75978380041636</v>
      </c>
      <c r="H145">
        <f t="shared" si="14"/>
        <v>1.2825493186334929E-3</v>
      </c>
      <c r="I145">
        <f t="shared" si="15"/>
        <v>0.25567135899999999</v>
      </c>
      <c r="J145">
        <f t="shared" si="16"/>
        <v>3.2791112727954911E-4</v>
      </c>
      <c r="R145" s="4" t="s">
        <v>81</v>
      </c>
      <c r="S145" s="5">
        <v>0.18817235299999999</v>
      </c>
    </row>
    <row r="146" spans="1:19">
      <c r="A146" s="17" t="s">
        <v>92</v>
      </c>
      <c r="B146" s="19">
        <v>139.15845753836012</v>
      </c>
      <c r="C146" s="19">
        <v>1436.4243314167118</v>
      </c>
      <c r="D146" s="19">
        <v>806.57444258289297</v>
      </c>
      <c r="E146" s="19">
        <v>1441.5691835046673</v>
      </c>
      <c r="F146" s="19">
        <v>931.52458526710984</v>
      </c>
      <c r="G146" s="20">
        <f t="shared" si="13"/>
        <v>951.05020006194843</v>
      </c>
      <c r="H146">
        <f t="shared" si="14"/>
        <v>7.1431853503712674E-3</v>
      </c>
      <c r="I146">
        <f t="shared" si="15"/>
        <v>0.28963038000000002</v>
      </c>
      <c r="J146">
        <f t="shared" si="16"/>
        <v>2.0688834874384634E-3</v>
      </c>
      <c r="R146" s="4" t="s">
        <v>155</v>
      </c>
      <c r="S146" s="5">
        <v>0.39930692499999998</v>
      </c>
    </row>
    <row r="147" spans="1:19">
      <c r="A147" s="17" t="s">
        <v>94</v>
      </c>
      <c r="B147" s="19">
        <v>5.8593034752993702</v>
      </c>
      <c r="C147" s="19">
        <v>44.4541379161845</v>
      </c>
      <c r="D147" s="19">
        <v>1.3244243720572899</v>
      </c>
      <c r="E147" s="19">
        <v>20.852013261880401</v>
      </c>
      <c r="F147" s="19">
        <v>19.272916874445905</v>
      </c>
      <c r="G147" s="20">
        <f t="shared" si="13"/>
        <v>18.35255917997349</v>
      </c>
      <c r="H147">
        <f t="shared" si="14"/>
        <v>1.3784312528157734E-4</v>
      </c>
      <c r="I147">
        <f t="shared" si="15"/>
        <v>0.25937051</v>
      </c>
      <c r="J147">
        <f t="shared" si="16"/>
        <v>3.5752441704276609E-5</v>
      </c>
      <c r="R147" s="4" t="s">
        <v>212</v>
      </c>
      <c r="S147" s="4">
        <v>0.2866231185</v>
      </c>
    </row>
    <row r="148" spans="1:19">
      <c r="A148" s="17" t="s">
        <v>6</v>
      </c>
      <c r="B148" s="19">
        <v>329.58582048558975</v>
      </c>
      <c r="C148" s="19">
        <v>673.75802779217133</v>
      </c>
      <c r="D148" s="19">
        <v>268.85814752763076</v>
      </c>
      <c r="E148" s="19">
        <v>360.04476232180212</v>
      </c>
      <c r="F148" s="19">
        <v>265.96632579189861</v>
      </c>
      <c r="G148" s="20">
        <f t="shared" si="13"/>
        <v>379.64261678381854</v>
      </c>
      <c r="H148">
        <f t="shared" si="14"/>
        <v>2.8514347385765167E-3</v>
      </c>
      <c r="I148">
        <f t="shared" si="15"/>
        <v>0.33249730300000002</v>
      </c>
      <c r="J148">
        <f t="shared" si="16"/>
        <v>9.4809436025720191E-4</v>
      </c>
      <c r="R148" s="4" t="s">
        <v>214</v>
      </c>
      <c r="S148" s="4">
        <v>0.39864959599999999</v>
      </c>
    </row>
    <row r="149" spans="1:19">
      <c r="A149" s="17" t="s">
        <v>97</v>
      </c>
      <c r="B149" s="19">
        <v>12943.201376936317</v>
      </c>
      <c r="C149" s="19">
        <v>7555.8142539414803</v>
      </c>
      <c r="D149" s="19">
        <v>52.976974882291799</v>
      </c>
      <c r="E149" s="19">
        <v>196.00892466167608</v>
      </c>
      <c r="F149" s="19">
        <v>143.9044828379507</v>
      </c>
      <c r="G149" s="20">
        <f t="shared" si="13"/>
        <v>4178.3812026519427</v>
      </c>
      <c r="H149">
        <f t="shared" si="14"/>
        <v>3.1383150324878643E-2</v>
      </c>
      <c r="I149">
        <f t="shared" si="15"/>
        <v>0.28376774599999999</v>
      </c>
      <c r="J149">
        <f t="shared" si="16"/>
        <v>8.9055258300699807E-3</v>
      </c>
      <c r="R149" s="4" t="s">
        <v>101</v>
      </c>
      <c r="S149" s="5">
        <v>0.36470802699999999</v>
      </c>
    </row>
    <row r="150" spans="1:19">
      <c r="A150" s="17" t="s">
        <v>99</v>
      </c>
      <c r="B150" s="19">
        <v>345.69890504266306</v>
      </c>
      <c r="C150" s="19">
        <v>25.005452577853799</v>
      </c>
      <c r="D150" s="19">
        <v>68.870067346979326</v>
      </c>
      <c r="E150" s="19">
        <v>628.34066629132997</v>
      </c>
      <c r="F150" s="19">
        <v>476.68362397001601</v>
      </c>
      <c r="G150" s="20">
        <f t="shared" si="13"/>
        <v>308.91974304576843</v>
      </c>
      <c r="H150">
        <f t="shared" si="14"/>
        <v>2.3202465893191059E-3</v>
      </c>
      <c r="I150">
        <f t="shared" si="15"/>
        <v>0.36547341700000002</v>
      </c>
      <c r="J150">
        <f t="shared" si="16"/>
        <v>8.4798844928104936E-4</v>
      </c>
      <c r="R150" s="4" t="s">
        <v>129</v>
      </c>
      <c r="S150" s="5">
        <v>0.51318692300000002</v>
      </c>
    </row>
    <row r="151" spans="1:19">
      <c r="A151" s="17" t="s">
        <v>101</v>
      </c>
      <c r="B151" s="19">
        <v>1606.9139781008532</v>
      </c>
      <c r="C151" s="19">
        <v>1378.0782754017196</v>
      </c>
      <c r="D151" s="19">
        <v>527.12090007880329</v>
      </c>
      <c r="E151" s="19">
        <v>187.66811935692394</v>
      </c>
      <c r="F151" s="19">
        <v>611.59407057728822</v>
      </c>
      <c r="G151" s="20">
        <f t="shared" si="13"/>
        <v>862.27506870311754</v>
      </c>
      <c r="H151">
        <f t="shared" si="14"/>
        <v>6.4764095926264295E-3</v>
      </c>
      <c r="I151">
        <f t="shared" si="15"/>
        <v>0.36470802699999999</v>
      </c>
      <c r="J151">
        <f t="shared" si="16"/>
        <v>2.3619985645706586E-3</v>
      </c>
      <c r="R151" s="4" t="s">
        <v>217</v>
      </c>
      <c r="S151" s="5">
        <v>0.42702807500000001</v>
      </c>
    </row>
    <row r="152" spans="1:19">
      <c r="A152" s="17" t="s">
        <v>105</v>
      </c>
      <c r="B152" s="19">
        <v>708.97572051122415</v>
      </c>
      <c r="C152" s="19">
        <v>118.08130383986509</v>
      </c>
      <c r="D152" s="19">
        <v>72.843340463151208</v>
      </c>
      <c r="E152" s="19">
        <v>12.511207957128264</v>
      </c>
      <c r="F152" s="19">
        <v>38.545839446121903</v>
      </c>
      <c r="G152" s="20">
        <f t="shared" si="13"/>
        <v>190.19148244349813</v>
      </c>
      <c r="H152">
        <f t="shared" si="14"/>
        <v>1.428497687153945E-3</v>
      </c>
      <c r="I152">
        <f t="shared" si="15"/>
        <v>0.31737988700000003</v>
      </c>
      <c r="J152">
        <f t="shared" si="16"/>
        <v>4.5337643452868047E-4</v>
      </c>
      <c r="R152" s="4" t="s">
        <v>218</v>
      </c>
      <c r="S152" s="4">
        <v>0.54393411999999997</v>
      </c>
    </row>
    <row r="153" spans="1:19">
      <c r="A153" s="24" t="s">
        <v>22</v>
      </c>
      <c r="B153" s="19">
        <v>518.5483575639945</v>
      </c>
      <c r="C153" s="19">
        <v>477.88198259898297</v>
      </c>
      <c r="D153" s="19">
        <v>1511.1682085173734</v>
      </c>
      <c r="E153" s="19">
        <v>978.65448909092186</v>
      </c>
      <c r="F153" s="19">
        <v>953.36723084834261</v>
      </c>
      <c r="G153" s="20">
        <f t="shared" si="13"/>
        <v>887.92405372392318</v>
      </c>
      <c r="H153">
        <f t="shared" si="14"/>
        <v>6.6690550008715217E-3</v>
      </c>
      <c r="I153">
        <f t="shared" si="15"/>
        <v>0.51563940399999997</v>
      </c>
      <c r="J153">
        <f t="shared" si="16"/>
        <v>3.4388275458926108E-3</v>
      </c>
      <c r="R153" s="4" t="s">
        <v>177</v>
      </c>
      <c r="S153" s="5">
        <v>0.47759416300000002</v>
      </c>
    </row>
    <row r="154" spans="1:19">
      <c r="A154" s="24" t="s">
        <v>65</v>
      </c>
      <c r="B154" s="19">
        <v>0</v>
      </c>
      <c r="C154" s="19">
        <v>0</v>
      </c>
      <c r="D154" s="21" t="s">
        <v>30</v>
      </c>
      <c r="E154" s="21" t="s">
        <v>30</v>
      </c>
      <c r="F154" s="21" t="s">
        <v>30</v>
      </c>
      <c r="G154" s="20">
        <f t="shared" si="13"/>
        <v>0</v>
      </c>
      <c r="H154">
        <f t="shared" si="14"/>
        <v>0</v>
      </c>
      <c r="I154">
        <f t="shared" si="15"/>
        <v>0.42144716700000001</v>
      </c>
      <c r="R154" s="4" t="s">
        <v>58</v>
      </c>
      <c r="S154" s="5">
        <v>0.19057085000000001</v>
      </c>
    </row>
    <row r="155" spans="1:19">
      <c r="A155" s="24" t="s">
        <v>78</v>
      </c>
      <c r="B155" s="19">
        <v>0</v>
      </c>
      <c r="C155" s="19">
        <v>0</v>
      </c>
      <c r="D155" s="21" t="s">
        <v>30</v>
      </c>
      <c r="E155" s="21" t="s">
        <v>30</v>
      </c>
      <c r="F155" s="21" t="s">
        <v>30</v>
      </c>
      <c r="G155" s="20">
        <f t="shared" si="13"/>
        <v>0</v>
      </c>
      <c r="H155">
        <f t="shared" si="14"/>
        <v>0</v>
      </c>
      <c r="I155">
        <f t="shared" si="15"/>
        <v>0.53326135799999996</v>
      </c>
      <c r="R155" s="218" t="s">
        <v>266</v>
      </c>
      <c r="S155" s="4">
        <v>0.39864959599999999</v>
      </c>
    </row>
    <row r="156" spans="1:19">
      <c r="A156" s="24" t="s">
        <v>86</v>
      </c>
      <c r="B156" s="19">
        <v>65.917164097117904</v>
      </c>
      <c r="C156" s="19">
        <v>29.173028007496079</v>
      </c>
      <c r="D156" s="19">
        <v>103.30510102046898</v>
      </c>
      <c r="E156" s="19">
        <v>329.46180953771102</v>
      </c>
      <c r="F156" s="19">
        <v>84.800853618144288</v>
      </c>
      <c r="G156" s="20">
        <f t="shared" si="13"/>
        <v>122.53159125618765</v>
      </c>
      <c r="H156">
        <f t="shared" si="14"/>
        <v>9.2031510803727043E-4</v>
      </c>
      <c r="I156">
        <f t="shared" si="15"/>
        <v>0.47433267899999998</v>
      </c>
      <c r="J156">
        <f t="shared" si="16"/>
        <v>4.3653553071949287E-4</v>
      </c>
      <c r="R156" s="22" t="s">
        <v>213</v>
      </c>
      <c r="S156" s="4">
        <v>0.39864959599999999</v>
      </c>
    </row>
    <row r="157" spans="1:19" ht="16" thickBot="1">
      <c r="A157" s="26" t="s">
        <v>106</v>
      </c>
      <c r="B157" s="28">
        <v>550.77452667814111</v>
      </c>
      <c r="C157" s="28">
        <v>315.34654084293379</v>
      </c>
      <c r="D157" s="28">
        <v>9.2709706044010396</v>
      </c>
      <c r="E157" s="28">
        <v>318.34073579804129</v>
      </c>
      <c r="F157" s="28">
        <v>335.34884704993232</v>
      </c>
      <c r="G157" s="20">
        <f t="shared" si="13"/>
        <v>305.81632419468991</v>
      </c>
      <c r="H157">
        <f t="shared" si="14"/>
        <v>2.296937308619048E-3</v>
      </c>
      <c r="I157">
        <f t="shared" si="15"/>
        <v>0.48877002400000003</v>
      </c>
      <c r="J157">
        <f t="shared" si="16"/>
        <v>1.1226741034602275E-3</v>
      </c>
      <c r="R157" s="4" t="s">
        <v>94</v>
      </c>
      <c r="S157" s="5">
        <v>0.25937051</v>
      </c>
    </row>
    <row r="158" spans="1:19">
      <c r="A158" s="24" t="s">
        <v>111</v>
      </c>
      <c r="B158" s="19">
        <v>0</v>
      </c>
      <c r="C158" s="19">
        <v>0</v>
      </c>
      <c r="D158" s="21" t="s">
        <v>30</v>
      </c>
      <c r="E158" s="21" t="s">
        <v>30</v>
      </c>
      <c r="F158" s="19">
        <v>0</v>
      </c>
      <c r="G158" s="20">
        <f t="shared" si="13"/>
        <v>0</v>
      </c>
      <c r="H158">
        <f t="shared" si="14"/>
        <v>0</v>
      </c>
      <c r="I158">
        <f t="shared" si="15"/>
        <v>0.57165877300000001</v>
      </c>
      <c r="R158" s="17" t="s">
        <v>222</v>
      </c>
      <c r="S158" s="4">
        <v>0.54393411999999997</v>
      </c>
    </row>
    <row r="159" spans="1:19">
      <c r="A159" s="24" t="s">
        <v>109</v>
      </c>
      <c r="B159" s="19">
        <v>73.241293441242163</v>
      </c>
      <c r="C159" s="19">
        <v>122.24887926950737</v>
      </c>
      <c r="D159" s="19">
        <v>91.385281671953337</v>
      </c>
      <c r="E159" s="19">
        <v>11.121073739669599</v>
      </c>
      <c r="F159" s="19">
        <v>116.92239123760429</v>
      </c>
      <c r="G159" s="20">
        <f t="shared" si="13"/>
        <v>82.983783871995357</v>
      </c>
      <c r="H159">
        <f t="shared" si="14"/>
        <v>6.2327787664016225E-4</v>
      </c>
      <c r="I159">
        <f t="shared" si="15"/>
        <v>0.50274215499999997</v>
      </c>
      <c r="J159">
        <f t="shared" si="16"/>
        <v>3.133480628658993E-4</v>
      </c>
      <c r="R159" s="4" t="s">
        <v>206</v>
      </c>
      <c r="S159" s="5">
        <v>0.37561155200000002</v>
      </c>
    </row>
    <row r="160" spans="1:19">
      <c r="A160" s="24" t="s">
        <v>112</v>
      </c>
      <c r="B160" s="19">
        <v>0</v>
      </c>
      <c r="C160" s="19">
        <v>0</v>
      </c>
      <c r="D160" s="21" t="s">
        <v>30</v>
      </c>
      <c r="E160" s="21" t="s">
        <v>30</v>
      </c>
      <c r="F160" s="21" t="s">
        <v>30</v>
      </c>
      <c r="G160" s="20">
        <f t="shared" si="13"/>
        <v>0</v>
      </c>
      <c r="H160">
        <f t="shared" si="14"/>
        <v>0</v>
      </c>
      <c r="I160">
        <f t="shared" si="15"/>
        <v>0.42592862599999998</v>
      </c>
      <c r="R160" s="4" t="s">
        <v>131</v>
      </c>
      <c r="S160" s="5">
        <v>0.52911444100000005</v>
      </c>
    </row>
    <row r="161" spans="1:19">
      <c r="A161" s="24" t="s">
        <v>114</v>
      </c>
      <c r="B161" s="19">
        <v>0</v>
      </c>
      <c r="C161" s="19">
        <v>0</v>
      </c>
      <c r="D161" s="21" t="s">
        <v>30</v>
      </c>
      <c r="E161" s="21" t="s">
        <v>30</v>
      </c>
      <c r="F161" s="21" t="s">
        <v>30</v>
      </c>
      <c r="G161" s="20">
        <f t="shared" si="13"/>
        <v>0</v>
      </c>
      <c r="H161">
        <f t="shared" si="14"/>
        <v>0</v>
      </c>
      <c r="I161">
        <f t="shared" si="15"/>
        <v>0.547400573</v>
      </c>
      <c r="R161" s="4" t="s">
        <v>133</v>
      </c>
      <c r="S161" s="5">
        <v>0.50267819899999999</v>
      </c>
    </row>
    <row r="162" spans="1:19">
      <c r="A162" s="24" t="s">
        <v>116</v>
      </c>
      <c r="B162" s="19">
        <v>382.3195517632841</v>
      </c>
      <c r="C162" s="19">
        <v>54.17848058534986</v>
      </c>
      <c r="D162" s="19">
        <v>7.9465462323437599</v>
      </c>
      <c r="E162" s="19">
        <v>26.412550131715193</v>
      </c>
      <c r="F162" s="19">
        <v>206.86269657209229</v>
      </c>
      <c r="G162" s="20">
        <f t="shared" si="13"/>
        <v>135.54396505695703</v>
      </c>
      <c r="H162">
        <f t="shared" si="14"/>
        <v>1.0180489583652094E-3</v>
      </c>
      <c r="I162">
        <f t="shared" si="15"/>
        <v>0.35482106800000002</v>
      </c>
      <c r="J162">
        <f t="shared" si="16"/>
        <v>3.6122521868343113E-4</v>
      </c>
      <c r="R162" s="4" t="s">
        <v>224</v>
      </c>
      <c r="S162" s="4">
        <v>0.54393411999999997</v>
      </c>
    </row>
    <row r="163" spans="1:19">
      <c r="A163" s="24" t="s">
        <v>118</v>
      </c>
      <c r="B163" s="19">
        <v>0</v>
      </c>
      <c r="C163" s="19">
        <v>0</v>
      </c>
      <c r="D163" s="21" t="s">
        <v>30</v>
      </c>
      <c r="E163" s="21" t="s">
        <v>30</v>
      </c>
      <c r="F163" s="21" t="s">
        <v>30</v>
      </c>
      <c r="G163" s="20">
        <f t="shared" si="13"/>
        <v>0</v>
      </c>
      <c r="H163">
        <f t="shared" si="14"/>
        <v>0</v>
      </c>
      <c r="I163">
        <f t="shared" si="15"/>
        <v>0.47299710099999998</v>
      </c>
      <c r="R163" s="4" t="s">
        <v>225</v>
      </c>
      <c r="S163" s="4">
        <v>0.54393411999999997</v>
      </c>
    </row>
    <row r="164" spans="1:19">
      <c r="A164" s="24" t="s">
        <v>162</v>
      </c>
      <c r="B164" s="19">
        <v>0</v>
      </c>
      <c r="C164" s="19">
        <v>0</v>
      </c>
      <c r="D164" s="19">
        <v>0</v>
      </c>
      <c r="E164" s="21" t="s">
        <v>30</v>
      </c>
      <c r="F164" s="19">
        <v>0</v>
      </c>
      <c r="G164" s="20">
        <f t="shared" si="13"/>
        <v>0</v>
      </c>
      <c r="H164">
        <f t="shared" si="14"/>
        <v>0</v>
      </c>
      <c r="I164">
        <f t="shared" si="15"/>
        <v>0.54537309199999995</v>
      </c>
      <c r="R164" s="4" t="s">
        <v>226</v>
      </c>
      <c r="S164" s="4">
        <v>0.54393411999999997</v>
      </c>
    </row>
    <row r="165" spans="1:19">
      <c r="A165" s="24" t="s">
        <v>120</v>
      </c>
      <c r="B165" s="19">
        <v>191.89218881605399</v>
      </c>
      <c r="C165" s="19">
        <v>12.50272628892689</v>
      </c>
      <c r="D165" s="19">
        <v>1.3244243720572899</v>
      </c>
      <c r="E165" s="19">
        <v>16.68161060950435</v>
      </c>
      <c r="F165" s="19">
        <v>44.9701469700139</v>
      </c>
      <c r="G165" s="20">
        <f t="shared" si="13"/>
        <v>53.474219411311289</v>
      </c>
      <c r="H165">
        <f t="shared" si="14"/>
        <v>4.0163627608357259E-4</v>
      </c>
      <c r="I165">
        <f t="shared" si="15"/>
        <v>0.530444735</v>
      </c>
      <c r="J165">
        <f t="shared" si="16"/>
        <v>2.1304584803353749E-4</v>
      </c>
      <c r="R165" s="4" t="s">
        <v>83</v>
      </c>
      <c r="S165" s="5">
        <v>0.16181582799999999</v>
      </c>
    </row>
    <row r="166" spans="1:19">
      <c r="A166" s="24" t="s">
        <v>122</v>
      </c>
      <c r="B166" s="19">
        <v>11.718606950598748</v>
      </c>
      <c r="C166" s="19">
        <v>5.5567672395230625</v>
      </c>
      <c r="D166" s="19">
        <v>41.057155533776132</v>
      </c>
      <c r="E166" s="19">
        <v>22.242147479339131</v>
      </c>
      <c r="F166" s="19">
        <v>53.964188897922902</v>
      </c>
      <c r="G166" s="20">
        <f t="shared" si="13"/>
        <v>26.907773220231995</v>
      </c>
      <c r="H166">
        <f t="shared" si="14"/>
        <v>2.02099964297735E-4</v>
      </c>
      <c r="I166">
        <f t="shared" si="15"/>
        <v>0.57400911600000004</v>
      </c>
      <c r="J166">
        <f t="shared" si="16"/>
        <v>1.1600722185017444E-4</v>
      </c>
      <c r="R166" s="4" t="s">
        <v>186</v>
      </c>
      <c r="S166" s="5">
        <v>0.320837551</v>
      </c>
    </row>
    <row r="167" spans="1:19">
      <c r="A167" s="24" t="s">
        <v>123</v>
      </c>
      <c r="B167" s="19">
        <v>0</v>
      </c>
      <c r="C167" s="19">
        <v>0</v>
      </c>
      <c r="D167" s="21" t="s">
        <v>30</v>
      </c>
      <c r="E167" s="21" t="s">
        <v>30</v>
      </c>
      <c r="F167" s="21" t="s">
        <v>30</v>
      </c>
      <c r="G167" s="20">
        <f t="shared" si="13"/>
        <v>0</v>
      </c>
      <c r="H167">
        <f t="shared" si="14"/>
        <v>0</v>
      </c>
      <c r="I167">
        <f t="shared" si="15"/>
        <v>0.53886033200000005</v>
      </c>
      <c r="R167" s="4" t="s">
        <v>178</v>
      </c>
      <c r="S167" s="5">
        <v>0.430075243</v>
      </c>
    </row>
    <row r="168" spans="1:19">
      <c r="A168" s="24" t="s">
        <v>126</v>
      </c>
      <c r="B168" s="19">
        <v>5.8593034752993738</v>
      </c>
      <c r="C168" s="19">
        <v>5.5567672395230625</v>
      </c>
      <c r="D168" s="19">
        <v>5.2976974882291792</v>
      </c>
      <c r="E168" s="19">
        <v>25.022415914256523</v>
      </c>
      <c r="F168" s="19">
        <v>2.5697173123267043</v>
      </c>
      <c r="G168" s="20">
        <f t="shared" si="13"/>
        <v>8.8611802859269684</v>
      </c>
      <c r="H168">
        <f t="shared" si="14"/>
        <v>6.6554902360894543E-5</v>
      </c>
      <c r="I168">
        <f t="shared" si="15"/>
        <v>0.54441631300000004</v>
      </c>
      <c r="J168">
        <f t="shared" si="16"/>
        <v>3.6233574555393202E-5</v>
      </c>
      <c r="R168" s="4" t="s">
        <v>229</v>
      </c>
      <c r="S168" s="4">
        <v>0.54393411999999997</v>
      </c>
    </row>
    <row r="169" spans="1:19">
      <c r="A169" s="24" t="s">
        <v>127</v>
      </c>
      <c r="B169" s="19">
        <v>0</v>
      </c>
      <c r="C169" s="19">
        <v>0</v>
      </c>
      <c r="D169" s="21" t="s">
        <v>30</v>
      </c>
      <c r="E169" s="21" t="s">
        <v>30</v>
      </c>
      <c r="F169" s="21" t="s">
        <v>30</v>
      </c>
      <c r="G169" s="20">
        <f t="shared" si="13"/>
        <v>0</v>
      </c>
      <c r="H169">
        <f t="shared" si="14"/>
        <v>0</v>
      </c>
      <c r="I169">
        <f t="shared" si="15"/>
        <v>0.46528443800000002</v>
      </c>
      <c r="R169" s="4" t="s">
        <v>231</v>
      </c>
      <c r="S169" s="5">
        <v>0.349158994</v>
      </c>
    </row>
    <row r="170" spans="1:19">
      <c r="A170" s="24" t="s">
        <v>128</v>
      </c>
      <c r="B170" s="19">
        <v>114.25641776833778</v>
      </c>
      <c r="C170" s="19">
        <v>168.09220899557263</v>
      </c>
      <c r="D170" s="19">
        <v>120.522617857214</v>
      </c>
      <c r="E170" s="19">
        <v>58.385637133265227</v>
      </c>
      <c r="F170" s="19">
        <v>6.4243132211220901</v>
      </c>
      <c r="G170" s="20">
        <f t="shared" si="13"/>
        <v>93.536238995102352</v>
      </c>
      <c r="H170">
        <f t="shared" si="14"/>
        <v>7.0253567274905135E-4</v>
      </c>
      <c r="I170">
        <f t="shared" si="15"/>
        <v>0.33922593699999998</v>
      </c>
      <c r="J170">
        <f t="shared" si="16"/>
        <v>2.3831832186422229E-4</v>
      </c>
      <c r="R170" s="4" t="s">
        <v>207</v>
      </c>
      <c r="S170" s="5">
        <v>0.33910511100000001</v>
      </c>
    </row>
    <row r="171" spans="1:19">
      <c r="A171" s="24" t="s">
        <v>129</v>
      </c>
      <c r="B171" s="19">
        <v>0</v>
      </c>
      <c r="C171" s="19">
        <v>0</v>
      </c>
      <c r="D171" s="21" t="s">
        <v>30</v>
      </c>
      <c r="E171" s="21" t="s">
        <v>30</v>
      </c>
      <c r="F171" s="21" t="s">
        <v>30</v>
      </c>
      <c r="G171" s="20">
        <f t="shared" ref="G171:G234" si="17">AVERAGE(B171:F171)</f>
        <v>0</v>
      </c>
      <c r="H171">
        <f t="shared" ref="H171:H234" si="18">G171/G$255</f>
        <v>0</v>
      </c>
      <c r="I171">
        <f t="shared" ref="I171:I234" si="19">VLOOKUP(A171,R$1:S$248,2,FALSE)</f>
        <v>0.51318692300000002</v>
      </c>
      <c r="R171" s="17" t="s">
        <v>219</v>
      </c>
      <c r="S171" s="5">
        <v>0.50184070000000003</v>
      </c>
    </row>
    <row r="172" spans="1:19">
      <c r="A172" s="24" t="s">
        <v>217</v>
      </c>
      <c r="B172" s="19">
        <v>0</v>
      </c>
      <c r="C172" s="19">
        <v>0</v>
      </c>
      <c r="D172" s="19">
        <v>0</v>
      </c>
      <c r="E172" s="21" t="s">
        <v>30</v>
      </c>
      <c r="F172" s="21" t="s">
        <v>30</v>
      </c>
      <c r="G172" s="20">
        <f t="shared" si="17"/>
        <v>0</v>
      </c>
      <c r="H172">
        <f t="shared" si="18"/>
        <v>0</v>
      </c>
      <c r="I172">
        <f t="shared" si="19"/>
        <v>0.42702807500000001</v>
      </c>
      <c r="R172" s="4" t="s">
        <v>200</v>
      </c>
      <c r="S172" s="5">
        <v>0.34476546800000002</v>
      </c>
    </row>
    <row r="173" spans="1:19">
      <c r="A173" s="24" t="s">
        <v>131</v>
      </c>
      <c r="B173" s="19">
        <v>0</v>
      </c>
      <c r="C173" s="19">
        <v>0</v>
      </c>
      <c r="D173" s="21" t="s">
        <v>30</v>
      </c>
      <c r="E173" s="21" t="s">
        <v>30</v>
      </c>
      <c r="F173" s="21" t="s">
        <v>30</v>
      </c>
      <c r="G173" s="20">
        <f t="shared" si="17"/>
        <v>0</v>
      </c>
      <c r="H173">
        <f t="shared" si="18"/>
        <v>0</v>
      </c>
      <c r="I173">
        <f t="shared" si="19"/>
        <v>0.52911444100000005</v>
      </c>
      <c r="R173" s="4" t="s">
        <v>201</v>
      </c>
      <c r="S173" s="5">
        <v>0.36989438499999999</v>
      </c>
    </row>
    <row r="174" spans="1:19">
      <c r="A174" s="24" t="s">
        <v>133</v>
      </c>
      <c r="B174" s="19">
        <v>1636.2104954773499</v>
      </c>
      <c r="C174" s="19">
        <v>1150.250818581274</v>
      </c>
      <c r="D174" s="19">
        <v>725.78455588739757</v>
      </c>
      <c r="E174" s="19">
        <v>62.556039785641303</v>
      </c>
      <c r="F174" s="19">
        <v>589.75143639051601</v>
      </c>
      <c r="G174" s="20">
        <f t="shared" si="17"/>
        <v>832.91066922443565</v>
      </c>
      <c r="H174">
        <f t="shared" si="18"/>
        <v>6.2558583029417129E-3</v>
      </c>
      <c r="I174">
        <f t="shared" si="19"/>
        <v>0.50267819899999999</v>
      </c>
      <c r="J174">
        <f t="shared" ref="J174:J233" si="20">H174*I174</f>
        <v>3.1446835849219365E-3</v>
      </c>
      <c r="R174" s="4" t="s">
        <v>166</v>
      </c>
      <c r="S174" s="5">
        <v>0.38176551399999997</v>
      </c>
    </row>
    <row r="175" spans="1:19">
      <c r="A175" s="24" t="s">
        <v>136</v>
      </c>
      <c r="B175" s="19">
        <v>64.452338228293115</v>
      </c>
      <c r="C175" s="19">
        <v>123.63807107938814</v>
      </c>
      <c r="D175" s="19">
        <v>94.034130416067924</v>
      </c>
      <c r="E175" s="19">
        <v>59.7757713507239</v>
      </c>
      <c r="F175" s="19">
        <v>25.6972357927981</v>
      </c>
      <c r="G175" s="20">
        <f t="shared" si="17"/>
        <v>73.519509373454241</v>
      </c>
      <c r="H175">
        <f t="shared" si="18"/>
        <v>5.5219323048219103E-4</v>
      </c>
      <c r="I175">
        <f t="shared" si="19"/>
        <v>0.472086175</v>
      </c>
      <c r="J175">
        <f t="shared" si="20"/>
        <v>2.6068279003923096E-4</v>
      </c>
      <c r="R175" s="4" t="s">
        <v>235</v>
      </c>
      <c r="S175" s="4">
        <v>0.54393411999999997</v>
      </c>
    </row>
    <row r="176" spans="1:19">
      <c r="A176" s="24" t="s">
        <v>141</v>
      </c>
      <c r="B176" s="19">
        <v>338.37477569853883</v>
      </c>
      <c r="C176" s="19">
        <v>393.14128219625667</v>
      </c>
      <c r="D176" s="19">
        <v>276.80469375997461</v>
      </c>
      <c r="E176" s="19">
        <v>365.60529919163696</v>
      </c>
      <c r="F176" s="19">
        <v>217.1415886103195</v>
      </c>
      <c r="G176" s="20">
        <f t="shared" si="17"/>
        <v>318.21352789134534</v>
      </c>
      <c r="H176">
        <f t="shared" si="18"/>
        <v>2.3900507150677818E-3</v>
      </c>
      <c r="I176">
        <f t="shared" si="19"/>
        <v>0.36556084300000002</v>
      </c>
      <c r="J176">
        <f t="shared" si="20"/>
        <v>8.7370895421293117E-4</v>
      </c>
      <c r="R176" s="4" t="s">
        <v>60</v>
      </c>
      <c r="S176" s="5">
        <v>0.14993991800000001</v>
      </c>
    </row>
    <row r="177" spans="1:19">
      <c r="A177" s="24" t="s">
        <v>253</v>
      </c>
      <c r="B177" s="19">
        <v>0</v>
      </c>
      <c r="C177" s="19">
        <v>0</v>
      </c>
      <c r="D177" s="21" t="s">
        <v>30</v>
      </c>
      <c r="E177" s="21" t="s">
        <v>30</v>
      </c>
      <c r="F177" s="21" t="s">
        <v>30</v>
      </c>
      <c r="G177" s="20">
        <f t="shared" si="17"/>
        <v>0</v>
      </c>
      <c r="H177">
        <f t="shared" si="18"/>
        <v>0</v>
      </c>
      <c r="I177">
        <f t="shared" si="19"/>
        <v>0.57529444600000001</v>
      </c>
      <c r="R177" s="4" t="s">
        <v>62</v>
      </c>
      <c r="S177" s="5">
        <v>0.25460756899999998</v>
      </c>
    </row>
    <row r="178" spans="1:19">
      <c r="A178" s="24" t="s">
        <v>144</v>
      </c>
      <c r="B178" s="19">
        <v>0</v>
      </c>
      <c r="C178" s="19">
        <v>0</v>
      </c>
      <c r="D178" s="19">
        <v>0</v>
      </c>
      <c r="E178" s="21" t="s">
        <v>30</v>
      </c>
      <c r="F178" s="21" t="s">
        <v>30</v>
      </c>
      <c r="G178" s="20">
        <f t="shared" si="17"/>
        <v>0</v>
      </c>
      <c r="H178">
        <f t="shared" si="18"/>
        <v>0</v>
      </c>
      <c r="I178">
        <f t="shared" si="19"/>
        <v>0.52159803599999999</v>
      </c>
      <c r="R178" s="17" t="s">
        <v>236</v>
      </c>
      <c r="S178" s="4">
        <v>0.39864959599999999</v>
      </c>
    </row>
    <row r="179" spans="1:19">
      <c r="A179" s="24" t="s">
        <v>146</v>
      </c>
      <c r="B179" s="19">
        <v>0</v>
      </c>
      <c r="C179" s="19">
        <v>0</v>
      </c>
      <c r="D179" s="21" t="s">
        <v>30</v>
      </c>
      <c r="E179" s="21" t="s">
        <v>30</v>
      </c>
      <c r="F179" s="19">
        <v>0</v>
      </c>
      <c r="G179" s="20">
        <f t="shared" si="17"/>
        <v>0</v>
      </c>
      <c r="H179">
        <f t="shared" si="18"/>
        <v>0</v>
      </c>
      <c r="I179">
        <f t="shared" si="19"/>
        <v>0.53553453900000003</v>
      </c>
      <c r="R179" s="4" t="s">
        <v>187</v>
      </c>
      <c r="S179" s="5">
        <v>0.29396187099999999</v>
      </c>
    </row>
    <row r="180" spans="1:19">
      <c r="A180" s="17" t="s">
        <v>96</v>
      </c>
      <c r="B180" s="19">
        <v>1959.9370124876405</v>
      </c>
      <c r="C180" s="19">
        <v>1815.6736955141607</v>
      </c>
      <c r="D180" s="19">
        <v>2149.5407558489892</v>
      </c>
      <c r="E180" s="19">
        <v>8959.4150315212937</v>
      </c>
      <c r="F180" s="19">
        <v>2194.5434444642769</v>
      </c>
      <c r="G180" s="20">
        <f t="shared" si="17"/>
        <v>3415.8219879672724</v>
      </c>
      <c r="H180">
        <f t="shared" si="18"/>
        <v>2.5655690501231745E-2</v>
      </c>
      <c r="I180">
        <f t="shared" si="19"/>
        <v>0.30302319799999999</v>
      </c>
      <c r="J180">
        <f t="shared" si="20"/>
        <v>7.774269382581466E-3</v>
      </c>
      <c r="R180" s="22" t="s">
        <v>227</v>
      </c>
      <c r="S180" s="5">
        <v>0.32266445799999999</v>
      </c>
    </row>
    <row r="181" spans="1:19">
      <c r="A181" s="17" t="s">
        <v>150</v>
      </c>
      <c r="B181" s="19">
        <v>1211.4109935181455</v>
      </c>
      <c r="C181" s="19">
        <v>108.35696117069972</v>
      </c>
      <c r="D181" s="19">
        <v>1760.1599904641448</v>
      </c>
      <c r="E181" s="19">
        <v>1119.05804505425</v>
      </c>
      <c r="F181" s="19">
        <v>787.62009673192904</v>
      </c>
      <c r="G181" s="20">
        <f t="shared" si="17"/>
        <v>997.32121738783394</v>
      </c>
      <c r="H181">
        <f t="shared" si="18"/>
        <v>7.4907195321500123E-3</v>
      </c>
      <c r="I181">
        <f t="shared" si="19"/>
        <v>0.30302319799999999</v>
      </c>
      <c r="J181">
        <f t="shared" si="20"/>
        <v>2.2698617879531604E-3</v>
      </c>
      <c r="R181" s="4" t="s">
        <v>237</v>
      </c>
      <c r="S181" s="4">
        <v>0.33922593699999998</v>
      </c>
    </row>
    <row r="182" spans="1:19">
      <c r="A182" s="17" t="s">
        <v>151</v>
      </c>
      <c r="B182" s="19">
        <v>874.50104368843154</v>
      </c>
      <c r="C182" s="19">
        <v>272.28159473663004</v>
      </c>
      <c r="D182" s="19">
        <v>252.96505506294326</v>
      </c>
      <c r="E182" s="19">
        <v>159.86543500775002</v>
      </c>
      <c r="F182" s="19">
        <v>256.97230095568</v>
      </c>
      <c r="G182" s="20">
        <f t="shared" si="17"/>
        <v>363.31708589028693</v>
      </c>
      <c r="H182">
        <f t="shared" si="18"/>
        <v>2.728816297291175E-3</v>
      </c>
      <c r="I182">
        <f t="shared" si="19"/>
        <v>0.34739118899999999</v>
      </c>
      <c r="J182">
        <f t="shared" si="20"/>
        <v>9.4796673807855873E-4</v>
      </c>
      <c r="R182" s="4" t="s">
        <v>64</v>
      </c>
      <c r="S182" s="5">
        <v>0.25070976</v>
      </c>
    </row>
    <row r="183" spans="1:19">
      <c r="A183" s="17" t="s">
        <v>153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20">
        <f t="shared" si="17"/>
        <v>0</v>
      </c>
      <c r="H183">
        <f t="shared" si="18"/>
        <v>0</v>
      </c>
      <c r="I183">
        <f t="shared" si="19"/>
        <v>0.30302319799999999</v>
      </c>
      <c r="R183" s="17" t="s">
        <v>228</v>
      </c>
      <c r="S183" s="5">
        <v>0.28943591299999999</v>
      </c>
    </row>
    <row r="184" spans="1:19">
      <c r="A184" s="17" t="s">
        <v>157</v>
      </c>
      <c r="B184" s="19">
        <v>74.70611931006701</v>
      </c>
      <c r="C184" s="19">
        <v>30.5622198173768</v>
      </c>
      <c r="D184" s="19">
        <v>109.92722288075544</v>
      </c>
      <c r="E184" s="19">
        <v>13.901342174586954</v>
      </c>
      <c r="F184" s="19">
        <v>35.976116436565107</v>
      </c>
      <c r="G184" s="20">
        <f t="shared" si="17"/>
        <v>53.014604123870264</v>
      </c>
      <c r="H184">
        <f t="shared" si="18"/>
        <v>3.9818417945624256E-4</v>
      </c>
      <c r="I184">
        <f t="shared" si="19"/>
        <v>0.30302319799999999</v>
      </c>
      <c r="J184">
        <f t="shared" si="20"/>
        <v>1.2065904345183651E-4</v>
      </c>
      <c r="R184" s="4" t="s">
        <v>135</v>
      </c>
      <c r="S184" s="5">
        <v>0.52074587400000005</v>
      </c>
    </row>
    <row r="185" spans="1:19">
      <c r="A185" s="17" t="s">
        <v>84</v>
      </c>
      <c r="B185" s="19">
        <v>0</v>
      </c>
      <c r="C185" s="19">
        <v>0</v>
      </c>
      <c r="D185" s="21" t="s">
        <v>30</v>
      </c>
      <c r="E185" s="21" t="s">
        <v>30</v>
      </c>
      <c r="F185" s="21" t="s">
        <v>30</v>
      </c>
      <c r="G185" s="20">
        <f t="shared" si="17"/>
        <v>0</v>
      </c>
      <c r="H185">
        <f t="shared" si="18"/>
        <v>0</v>
      </c>
      <c r="I185">
        <f t="shared" si="19"/>
        <v>0.49951571</v>
      </c>
      <c r="R185" s="4" t="s">
        <v>238</v>
      </c>
      <c r="S185" s="4">
        <v>0.39864959599999999</v>
      </c>
    </row>
    <row r="186" spans="1:19">
      <c r="A186" s="17" t="s">
        <v>161</v>
      </c>
      <c r="B186" s="19">
        <v>471.6739297615996</v>
      </c>
      <c r="C186" s="19">
        <v>1282.22404051995</v>
      </c>
      <c r="D186" s="19">
        <v>202.63692892476601</v>
      </c>
      <c r="E186" s="19">
        <v>475.42590237087393</v>
      </c>
      <c r="F186" s="19">
        <v>583.32711747216342</v>
      </c>
      <c r="G186" s="20">
        <f t="shared" si="17"/>
        <v>603.05758380987049</v>
      </c>
      <c r="H186">
        <f t="shared" si="18"/>
        <v>4.5294686840088635E-3</v>
      </c>
      <c r="I186">
        <f t="shared" si="19"/>
        <v>0.33501194099999998</v>
      </c>
      <c r="J186">
        <f t="shared" si="20"/>
        <v>1.5174260955285249E-3</v>
      </c>
      <c r="R186" s="4" t="s">
        <v>239</v>
      </c>
      <c r="S186" s="4">
        <v>0.50207523200000004</v>
      </c>
    </row>
    <row r="187" spans="1:19">
      <c r="A187" s="17" t="s">
        <v>198</v>
      </c>
      <c r="B187" s="19">
        <v>0</v>
      </c>
      <c r="C187" s="19">
        <v>0</v>
      </c>
      <c r="D187" s="21" t="s">
        <v>30</v>
      </c>
      <c r="E187" s="21" t="s">
        <v>30</v>
      </c>
      <c r="F187" s="21" t="s">
        <v>30</v>
      </c>
      <c r="G187" s="20">
        <f t="shared" si="17"/>
        <v>0</v>
      </c>
      <c r="H187">
        <f t="shared" si="18"/>
        <v>0</v>
      </c>
      <c r="I187">
        <f t="shared" si="19"/>
        <v>0.48138170000000002</v>
      </c>
      <c r="R187" s="4" t="s">
        <v>215</v>
      </c>
      <c r="S187" s="5">
        <v>0.397369798</v>
      </c>
    </row>
    <row r="188" spans="1:19">
      <c r="A188" s="17" t="s">
        <v>163</v>
      </c>
      <c r="B188" s="19">
        <v>58.593034752993738</v>
      </c>
      <c r="C188" s="19">
        <v>86.129892212607473</v>
      </c>
      <c r="D188" s="19">
        <v>50.328126138177197</v>
      </c>
      <c r="E188" s="19">
        <v>122.331811136365</v>
      </c>
      <c r="F188" s="19">
        <v>156.75309788573469</v>
      </c>
      <c r="G188" s="20">
        <f t="shared" si="17"/>
        <v>94.827192425175625</v>
      </c>
      <c r="H188">
        <f t="shared" si="18"/>
        <v>7.1223181668457675E-4</v>
      </c>
      <c r="I188">
        <f t="shared" si="19"/>
        <v>0.309853932</v>
      </c>
      <c r="J188">
        <f t="shared" si="20"/>
        <v>2.2068782889521932E-4</v>
      </c>
      <c r="R188" s="4" t="s">
        <v>240</v>
      </c>
      <c r="S188" s="5">
        <v>0.30378436800000003</v>
      </c>
    </row>
    <row r="189" spans="1:19">
      <c r="A189" s="17" t="s">
        <v>80</v>
      </c>
      <c r="B189" s="19">
        <v>115.721243637163</v>
      </c>
      <c r="C189" s="19">
        <v>63.902823254515219</v>
      </c>
      <c r="D189" s="19">
        <v>10.595394976458358</v>
      </c>
      <c r="E189" s="19">
        <v>18.071744826963045</v>
      </c>
      <c r="F189" s="19">
        <v>16.703199562119199</v>
      </c>
      <c r="G189" s="20">
        <f t="shared" si="17"/>
        <v>44.998881251443763</v>
      </c>
      <c r="H189">
        <f t="shared" si="18"/>
        <v>3.3797937198001967E-4</v>
      </c>
      <c r="I189">
        <f t="shared" si="19"/>
        <v>0.45051817900000002</v>
      </c>
      <c r="J189">
        <f t="shared" si="20"/>
        <v>1.5226585120400209E-4</v>
      </c>
      <c r="R189" s="4" t="s">
        <v>241</v>
      </c>
      <c r="S189" s="4">
        <v>0.39864959599999999</v>
      </c>
    </row>
    <row r="190" spans="1:19">
      <c r="A190" s="17" t="s">
        <v>166</v>
      </c>
      <c r="B190" s="19">
        <v>19.042736294722999</v>
      </c>
      <c r="C190" s="19">
        <v>4.1675754296422998</v>
      </c>
      <c r="D190" s="19">
        <v>38.408306789661502</v>
      </c>
      <c r="E190" s="19">
        <v>38.923758088843499</v>
      </c>
      <c r="F190" s="19">
        <v>28.266947407894701</v>
      </c>
      <c r="G190" s="20">
        <f t="shared" si="17"/>
        <v>25.761864802152996</v>
      </c>
      <c r="H190">
        <f t="shared" si="18"/>
        <v>1.9349323015861611E-4</v>
      </c>
      <c r="I190">
        <f t="shared" si="19"/>
        <v>0.38176551399999997</v>
      </c>
      <c r="J190">
        <f t="shared" si="20"/>
        <v>7.386904246702437E-5</v>
      </c>
      <c r="R190" s="4" t="s">
        <v>242</v>
      </c>
      <c r="S190" s="4">
        <v>0.23357465599999999</v>
      </c>
    </row>
    <row r="191" spans="1:19">
      <c r="A191" s="17" t="s">
        <v>168</v>
      </c>
      <c r="B191" s="19">
        <v>1395.9790529900758</v>
      </c>
      <c r="C191" s="19">
        <v>266.72482749710701</v>
      </c>
      <c r="D191" s="19">
        <v>1562.8207590276077</v>
      </c>
      <c r="E191" s="19">
        <v>1480.4929415935107</v>
      </c>
      <c r="F191" s="19">
        <v>894.26361302299597</v>
      </c>
      <c r="G191" s="20">
        <f t="shared" si="17"/>
        <v>1120.0562388262592</v>
      </c>
      <c r="H191">
        <f t="shared" si="18"/>
        <v>8.4125625716229609E-3</v>
      </c>
      <c r="I191">
        <f t="shared" si="19"/>
        <v>0.35233554700000003</v>
      </c>
      <c r="J191">
        <f t="shared" si="20"/>
        <v>2.9640448353445027E-3</v>
      </c>
      <c r="R191" s="4" t="s">
        <v>243</v>
      </c>
      <c r="S191" s="5">
        <v>0.36169664699999998</v>
      </c>
    </row>
    <row r="192" spans="1:19">
      <c r="A192" s="17" t="s">
        <v>170</v>
      </c>
      <c r="B192" s="19">
        <v>180.17358186545573</v>
      </c>
      <c r="C192" s="19">
        <v>362.57906237887983</v>
      </c>
      <c r="D192" s="19">
        <v>245.0185088305995</v>
      </c>
      <c r="E192" s="19">
        <v>162.64570344266738</v>
      </c>
      <c r="F192" s="19">
        <v>208.14755807687069</v>
      </c>
      <c r="G192" s="20">
        <f t="shared" si="17"/>
        <v>231.71288291889459</v>
      </c>
      <c r="H192">
        <f t="shared" si="18"/>
        <v>1.7403582593755074E-3</v>
      </c>
      <c r="I192">
        <f t="shared" si="19"/>
        <v>0.30810618099999998</v>
      </c>
      <c r="J192">
        <f t="shared" si="20"/>
        <v>5.3621513686799495E-4</v>
      </c>
      <c r="R192" s="4" t="s">
        <v>244</v>
      </c>
      <c r="S192" s="5">
        <v>0.41545077699999999</v>
      </c>
    </row>
    <row r="193" spans="1:19">
      <c r="A193" s="17" t="s">
        <v>172</v>
      </c>
      <c r="B193" s="19">
        <v>268.06313399494633</v>
      </c>
      <c r="C193" s="19">
        <v>73.627165923680579</v>
      </c>
      <c r="D193" s="19">
        <v>5.2976974882291792</v>
      </c>
      <c r="E193" s="19">
        <v>79.237650395145664</v>
      </c>
      <c r="F193" s="19">
        <v>51.394454493905904</v>
      </c>
      <c r="G193" s="20">
        <f t="shared" si="17"/>
        <v>95.524020459181529</v>
      </c>
      <c r="H193">
        <f t="shared" si="18"/>
        <v>7.1746558016405951E-4</v>
      </c>
      <c r="I193">
        <f t="shared" si="19"/>
        <v>0.38138826799999997</v>
      </c>
      <c r="J193">
        <f t="shared" si="20"/>
        <v>2.7363295496838578E-4</v>
      </c>
      <c r="R193" s="4" t="s">
        <v>245</v>
      </c>
      <c r="S193" s="5">
        <v>0.21171030399999999</v>
      </c>
    </row>
    <row r="194" spans="1:19">
      <c r="A194" s="17" t="s">
        <v>1</v>
      </c>
      <c r="B194" s="19">
        <v>0</v>
      </c>
      <c r="C194" s="19">
        <v>0</v>
      </c>
      <c r="D194" s="21">
        <v>0</v>
      </c>
      <c r="E194" s="21">
        <v>0</v>
      </c>
      <c r="F194" s="21">
        <v>0</v>
      </c>
      <c r="G194" s="20">
        <f t="shared" si="17"/>
        <v>0</v>
      </c>
      <c r="H194">
        <f t="shared" si="18"/>
        <v>0</v>
      </c>
      <c r="I194">
        <f t="shared" si="19"/>
        <v>0.58265870500000005</v>
      </c>
      <c r="R194" s="4" t="s">
        <v>246</v>
      </c>
      <c r="S194" s="5">
        <v>0.50207523200000004</v>
      </c>
    </row>
    <row r="195" spans="1:19">
      <c r="A195" s="17" t="s">
        <v>46</v>
      </c>
      <c r="B195" s="19">
        <v>0</v>
      </c>
      <c r="C195" s="19">
        <v>0</v>
      </c>
      <c r="D195" s="21" t="s">
        <v>30</v>
      </c>
      <c r="E195" s="21" t="s">
        <v>30</v>
      </c>
      <c r="F195" s="21" t="s">
        <v>30</v>
      </c>
      <c r="G195" s="20">
        <f t="shared" si="17"/>
        <v>0</v>
      </c>
      <c r="H195">
        <f t="shared" si="18"/>
        <v>0</v>
      </c>
      <c r="I195">
        <f t="shared" si="19"/>
        <v>0.49513526800000002</v>
      </c>
      <c r="R195" s="4" t="s">
        <v>189</v>
      </c>
      <c r="S195" s="5">
        <v>0.34145803200000002</v>
      </c>
    </row>
    <row r="196" spans="1:19">
      <c r="A196" s="17" t="s">
        <v>174</v>
      </c>
      <c r="B196" s="19">
        <v>689.93298421650127</v>
      </c>
      <c r="C196" s="19">
        <v>665.42287693288677</v>
      </c>
      <c r="D196" s="19">
        <v>1120.4630187604712</v>
      </c>
      <c r="E196" s="19">
        <v>621.38999520403706</v>
      </c>
      <c r="F196" s="19">
        <v>436.85290592742587</v>
      </c>
      <c r="G196" s="20">
        <f t="shared" si="17"/>
        <v>706.81235620826442</v>
      </c>
      <c r="H196">
        <f t="shared" si="18"/>
        <v>5.3087541204443296E-3</v>
      </c>
      <c r="I196">
        <f t="shared" si="19"/>
        <v>0.427243396</v>
      </c>
      <c r="J196">
        <f t="shared" si="20"/>
        <v>2.2681301389476283E-3</v>
      </c>
      <c r="R196" s="4" t="s">
        <v>136</v>
      </c>
      <c r="S196" s="5">
        <v>0.472086175</v>
      </c>
    </row>
    <row r="197" spans="1:19">
      <c r="A197" s="17" t="s">
        <v>175</v>
      </c>
      <c r="B197" s="19">
        <v>165.52532317720701</v>
      </c>
      <c r="C197" s="19">
        <v>90.297467642249799</v>
      </c>
      <c r="D197" s="19">
        <v>19.866365580859402</v>
      </c>
      <c r="E197" s="19">
        <v>175.156911399796</v>
      </c>
      <c r="F197" s="19">
        <v>83.515992113365897</v>
      </c>
      <c r="G197" s="20">
        <f t="shared" si="17"/>
        <v>106.87241198269562</v>
      </c>
      <c r="H197">
        <f t="shared" si="18"/>
        <v>8.0270152677945703E-4</v>
      </c>
      <c r="I197">
        <f t="shared" si="19"/>
        <v>0.28742747600000002</v>
      </c>
      <c r="J197">
        <f t="shared" si="20"/>
        <v>2.3071847382356576E-4</v>
      </c>
      <c r="R197" s="4" t="s">
        <v>223</v>
      </c>
      <c r="S197" s="5">
        <v>0.33414865799999999</v>
      </c>
    </row>
    <row r="198" spans="1:19">
      <c r="A198" s="17" t="s">
        <v>176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20">
        <f t="shared" si="17"/>
        <v>0</v>
      </c>
      <c r="H198">
        <f t="shared" si="18"/>
        <v>0</v>
      </c>
      <c r="I198">
        <f t="shared" si="19"/>
        <v>0.39787066100000001</v>
      </c>
      <c r="R198" s="4" t="s">
        <v>247</v>
      </c>
      <c r="S198" s="5">
        <v>0.33414865799999999</v>
      </c>
    </row>
    <row r="199" spans="1:19">
      <c r="A199" s="17" t="s">
        <v>178</v>
      </c>
      <c r="B199" s="19">
        <v>0</v>
      </c>
      <c r="C199" s="19">
        <v>0</v>
      </c>
      <c r="D199" s="21" t="s">
        <v>30</v>
      </c>
      <c r="E199" s="21" t="s">
        <v>30</v>
      </c>
      <c r="F199" s="21" t="s">
        <v>30</v>
      </c>
      <c r="G199" s="20">
        <f t="shared" si="17"/>
        <v>0</v>
      </c>
      <c r="H199">
        <f t="shared" si="18"/>
        <v>0</v>
      </c>
      <c r="I199">
        <f t="shared" si="19"/>
        <v>0.430075243</v>
      </c>
      <c r="R199" s="4" t="s">
        <v>137</v>
      </c>
      <c r="S199" s="5">
        <v>0.37213973700000003</v>
      </c>
    </row>
    <row r="200" spans="1:19">
      <c r="A200" s="17" t="s">
        <v>179</v>
      </c>
      <c r="B200" s="19">
        <v>0</v>
      </c>
      <c r="C200" s="19">
        <v>0</v>
      </c>
      <c r="D200" s="21" t="s">
        <v>30</v>
      </c>
      <c r="E200" s="21" t="s">
        <v>30</v>
      </c>
      <c r="F200" s="21" t="s">
        <v>30</v>
      </c>
      <c r="G200" s="20">
        <f t="shared" si="17"/>
        <v>0</v>
      </c>
      <c r="H200">
        <f t="shared" si="18"/>
        <v>0</v>
      </c>
      <c r="I200">
        <f t="shared" si="19"/>
        <v>0.33193937699999998</v>
      </c>
      <c r="R200" s="4" t="s">
        <v>139</v>
      </c>
      <c r="S200" s="5">
        <v>0.58945392100000005</v>
      </c>
    </row>
    <row r="201" spans="1:19">
      <c r="A201" s="17" t="s">
        <v>44</v>
      </c>
      <c r="B201" s="19">
        <v>0</v>
      </c>
      <c r="C201" s="19">
        <v>0</v>
      </c>
      <c r="D201" s="21" t="s">
        <v>30</v>
      </c>
      <c r="E201" s="21" t="s">
        <v>30</v>
      </c>
      <c r="F201" s="21" t="s">
        <v>30</v>
      </c>
      <c r="G201" s="20">
        <f t="shared" si="17"/>
        <v>0</v>
      </c>
      <c r="H201">
        <f t="shared" si="18"/>
        <v>0</v>
      </c>
      <c r="I201">
        <f t="shared" si="19"/>
        <v>0.338698428</v>
      </c>
      <c r="R201" s="4" t="s">
        <v>168</v>
      </c>
      <c r="S201" s="5">
        <v>0.35233554700000003</v>
      </c>
    </row>
    <row r="202" spans="1:19">
      <c r="A202" s="17" t="s">
        <v>180</v>
      </c>
      <c r="B202" s="19">
        <v>0</v>
      </c>
      <c r="C202" s="19">
        <v>0</v>
      </c>
      <c r="D202" s="21" t="s">
        <v>30</v>
      </c>
      <c r="E202" s="21" t="s">
        <v>30</v>
      </c>
      <c r="F202" s="21" t="s">
        <v>30</v>
      </c>
      <c r="G202" s="20">
        <f t="shared" si="17"/>
        <v>0</v>
      </c>
      <c r="H202">
        <f t="shared" si="18"/>
        <v>0</v>
      </c>
      <c r="I202">
        <f t="shared" si="19"/>
        <v>0.45023135800000003</v>
      </c>
      <c r="R202" s="4" t="s">
        <v>66</v>
      </c>
      <c r="S202" s="5">
        <v>0.187754477</v>
      </c>
    </row>
    <row r="203" spans="1:19">
      <c r="A203" s="17" t="s">
        <v>182</v>
      </c>
      <c r="B203" s="19">
        <v>32.226169114146558</v>
      </c>
      <c r="C203" s="19">
        <v>30.562219817376842</v>
      </c>
      <c r="D203" s="19">
        <v>37.0838824176043</v>
      </c>
      <c r="E203" s="19">
        <v>27.802684349173902</v>
      </c>
      <c r="F203" s="19">
        <v>1.2848558075483076</v>
      </c>
      <c r="G203" s="20">
        <f t="shared" si="17"/>
        <v>25.791962301169981</v>
      </c>
      <c r="H203">
        <f t="shared" si="18"/>
        <v>1.9371928764122526E-4</v>
      </c>
      <c r="I203">
        <f t="shared" si="19"/>
        <v>0.304453064</v>
      </c>
      <c r="J203">
        <f t="shared" si="20"/>
        <v>5.8978430678268361E-5</v>
      </c>
      <c r="R203" s="4" t="s">
        <v>68</v>
      </c>
      <c r="S203" s="5">
        <v>0.17079533599999999</v>
      </c>
    </row>
    <row r="204" spans="1:19">
      <c r="A204" s="17" t="s">
        <v>183</v>
      </c>
      <c r="B204" s="19">
        <v>2.9296517376496869</v>
      </c>
      <c r="C204" s="19">
        <v>4.1675754296422998</v>
      </c>
      <c r="D204" s="19">
        <v>17.217516836744831</v>
      </c>
      <c r="E204" s="19">
        <v>13.901342174586958</v>
      </c>
      <c r="F204" s="19">
        <v>15.418332360110703</v>
      </c>
      <c r="G204" s="20">
        <f t="shared" si="17"/>
        <v>10.726883707746897</v>
      </c>
      <c r="H204">
        <f t="shared" si="18"/>
        <v>8.056790120155887E-5</v>
      </c>
      <c r="I204">
        <f t="shared" si="19"/>
        <v>0.32123402699999998</v>
      </c>
      <c r="J204">
        <f t="shared" si="20"/>
        <v>2.5881151349914892E-5</v>
      </c>
      <c r="R204" s="17" t="s">
        <v>220</v>
      </c>
      <c r="S204" s="5">
        <v>0.54393411999999997</v>
      </c>
    </row>
    <row r="205" spans="1:19">
      <c r="A205" s="17" t="s">
        <v>184</v>
      </c>
      <c r="B205" s="19">
        <v>14.648258688248434</v>
      </c>
      <c r="C205" s="19">
        <v>45.843329726065264</v>
      </c>
      <c r="D205" s="19">
        <v>13.244243720572946</v>
      </c>
      <c r="E205" s="19">
        <v>23.632281696797829</v>
      </c>
      <c r="F205" s="19">
        <v>33.406393427008304</v>
      </c>
      <c r="G205" s="20">
        <f t="shared" si="17"/>
        <v>26.154901451738557</v>
      </c>
      <c r="H205">
        <f t="shared" si="18"/>
        <v>1.9644526532699701E-4</v>
      </c>
      <c r="I205">
        <f t="shared" si="19"/>
        <v>0.35035347300000003</v>
      </c>
      <c r="J205">
        <f t="shared" si="20"/>
        <v>6.8825280961719892E-5</v>
      </c>
      <c r="R205" s="4" t="s">
        <v>248</v>
      </c>
      <c r="S205" s="5">
        <v>0.61926907399999997</v>
      </c>
    </row>
    <row r="206" spans="1:19">
      <c r="A206" s="17" t="s">
        <v>186</v>
      </c>
      <c r="B206" s="19">
        <v>95.213681473614827</v>
      </c>
      <c r="C206" s="19">
        <v>104.189385741057</v>
      </c>
      <c r="D206" s="19">
        <v>181.44613897184939</v>
      </c>
      <c r="E206" s="19">
        <v>87.57845569989783</v>
      </c>
      <c r="F206" s="19">
        <v>98.934330170706687</v>
      </c>
      <c r="G206" s="20">
        <f t="shared" si="17"/>
        <v>113.47239841142513</v>
      </c>
      <c r="H206">
        <f t="shared" si="18"/>
        <v>8.5227296514020707E-4</v>
      </c>
      <c r="I206">
        <f t="shared" si="19"/>
        <v>0.320837551</v>
      </c>
      <c r="J206">
        <f t="shared" si="20"/>
        <v>2.7344117091909238E-4</v>
      </c>
      <c r="R206" s="4" t="s">
        <v>141</v>
      </c>
      <c r="S206" s="5">
        <v>0.36556084300000002</v>
      </c>
    </row>
    <row r="207" spans="1:19">
      <c r="A207" s="17" t="s">
        <v>187</v>
      </c>
      <c r="B207" s="19">
        <v>51.2689054088695</v>
      </c>
      <c r="C207" s="19">
        <v>1055.7857755093819</v>
      </c>
      <c r="D207" s="19">
        <v>221.17887013356818</v>
      </c>
      <c r="E207" s="19">
        <v>253.00442757748263</v>
      </c>
      <c r="F207" s="19">
        <v>300.65758642091544</v>
      </c>
      <c r="G207" s="20">
        <f t="shared" si="17"/>
        <v>376.37911301004351</v>
      </c>
      <c r="H207">
        <f t="shared" si="18"/>
        <v>2.8269230857256022E-3</v>
      </c>
      <c r="I207">
        <f t="shared" si="19"/>
        <v>0.29396187099999999</v>
      </c>
      <c r="J207">
        <f t="shared" si="20"/>
        <v>8.310075994529914E-4</v>
      </c>
      <c r="R207" s="4" t="s">
        <v>249</v>
      </c>
      <c r="S207" s="5">
        <v>0.61926907399999997</v>
      </c>
    </row>
    <row r="208" spans="1:19">
      <c r="A208" s="17" t="s">
        <v>189</v>
      </c>
      <c r="B208" s="19">
        <v>373.53059655033508</v>
      </c>
      <c r="C208" s="19">
        <v>238.94099129949169</v>
      </c>
      <c r="D208" s="19">
        <v>245.0185088305995</v>
      </c>
      <c r="E208" s="19">
        <v>467.08509706612176</v>
      </c>
      <c r="F208" s="19">
        <v>301.94244792569384</v>
      </c>
      <c r="G208" s="20">
        <f t="shared" si="17"/>
        <v>325.30352833444834</v>
      </c>
      <c r="H208">
        <f t="shared" si="18"/>
        <v>2.4433025700129783E-3</v>
      </c>
      <c r="I208">
        <f t="shared" si="19"/>
        <v>0.34145803200000002</v>
      </c>
      <c r="J208">
        <f t="shared" si="20"/>
        <v>8.3428528713717389E-4</v>
      </c>
      <c r="R208" s="4" t="s">
        <v>70</v>
      </c>
      <c r="S208" s="5">
        <v>0.21351756199999999</v>
      </c>
    </row>
    <row r="209" spans="1:19">
      <c r="A209" s="17" t="s">
        <v>190</v>
      </c>
      <c r="B209" s="19">
        <v>0</v>
      </c>
      <c r="C209" s="19">
        <v>0</v>
      </c>
      <c r="D209" s="21" t="s">
        <v>30</v>
      </c>
      <c r="E209" s="21" t="s">
        <v>30</v>
      </c>
      <c r="F209" s="21" t="s">
        <v>30</v>
      </c>
      <c r="G209" s="20">
        <f t="shared" si="17"/>
        <v>0</v>
      </c>
      <c r="H209">
        <f t="shared" si="18"/>
        <v>0</v>
      </c>
      <c r="I209">
        <f t="shared" si="19"/>
        <v>0.349158994</v>
      </c>
      <c r="R209" s="4" t="s">
        <v>179</v>
      </c>
      <c r="S209" s="5">
        <v>0.33193937699999998</v>
      </c>
    </row>
    <row r="210" spans="1:19">
      <c r="A210" s="17" t="s">
        <v>192</v>
      </c>
      <c r="B210" s="19">
        <v>748.526018969495</v>
      </c>
      <c r="C210" s="19">
        <v>587.62813557956383</v>
      </c>
      <c r="D210" s="19">
        <v>274.15584501586</v>
      </c>
      <c r="E210" s="19">
        <v>3389.1472221642998</v>
      </c>
      <c r="F210" s="19">
        <v>232.55992666766028</v>
      </c>
      <c r="G210" s="20">
        <f t="shared" si="17"/>
        <v>1046.4034296793757</v>
      </c>
      <c r="H210">
        <f t="shared" si="18"/>
        <v>7.8593681479453888E-3</v>
      </c>
      <c r="I210">
        <f t="shared" si="19"/>
        <v>0.27743080799999997</v>
      </c>
      <c r="J210">
        <f t="shared" si="20"/>
        <v>2.1804308556539528E-3</v>
      </c>
      <c r="R210" s="4" t="s">
        <v>103</v>
      </c>
      <c r="S210" s="5">
        <v>0.526867847</v>
      </c>
    </row>
    <row r="211" spans="1:19">
      <c r="A211" s="17" t="s">
        <v>193</v>
      </c>
      <c r="B211" s="19">
        <v>1170.3958691910498</v>
      </c>
      <c r="C211" s="19">
        <v>38.897370676661438</v>
      </c>
      <c r="D211" s="19">
        <v>226.47656762179739</v>
      </c>
      <c r="E211" s="19">
        <v>7246.7696756121804</v>
      </c>
      <c r="F211" s="19">
        <v>273.6754948205691</v>
      </c>
      <c r="G211" s="20">
        <f t="shared" si="17"/>
        <v>1791.2429955844516</v>
      </c>
      <c r="H211">
        <f t="shared" si="18"/>
        <v>1.3453738534706751E-2</v>
      </c>
      <c r="I211">
        <f t="shared" si="19"/>
        <v>0.29781603099999998</v>
      </c>
      <c r="J211">
        <f t="shared" si="20"/>
        <v>4.0067390125181198E-3</v>
      </c>
      <c r="R211" s="4" t="s">
        <v>202</v>
      </c>
      <c r="S211" s="5">
        <v>0.30560838699999998</v>
      </c>
    </row>
    <row r="212" spans="1:19">
      <c r="A212" s="17" t="s">
        <v>195</v>
      </c>
      <c r="B212" s="19">
        <v>117.18606950598748</v>
      </c>
      <c r="C212" s="19">
        <v>1197.48334011722</v>
      </c>
      <c r="D212" s="19">
        <v>13.244243720572999</v>
      </c>
      <c r="E212" s="19">
        <v>31.973087001550006</v>
      </c>
      <c r="F212" s="19">
        <v>57.818762017797894</v>
      </c>
      <c r="G212" s="20">
        <f t="shared" si="17"/>
        <v>283.54110047262566</v>
      </c>
      <c r="H212">
        <f t="shared" si="18"/>
        <v>2.1296316797917501E-3</v>
      </c>
      <c r="I212">
        <f t="shared" si="19"/>
        <v>0.52748621900000003</v>
      </c>
      <c r="J212">
        <f t="shared" si="20"/>
        <v>1.1233513626359691E-3</v>
      </c>
      <c r="R212" s="4" t="s">
        <v>250</v>
      </c>
      <c r="S212" s="5">
        <v>0.16181582799999999</v>
      </c>
    </row>
    <row r="213" spans="1:19">
      <c r="A213" s="17" t="s">
        <v>31</v>
      </c>
      <c r="B213" s="19">
        <v>265.13348225729663</v>
      </c>
      <c r="C213" s="19">
        <v>2.7783836197615313</v>
      </c>
      <c r="D213" s="19">
        <v>344.35033673489659</v>
      </c>
      <c r="E213" s="19">
        <v>104.26006630940219</v>
      </c>
      <c r="F213" s="19">
        <v>61.673346532133095</v>
      </c>
      <c r="G213" s="20">
        <f t="shared" si="17"/>
        <v>155.63912309069801</v>
      </c>
      <c r="H213">
        <f t="shared" si="18"/>
        <v>1.1689804638426952E-3</v>
      </c>
      <c r="I213">
        <f t="shared" si="19"/>
        <v>0.26223906699999999</v>
      </c>
      <c r="J213">
        <f t="shared" si="20"/>
        <v>3.0655234617933561E-4</v>
      </c>
      <c r="R213" s="4" t="s">
        <v>143</v>
      </c>
      <c r="S213" s="5">
        <v>0.41105823699999999</v>
      </c>
    </row>
    <row r="214" spans="1:19">
      <c r="A214" s="17" t="s">
        <v>61</v>
      </c>
      <c r="B214" s="19">
        <v>0</v>
      </c>
      <c r="C214" s="19">
        <v>0</v>
      </c>
      <c r="D214" s="21" t="s">
        <v>30</v>
      </c>
      <c r="E214" s="21" t="s">
        <v>30</v>
      </c>
      <c r="F214" s="21" t="s">
        <v>30</v>
      </c>
      <c r="G214" s="20">
        <f t="shared" si="17"/>
        <v>0</v>
      </c>
      <c r="H214">
        <f t="shared" si="18"/>
        <v>0</v>
      </c>
      <c r="I214">
        <f t="shared" si="19"/>
        <v>0.37816792100000002</v>
      </c>
      <c r="R214" s="4" t="s">
        <v>72</v>
      </c>
      <c r="S214" s="5">
        <v>0.20526576499999999</v>
      </c>
    </row>
    <row r="215" spans="1:19" ht="16" thickBot="1">
      <c r="A215" s="30" t="s">
        <v>69</v>
      </c>
      <c r="B215" s="28">
        <v>3462.8483539019298</v>
      </c>
      <c r="C215" s="28">
        <v>6323.601118577245</v>
      </c>
      <c r="D215" s="28">
        <v>4567.9396592256098</v>
      </c>
      <c r="E215" s="28">
        <v>3268.2055452453933</v>
      </c>
      <c r="F215" s="28">
        <v>2474.6432525059681</v>
      </c>
      <c r="G215" s="20">
        <f t="shared" si="17"/>
        <v>4019.4475858912292</v>
      </c>
      <c r="H215">
        <f t="shared" si="18"/>
        <v>3.0189425448050165E-2</v>
      </c>
      <c r="I215">
        <f t="shared" si="19"/>
        <v>0.29559615700000003</v>
      </c>
      <c r="J215">
        <f t="shared" si="20"/>
        <v>8.9238781444816329E-3</v>
      </c>
      <c r="R215" s="4" t="s">
        <v>85</v>
      </c>
      <c r="S215" s="5">
        <v>0.15576436299999999</v>
      </c>
    </row>
    <row r="216" spans="1:19">
      <c r="A216" s="17" t="s">
        <v>95</v>
      </c>
      <c r="B216" s="19">
        <v>121.580547112462</v>
      </c>
      <c r="C216" s="19">
        <v>29.173028007496079</v>
      </c>
      <c r="D216" s="19">
        <v>562.88035812435021</v>
      </c>
      <c r="E216" s="19">
        <v>266.90576975207</v>
      </c>
      <c r="F216" s="19">
        <v>149.04392885706429</v>
      </c>
      <c r="G216" s="20">
        <f t="shared" si="17"/>
        <v>225.91672637068851</v>
      </c>
      <c r="H216">
        <f t="shared" si="18"/>
        <v>1.6968242581830283E-3</v>
      </c>
      <c r="I216">
        <f t="shared" si="19"/>
        <v>0.28245747300000001</v>
      </c>
      <c r="J216">
        <f t="shared" si="20"/>
        <v>4.7928069209147777E-4</v>
      </c>
      <c r="R216" s="22" t="s">
        <v>190</v>
      </c>
      <c r="S216" s="5">
        <v>0.349158994</v>
      </c>
    </row>
    <row r="217" spans="1:19">
      <c r="A217" s="17" t="s">
        <v>102</v>
      </c>
      <c r="B217" s="19">
        <v>174.31427839015601</v>
      </c>
      <c r="C217" s="19">
        <v>44.4541379161845</v>
      </c>
      <c r="D217" s="19">
        <v>6.6221218602864731</v>
      </c>
      <c r="E217" s="19">
        <v>107.04033474431958</v>
      </c>
      <c r="F217" s="19">
        <v>19.272916874445905</v>
      </c>
      <c r="G217" s="20">
        <f t="shared" si="17"/>
        <v>70.340757957078495</v>
      </c>
      <c r="H217">
        <f t="shared" si="18"/>
        <v>5.2831813897971506E-4</v>
      </c>
      <c r="I217">
        <f t="shared" si="19"/>
        <v>0.29815216</v>
      </c>
      <c r="J217">
        <f t="shared" si="20"/>
        <v>1.5751919430398225E-4</v>
      </c>
      <c r="R217" s="17" t="s">
        <v>157</v>
      </c>
      <c r="S217" s="5">
        <v>0.30302319799999999</v>
      </c>
    </row>
    <row r="218" spans="1:19">
      <c r="A218" s="17" t="s">
        <v>121</v>
      </c>
      <c r="B218" s="19">
        <v>0</v>
      </c>
      <c r="C218" s="19">
        <v>0</v>
      </c>
      <c r="D218" s="21" t="s">
        <v>30</v>
      </c>
      <c r="E218" s="21" t="s">
        <v>30</v>
      </c>
      <c r="F218" s="21" t="s">
        <v>30</v>
      </c>
      <c r="G218" s="20">
        <f t="shared" si="17"/>
        <v>0</v>
      </c>
      <c r="H218">
        <f t="shared" si="18"/>
        <v>0</v>
      </c>
      <c r="I218">
        <f t="shared" si="19"/>
        <v>0.31631986200000001</v>
      </c>
      <c r="R218" s="4" t="s">
        <v>230</v>
      </c>
      <c r="S218" s="5">
        <v>0.39837171399999999</v>
      </c>
    </row>
    <row r="219" spans="1:19">
      <c r="A219" s="17" t="s">
        <v>200</v>
      </c>
      <c r="B219" s="19">
        <v>0</v>
      </c>
      <c r="C219" s="19">
        <v>0</v>
      </c>
      <c r="D219" s="21" t="s">
        <v>30</v>
      </c>
      <c r="E219" s="21" t="s">
        <v>30</v>
      </c>
      <c r="F219" s="21" t="s">
        <v>30</v>
      </c>
      <c r="G219" s="20">
        <f t="shared" si="17"/>
        <v>0</v>
      </c>
      <c r="H219">
        <f t="shared" si="18"/>
        <v>0</v>
      </c>
      <c r="I219">
        <f t="shared" si="19"/>
        <v>0.34476546800000002</v>
      </c>
      <c r="R219" s="4" t="s">
        <v>170</v>
      </c>
      <c r="S219" s="5">
        <v>0.30810618099999998</v>
      </c>
    </row>
    <row r="220" spans="1:19">
      <c r="A220" s="17" t="s">
        <v>201</v>
      </c>
      <c r="B220" s="19">
        <v>1.4648258688248399</v>
      </c>
      <c r="C220" s="19">
        <v>9.7243426691653596</v>
      </c>
      <c r="D220" s="19">
        <v>25.164063069088598</v>
      </c>
      <c r="E220" s="19">
        <v>9.7309395222108712</v>
      </c>
      <c r="F220" s="19">
        <v>2.5697173123267043</v>
      </c>
      <c r="G220" s="20">
        <f t="shared" si="17"/>
        <v>9.7307776883232755</v>
      </c>
      <c r="H220">
        <f t="shared" si="18"/>
        <v>7.308630882620373E-5</v>
      </c>
      <c r="I220">
        <f t="shared" si="19"/>
        <v>0.36989438499999999</v>
      </c>
      <c r="J220">
        <f t="shared" si="20"/>
        <v>2.70342152551887E-5</v>
      </c>
      <c r="R220" s="17" t="s">
        <v>251</v>
      </c>
      <c r="S220" s="5">
        <v>0.30281271399999998</v>
      </c>
    </row>
    <row r="221" spans="1:19">
      <c r="A221" s="17" t="s">
        <v>203</v>
      </c>
      <c r="B221" s="19">
        <v>57.128208884168892</v>
      </c>
      <c r="C221" s="19">
        <v>26.394644387734548</v>
      </c>
      <c r="D221" s="19">
        <v>26.488487441145892</v>
      </c>
      <c r="E221" s="19">
        <v>703.40791403410003</v>
      </c>
      <c r="F221" s="19">
        <v>14.133470855332304</v>
      </c>
      <c r="G221" s="20">
        <f t="shared" si="17"/>
        <v>165.51054512049635</v>
      </c>
      <c r="H221">
        <f t="shared" si="18"/>
        <v>1.2431231297356151E-3</v>
      </c>
      <c r="I221">
        <f t="shared" si="19"/>
        <v>0.273960494</v>
      </c>
      <c r="J221">
        <f t="shared" si="20"/>
        <v>3.4056662672519522E-4</v>
      </c>
      <c r="R221" s="4" t="s">
        <v>252</v>
      </c>
      <c r="S221" s="5">
        <v>0.53492192699999996</v>
      </c>
    </row>
    <row r="222" spans="1:19">
      <c r="A222" s="17" t="s">
        <v>204</v>
      </c>
      <c r="B222" s="19">
        <v>918.44581975317681</v>
      </c>
      <c r="C222" s="19">
        <v>394.53047400613701</v>
      </c>
      <c r="D222" s="19">
        <v>49.003701766119903</v>
      </c>
      <c r="E222" s="19">
        <v>15.291476392045601</v>
      </c>
      <c r="F222" s="19">
        <v>38.545839446121903</v>
      </c>
      <c r="G222" s="20">
        <f t="shared" si="17"/>
        <v>283.16346227272027</v>
      </c>
      <c r="H222">
        <f t="shared" si="18"/>
        <v>2.1267952999065149E-3</v>
      </c>
      <c r="I222">
        <f t="shared" si="19"/>
        <v>0.284910779</v>
      </c>
      <c r="J222">
        <f t="shared" si="20"/>
        <v>6.0594690566990377E-4</v>
      </c>
      <c r="R222" s="4" t="s">
        <v>253</v>
      </c>
      <c r="S222" s="5">
        <v>0.57529444600000001</v>
      </c>
    </row>
    <row r="223" spans="1:19">
      <c r="A223" s="17" t="s">
        <v>53</v>
      </c>
      <c r="B223" s="19">
        <v>0</v>
      </c>
      <c r="C223" s="19">
        <v>0</v>
      </c>
      <c r="D223" s="21" t="s">
        <v>30</v>
      </c>
      <c r="E223" s="21" t="s">
        <v>30</v>
      </c>
      <c r="F223" s="21" t="s">
        <v>30</v>
      </c>
      <c r="G223" s="20">
        <f t="shared" si="17"/>
        <v>0</v>
      </c>
      <c r="H223">
        <f t="shared" si="18"/>
        <v>0</v>
      </c>
      <c r="I223">
        <f t="shared" si="19"/>
        <v>0.29304951499999998</v>
      </c>
      <c r="R223" s="4" t="s">
        <v>254</v>
      </c>
      <c r="S223" s="4">
        <v>0.54393411999999997</v>
      </c>
    </row>
    <row r="224" spans="1:19">
      <c r="A224" s="17" t="s">
        <v>108</v>
      </c>
      <c r="B224" s="19">
        <v>0</v>
      </c>
      <c r="C224" s="19">
        <v>0</v>
      </c>
      <c r="D224" s="21" t="s">
        <v>30</v>
      </c>
      <c r="E224" s="21" t="s">
        <v>30</v>
      </c>
      <c r="F224" s="21" t="s">
        <v>30</v>
      </c>
      <c r="G224" s="20">
        <f t="shared" si="17"/>
        <v>0</v>
      </c>
      <c r="H224">
        <f t="shared" si="18"/>
        <v>0</v>
      </c>
      <c r="I224">
        <f t="shared" si="19"/>
        <v>0.342986709</v>
      </c>
      <c r="R224" s="4" t="s">
        <v>255</v>
      </c>
      <c r="S224" s="5">
        <v>0.416826951</v>
      </c>
    </row>
    <row r="225" spans="1:19">
      <c r="A225" s="17" t="s">
        <v>124</v>
      </c>
      <c r="B225" s="19">
        <v>0</v>
      </c>
      <c r="C225" s="19">
        <v>0</v>
      </c>
      <c r="D225" s="21" t="s">
        <v>30</v>
      </c>
      <c r="E225" s="21" t="s">
        <v>30</v>
      </c>
      <c r="F225" s="21" t="s">
        <v>30</v>
      </c>
      <c r="G225" s="20">
        <f t="shared" si="17"/>
        <v>0</v>
      </c>
      <c r="H225">
        <f t="shared" si="18"/>
        <v>0</v>
      </c>
      <c r="I225">
        <f t="shared" si="19"/>
        <v>0.38353377399999999</v>
      </c>
      <c r="R225" s="4" t="s">
        <v>216</v>
      </c>
      <c r="S225" s="5">
        <v>0.302344053</v>
      </c>
    </row>
    <row r="226" spans="1:19">
      <c r="A226" s="17" t="s">
        <v>159</v>
      </c>
      <c r="B226" s="19">
        <v>0</v>
      </c>
      <c r="C226" s="19">
        <v>0</v>
      </c>
      <c r="D226" s="21" t="s">
        <v>30</v>
      </c>
      <c r="E226" s="21" t="s">
        <v>30</v>
      </c>
      <c r="F226" s="21" t="s">
        <v>30</v>
      </c>
      <c r="G226" s="20">
        <f t="shared" si="17"/>
        <v>0</v>
      </c>
      <c r="H226">
        <f t="shared" si="18"/>
        <v>0</v>
      </c>
      <c r="I226">
        <f t="shared" si="19"/>
        <v>0.34895254799999997</v>
      </c>
      <c r="R226" s="4" t="s">
        <v>105</v>
      </c>
      <c r="S226" s="5">
        <v>0.31737988700000003</v>
      </c>
    </row>
    <row r="227" spans="1:19">
      <c r="A227" s="17" t="s">
        <v>205</v>
      </c>
      <c r="B227" s="19">
        <v>619.62134251290877</v>
      </c>
      <c r="C227" s="19">
        <v>29.173028007496079</v>
      </c>
      <c r="D227" s="19">
        <v>435.73561840684999</v>
      </c>
      <c r="E227" s="19">
        <v>273.85644083936307</v>
      </c>
      <c r="F227" s="19">
        <v>349.48232360249472</v>
      </c>
      <c r="G227" s="20">
        <f t="shared" si="17"/>
        <v>341.57375067382253</v>
      </c>
      <c r="H227">
        <f t="shared" si="18"/>
        <v>2.5655055976284828E-3</v>
      </c>
      <c r="I227">
        <f t="shared" si="19"/>
        <v>0.28954676299999998</v>
      </c>
      <c r="J227">
        <f t="shared" si="20"/>
        <v>7.4283384125170765E-4</v>
      </c>
      <c r="R227" s="4" t="s">
        <v>192</v>
      </c>
      <c r="S227" s="5">
        <v>0.27743080799999997</v>
      </c>
    </row>
    <row r="228" spans="1:19">
      <c r="A228" s="17" t="s">
        <v>207</v>
      </c>
      <c r="B228" s="19">
        <v>21.972388032372649</v>
      </c>
      <c r="C228" s="19">
        <v>43.064946106303701</v>
      </c>
      <c r="D228" s="19">
        <v>3.9732731161718835</v>
      </c>
      <c r="E228" s="19">
        <v>12.511207957128262</v>
      </c>
      <c r="F228" s="19">
        <v>28.266947407894705</v>
      </c>
      <c r="G228" s="20">
        <f t="shared" si="17"/>
        <v>21.957752523974243</v>
      </c>
      <c r="H228">
        <f t="shared" si="18"/>
        <v>1.6492115363217832E-4</v>
      </c>
      <c r="I228">
        <f t="shared" si="19"/>
        <v>0.33910511100000001</v>
      </c>
      <c r="J228">
        <f t="shared" si="20"/>
        <v>5.5925606108687888E-5</v>
      </c>
      <c r="R228" s="4" t="s">
        <v>256</v>
      </c>
      <c r="S228" s="5">
        <v>0.29321646899999998</v>
      </c>
    </row>
    <row r="229" spans="1:19">
      <c r="A229" s="17" t="s">
        <v>28</v>
      </c>
      <c r="B229" s="19">
        <v>0</v>
      </c>
      <c r="C229" s="19">
        <v>0</v>
      </c>
      <c r="D229" s="21" t="s">
        <v>30</v>
      </c>
      <c r="E229" s="21" t="s">
        <v>30</v>
      </c>
      <c r="F229" s="21" t="s">
        <v>30</v>
      </c>
      <c r="G229" s="20">
        <f t="shared" si="17"/>
        <v>0</v>
      </c>
      <c r="H229">
        <f t="shared" si="18"/>
        <v>0</v>
      </c>
      <c r="I229">
        <f t="shared" si="19"/>
        <v>0.41010332799999999</v>
      </c>
      <c r="R229" s="4" t="s">
        <v>257</v>
      </c>
      <c r="S229" s="4">
        <v>0.39864959599999999</v>
      </c>
    </row>
    <row r="230" spans="1:19">
      <c r="A230" s="17" t="s">
        <v>42</v>
      </c>
      <c r="B230" s="19">
        <v>10.253781081773903</v>
      </c>
      <c r="C230" s="19">
        <v>2.7783836197615299</v>
      </c>
      <c r="D230" s="19">
        <v>312.56415180552199</v>
      </c>
      <c r="E230" s="19">
        <v>952.24193895920655</v>
      </c>
      <c r="F230" s="21" t="s">
        <v>30</v>
      </c>
      <c r="G230" s="20">
        <f>AVERAGE(B230:E230)</f>
        <v>319.45956386656599</v>
      </c>
      <c r="H230">
        <f t="shared" si="18"/>
        <v>2.3994094912119348E-3</v>
      </c>
      <c r="I230">
        <f t="shared" si="19"/>
        <v>0.34843180000000001</v>
      </c>
      <c r="J230">
        <f t="shared" si="20"/>
        <v>8.3603056796005863E-4</v>
      </c>
      <c r="R230" s="4" t="s">
        <v>258</v>
      </c>
      <c r="S230" s="4">
        <v>0.54393411999999997</v>
      </c>
    </row>
    <row r="231" spans="1:19">
      <c r="A231" s="17" t="s">
        <v>48</v>
      </c>
      <c r="B231" s="19">
        <v>8.7889552129490607</v>
      </c>
      <c r="C231" s="19">
        <v>4.1675754296422971</v>
      </c>
      <c r="D231" s="19">
        <v>0</v>
      </c>
      <c r="E231" s="19">
        <v>66.726442438017401</v>
      </c>
      <c r="F231" s="19">
        <v>218.42645011509791</v>
      </c>
      <c r="G231" s="20">
        <f t="shared" si="17"/>
        <v>59.621884639141328</v>
      </c>
      <c r="H231">
        <f t="shared" si="18"/>
        <v>4.4781040252985475E-4</v>
      </c>
      <c r="I231">
        <f t="shared" si="19"/>
        <v>0.35195426499999999</v>
      </c>
      <c r="J231">
        <f t="shared" si="20"/>
        <v>1.5760878108174916E-4</v>
      </c>
      <c r="R231" s="4" t="s">
        <v>144</v>
      </c>
      <c r="S231" s="5">
        <v>0.52159803599999999</v>
      </c>
    </row>
    <row r="232" spans="1:19">
      <c r="A232" s="17" t="s">
        <v>73</v>
      </c>
      <c r="B232" s="19">
        <v>142.08810927600982</v>
      </c>
      <c r="C232" s="19">
        <v>5717.9134894692315</v>
      </c>
      <c r="D232" s="19">
        <v>47.679277394062602</v>
      </c>
      <c r="E232" s="19">
        <v>33.363221219008693</v>
      </c>
      <c r="F232" s="19">
        <v>5.1394403218835052</v>
      </c>
      <c r="G232" s="20">
        <f t="shared" si="17"/>
        <v>1189.2367075360394</v>
      </c>
      <c r="H232">
        <f t="shared" si="18"/>
        <v>8.9321659643643025E-3</v>
      </c>
      <c r="I232">
        <f t="shared" si="19"/>
        <v>0.39864959599999999</v>
      </c>
      <c r="J232">
        <f t="shared" si="20"/>
        <v>3.5608043530987797E-3</v>
      </c>
      <c r="R232" s="4" t="s">
        <v>232</v>
      </c>
      <c r="S232" s="5">
        <v>0.262116511</v>
      </c>
    </row>
    <row r="233" spans="1:19">
      <c r="A233" s="17" t="s">
        <v>89</v>
      </c>
      <c r="B233" s="19">
        <v>74.706119310066995</v>
      </c>
      <c r="C233" s="19">
        <v>101.41100212129599</v>
      </c>
      <c r="D233" s="19">
        <v>31.7861849293751</v>
      </c>
      <c r="E233" s="19">
        <v>111.210737396696</v>
      </c>
      <c r="F233" s="19">
        <v>131.055879184627</v>
      </c>
      <c r="G233" s="20">
        <f t="shared" si="17"/>
        <v>90.033984588412224</v>
      </c>
      <c r="H233">
        <f t="shared" si="18"/>
        <v>6.7623080222853349E-4</v>
      </c>
      <c r="I233">
        <f t="shared" si="19"/>
        <v>0.39864959599999999</v>
      </c>
      <c r="J233">
        <f t="shared" si="20"/>
        <v>2.695791361111608E-4</v>
      </c>
      <c r="R233" s="4" t="s">
        <v>193</v>
      </c>
      <c r="S233" s="5">
        <v>0.29781603099999998</v>
      </c>
    </row>
    <row r="234" spans="1:19">
      <c r="A234" s="17" t="s">
        <v>119</v>
      </c>
      <c r="B234" s="19">
        <v>0</v>
      </c>
      <c r="C234" s="19">
        <v>0</v>
      </c>
      <c r="D234" s="21" t="s">
        <v>30</v>
      </c>
      <c r="E234" s="21" t="s">
        <v>30</v>
      </c>
      <c r="F234" s="21" t="s">
        <v>30</v>
      </c>
      <c r="G234" s="20">
        <f t="shared" si="17"/>
        <v>0</v>
      </c>
      <c r="H234">
        <f t="shared" si="18"/>
        <v>0</v>
      </c>
      <c r="I234">
        <f t="shared" si="19"/>
        <v>0.39864959599999999</v>
      </c>
      <c r="R234" s="4" t="s">
        <v>74</v>
      </c>
      <c r="S234" s="5">
        <v>0.164744418</v>
      </c>
    </row>
    <row r="235" spans="1:19">
      <c r="A235" s="17" t="s">
        <v>167</v>
      </c>
      <c r="B235" s="19">
        <v>0</v>
      </c>
      <c r="C235" s="19">
        <v>0</v>
      </c>
      <c r="D235" s="21" t="s">
        <v>30</v>
      </c>
      <c r="E235" s="21" t="s">
        <v>30</v>
      </c>
      <c r="F235" s="21" t="s">
        <v>30</v>
      </c>
      <c r="G235" s="20">
        <f t="shared" ref="G235:G255" si="21">AVERAGE(B235:F235)</f>
        <v>0</v>
      </c>
      <c r="H235">
        <f t="shared" ref="H235:H253" si="22">G235/G$255</f>
        <v>0</v>
      </c>
      <c r="I235">
        <f t="shared" ref="I235:I253" si="23">VLOOKUP(A235,R$1:S$248,2,FALSE)</f>
        <v>0.53611852299999996</v>
      </c>
      <c r="R235" s="25" t="s">
        <v>146</v>
      </c>
      <c r="S235" s="5">
        <v>0.53553453900000003</v>
      </c>
    </row>
    <row r="236" spans="1:19">
      <c r="A236" s="17" t="s">
        <v>185</v>
      </c>
      <c r="B236" s="19">
        <v>0</v>
      </c>
      <c r="C236" s="19">
        <v>0</v>
      </c>
      <c r="D236" s="21" t="s">
        <v>30</v>
      </c>
      <c r="E236" s="21" t="s">
        <v>30</v>
      </c>
      <c r="F236" s="21" t="s">
        <v>30</v>
      </c>
      <c r="G236" s="20">
        <f t="shared" si="21"/>
        <v>0</v>
      </c>
      <c r="H236">
        <f t="shared" si="22"/>
        <v>0</v>
      </c>
      <c r="I236">
        <f t="shared" si="23"/>
        <v>0.36166089299999998</v>
      </c>
      <c r="R236" s="39" t="s">
        <v>275</v>
      </c>
      <c r="S236" s="39">
        <v>0.53553453900000003</v>
      </c>
    </row>
    <row r="237" spans="1:19">
      <c r="A237" s="17" t="s">
        <v>266</v>
      </c>
      <c r="B237" s="19">
        <v>20.507562163547806</v>
      </c>
      <c r="C237" s="19">
        <v>2.7783836197615313</v>
      </c>
      <c r="D237" s="19">
        <v>67.545642974922032</v>
      </c>
      <c r="E237" s="19">
        <v>1.3901342174586957</v>
      </c>
      <c r="F237" s="19">
        <v>0</v>
      </c>
      <c r="G237" s="20">
        <f t="shared" si="21"/>
        <v>18.444344595138013</v>
      </c>
      <c r="H237">
        <f t="shared" si="22"/>
        <v>1.3853251079765027E-4</v>
      </c>
      <c r="I237">
        <f t="shared" si="23"/>
        <v>0.39864959599999999</v>
      </c>
      <c r="J237">
        <f>H237*I237</f>
        <v>5.5225929462348918E-5</v>
      </c>
      <c r="R237" s="4" t="s">
        <v>0</v>
      </c>
      <c r="S237" s="5">
        <v>0.199021375</v>
      </c>
    </row>
    <row r="238" spans="1:19">
      <c r="A238" s="17" t="s">
        <v>236</v>
      </c>
      <c r="B238" s="19">
        <v>0</v>
      </c>
      <c r="C238" s="19">
        <v>0</v>
      </c>
      <c r="D238" s="19">
        <v>0</v>
      </c>
      <c r="E238" s="19">
        <v>0</v>
      </c>
      <c r="F238" s="19">
        <v>0</v>
      </c>
      <c r="G238" s="20">
        <f t="shared" si="21"/>
        <v>0</v>
      </c>
      <c r="H238">
        <f t="shared" si="22"/>
        <v>0</v>
      </c>
      <c r="I238">
        <f t="shared" si="23"/>
        <v>0.39864959599999999</v>
      </c>
      <c r="R238" s="4" t="s">
        <v>259</v>
      </c>
      <c r="S238" s="4">
        <v>0.54393411999999997</v>
      </c>
    </row>
    <row r="239" spans="1:19">
      <c r="A239" s="17" t="s">
        <v>216</v>
      </c>
      <c r="B239" s="19">
        <v>19.042736294722964</v>
      </c>
      <c r="C239" s="19">
        <v>8.3351508592845942</v>
      </c>
      <c r="D239" s="19">
        <v>14.56866809263024</v>
      </c>
      <c r="E239" s="19">
        <v>19.4618790444217</v>
      </c>
      <c r="F239" s="19">
        <v>6.4243075238919998</v>
      </c>
      <c r="G239" s="20">
        <f t="shared" si="21"/>
        <v>13.5665483629903</v>
      </c>
      <c r="H239">
        <f t="shared" si="22"/>
        <v>1.0189616648553704E-4</v>
      </c>
      <c r="I239">
        <f t="shared" si="23"/>
        <v>0.302344053</v>
      </c>
      <c r="J239">
        <f>H239*I239</f>
        <v>3.0807699960400037E-5</v>
      </c>
      <c r="R239" s="17" t="s">
        <v>260</v>
      </c>
      <c r="S239" s="4">
        <v>0.39864959599999999</v>
      </c>
    </row>
    <row r="240" spans="1:19">
      <c r="A240" s="17" t="s">
        <v>257</v>
      </c>
      <c r="B240" s="19">
        <v>0</v>
      </c>
      <c r="C240" s="19">
        <v>0</v>
      </c>
      <c r="D240" s="19">
        <v>0</v>
      </c>
      <c r="E240" s="19">
        <v>0</v>
      </c>
      <c r="F240" s="19">
        <v>0</v>
      </c>
      <c r="G240" s="20">
        <f t="shared" si="21"/>
        <v>0</v>
      </c>
      <c r="H240">
        <f t="shared" si="22"/>
        <v>0</v>
      </c>
      <c r="I240">
        <f t="shared" si="23"/>
        <v>0.39864959599999999</v>
      </c>
      <c r="R240" s="4" t="s">
        <v>203</v>
      </c>
      <c r="S240" s="5">
        <v>0.273960494</v>
      </c>
    </row>
    <row r="241" spans="1:19">
      <c r="A241" s="17" t="s">
        <v>260</v>
      </c>
      <c r="B241" s="19">
        <v>0</v>
      </c>
      <c r="C241" s="19">
        <v>0</v>
      </c>
      <c r="D241" s="19">
        <v>0</v>
      </c>
      <c r="E241" s="19">
        <v>0</v>
      </c>
      <c r="F241" s="19">
        <v>0</v>
      </c>
      <c r="G241" s="20">
        <f t="shared" si="21"/>
        <v>0</v>
      </c>
      <c r="H241">
        <f t="shared" si="22"/>
        <v>0</v>
      </c>
      <c r="I241">
        <f t="shared" si="23"/>
        <v>0.39864959599999999</v>
      </c>
      <c r="R241" s="4" t="s">
        <v>233</v>
      </c>
      <c r="S241" s="5">
        <v>0.30434835599999999</v>
      </c>
    </row>
    <row r="242" spans="1:19">
      <c r="A242" s="17" t="s">
        <v>221</v>
      </c>
      <c r="B242" s="19">
        <v>36.620646720621082</v>
      </c>
      <c r="C242" s="19">
        <v>0</v>
      </c>
      <c r="D242" s="19">
        <v>2.6488487441145891</v>
      </c>
      <c r="E242" s="19">
        <v>1.3901342174586957</v>
      </c>
      <c r="F242" s="19">
        <v>2.5697173123267043</v>
      </c>
      <c r="G242" s="20">
        <f t="shared" si="21"/>
        <v>8.6458693989042139</v>
      </c>
      <c r="H242">
        <f t="shared" si="22"/>
        <v>6.493773685916161E-5</v>
      </c>
      <c r="I242">
        <f t="shared" si="23"/>
        <v>0.44710646199999998</v>
      </c>
      <c r="J242">
        <f>H242*I242</f>
        <v>2.9034081777386739E-5</v>
      </c>
      <c r="R242" s="4" t="s">
        <v>221</v>
      </c>
      <c r="S242" s="5">
        <v>0.44710646199999998</v>
      </c>
    </row>
    <row r="243" spans="1:19">
      <c r="A243" s="17" t="s">
        <v>5</v>
      </c>
      <c r="B243" s="19">
        <v>0</v>
      </c>
      <c r="C243" s="19">
        <v>0</v>
      </c>
      <c r="D243" s="21" t="s">
        <v>30</v>
      </c>
      <c r="E243" s="21" t="s">
        <v>30</v>
      </c>
      <c r="F243" s="21" t="s">
        <v>30</v>
      </c>
      <c r="G243" s="20">
        <f t="shared" si="21"/>
        <v>0</v>
      </c>
      <c r="H243">
        <f t="shared" si="22"/>
        <v>0</v>
      </c>
      <c r="I243">
        <f t="shared" si="23"/>
        <v>0.33270861600000001</v>
      </c>
      <c r="R243" s="22" t="s">
        <v>204</v>
      </c>
      <c r="S243" s="5">
        <v>0.284910779</v>
      </c>
    </row>
    <row r="244" spans="1:19">
      <c r="A244" s="17" t="s">
        <v>63</v>
      </c>
      <c r="B244" s="19">
        <v>0</v>
      </c>
      <c r="C244" s="19">
        <v>0</v>
      </c>
      <c r="D244" s="21" t="s">
        <v>30</v>
      </c>
      <c r="E244" s="21" t="s">
        <v>30</v>
      </c>
      <c r="F244" s="21" t="s">
        <v>30</v>
      </c>
      <c r="G244" s="20">
        <f t="shared" si="21"/>
        <v>0</v>
      </c>
      <c r="H244">
        <f t="shared" si="22"/>
        <v>0</v>
      </c>
      <c r="I244">
        <f t="shared" si="23"/>
        <v>0.27222679999999999</v>
      </c>
      <c r="R244" s="17" t="s">
        <v>172</v>
      </c>
      <c r="S244" s="5">
        <v>0.38138826799999997</v>
      </c>
    </row>
    <row r="245" spans="1:19">
      <c r="A245" s="17" t="s">
        <v>251</v>
      </c>
      <c r="B245" s="19">
        <v>0</v>
      </c>
      <c r="C245" s="19">
        <v>0</v>
      </c>
      <c r="D245" s="21" t="s">
        <v>30</v>
      </c>
      <c r="E245" s="21" t="s">
        <v>30</v>
      </c>
      <c r="F245" s="21" t="s">
        <v>30</v>
      </c>
      <c r="G245" s="20">
        <f t="shared" si="21"/>
        <v>0</v>
      </c>
      <c r="H245">
        <f t="shared" si="22"/>
        <v>0</v>
      </c>
      <c r="I245">
        <f t="shared" si="23"/>
        <v>0.30281271399999998</v>
      </c>
      <c r="R245" s="4" t="s">
        <v>261</v>
      </c>
      <c r="S245" s="4">
        <v>0.54393411999999997</v>
      </c>
    </row>
    <row r="246" spans="1:19">
      <c r="A246" s="17" t="s">
        <v>263</v>
      </c>
      <c r="B246" s="19">
        <v>0</v>
      </c>
      <c r="C246" s="19">
        <v>0</v>
      </c>
      <c r="D246" s="19">
        <v>0</v>
      </c>
      <c r="E246" s="19">
        <v>0</v>
      </c>
      <c r="F246" s="19">
        <v>0</v>
      </c>
      <c r="G246" s="20">
        <f t="shared" si="21"/>
        <v>0</v>
      </c>
      <c r="H246">
        <f t="shared" si="22"/>
        <v>0</v>
      </c>
      <c r="I246">
        <f t="shared" si="23"/>
        <v>0.25747838160000003</v>
      </c>
      <c r="R246" s="4" t="s">
        <v>262</v>
      </c>
      <c r="S246" s="4">
        <v>0.38749658933333336</v>
      </c>
    </row>
    <row r="247" spans="1:19">
      <c r="A247" s="17" t="s">
        <v>33</v>
      </c>
      <c r="B247" s="19">
        <v>0</v>
      </c>
      <c r="C247" s="19">
        <v>0</v>
      </c>
      <c r="D247" s="21" t="s">
        <v>30</v>
      </c>
      <c r="E247" s="21" t="s">
        <v>30</v>
      </c>
      <c r="F247" s="21" t="s">
        <v>30</v>
      </c>
      <c r="G247" s="20">
        <f t="shared" si="21"/>
        <v>0</v>
      </c>
      <c r="H247">
        <f t="shared" si="22"/>
        <v>0</v>
      </c>
      <c r="I247">
        <f t="shared" si="23"/>
        <v>0.29721400999999997</v>
      </c>
      <c r="R247" s="4" t="s">
        <v>195</v>
      </c>
      <c r="S247" s="5">
        <v>0.52748621900000003</v>
      </c>
    </row>
    <row r="248" spans="1:19">
      <c r="A248" s="17" t="s">
        <v>40</v>
      </c>
      <c r="B248" s="19">
        <v>666.49577031530396</v>
      </c>
      <c r="C248" s="19">
        <v>183.373318904261</v>
      </c>
      <c r="D248" s="19">
        <v>2.6488487441145891</v>
      </c>
      <c r="E248" s="19">
        <v>84.798187264980442</v>
      </c>
      <c r="F248" s="19">
        <v>3.8545845143351998</v>
      </c>
      <c r="G248" s="20">
        <f t="shared" si="21"/>
        <v>188.23414194859907</v>
      </c>
      <c r="H248">
        <f t="shared" si="22"/>
        <v>1.4137964169707931E-3</v>
      </c>
      <c r="I248">
        <f t="shared" si="23"/>
        <v>0.292860758</v>
      </c>
      <c r="J248">
        <f>H248*I248</f>
        <v>4.1404549033175055E-4</v>
      </c>
      <c r="R248" s="17" t="s">
        <v>263</v>
      </c>
      <c r="S248" s="4">
        <v>0.25747838160000003</v>
      </c>
    </row>
    <row r="249" spans="1:19">
      <c r="A249" s="17" t="s">
        <v>191</v>
      </c>
      <c r="B249" s="19">
        <v>109.86194016186326</v>
      </c>
      <c r="C249" s="19">
        <v>5834.6056014992155</v>
      </c>
      <c r="D249" s="19">
        <v>443.68216463919401</v>
      </c>
      <c r="E249" s="19">
        <v>2998.51950705841</v>
      </c>
      <c r="F249" s="19">
        <v>106.64349919937709</v>
      </c>
      <c r="G249" s="20">
        <f t="shared" si="21"/>
        <v>1898.6625425116119</v>
      </c>
      <c r="H249">
        <f t="shared" si="22"/>
        <v>1.4260549504205132E-2</v>
      </c>
      <c r="I249">
        <f t="shared" si="23"/>
        <v>0.28386346000000001</v>
      </c>
      <c r="J249">
        <f>H249*I249</f>
        <v>4.0480489237649537E-3</v>
      </c>
      <c r="R249" s="4" t="s">
        <v>148</v>
      </c>
      <c r="S249" s="5">
        <v>0.49722559999999999</v>
      </c>
    </row>
    <row r="250" spans="1:19">
      <c r="A250" s="17" t="s">
        <v>227</v>
      </c>
      <c r="B250" s="19">
        <v>0</v>
      </c>
      <c r="C250" s="19">
        <v>0</v>
      </c>
      <c r="D250" s="21" t="s">
        <v>30</v>
      </c>
      <c r="E250" s="21" t="s">
        <v>30</v>
      </c>
      <c r="F250" s="21" t="s">
        <v>30</v>
      </c>
      <c r="G250" s="20">
        <f t="shared" si="21"/>
        <v>0</v>
      </c>
      <c r="H250">
        <f t="shared" si="22"/>
        <v>0</v>
      </c>
      <c r="I250">
        <f t="shared" si="23"/>
        <v>0.32266445799999999</v>
      </c>
      <c r="R250" s="4" t="s">
        <v>149</v>
      </c>
      <c r="S250" s="5">
        <v>0.47228700699999998</v>
      </c>
    </row>
    <row r="251" spans="1:19">
      <c r="A251" s="17" t="s">
        <v>228</v>
      </c>
      <c r="B251" s="19">
        <v>6499.4323799758304</v>
      </c>
      <c r="C251" s="19">
        <v>418.14673477411048</v>
      </c>
      <c r="D251" s="19">
        <v>2289.9297392870621</v>
      </c>
      <c r="E251" s="19">
        <v>6943.7204162061853</v>
      </c>
      <c r="F251" s="19">
        <v>1969.6926811280568</v>
      </c>
      <c r="G251" s="20">
        <f t="shared" si="21"/>
        <v>3624.1843902742489</v>
      </c>
      <c r="H251">
        <f t="shared" si="22"/>
        <v>2.7220667049925401E-2</v>
      </c>
      <c r="I251">
        <f t="shared" si="23"/>
        <v>0.28943591299999999</v>
      </c>
      <c r="J251">
        <f>H251*I251</f>
        <v>7.8786386200641739E-3</v>
      </c>
    </row>
    <row r="252" spans="1:19">
      <c r="A252" s="17" t="s">
        <v>232</v>
      </c>
      <c r="B252" s="19">
        <v>0</v>
      </c>
      <c r="C252" s="19">
        <v>0</v>
      </c>
      <c r="D252" s="19">
        <v>0</v>
      </c>
      <c r="E252" s="21" t="s">
        <v>30</v>
      </c>
      <c r="F252" s="21" t="s">
        <v>30</v>
      </c>
      <c r="G252" s="20">
        <f t="shared" si="21"/>
        <v>0</v>
      </c>
      <c r="H252">
        <f t="shared" si="22"/>
        <v>0</v>
      </c>
      <c r="I252">
        <f t="shared" si="23"/>
        <v>0.262116511</v>
      </c>
    </row>
    <row r="253" spans="1:19">
      <c r="A253" s="17" t="s">
        <v>147</v>
      </c>
      <c r="B253" s="19">
        <v>0</v>
      </c>
      <c r="C253" s="19">
        <v>0</v>
      </c>
      <c r="D253" s="21" t="s">
        <v>30</v>
      </c>
      <c r="E253" s="21" t="s">
        <v>30</v>
      </c>
      <c r="F253" s="21" t="s">
        <v>30</v>
      </c>
      <c r="G253" s="20">
        <f t="shared" si="21"/>
        <v>0</v>
      </c>
      <c r="H253">
        <f t="shared" si="22"/>
        <v>0</v>
      </c>
      <c r="I253">
        <f t="shared" si="23"/>
        <v>0.304407025</v>
      </c>
    </row>
    <row r="254" spans="1:19" ht="16" thickBot="1">
      <c r="A254" s="31"/>
      <c r="B254" s="32"/>
      <c r="C254" s="32"/>
      <c r="D254" s="32"/>
      <c r="E254" s="32"/>
      <c r="F254" s="32"/>
      <c r="G254" s="20"/>
    </row>
    <row r="255" spans="1:19">
      <c r="A255" s="33"/>
      <c r="B255" s="34">
        <f>SUM(B106:B253)</f>
        <v>219010.51012560836</v>
      </c>
      <c r="C255" s="34">
        <f>SUM(C106:C253)</f>
        <v>128233.51758647375</v>
      </c>
      <c r="D255" s="34">
        <f>SUM(D106:D253)</f>
        <v>93370.593805667188</v>
      </c>
      <c r="E255" s="34">
        <f>SUM(E106:E253)</f>
        <v>148613.68865163942</v>
      </c>
      <c r="F255" s="34">
        <f>SUM(F106:F253)</f>
        <v>76476.241380934269</v>
      </c>
      <c r="G255" s="20">
        <f t="shared" si="21"/>
        <v>133140.91031006462</v>
      </c>
    </row>
    <row r="256" spans="1:19">
      <c r="A256" s="35" t="s">
        <v>299</v>
      </c>
      <c r="B256" s="36"/>
      <c r="C256" s="36"/>
      <c r="D256" s="36"/>
      <c r="E256" s="36"/>
      <c r="F256" s="36"/>
      <c r="G256" s="10"/>
    </row>
    <row r="257" spans="1:7">
      <c r="A257" s="37"/>
      <c r="B257" s="38"/>
      <c r="C257" s="38"/>
      <c r="D257" s="38"/>
      <c r="E257" s="38"/>
      <c r="F257" s="38"/>
      <c r="G257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9"/>
  <sheetViews>
    <sheetView topLeftCell="B1" workbookViewId="0">
      <selection activeCell="Q1" sqref="Q1:S1048576"/>
    </sheetView>
  </sheetViews>
  <sheetFormatPr baseColWidth="10" defaultRowHeight="15" x14ac:dyDescent="0"/>
  <cols>
    <col min="18" max="18" width="27.5" style="4" customWidth="1"/>
    <col min="19" max="19" width="10.83203125" style="4"/>
  </cols>
  <sheetData>
    <row r="1" spans="1:19">
      <c r="A1" s="459" t="s">
        <v>147</v>
      </c>
      <c r="B1" s="460"/>
      <c r="C1" s="460"/>
      <c r="D1" s="460"/>
      <c r="E1" s="460"/>
      <c r="F1" s="460"/>
      <c r="G1" s="461"/>
      <c r="H1" s="462"/>
      <c r="I1" s="462"/>
      <c r="J1" s="462"/>
      <c r="K1" s="462"/>
      <c r="L1" s="462"/>
      <c r="Q1" s="190" t="s">
        <v>278</v>
      </c>
      <c r="R1" s="4" t="s">
        <v>1</v>
      </c>
      <c r="S1" s="5">
        <v>0.58265870500000005</v>
      </c>
    </row>
    <row r="2" spans="1:19">
      <c r="A2" s="463" t="s">
        <v>2</v>
      </c>
      <c r="B2" s="463"/>
      <c r="C2" s="463"/>
      <c r="D2" s="463"/>
      <c r="E2" s="463"/>
      <c r="F2" s="463"/>
      <c r="G2" s="464"/>
      <c r="H2" s="462"/>
      <c r="I2" s="462"/>
      <c r="J2" s="462"/>
      <c r="K2" s="462"/>
      <c r="L2" s="462"/>
      <c r="R2" s="4" t="s">
        <v>3</v>
      </c>
      <c r="S2" s="5">
        <v>0.189396599</v>
      </c>
    </row>
    <row r="3" spans="1:19">
      <c r="A3" s="465" t="s">
        <v>4</v>
      </c>
      <c r="B3" s="466"/>
      <c r="C3" s="466"/>
      <c r="D3" s="466"/>
      <c r="E3" s="466"/>
      <c r="F3" s="466"/>
      <c r="G3" s="467"/>
      <c r="H3" s="462"/>
      <c r="I3" s="462"/>
      <c r="J3" s="462"/>
      <c r="K3" s="462"/>
      <c r="L3" s="462"/>
      <c r="R3" s="4" t="s">
        <v>5</v>
      </c>
      <c r="S3" s="5">
        <v>0.33270861600000001</v>
      </c>
    </row>
    <row r="4" spans="1:19" ht="16" thickBot="1">
      <c r="A4" s="468"/>
      <c r="B4" s="469"/>
      <c r="C4" s="469"/>
      <c r="D4" s="469"/>
      <c r="E4" s="469"/>
      <c r="F4" s="469"/>
      <c r="G4" s="470"/>
      <c r="H4" s="462"/>
      <c r="I4" s="462"/>
      <c r="J4" s="462"/>
      <c r="K4" s="462"/>
      <c r="L4" s="462"/>
      <c r="R4" s="4" t="s">
        <v>6</v>
      </c>
      <c r="S4" s="5">
        <v>0.33249730300000002</v>
      </c>
    </row>
    <row r="5" spans="1:19">
      <c r="A5" s="471" t="s">
        <v>268</v>
      </c>
      <c r="B5" s="472" t="s">
        <v>8</v>
      </c>
      <c r="C5" s="472" t="s">
        <v>9</v>
      </c>
      <c r="D5" s="472" t="s">
        <v>10</v>
      </c>
      <c r="E5" s="472" t="s">
        <v>11</v>
      </c>
      <c r="F5" s="472" t="s">
        <v>12</v>
      </c>
      <c r="G5" s="16" t="s">
        <v>13</v>
      </c>
      <c r="H5" s="16" t="s">
        <v>14</v>
      </c>
      <c r="I5" s="16" t="s">
        <v>15</v>
      </c>
      <c r="J5" s="16" t="s">
        <v>279</v>
      </c>
      <c r="K5" s="16" t="s">
        <v>17</v>
      </c>
      <c r="L5" s="16" t="s">
        <v>18</v>
      </c>
      <c r="R5" s="17" t="s">
        <v>19</v>
      </c>
      <c r="S5" s="4">
        <v>0.54393411999999997</v>
      </c>
    </row>
    <row r="6" spans="1:19">
      <c r="A6" s="470"/>
      <c r="B6" s="473"/>
      <c r="C6" s="473"/>
      <c r="D6" s="473"/>
      <c r="E6" s="473"/>
      <c r="F6" s="473"/>
      <c r="G6" s="18"/>
      <c r="R6" s="4" t="s">
        <v>20</v>
      </c>
      <c r="S6" s="4">
        <v>0.21351756199999999</v>
      </c>
    </row>
    <row r="7" spans="1:19">
      <c r="A7" s="474" t="s">
        <v>23</v>
      </c>
      <c r="B7" s="475">
        <v>0</v>
      </c>
      <c r="C7" s="475">
        <v>16.670301718569188</v>
      </c>
      <c r="D7" s="475">
        <v>0</v>
      </c>
      <c r="E7" s="475">
        <v>1.3901342174586957</v>
      </c>
      <c r="F7" s="475">
        <v>0</v>
      </c>
      <c r="G7" s="20">
        <f>AVERAGE(B7:F7)</f>
        <v>3.6120871872055766</v>
      </c>
      <c r="H7">
        <f>G7/G$20</f>
        <v>3.9028052928489133E-2</v>
      </c>
      <c r="I7">
        <f>VLOOKUP(A7,R$1:S$248,2,FALSE)</f>
        <v>0.205225833</v>
      </c>
      <c r="J7">
        <f>H7*I7</f>
        <v>8.0095646726172712E-3</v>
      </c>
      <c r="K7">
        <f>SUM(J7:J18)</f>
        <v>0.14116280867346989</v>
      </c>
      <c r="L7">
        <f>COUNTA(J7:J18)</f>
        <v>10</v>
      </c>
      <c r="R7" s="4" t="s">
        <v>22</v>
      </c>
      <c r="S7" s="5">
        <v>0.51563940399999997</v>
      </c>
    </row>
    <row r="8" spans="1:19">
      <c r="A8" s="474" t="s">
        <v>25</v>
      </c>
      <c r="B8" s="475">
        <v>9.6678507342439666</v>
      </c>
      <c r="C8" s="475">
        <v>4.0286562486542197</v>
      </c>
      <c r="D8" s="475">
        <v>4.76792773940626</v>
      </c>
      <c r="E8" s="475">
        <v>0.68213886050698203</v>
      </c>
      <c r="F8" s="475">
        <v>0</v>
      </c>
      <c r="G8" s="20">
        <f t="shared" ref="G8:G20" si="0">AVERAGE(B8:F8)</f>
        <v>3.8293147165622856</v>
      </c>
      <c r="H8">
        <f t="shared" ref="H8:H18" si="1">G8/G$20</f>
        <v>4.1375163359070238E-2</v>
      </c>
      <c r="I8">
        <f t="shared" ref="I8:I18" si="2">VLOOKUP(A8,R$1:S$248,2,FALSE)</f>
        <v>0.22307782900000001</v>
      </c>
      <c r="J8">
        <f t="shared" ref="J8:J18" si="3">H8*I8</f>
        <v>9.2298816166617361E-3</v>
      </c>
      <c r="K8" s="462"/>
      <c r="L8" s="462"/>
      <c r="R8" s="4" t="s">
        <v>24</v>
      </c>
      <c r="S8" s="4">
        <v>0.39864959599999999</v>
      </c>
    </row>
    <row r="9" spans="1:19">
      <c r="A9" s="474" t="s">
        <v>29</v>
      </c>
      <c r="B9" s="475">
        <v>1.6259567143955762</v>
      </c>
      <c r="C9" s="475">
        <v>0</v>
      </c>
      <c r="D9" s="475">
        <v>0</v>
      </c>
      <c r="E9" s="476" t="s">
        <v>30</v>
      </c>
      <c r="F9" s="475">
        <v>0</v>
      </c>
      <c r="G9" s="20">
        <f>AVERAGE(B9,C9,D9,F9)</f>
        <v>0.40648917859889405</v>
      </c>
      <c r="H9">
        <f t="shared" si="1"/>
        <v>4.3920537780509578E-3</v>
      </c>
      <c r="I9">
        <f t="shared" si="2"/>
        <v>0.226918286</v>
      </c>
      <c r="J9">
        <f t="shared" si="3"/>
        <v>9.9663731533514784E-4</v>
      </c>
      <c r="K9" s="462"/>
      <c r="L9" s="462"/>
      <c r="R9" s="4" t="s">
        <v>26</v>
      </c>
      <c r="S9" s="5">
        <v>0.61926907399999997</v>
      </c>
    </row>
    <row r="10" spans="1:19">
      <c r="A10" s="474" t="s">
        <v>32</v>
      </c>
      <c r="B10" s="475">
        <v>0</v>
      </c>
      <c r="C10" s="475">
        <v>0</v>
      </c>
      <c r="D10" s="475">
        <v>0</v>
      </c>
      <c r="E10" s="475">
        <v>0.50989212190394373</v>
      </c>
      <c r="F10" s="475">
        <v>0</v>
      </c>
      <c r="G10" s="20">
        <f t="shared" si="0"/>
        <v>0.10197842438078875</v>
      </c>
      <c r="H10">
        <f t="shared" si="1"/>
        <v>1.1018613721161081E-3</v>
      </c>
      <c r="I10">
        <f t="shared" si="2"/>
        <v>0.167790564</v>
      </c>
      <c r="J10">
        <f t="shared" si="3"/>
        <v>1.8488194107717565E-4</v>
      </c>
      <c r="K10" s="462"/>
      <c r="L10" s="462"/>
      <c r="R10" s="4" t="s">
        <v>28</v>
      </c>
      <c r="S10" s="5">
        <v>0.41010332799999999</v>
      </c>
    </row>
    <row r="11" spans="1:19">
      <c r="A11" s="474" t="s">
        <v>36</v>
      </c>
      <c r="B11" s="475">
        <v>0</v>
      </c>
      <c r="C11" s="475">
        <v>0</v>
      </c>
      <c r="D11" s="475">
        <v>0</v>
      </c>
      <c r="E11" s="475">
        <v>0</v>
      </c>
      <c r="F11" s="475">
        <v>0</v>
      </c>
      <c r="G11" s="20">
        <f t="shared" si="0"/>
        <v>0</v>
      </c>
      <c r="H11">
        <f t="shared" si="1"/>
        <v>0</v>
      </c>
      <c r="I11">
        <f t="shared" si="2"/>
        <v>0.252987409</v>
      </c>
      <c r="K11" s="462"/>
      <c r="L11" s="462"/>
      <c r="R11" s="4" t="s">
        <v>31</v>
      </c>
      <c r="S11" s="5">
        <v>0.26223906699999999</v>
      </c>
    </row>
    <row r="12" spans="1:19">
      <c r="A12" s="474" t="s">
        <v>51</v>
      </c>
      <c r="B12" s="475">
        <v>0</v>
      </c>
      <c r="C12" s="475">
        <v>0.79121748590643848</v>
      </c>
      <c r="D12" s="475">
        <v>0</v>
      </c>
      <c r="E12" s="475">
        <v>0.59852403971805523</v>
      </c>
      <c r="F12" s="475">
        <v>0</v>
      </c>
      <c r="G12" s="20">
        <f t="shared" si="0"/>
        <v>0.27794830512489871</v>
      </c>
      <c r="H12">
        <f t="shared" si="1"/>
        <v>3.0031891816516688E-3</v>
      </c>
      <c r="I12">
        <f t="shared" si="2"/>
        <v>0.26294708900000002</v>
      </c>
      <c r="J12">
        <f t="shared" si="3"/>
        <v>7.8967985303159864E-4</v>
      </c>
      <c r="K12" s="462"/>
      <c r="L12" s="462"/>
      <c r="R12" s="4" t="s">
        <v>33</v>
      </c>
      <c r="S12" s="5">
        <v>0.29721400999999997</v>
      </c>
    </row>
    <row r="13" spans="1:19">
      <c r="A13" s="474" t="s">
        <v>52</v>
      </c>
      <c r="B13" s="475">
        <v>1.4000373343289201</v>
      </c>
      <c r="C13" s="475">
        <v>1.2157663152216358</v>
      </c>
      <c r="D13" s="475">
        <v>3.2574539678398402</v>
      </c>
      <c r="E13" s="475">
        <v>0.85445971544879296</v>
      </c>
      <c r="F13" s="475">
        <v>0</v>
      </c>
      <c r="G13" s="20">
        <f t="shared" si="0"/>
        <v>1.3455434665678379</v>
      </c>
      <c r="H13">
        <f t="shared" si="1"/>
        <v>1.4538392599382062E-2</v>
      </c>
      <c r="I13">
        <f t="shared" si="2"/>
        <v>0.25720264300000001</v>
      </c>
      <c r="J13">
        <f t="shared" si="3"/>
        <v>3.7393130015327064E-3</v>
      </c>
      <c r="K13" s="462"/>
      <c r="L13" s="462"/>
      <c r="R13" s="4" t="s">
        <v>35</v>
      </c>
      <c r="S13" s="4">
        <v>0.39864959599999999</v>
      </c>
    </row>
    <row r="14" spans="1:19">
      <c r="A14" s="474" t="s">
        <v>54</v>
      </c>
      <c r="B14" s="475">
        <v>4.3944776064745303</v>
      </c>
      <c r="C14" s="475">
        <v>0</v>
      </c>
      <c r="D14" s="475">
        <v>172.17516836744801</v>
      </c>
      <c r="E14" s="475">
        <v>2.7802684349173914</v>
      </c>
      <c r="F14" s="475">
        <v>227.42048634577677</v>
      </c>
      <c r="G14" s="20">
        <f t="shared" si="0"/>
        <v>81.354080150923352</v>
      </c>
      <c r="H14">
        <f t="shared" si="1"/>
        <v>0.8790184681381219</v>
      </c>
      <c r="I14">
        <f t="shared" si="2"/>
        <v>0.12913191900000001</v>
      </c>
      <c r="J14">
        <f t="shared" si="3"/>
        <v>0.11350934162711605</v>
      </c>
      <c r="K14" s="462"/>
      <c r="L14" s="462"/>
      <c r="R14" s="4" t="s">
        <v>37</v>
      </c>
      <c r="S14" s="5">
        <v>0.23886655300000001</v>
      </c>
    </row>
    <row r="15" spans="1:19">
      <c r="A15" s="474" t="s">
        <v>60</v>
      </c>
      <c r="B15" s="475">
        <v>0</v>
      </c>
      <c r="C15" s="475">
        <v>0</v>
      </c>
      <c r="D15" s="475">
        <v>0</v>
      </c>
      <c r="E15" s="475">
        <v>0.70877702212396898</v>
      </c>
      <c r="F15" s="475">
        <v>0.49131900728994576</v>
      </c>
      <c r="G15" s="20">
        <f t="shared" si="0"/>
        <v>0.24001920588278294</v>
      </c>
      <c r="H15">
        <f t="shared" si="1"/>
        <v>2.5933710305299025E-3</v>
      </c>
      <c r="I15">
        <f t="shared" si="2"/>
        <v>0.14993991800000001</v>
      </c>
      <c r="J15">
        <f t="shared" si="3"/>
        <v>3.8884983966122909E-4</v>
      </c>
      <c r="K15" s="462"/>
      <c r="L15" s="462"/>
      <c r="R15" s="4" t="s">
        <v>21</v>
      </c>
      <c r="S15" s="5">
        <v>0.19499014100000001</v>
      </c>
    </row>
    <row r="16" spans="1:19">
      <c r="A16" s="474" t="s">
        <v>64</v>
      </c>
      <c r="B16" s="475">
        <v>0</v>
      </c>
      <c r="C16" s="475">
        <v>0</v>
      </c>
      <c r="D16" s="475">
        <v>1.3244243720572946</v>
      </c>
      <c r="E16" s="475">
        <v>0</v>
      </c>
      <c r="F16" s="475">
        <v>0</v>
      </c>
      <c r="G16" s="20">
        <f t="shared" si="0"/>
        <v>0.26488487441145891</v>
      </c>
      <c r="H16">
        <f t="shared" si="1"/>
        <v>2.8620407987671992E-3</v>
      </c>
      <c r="I16">
        <f t="shared" si="2"/>
        <v>0.25070976</v>
      </c>
      <c r="J16">
        <f t="shared" si="3"/>
        <v>7.1754156176913287E-4</v>
      </c>
      <c r="K16" s="462"/>
      <c r="L16" s="462"/>
      <c r="R16" s="4" t="s">
        <v>40</v>
      </c>
      <c r="S16" s="5">
        <v>0.292860758</v>
      </c>
    </row>
    <row r="17" spans="1:19">
      <c r="A17" s="474" t="s">
        <v>72</v>
      </c>
      <c r="B17" s="475">
        <v>0</v>
      </c>
      <c r="C17" s="475">
        <v>0</v>
      </c>
      <c r="D17" s="475">
        <v>0</v>
      </c>
      <c r="E17" s="475">
        <v>0</v>
      </c>
      <c r="F17" s="475">
        <v>0</v>
      </c>
      <c r="G17" s="20">
        <f t="shared" si="0"/>
        <v>0</v>
      </c>
      <c r="H17">
        <f t="shared" si="1"/>
        <v>0</v>
      </c>
      <c r="I17">
        <f t="shared" si="2"/>
        <v>0.20526576499999999</v>
      </c>
      <c r="K17" s="462"/>
      <c r="L17" s="462"/>
      <c r="R17" s="4" t="s">
        <v>42</v>
      </c>
      <c r="S17" s="5">
        <v>0.34843180000000001</v>
      </c>
    </row>
    <row r="18" spans="1:19">
      <c r="A18" s="474" t="s">
        <v>192</v>
      </c>
      <c r="B18" s="475">
        <v>0</v>
      </c>
      <c r="C18" s="475">
        <v>0</v>
      </c>
      <c r="D18" s="475">
        <v>4</v>
      </c>
      <c r="E18" s="475">
        <v>2</v>
      </c>
      <c r="F18" s="475">
        <v>0</v>
      </c>
      <c r="G18" s="20">
        <f t="shared" si="0"/>
        <v>1.2</v>
      </c>
      <c r="H18">
        <f t="shared" si="1"/>
        <v>1.296581756943108E-2</v>
      </c>
      <c r="I18">
        <f t="shared" si="2"/>
        <v>0.27743080799999997</v>
      </c>
      <c r="J18">
        <f t="shared" si="3"/>
        <v>3.5971172446678601E-3</v>
      </c>
      <c r="K18" s="462"/>
      <c r="L18" s="462"/>
      <c r="R18" s="4" t="s">
        <v>44</v>
      </c>
      <c r="S18" s="5">
        <v>0.338698428</v>
      </c>
    </row>
    <row r="19" spans="1:19" ht="16" thickBot="1">
      <c r="A19" s="477"/>
      <c r="B19" s="478"/>
      <c r="C19" s="478"/>
      <c r="D19" s="478"/>
      <c r="E19" s="478"/>
      <c r="F19" s="478"/>
      <c r="G19" s="20"/>
      <c r="H19" s="462"/>
      <c r="I19" s="462"/>
      <c r="J19" s="462"/>
      <c r="K19" s="462"/>
      <c r="L19" s="462"/>
      <c r="R19" s="4" t="s">
        <v>46</v>
      </c>
      <c r="S19" s="5">
        <v>0.49513526800000002</v>
      </c>
    </row>
    <row r="20" spans="1:19">
      <c r="A20" s="235"/>
      <c r="B20" s="479">
        <f>SUM(B7:B18)</f>
        <v>17.088322389442993</v>
      </c>
      <c r="C20" s="479">
        <f>SUM(C7:C18)</f>
        <v>22.705941768351483</v>
      </c>
      <c r="D20" s="479">
        <f>SUM(D7:D18)</f>
        <v>185.52497444675143</v>
      </c>
      <c r="E20" s="479">
        <f>SUM(E7:E18)</f>
        <v>9.5241944120778292</v>
      </c>
      <c r="F20" s="479">
        <f>SUM(F7:F18)</f>
        <v>227.91180535306671</v>
      </c>
      <c r="G20" s="20">
        <f t="shared" si="0"/>
        <v>92.551047673938086</v>
      </c>
      <c r="H20" s="462"/>
      <c r="I20" s="462"/>
      <c r="J20" s="462"/>
      <c r="K20" s="462"/>
      <c r="L20" s="462"/>
      <c r="R20" s="4" t="s">
        <v>48</v>
      </c>
      <c r="S20" s="5">
        <v>0.35195426499999999</v>
      </c>
    </row>
    <row r="21" spans="1:19">
      <c r="A21" s="480" t="s">
        <v>269</v>
      </c>
      <c r="B21" s="481"/>
      <c r="C21" s="481"/>
      <c r="D21" s="481"/>
      <c r="E21" s="481"/>
      <c r="F21" s="481"/>
      <c r="G21" s="467"/>
      <c r="H21" s="462"/>
      <c r="I21" s="462"/>
      <c r="J21" s="462"/>
      <c r="K21" s="462"/>
      <c r="L21" s="462"/>
      <c r="R21" s="4" t="s">
        <v>50</v>
      </c>
      <c r="S21" s="5">
        <v>0.230041615</v>
      </c>
    </row>
    <row r="22" spans="1:19">
      <c r="A22" s="86"/>
      <c r="B22" s="482"/>
      <c r="C22" s="482"/>
      <c r="D22" s="482"/>
      <c r="E22" s="482"/>
      <c r="F22" s="482"/>
      <c r="G22" s="470"/>
      <c r="H22" s="462"/>
      <c r="I22" s="462"/>
      <c r="J22" s="462"/>
      <c r="K22" s="462"/>
      <c r="L22" s="462"/>
      <c r="R22" s="4" t="s">
        <v>23</v>
      </c>
      <c r="S22" s="5">
        <v>0.205225833</v>
      </c>
    </row>
    <row r="23" spans="1:19">
      <c r="A23" s="483" t="s">
        <v>271</v>
      </c>
      <c r="B23" s="482"/>
      <c r="C23" s="482"/>
      <c r="D23" s="482"/>
      <c r="E23" s="482"/>
      <c r="F23" s="482"/>
      <c r="G23" s="470"/>
      <c r="H23" s="462"/>
      <c r="I23" s="462"/>
      <c r="J23" s="462"/>
      <c r="K23" s="462"/>
      <c r="L23" s="462"/>
      <c r="R23" s="4" t="s">
        <v>53</v>
      </c>
      <c r="S23" s="5">
        <v>0.29304951499999998</v>
      </c>
    </row>
    <row r="24" spans="1:19">
      <c r="R24" s="4" t="s">
        <v>55</v>
      </c>
      <c r="S24" s="5">
        <v>0.51724363100000004</v>
      </c>
    </row>
    <row r="25" spans="1:19">
      <c r="A25" s="1" t="s">
        <v>41</v>
      </c>
      <c r="B25" s="2"/>
      <c r="C25" s="2"/>
      <c r="D25" s="2"/>
      <c r="E25" s="2"/>
      <c r="F25" s="2"/>
      <c r="G25" s="3"/>
      <c r="R25" s="4" t="s">
        <v>57</v>
      </c>
      <c r="S25" s="4">
        <v>0.39864959599999999</v>
      </c>
    </row>
    <row r="26" spans="1:19">
      <c r="A26" s="6" t="s">
        <v>2</v>
      </c>
      <c r="B26" s="6"/>
      <c r="C26" s="6"/>
      <c r="D26" s="6"/>
      <c r="E26" s="6"/>
      <c r="F26" s="6"/>
      <c r="G26" s="7"/>
      <c r="R26" s="4" t="s">
        <v>59</v>
      </c>
      <c r="S26" s="5">
        <v>0.42244188599999999</v>
      </c>
    </row>
    <row r="27" spans="1:19">
      <c r="A27" s="8" t="s">
        <v>4</v>
      </c>
      <c r="B27" s="9"/>
      <c r="C27" s="9"/>
      <c r="D27" s="9"/>
      <c r="E27" s="9"/>
      <c r="F27" s="9"/>
      <c r="G27" s="10"/>
      <c r="R27" s="22" t="s">
        <v>61</v>
      </c>
      <c r="S27" s="5">
        <v>0.37816792100000002</v>
      </c>
    </row>
    <row r="28" spans="1:19" ht="16" thickBot="1">
      <c r="A28" s="11"/>
      <c r="B28" s="12"/>
      <c r="C28" s="12"/>
      <c r="D28" s="12"/>
      <c r="E28" s="12"/>
      <c r="F28" s="12"/>
      <c r="G28" s="13"/>
      <c r="R28" s="17" t="s">
        <v>63</v>
      </c>
      <c r="S28" s="5">
        <v>0.27222679999999999</v>
      </c>
    </row>
    <row r="29" spans="1:19">
      <c r="A29" s="14" t="s">
        <v>7</v>
      </c>
      <c r="B29" s="15" t="s">
        <v>8</v>
      </c>
      <c r="C29" s="15" t="s">
        <v>9</v>
      </c>
      <c r="D29" s="15" t="s">
        <v>10</v>
      </c>
      <c r="E29" s="15" t="s">
        <v>11</v>
      </c>
      <c r="F29" s="15" t="s">
        <v>12</v>
      </c>
      <c r="G29" s="16" t="s">
        <v>13</v>
      </c>
      <c r="H29" s="16" t="s">
        <v>14</v>
      </c>
      <c r="I29" s="16" t="s">
        <v>15</v>
      </c>
      <c r="J29" s="16" t="s">
        <v>279</v>
      </c>
      <c r="K29" s="16" t="s">
        <v>17</v>
      </c>
      <c r="L29" s="16" t="s">
        <v>18</v>
      </c>
      <c r="R29" s="4" t="s">
        <v>65</v>
      </c>
      <c r="S29" s="5">
        <v>0.42144716700000001</v>
      </c>
    </row>
    <row r="30" spans="1:19">
      <c r="A30" s="13"/>
      <c r="B30" s="16"/>
      <c r="C30" s="16"/>
      <c r="D30" s="16"/>
      <c r="E30" s="16"/>
      <c r="F30" s="16"/>
      <c r="G30" s="18"/>
      <c r="R30" s="4" t="s">
        <v>67</v>
      </c>
      <c r="S30" s="4">
        <v>0.61926907399999997</v>
      </c>
    </row>
    <row r="31" spans="1:19">
      <c r="A31" s="17" t="s">
        <v>21</v>
      </c>
      <c r="B31" s="19">
        <v>1397.3413410480828</v>
      </c>
      <c r="C31" s="19">
        <v>94.465043071892069</v>
      </c>
      <c r="D31" s="19">
        <v>509.90338324205845</v>
      </c>
      <c r="E31" s="19">
        <v>7837.5767180321263</v>
      </c>
      <c r="F31" s="19">
        <v>5208.8285403716327</v>
      </c>
      <c r="G31" s="20">
        <f>AVERAGE(B31:F31)</f>
        <v>3009.6230051531584</v>
      </c>
      <c r="H31">
        <f>G31/G$197</f>
        <v>2.3775629423694971E-2</v>
      </c>
      <c r="I31">
        <f>VLOOKUP(A31,R$1:S$250,2,FALSE)</f>
        <v>0.19499014100000001</v>
      </c>
      <c r="J31">
        <f>H31*I31</f>
        <v>4.6360133336900309E-3</v>
      </c>
      <c r="K31">
        <f>SUM(J31:J195)</f>
        <v>0.21384065672515926</v>
      </c>
      <c r="L31">
        <f>COUNTA(J31:J195)</f>
        <v>143</v>
      </c>
      <c r="R31" s="4" t="s">
        <v>69</v>
      </c>
      <c r="S31" s="5">
        <v>0.29559615700000003</v>
      </c>
    </row>
    <row r="32" spans="1:19">
      <c r="A32" s="17" t="s">
        <v>23</v>
      </c>
      <c r="B32" s="19">
        <v>861.49338997326595</v>
      </c>
      <c r="C32" s="19">
        <v>2636.6860551536934</v>
      </c>
      <c r="D32" s="19">
        <v>11439.053301458855</v>
      </c>
      <c r="E32" s="19">
        <v>1636.1879739488847</v>
      </c>
      <c r="F32" s="19">
        <v>8686.94863380676</v>
      </c>
      <c r="G32" s="20">
        <f t="shared" ref="G32:G95" si="4">AVERAGE(B32:F32)</f>
        <v>5052.0738708682911</v>
      </c>
      <c r="H32">
        <f t="shared" ref="H32:H95" si="5">G32/G$197</f>
        <v>3.9910725020785132E-2</v>
      </c>
      <c r="I32">
        <f t="shared" ref="I32:I95" si="6">VLOOKUP(A32,R$1:S$250,2,FALSE)</f>
        <v>0.205225833</v>
      </c>
      <c r="J32">
        <f t="shared" ref="J32:J94" si="7">H32*I32</f>
        <v>8.1907117880245708E-3</v>
      </c>
      <c r="R32" s="4" t="s">
        <v>71</v>
      </c>
      <c r="S32" s="4">
        <v>0.39787066100000001</v>
      </c>
    </row>
    <row r="33" spans="1:19">
      <c r="A33" s="17" t="s">
        <v>25</v>
      </c>
      <c r="B33" s="19">
        <v>757.31497418244408</v>
      </c>
      <c r="C33" s="19">
        <v>1075.2344608477126</v>
      </c>
      <c r="D33" s="19">
        <v>1.3244243720572899</v>
      </c>
      <c r="E33" s="19">
        <v>226.59187744576701</v>
      </c>
      <c r="F33" s="19">
        <v>52.679321695914403</v>
      </c>
      <c r="G33" s="20">
        <f t="shared" si="4"/>
        <v>422.6290117087791</v>
      </c>
      <c r="H33">
        <f t="shared" si="5"/>
        <v>3.3387141010304123E-3</v>
      </c>
      <c r="I33">
        <f t="shared" si="6"/>
        <v>0.22307782900000001</v>
      </c>
      <c r="J33">
        <f t="shared" si="7"/>
        <v>7.4479309330955105E-4</v>
      </c>
      <c r="R33" s="22" t="s">
        <v>73</v>
      </c>
      <c r="S33" s="4">
        <v>0.39864959599999999</v>
      </c>
    </row>
    <row r="34" spans="1:19">
      <c r="A34" s="17" t="s">
        <v>27</v>
      </c>
      <c r="B34" s="19">
        <v>194.82184055370416</v>
      </c>
      <c r="C34" s="19">
        <v>84.740700402726702</v>
      </c>
      <c r="D34" s="19">
        <v>233.09868948208387</v>
      </c>
      <c r="E34" s="19">
        <v>590.80704241994567</v>
      </c>
      <c r="F34" s="19">
        <v>122.061842953948</v>
      </c>
      <c r="G34" s="20">
        <f t="shared" si="4"/>
        <v>245.10602316248165</v>
      </c>
      <c r="H34">
        <f t="shared" si="5"/>
        <v>1.9363056323827503E-3</v>
      </c>
      <c r="I34">
        <f t="shared" si="6"/>
        <v>0.20740839999999999</v>
      </c>
      <c r="J34">
        <f t="shared" si="7"/>
        <v>4.0160605312349442E-4</v>
      </c>
      <c r="R34" s="4" t="s">
        <v>75</v>
      </c>
      <c r="S34" s="5">
        <v>0.30243793699999999</v>
      </c>
    </row>
    <row r="35" spans="1:19">
      <c r="A35" s="17" t="s">
        <v>29</v>
      </c>
      <c r="B35" s="19">
        <v>125.97502471893699</v>
      </c>
      <c r="C35" s="19">
        <v>101.41100212129589</v>
      </c>
      <c r="D35" s="19">
        <v>18.541941208802125</v>
      </c>
      <c r="E35" s="19">
        <v>125.11207957128261</v>
      </c>
      <c r="F35" s="19">
        <v>8.9940305334488002</v>
      </c>
      <c r="G35" s="20">
        <f t="shared" si="4"/>
        <v>76.00681563075328</v>
      </c>
      <c r="H35">
        <f t="shared" si="5"/>
        <v>6.0044393567490473E-4</v>
      </c>
      <c r="I35">
        <f t="shared" si="6"/>
        <v>0.226918286</v>
      </c>
      <c r="J35">
        <f t="shared" si="7"/>
        <v>1.3625170872244363E-4</v>
      </c>
      <c r="R35" s="4" t="s">
        <v>25</v>
      </c>
      <c r="S35" s="5">
        <v>0.22307782900000001</v>
      </c>
    </row>
    <row r="36" spans="1:19">
      <c r="A36" s="17" t="s">
        <v>32</v>
      </c>
      <c r="B36" s="19">
        <v>1410.3929395393122</v>
      </c>
      <c r="C36" s="19">
        <v>827.95831868893629</v>
      </c>
      <c r="D36" s="19">
        <v>2066.1020204093797</v>
      </c>
      <c r="E36" s="19">
        <v>2062.9591787087043</v>
      </c>
      <c r="F36" s="19">
        <v>804.32330199127796</v>
      </c>
      <c r="G36" s="20">
        <f t="shared" si="4"/>
        <v>1434.3471518675219</v>
      </c>
      <c r="H36">
        <f t="shared" si="5"/>
        <v>1.133115552657037E-2</v>
      </c>
      <c r="I36">
        <f t="shared" si="6"/>
        <v>0.167790564</v>
      </c>
      <c r="J36">
        <f t="shared" si="7"/>
        <v>1.9012609765749592E-3</v>
      </c>
      <c r="R36" s="4" t="s">
        <v>78</v>
      </c>
      <c r="S36" s="5">
        <v>0.53326135799999996</v>
      </c>
    </row>
    <row r="37" spans="1:19">
      <c r="A37" s="17" t="s">
        <v>34</v>
      </c>
      <c r="B37" s="19">
        <v>766.67521148423475</v>
      </c>
      <c r="C37" s="19">
        <v>2349.1233505083746</v>
      </c>
      <c r="D37" s="19">
        <v>703.26934156242351</v>
      </c>
      <c r="E37" s="19">
        <v>19.461879044421739</v>
      </c>
      <c r="F37" s="19">
        <v>2073.7664687123374</v>
      </c>
      <c r="G37" s="20">
        <f t="shared" si="4"/>
        <v>1182.4592502623586</v>
      </c>
      <c r="H37">
        <f t="shared" si="5"/>
        <v>9.3412739385368079E-3</v>
      </c>
      <c r="I37">
        <f t="shared" si="6"/>
        <v>0.14496762399999999</v>
      </c>
      <c r="J37">
        <f t="shared" si="7"/>
        <v>1.354182288002803E-3</v>
      </c>
      <c r="R37" s="23" t="s">
        <v>80</v>
      </c>
      <c r="S37" s="5">
        <v>0.45051817900000002</v>
      </c>
    </row>
    <row r="38" spans="1:19">
      <c r="A38" s="17" t="s">
        <v>36</v>
      </c>
      <c r="B38" s="19">
        <v>96.678507342439659</v>
      </c>
      <c r="C38" s="19">
        <v>26.394644387734498</v>
      </c>
      <c r="D38" s="19">
        <v>34.435033673489698</v>
      </c>
      <c r="E38" s="19">
        <v>41.704026523760902</v>
      </c>
      <c r="F38" s="19">
        <v>41.115568152908793</v>
      </c>
      <c r="G38" s="20">
        <f t="shared" si="4"/>
        <v>48.065556016066708</v>
      </c>
      <c r="H38">
        <f t="shared" si="5"/>
        <v>3.7971162697957196E-4</v>
      </c>
      <c r="I38">
        <f t="shared" si="6"/>
        <v>0.252987409</v>
      </c>
      <c r="J38">
        <f t="shared" si="7"/>
        <v>9.6062260676736411E-5</v>
      </c>
      <c r="R38" s="4" t="s">
        <v>82</v>
      </c>
      <c r="S38" s="5">
        <v>0.58993438499999995</v>
      </c>
    </row>
    <row r="39" spans="1:19">
      <c r="A39" s="17" t="s">
        <v>38</v>
      </c>
      <c r="B39" s="19">
        <v>1458.7175449518438</v>
      </c>
      <c r="C39" s="19">
        <v>51.400096965588332</v>
      </c>
      <c r="D39" s="19">
        <v>3726.9301829692272</v>
      </c>
      <c r="E39" s="19">
        <v>1783.5422009995066</v>
      </c>
      <c r="F39" s="19">
        <v>2923.0599233708599</v>
      </c>
      <c r="G39" s="20">
        <f t="shared" si="4"/>
        <v>1988.7299898514052</v>
      </c>
      <c r="H39">
        <f t="shared" si="5"/>
        <v>1.5710707680508789E-2</v>
      </c>
      <c r="I39">
        <f t="shared" si="6"/>
        <v>0.189396599</v>
      </c>
      <c r="J39">
        <f t="shared" si="7"/>
        <v>2.9755546025715431E-3</v>
      </c>
      <c r="R39" s="4" t="s">
        <v>84</v>
      </c>
      <c r="S39" s="5">
        <v>0.49951571</v>
      </c>
    </row>
    <row r="40" spans="1:19">
      <c r="A40" s="17" t="s">
        <v>39</v>
      </c>
      <c r="B40" s="19">
        <v>5808.9281136704903</v>
      </c>
      <c r="C40" s="19">
        <v>2060.1714540531752</v>
      </c>
      <c r="D40" s="19">
        <v>6297.6378891324357</v>
      </c>
      <c r="E40" s="19">
        <v>1783.54220099951</v>
      </c>
      <c r="F40" s="19">
        <v>2538.886333442118</v>
      </c>
      <c r="G40" s="20">
        <f t="shared" si="4"/>
        <v>3697.833198259546</v>
      </c>
      <c r="H40">
        <f t="shared" si="5"/>
        <v>2.9212400238142658E-2</v>
      </c>
      <c r="I40">
        <f t="shared" si="6"/>
        <v>0.150847644</v>
      </c>
      <c r="J40">
        <f t="shared" si="7"/>
        <v>4.4066217515088589E-3</v>
      </c>
      <c r="R40" s="4" t="s">
        <v>86</v>
      </c>
      <c r="S40" s="5">
        <v>0.47433267899999998</v>
      </c>
    </row>
    <row r="41" spans="1:19">
      <c r="A41" s="17" t="s">
        <v>43</v>
      </c>
      <c r="B41" s="19">
        <v>4187.5270077269561</v>
      </c>
      <c r="C41" s="19">
        <v>1048.839816459978</v>
      </c>
      <c r="D41" s="19">
        <v>513.87665635822998</v>
      </c>
      <c r="E41" s="19">
        <v>113.99100583161305</v>
      </c>
      <c r="F41" s="19">
        <v>161.89254960207839</v>
      </c>
      <c r="G41" s="20">
        <f t="shared" si="4"/>
        <v>1205.2254071957711</v>
      </c>
      <c r="H41">
        <f t="shared" si="5"/>
        <v>9.5211236106464738E-3</v>
      </c>
      <c r="I41">
        <f t="shared" si="6"/>
        <v>0.24644919700000001</v>
      </c>
      <c r="J41">
        <f t="shared" si="7"/>
        <v>2.3464732683815643E-3</v>
      </c>
      <c r="R41" s="4" t="s">
        <v>87</v>
      </c>
      <c r="S41" s="5">
        <v>0.23357465599999999</v>
      </c>
    </row>
    <row r="42" spans="1:19">
      <c r="A42" s="17" t="s">
        <v>45</v>
      </c>
      <c r="B42" s="19">
        <v>740.33764236276409</v>
      </c>
      <c r="C42" s="19">
        <v>547.34157309302168</v>
      </c>
      <c r="D42" s="19">
        <v>1815.785814090551</v>
      </c>
      <c r="E42" s="19">
        <v>711.7487193388522</v>
      </c>
      <c r="F42" s="19">
        <v>1811.6547217375439</v>
      </c>
      <c r="G42" s="20">
        <f t="shared" si="4"/>
        <v>1125.3736941245465</v>
      </c>
      <c r="H42">
        <f t="shared" si="5"/>
        <v>8.8903054863903961E-3</v>
      </c>
      <c r="I42">
        <f t="shared" si="6"/>
        <v>0.21118531600000001</v>
      </c>
      <c r="J42">
        <f t="shared" si="7"/>
        <v>1.8775019734798895E-3</v>
      </c>
      <c r="R42" s="4" t="s">
        <v>88</v>
      </c>
      <c r="S42" s="5">
        <v>0.34930835100000002</v>
      </c>
    </row>
    <row r="43" spans="1:19">
      <c r="A43" s="17" t="s">
        <v>47</v>
      </c>
      <c r="B43" s="19">
        <v>117.83059288827</v>
      </c>
      <c r="C43" s="19">
        <v>3788.326065544848</v>
      </c>
      <c r="D43" s="19">
        <v>4463.3101338330825</v>
      </c>
      <c r="E43" s="19">
        <v>1284.48401693183</v>
      </c>
      <c r="F43" s="19">
        <v>1306.7041503596299</v>
      </c>
      <c r="G43" s="20">
        <f t="shared" si="4"/>
        <v>2192.1309919115324</v>
      </c>
      <c r="H43">
        <f t="shared" si="5"/>
        <v>1.7317549082607821E-2</v>
      </c>
      <c r="I43">
        <f t="shared" si="6"/>
        <v>0.193795309</v>
      </c>
      <c r="J43">
        <f t="shared" si="7"/>
        <v>3.3560597755866494E-3</v>
      </c>
      <c r="R43" s="4" t="s">
        <v>89</v>
      </c>
      <c r="S43" s="4">
        <v>0.39864959599999999</v>
      </c>
    </row>
    <row r="44" spans="1:19">
      <c r="A44" s="17" t="s">
        <v>49</v>
      </c>
      <c r="B44" s="19">
        <v>870.72179294686305</v>
      </c>
      <c r="C44" s="19">
        <v>6336.103844866172</v>
      </c>
      <c r="D44" s="19">
        <v>2934.9244084789648</v>
      </c>
      <c r="E44" s="19">
        <v>2304.8425325465173</v>
      </c>
      <c r="F44" s="19">
        <v>2044.2146541024299</v>
      </c>
      <c r="G44" s="20">
        <f t="shared" si="4"/>
        <v>2898.1614465881894</v>
      </c>
      <c r="H44">
        <f t="shared" si="5"/>
        <v>2.2895097640514599E-2</v>
      </c>
      <c r="I44">
        <f t="shared" si="6"/>
        <v>0.21171030399999999</v>
      </c>
      <c r="J44">
        <f t="shared" si="7"/>
        <v>4.8471280815830286E-3</v>
      </c>
      <c r="R44" s="4" t="s">
        <v>91</v>
      </c>
      <c r="S44" s="5">
        <v>0.578744904</v>
      </c>
    </row>
    <row r="45" spans="1:19">
      <c r="A45" s="17" t="s">
        <v>51</v>
      </c>
      <c r="B45" s="19">
        <v>67.381989965942793</v>
      </c>
      <c r="C45" s="19">
        <v>9.7243426691653596</v>
      </c>
      <c r="D45" s="19">
        <v>58.274672370520967</v>
      </c>
      <c r="E45" s="19">
        <v>25.022415914256523</v>
      </c>
      <c r="F45" s="19">
        <v>12.848615047784</v>
      </c>
      <c r="G45" s="20">
        <f t="shared" si="4"/>
        <v>34.650407193533923</v>
      </c>
      <c r="H45">
        <f t="shared" si="5"/>
        <v>2.7373370000262619E-4</v>
      </c>
      <c r="I45">
        <f t="shared" si="6"/>
        <v>0.26294708900000002</v>
      </c>
      <c r="J45">
        <f t="shared" si="7"/>
        <v>7.1977479576889857E-5</v>
      </c>
      <c r="R45" s="4" t="s">
        <v>93</v>
      </c>
      <c r="S45" s="5">
        <v>0.544175509</v>
      </c>
    </row>
    <row r="46" spans="1:19">
      <c r="A46" s="17" t="s">
        <v>52</v>
      </c>
      <c r="B46" s="19">
        <v>612.29721316878454</v>
      </c>
      <c r="C46" s="19">
        <v>98.632618501534395</v>
      </c>
      <c r="D46" s="19">
        <v>22.515214324974011</v>
      </c>
      <c r="E46" s="19">
        <v>16.68161060950435</v>
      </c>
      <c r="F46" s="19">
        <v>8.9940305334488002</v>
      </c>
      <c r="G46" s="20">
        <f t="shared" si="4"/>
        <v>151.82413742764922</v>
      </c>
      <c r="H46">
        <f t="shared" si="5"/>
        <v>1.1993908947636547E-3</v>
      </c>
      <c r="I46">
        <f t="shared" si="6"/>
        <v>0.25720264300000001</v>
      </c>
      <c r="J46">
        <f t="shared" si="7"/>
        <v>3.0848650812334685E-4</v>
      </c>
      <c r="R46" s="4" t="s">
        <v>95</v>
      </c>
      <c r="S46" s="5">
        <v>0.28245747300000001</v>
      </c>
    </row>
    <row r="47" spans="1:19">
      <c r="A47" s="17" t="s">
        <v>54</v>
      </c>
      <c r="B47" s="19">
        <v>1660.11645365657</v>
      </c>
      <c r="C47" s="19">
        <v>27978.323050998621</v>
      </c>
      <c r="D47" s="19">
        <v>377.46094603632901</v>
      </c>
      <c r="E47" s="19">
        <v>4045.2905728047999</v>
      </c>
      <c r="F47" s="19">
        <v>7903.1831158919376</v>
      </c>
      <c r="G47" s="20">
        <f t="shared" si="4"/>
        <v>8392.8748278776511</v>
      </c>
      <c r="H47">
        <f t="shared" si="5"/>
        <v>6.6302617093705385E-2</v>
      </c>
      <c r="I47">
        <f t="shared" si="6"/>
        <v>0.12913191900000001</v>
      </c>
      <c r="J47">
        <f t="shared" si="7"/>
        <v>8.5617841800323807E-3</v>
      </c>
      <c r="R47" s="4" t="s">
        <v>96</v>
      </c>
      <c r="S47" s="5">
        <v>0.30302319799999999</v>
      </c>
    </row>
    <row r="48" spans="1:19">
      <c r="A48" s="17" t="s">
        <v>56</v>
      </c>
      <c r="B48" s="19">
        <v>1801.7358186545573</v>
      </c>
      <c r="C48" s="19">
        <v>6145.7845669125072</v>
      </c>
      <c r="D48" s="19">
        <v>511.22780761411576</v>
      </c>
      <c r="E48" s="19">
        <v>4447.0393616503698</v>
      </c>
      <c r="F48" s="19">
        <v>5318.0417682777997</v>
      </c>
      <c r="G48" s="20">
        <f t="shared" si="4"/>
        <v>3644.7658646218697</v>
      </c>
      <c r="H48">
        <f t="shared" si="5"/>
        <v>2.8793175219955117E-2</v>
      </c>
      <c r="I48">
        <f t="shared" si="6"/>
        <v>0.255508018</v>
      </c>
      <c r="J48">
        <f t="shared" si="7"/>
        <v>7.3568871323774461E-3</v>
      </c>
      <c r="R48" s="4" t="s">
        <v>98</v>
      </c>
      <c r="S48" s="4">
        <v>0.39787066100000001</v>
      </c>
    </row>
    <row r="49" spans="1:19">
      <c r="A49" s="17" t="s">
        <v>58</v>
      </c>
      <c r="B49" s="19">
        <v>26056.04423774124</v>
      </c>
      <c r="C49" s="19">
        <v>13709.933971713301</v>
      </c>
      <c r="D49" s="19">
        <v>21004.046116456637</v>
      </c>
      <c r="E49" s="19">
        <v>13980.579824982102</v>
      </c>
      <c r="F49" s="19">
        <v>32643.191390400028</v>
      </c>
      <c r="G49" s="20">
        <f t="shared" si="4"/>
        <v>21478.759108258662</v>
      </c>
      <c r="H49">
        <f t="shared" si="5"/>
        <v>0.16967939710866983</v>
      </c>
      <c r="I49">
        <f t="shared" si="6"/>
        <v>0.19057085000000001</v>
      </c>
      <c r="J49">
        <f t="shared" si="7"/>
        <v>3.2335946934486756E-2</v>
      </c>
      <c r="R49" s="4" t="s">
        <v>100</v>
      </c>
      <c r="S49" s="4">
        <v>0.39787066100000001</v>
      </c>
    </row>
    <row r="50" spans="1:19">
      <c r="A50" s="17" t="s">
        <v>60</v>
      </c>
      <c r="B50" s="19">
        <v>1582.5246273849193</v>
      </c>
      <c r="C50" s="19">
        <v>3018.7138028709037</v>
      </c>
      <c r="D50" s="19">
        <v>3737.5255779456857</v>
      </c>
      <c r="E50" s="19">
        <v>4793.1827817975827</v>
      </c>
      <c r="F50" s="19">
        <v>5294.914261191786</v>
      </c>
      <c r="G50" s="20">
        <f t="shared" si="4"/>
        <v>3685.3722102381753</v>
      </c>
      <c r="H50">
        <f t="shared" si="5"/>
        <v>2.9113960057116018E-2</v>
      </c>
      <c r="I50">
        <f t="shared" si="6"/>
        <v>0.14993991800000001</v>
      </c>
      <c r="J50">
        <f t="shared" si="7"/>
        <v>4.3653447836192513E-3</v>
      </c>
      <c r="R50" s="4" t="s">
        <v>102</v>
      </c>
      <c r="S50" s="5">
        <v>0.29815216</v>
      </c>
    </row>
    <row r="51" spans="1:19">
      <c r="A51" s="17" t="s">
        <v>62</v>
      </c>
      <c r="B51" s="19">
        <v>494.43732376313801</v>
      </c>
      <c r="C51" s="19">
        <v>309.78977360341077</v>
      </c>
      <c r="D51" s="19">
        <v>79.465462323437706</v>
      </c>
      <c r="E51" s="19">
        <v>494.88778141529565</v>
      </c>
      <c r="F51" s="19">
        <v>116.92239693483438</v>
      </c>
      <c r="G51" s="20">
        <f t="shared" si="4"/>
        <v>299.10054760802325</v>
      </c>
      <c r="H51">
        <f t="shared" si="5"/>
        <v>2.3628553370892065E-3</v>
      </c>
      <c r="I51">
        <f t="shared" si="6"/>
        <v>0.25460756899999998</v>
      </c>
      <c r="J51">
        <f t="shared" si="7"/>
        <v>6.0160085327495838E-4</v>
      </c>
      <c r="R51" s="4" t="s">
        <v>104</v>
      </c>
      <c r="S51" s="5">
        <v>0.46037966699999999</v>
      </c>
    </row>
    <row r="52" spans="1:19">
      <c r="A52" s="17" t="s">
        <v>64</v>
      </c>
      <c r="B52" s="19">
        <v>890.61412824550473</v>
      </c>
      <c r="C52" s="19">
        <v>675.14721960205213</v>
      </c>
      <c r="D52" s="19">
        <v>480.76604705679796</v>
      </c>
      <c r="E52" s="19">
        <v>653.36308220558703</v>
      </c>
      <c r="F52" s="19">
        <v>603.8849072458479</v>
      </c>
      <c r="G52" s="20">
        <f t="shared" si="4"/>
        <v>660.75507687115794</v>
      </c>
      <c r="H52">
        <f t="shared" si="5"/>
        <v>5.2198789750792281E-3</v>
      </c>
      <c r="I52">
        <f t="shared" si="6"/>
        <v>0.25070976</v>
      </c>
      <c r="J52">
        <f t="shared" si="7"/>
        <v>1.3086746050711593E-3</v>
      </c>
      <c r="R52" s="4" t="s">
        <v>106</v>
      </c>
      <c r="S52" s="5">
        <v>0.48877002400000003</v>
      </c>
    </row>
    <row r="53" spans="1:19">
      <c r="A53" s="17" t="s">
        <v>66</v>
      </c>
      <c r="B53" s="19">
        <v>562.49313362873988</v>
      </c>
      <c r="C53" s="19">
        <v>1290.5591913792314</v>
      </c>
      <c r="D53" s="19">
        <v>225.15214324974008</v>
      </c>
      <c r="E53" s="19">
        <v>600.53798194215699</v>
      </c>
      <c r="F53" s="19">
        <v>941.80348300256708</v>
      </c>
      <c r="G53" s="20">
        <f t="shared" si="4"/>
        <v>724.10918664048711</v>
      </c>
      <c r="H53">
        <f t="shared" si="5"/>
        <v>5.7203681837822993E-3</v>
      </c>
      <c r="I53">
        <f t="shared" si="6"/>
        <v>0.187754477</v>
      </c>
      <c r="J53">
        <f t="shared" si="7"/>
        <v>1.0740247365934855E-3</v>
      </c>
      <c r="R53" s="17" t="s">
        <v>107</v>
      </c>
      <c r="S53" s="4">
        <v>0.54393411999999997</v>
      </c>
    </row>
    <row r="54" spans="1:19">
      <c r="A54" s="17" t="s">
        <v>68</v>
      </c>
      <c r="B54" s="19">
        <v>52.484710879994097</v>
      </c>
      <c r="C54" s="19">
        <v>72.237974113799794</v>
      </c>
      <c r="D54" s="19">
        <v>15.893092464687536</v>
      </c>
      <c r="E54" s="19">
        <v>26.412550131715218</v>
      </c>
      <c r="F54" s="19">
        <v>15.418338057340799</v>
      </c>
      <c r="G54" s="20">
        <f t="shared" si="4"/>
        <v>36.489333129507493</v>
      </c>
      <c r="H54">
        <f t="shared" si="5"/>
        <v>2.8826097518508848E-4</v>
      </c>
      <c r="I54">
        <f t="shared" si="6"/>
        <v>0.17079533599999999</v>
      </c>
      <c r="J54">
        <f t="shared" si="7"/>
        <v>4.9233630112424844E-5</v>
      </c>
      <c r="R54" s="22" t="s">
        <v>108</v>
      </c>
      <c r="S54" s="5">
        <v>0.342986709</v>
      </c>
    </row>
    <row r="55" spans="1:19">
      <c r="A55" s="17" t="s">
        <v>70</v>
      </c>
      <c r="B55" s="19">
        <v>20619.152598234883</v>
      </c>
      <c r="C55" s="19">
        <v>1354.46201463375</v>
      </c>
      <c r="D55" s="19">
        <v>1998.5563774344575</v>
      </c>
      <c r="E55" s="19">
        <v>476.81603658833302</v>
      </c>
      <c r="F55" s="19">
        <v>1361.9531950651001</v>
      </c>
      <c r="G55" s="20">
        <f t="shared" si="4"/>
        <v>5162.1880443913051</v>
      </c>
      <c r="H55">
        <f t="shared" si="5"/>
        <v>4.0780612637771364E-2</v>
      </c>
      <c r="I55">
        <f t="shared" si="6"/>
        <v>0.21351756199999999</v>
      </c>
      <c r="J55">
        <f t="shared" si="7"/>
        <v>8.7073769872833308E-3</v>
      </c>
      <c r="R55" s="25" t="s">
        <v>109</v>
      </c>
      <c r="S55" s="5">
        <v>0.50274215499999997</v>
      </c>
    </row>
    <row r="56" spans="1:19">
      <c r="A56" s="17" t="s">
        <v>72</v>
      </c>
      <c r="B56" s="19">
        <v>11434.943421100817</v>
      </c>
      <c r="C56" s="19">
        <v>768.22307086406295</v>
      </c>
      <c r="D56" s="19">
        <v>3185.2406147977899</v>
      </c>
      <c r="E56" s="19">
        <v>2414.6631357257543</v>
      </c>
      <c r="F56" s="19">
        <v>4940.2924858729502</v>
      </c>
      <c r="G56" s="20">
        <f t="shared" si="4"/>
        <v>4548.6725456722752</v>
      </c>
      <c r="H56">
        <f t="shared" si="5"/>
        <v>3.5933920172216277E-2</v>
      </c>
      <c r="I56">
        <f t="shared" si="6"/>
        <v>0.20526576499999999</v>
      </c>
      <c r="J56">
        <f t="shared" si="7"/>
        <v>7.3760036135989051E-3</v>
      </c>
      <c r="R56" s="4" t="s">
        <v>27</v>
      </c>
      <c r="S56" s="5">
        <v>0.20740839999999999</v>
      </c>
    </row>
    <row r="57" spans="1:19">
      <c r="A57" s="17" t="s">
        <v>74</v>
      </c>
      <c r="B57" s="19">
        <v>2272.4576116014205</v>
      </c>
      <c r="C57" s="19">
        <v>6889.0021851987167</v>
      </c>
      <c r="D57" s="19">
        <v>15286.506102285295</v>
      </c>
      <c r="E57" s="19">
        <v>7648.5184644577403</v>
      </c>
      <c r="F57" s="19">
        <v>19926.917077608203</v>
      </c>
      <c r="G57" s="20">
        <f t="shared" si="4"/>
        <v>10404.680288230275</v>
      </c>
      <c r="H57">
        <f t="shared" si="5"/>
        <v>8.2195617983189168E-2</v>
      </c>
      <c r="I57">
        <f t="shared" si="6"/>
        <v>0.164744418</v>
      </c>
      <c r="J57">
        <f t="shared" si="7"/>
        <v>1.3541269246790834E-2</v>
      </c>
      <c r="R57" s="4" t="s">
        <v>110</v>
      </c>
      <c r="S57" s="5">
        <v>0.38689927499999999</v>
      </c>
    </row>
    <row r="58" spans="1:19">
      <c r="A58" s="17" t="s">
        <v>20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20">
        <f t="shared" si="4"/>
        <v>0</v>
      </c>
      <c r="H58">
        <f t="shared" si="5"/>
        <v>0</v>
      </c>
      <c r="I58">
        <f t="shared" si="6"/>
        <v>0.21351756199999999</v>
      </c>
      <c r="R58" s="4" t="s">
        <v>29</v>
      </c>
      <c r="S58" s="5">
        <v>0.226918286</v>
      </c>
    </row>
    <row r="59" spans="1:19">
      <c r="A59" s="17" t="s">
        <v>132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20">
        <f t="shared" si="4"/>
        <v>0</v>
      </c>
      <c r="H59">
        <f t="shared" si="5"/>
        <v>0</v>
      </c>
      <c r="I59">
        <f t="shared" si="6"/>
        <v>0.235824899</v>
      </c>
      <c r="R59" s="4" t="s">
        <v>32</v>
      </c>
      <c r="S59" s="5">
        <v>0.167790564</v>
      </c>
    </row>
    <row r="60" spans="1:19">
      <c r="A60" s="17" t="s">
        <v>76</v>
      </c>
      <c r="B60" s="19">
        <v>1.4648258688248399</v>
      </c>
      <c r="C60" s="19">
        <v>2.7783836197615313</v>
      </c>
      <c r="D60" s="19">
        <v>0</v>
      </c>
      <c r="E60" s="19">
        <v>0</v>
      </c>
      <c r="F60" s="19">
        <v>0</v>
      </c>
      <c r="G60" s="20">
        <f t="shared" si="4"/>
        <v>0.84864189771727427</v>
      </c>
      <c r="H60">
        <f t="shared" si="5"/>
        <v>6.7041603679263364E-6</v>
      </c>
      <c r="I60">
        <f t="shared" si="6"/>
        <v>0.21351756199999999</v>
      </c>
      <c r="J60">
        <f t="shared" si="7"/>
        <v>1.4314559770166544E-6</v>
      </c>
      <c r="R60" s="25" t="s">
        <v>111</v>
      </c>
      <c r="S60" s="5">
        <v>0.57165877300000001</v>
      </c>
    </row>
    <row r="61" spans="1:19">
      <c r="A61" s="17" t="s">
        <v>160</v>
      </c>
      <c r="B61" s="19">
        <v>111.32676603068809</v>
      </c>
      <c r="C61" s="19">
        <v>165.31382537581112</v>
      </c>
      <c r="D61" s="19">
        <v>0</v>
      </c>
      <c r="E61" s="19">
        <v>0</v>
      </c>
      <c r="F61" s="19">
        <v>0</v>
      </c>
      <c r="G61" s="20">
        <f t="shared" si="4"/>
        <v>55.328118281299837</v>
      </c>
      <c r="H61">
        <f t="shared" si="5"/>
        <v>4.370849221693814E-4</v>
      </c>
      <c r="I61">
        <f t="shared" si="6"/>
        <v>0.150847644</v>
      </c>
      <c r="J61">
        <f t="shared" si="7"/>
        <v>6.5933230737174559E-5</v>
      </c>
      <c r="R61" s="4" t="s">
        <v>34</v>
      </c>
      <c r="S61" s="5">
        <v>0.14496762399999999</v>
      </c>
    </row>
    <row r="62" spans="1:19">
      <c r="A62" s="17" t="s">
        <v>77</v>
      </c>
      <c r="B62" s="19">
        <v>67.381989965942793</v>
      </c>
      <c r="C62" s="19">
        <v>9.7243426691653596</v>
      </c>
      <c r="D62" s="19">
        <v>1.3244243720572946</v>
      </c>
      <c r="E62" s="19">
        <v>45.874429176136957</v>
      </c>
      <c r="F62" s="19">
        <v>17.988061066897597</v>
      </c>
      <c r="G62" s="20">
        <f t="shared" si="4"/>
        <v>28.458649450039996</v>
      </c>
      <c r="H62">
        <f t="shared" si="5"/>
        <v>2.2481962095068404E-4</v>
      </c>
      <c r="I62">
        <f t="shared" si="6"/>
        <v>0.235824899</v>
      </c>
      <c r="J62">
        <f t="shared" si="7"/>
        <v>5.3018064403913348E-5</v>
      </c>
      <c r="R62" s="4" t="s">
        <v>115</v>
      </c>
      <c r="S62" s="5">
        <v>0.45267124600000003</v>
      </c>
    </row>
    <row r="63" spans="1:19">
      <c r="A63" s="17" t="s">
        <v>181</v>
      </c>
      <c r="B63" s="19">
        <v>2500.4577580840078</v>
      </c>
      <c r="C63" s="19">
        <v>1073.8452690378319</v>
      </c>
      <c r="D63" s="19">
        <v>0</v>
      </c>
      <c r="E63" s="19">
        <v>0</v>
      </c>
      <c r="F63" s="19">
        <v>0</v>
      </c>
      <c r="G63" s="20">
        <f t="shared" si="4"/>
        <v>714.86060542436792</v>
      </c>
      <c r="H63">
        <f t="shared" si="5"/>
        <v>5.6473055977664119E-3</v>
      </c>
      <c r="I63">
        <f t="shared" si="6"/>
        <v>0.164744418</v>
      </c>
      <c r="J63">
        <f t="shared" si="7"/>
        <v>9.3036207397216965E-4</v>
      </c>
      <c r="R63" s="4" t="s">
        <v>117</v>
      </c>
      <c r="S63" s="5">
        <v>0.40126814</v>
      </c>
    </row>
    <row r="64" spans="1:19">
      <c r="A64" s="17" t="s">
        <v>188</v>
      </c>
      <c r="B64" s="19">
        <v>244.62592009374885</v>
      </c>
      <c r="C64" s="19">
        <v>747.38519371585198</v>
      </c>
      <c r="D64" s="19">
        <v>0</v>
      </c>
      <c r="E64" s="19">
        <v>0</v>
      </c>
      <c r="F64" s="19">
        <v>0</v>
      </c>
      <c r="G64" s="20">
        <f t="shared" si="4"/>
        <v>198.40222276192017</v>
      </c>
      <c r="H64">
        <f t="shared" si="5"/>
        <v>1.5673516972550987E-3</v>
      </c>
      <c r="I64">
        <f t="shared" si="6"/>
        <v>0.150847644</v>
      </c>
      <c r="J64">
        <f t="shared" si="7"/>
        <v>2.3643131085033291E-4</v>
      </c>
      <c r="R64" s="4" t="s">
        <v>119</v>
      </c>
      <c r="S64" s="5">
        <v>0.39864959599999999</v>
      </c>
    </row>
    <row r="65" spans="1:19">
      <c r="A65" s="17" t="s">
        <v>79</v>
      </c>
      <c r="B65" s="19">
        <v>55.663383015344046</v>
      </c>
      <c r="C65" s="19">
        <v>36.118987056899904</v>
      </c>
      <c r="D65" s="19">
        <v>7.9465462323437679</v>
      </c>
      <c r="E65" s="19">
        <v>72.286979307852178</v>
      </c>
      <c r="F65" s="19">
        <v>161.89254960207839</v>
      </c>
      <c r="G65" s="20">
        <f t="shared" si="4"/>
        <v>66.78168904290365</v>
      </c>
      <c r="H65">
        <f t="shared" si="5"/>
        <v>5.2756663816493749E-4</v>
      </c>
      <c r="I65">
        <f t="shared" si="6"/>
        <v>0.17537725199999998</v>
      </c>
      <c r="J65">
        <f t="shared" si="7"/>
        <v>9.2523187248245048E-5</v>
      </c>
      <c r="R65" s="4" t="s">
        <v>121</v>
      </c>
      <c r="S65" s="5">
        <v>0.31631986200000001</v>
      </c>
    </row>
    <row r="66" spans="1:19">
      <c r="A66" s="17" t="s">
        <v>83</v>
      </c>
      <c r="B66" s="19">
        <v>1686.0145750173947</v>
      </c>
      <c r="C66" s="19">
        <v>1489.2136201921801</v>
      </c>
      <c r="D66" s="19">
        <v>1438.324868054222</v>
      </c>
      <c r="E66" s="19">
        <v>361.43489653926088</v>
      </c>
      <c r="F66" s="19">
        <v>1232.1821830824899</v>
      </c>
      <c r="G66" s="20">
        <f t="shared" si="4"/>
        <v>1241.4340285771095</v>
      </c>
      <c r="H66">
        <f t="shared" si="5"/>
        <v>9.8071669996129835E-3</v>
      </c>
      <c r="I66">
        <f t="shared" si="6"/>
        <v>0.16181582799999999</v>
      </c>
      <c r="J66">
        <f t="shared" si="7"/>
        <v>1.5869548483766506E-3</v>
      </c>
      <c r="R66" s="4" t="s">
        <v>97</v>
      </c>
      <c r="S66" s="5">
        <v>0.28376774599999999</v>
      </c>
    </row>
    <row r="67" spans="1:19">
      <c r="A67" s="17" t="s">
        <v>85</v>
      </c>
      <c r="B67" s="19">
        <v>2279.9135752737393</v>
      </c>
      <c r="C67" s="19">
        <v>3723.0340504804522</v>
      </c>
      <c r="D67" s="19">
        <v>2901.8137991775325</v>
      </c>
      <c r="E67" s="19">
        <v>524.08059998192823</v>
      </c>
      <c r="F67" s="19">
        <v>5181.8464487712863</v>
      </c>
      <c r="G67" s="20">
        <f t="shared" si="4"/>
        <v>2922.1376947369877</v>
      </c>
      <c r="H67">
        <f t="shared" si="5"/>
        <v>2.3084506875485335E-2</v>
      </c>
      <c r="I67">
        <f t="shared" si="6"/>
        <v>0.15576436299999999</v>
      </c>
      <c r="J67">
        <f t="shared" si="7"/>
        <v>3.595743508629093E-3</v>
      </c>
      <c r="R67" s="22" t="s">
        <v>124</v>
      </c>
      <c r="S67" s="5">
        <v>0.38353377399999999</v>
      </c>
    </row>
    <row r="68" spans="1:19">
      <c r="A68" s="17" t="s">
        <v>87</v>
      </c>
      <c r="B68" s="19">
        <v>3182.7589995239314</v>
      </c>
      <c r="C68" s="19">
        <v>645.97419159455603</v>
      </c>
      <c r="D68" s="19">
        <v>128.46916408955758</v>
      </c>
      <c r="E68" s="19">
        <v>576.90570024535896</v>
      </c>
      <c r="F68" s="19">
        <v>782.48065641004598</v>
      </c>
      <c r="G68" s="20">
        <f t="shared" si="4"/>
        <v>1063.31774237269</v>
      </c>
      <c r="H68">
        <f t="shared" si="5"/>
        <v>8.4000715568050017E-3</v>
      </c>
      <c r="I68">
        <f t="shared" si="6"/>
        <v>0.23357465599999999</v>
      </c>
      <c r="J68">
        <f t="shared" si="7"/>
        <v>1.9620438242561127E-3</v>
      </c>
      <c r="R68" s="25" t="s">
        <v>112</v>
      </c>
      <c r="S68" s="5">
        <v>0.42592862599999998</v>
      </c>
    </row>
    <row r="69" spans="1:19">
      <c r="A69" s="17" t="s">
        <v>0</v>
      </c>
      <c r="B69" s="19">
        <v>16860.614494451998</v>
      </c>
      <c r="C69" s="19">
        <v>4146.7375524940853</v>
      </c>
      <c r="D69" s="19">
        <v>19257.130369713064</v>
      </c>
      <c r="E69" s="19">
        <v>2949.8648094473524</v>
      </c>
      <c r="F69" s="19">
        <v>6768.6504071726104</v>
      </c>
      <c r="G69" s="20">
        <f t="shared" si="4"/>
        <v>9996.599526655822</v>
      </c>
      <c r="H69">
        <f t="shared" si="5"/>
        <v>7.8971833161794361E-2</v>
      </c>
      <c r="I69">
        <f t="shared" si="6"/>
        <v>0.199021375</v>
      </c>
      <c r="J69">
        <f t="shared" si="7"/>
        <v>1.5717082822130912E-2</v>
      </c>
      <c r="R69" s="4" t="s">
        <v>113</v>
      </c>
      <c r="S69" s="5">
        <v>0.49646305299999999</v>
      </c>
    </row>
    <row r="70" spans="1:19">
      <c r="A70" s="17" t="s">
        <v>37</v>
      </c>
      <c r="B70" s="19">
        <v>1375.9695316219284</v>
      </c>
      <c r="C70" s="19">
        <v>855.74215488655159</v>
      </c>
      <c r="D70" s="19">
        <v>1362.8326788469562</v>
      </c>
      <c r="E70" s="19">
        <v>590.80704241994601</v>
      </c>
      <c r="F70" s="19">
        <v>2076.336191721894</v>
      </c>
      <c r="G70" s="20">
        <f t="shared" si="4"/>
        <v>1252.3375198994552</v>
      </c>
      <c r="H70">
        <f t="shared" si="5"/>
        <v>9.8933031597435682E-3</v>
      </c>
      <c r="I70">
        <f t="shared" si="6"/>
        <v>0.23886655300000001</v>
      </c>
      <c r="J70">
        <f t="shared" si="7"/>
        <v>2.3631792235519547E-3</v>
      </c>
      <c r="R70" s="4" t="s">
        <v>36</v>
      </c>
      <c r="S70" s="5">
        <v>0.252987409</v>
      </c>
    </row>
    <row r="71" spans="1:19">
      <c r="A71" s="17" t="s">
        <v>57</v>
      </c>
      <c r="B71" s="19">
        <v>0</v>
      </c>
      <c r="C71" s="19">
        <v>0</v>
      </c>
      <c r="D71" s="19">
        <v>0</v>
      </c>
      <c r="E71" s="19">
        <v>0</v>
      </c>
      <c r="F71" s="19">
        <v>0</v>
      </c>
      <c r="G71" s="20">
        <f t="shared" si="4"/>
        <v>0</v>
      </c>
      <c r="H71">
        <f t="shared" si="5"/>
        <v>0</v>
      </c>
      <c r="I71">
        <f t="shared" si="6"/>
        <v>0.39864959599999999</v>
      </c>
      <c r="R71" s="4" t="s">
        <v>114</v>
      </c>
      <c r="S71" s="5">
        <v>0.547400573</v>
      </c>
    </row>
    <row r="72" spans="1:19">
      <c r="A72" s="17" t="s">
        <v>90</v>
      </c>
      <c r="B72" s="19">
        <v>350.09338264913799</v>
      </c>
      <c r="C72" s="19">
        <v>383.4169395270913</v>
      </c>
      <c r="D72" s="19">
        <v>31.786184929375072</v>
      </c>
      <c r="E72" s="19">
        <v>177.93717983471305</v>
      </c>
      <c r="F72" s="19">
        <v>164.46227261163517</v>
      </c>
      <c r="G72" s="20">
        <f t="shared" si="4"/>
        <v>221.53919191039049</v>
      </c>
      <c r="H72">
        <f t="shared" si="5"/>
        <v>1.7501307375267887E-3</v>
      </c>
      <c r="I72">
        <f t="shared" si="6"/>
        <v>0.25567135899999999</v>
      </c>
      <c r="J72">
        <f t="shared" si="7"/>
        <v>4.4745830409114633E-4</v>
      </c>
      <c r="R72" s="4" t="s">
        <v>130</v>
      </c>
      <c r="S72" s="5">
        <v>0.26223906699999999</v>
      </c>
    </row>
    <row r="73" spans="1:19">
      <c r="A73" s="17" t="s">
        <v>92</v>
      </c>
      <c r="B73" s="19">
        <v>3472.2525359797855</v>
      </c>
      <c r="C73" s="19">
        <v>454.26572183101001</v>
      </c>
      <c r="D73" s="19">
        <v>2130.998814640187</v>
      </c>
      <c r="E73" s="19">
        <v>361.43489653926088</v>
      </c>
      <c r="F73" s="19">
        <v>569.19364661683096</v>
      </c>
      <c r="G73" s="20">
        <f t="shared" si="4"/>
        <v>1397.629123121415</v>
      </c>
      <c r="H73">
        <f t="shared" si="5"/>
        <v>1.1041087885825581E-2</v>
      </c>
      <c r="I73">
        <f t="shared" si="6"/>
        <v>0.28963038000000002</v>
      </c>
      <c r="J73">
        <f t="shared" si="7"/>
        <v>3.19783447998506E-3</v>
      </c>
      <c r="R73" s="17" t="s">
        <v>132</v>
      </c>
      <c r="S73" s="5">
        <v>0.235824899</v>
      </c>
    </row>
    <row r="74" spans="1:19">
      <c r="A74" s="17" t="s">
        <v>94</v>
      </c>
      <c r="B74" s="19">
        <v>301.75412897791773</v>
      </c>
      <c r="C74" s="19">
        <v>166.70301718569189</v>
      </c>
      <c r="D74" s="19">
        <v>66.221218602864738</v>
      </c>
      <c r="E74" s="19">
        <v>190.4483877918413</v>
      </c>
      <c r="F74" s="19">
        <v>384.17358992874199</v>
      </c>
      <c r="G74" s="20">
        <f t="shared" si="4"/>
        <v>221.86006849741153</v>
      </c>
      <c r="H74">
        <f t="shared" si="5"/>
        <v>1.7526656207366425E-3</v>
      </c>
      <c r="I74">
        <f t="shared" si="6"/>
        <v>0.25937051</v>
      </c>
      <c r="J74">
        <f t="shared" si="7"/>
        <v>4.5458977590992955E-4</v>
      </c>
      <c r="R74" s="4" t="s">
        <v>134</v>
      </c>
      <c r="S74" s="5">
        <v>0.42167111499999999</v>
      </c>
    </row>
    <row r="75" spans="1:19">
      <c r="A75" s="17" t="s">
        <v>6</v>
      </c>
      <c r="B75" s="19">
        <v>27.831691507672023</v>
      </c>
      <c r="C75" s="19">
        <v>73.627165923680579</v>
      </c>
      <c r="D75" s="19">
        <v>0</v>
      </c>
      <c r="E75" s="19">
        <v>0</v>
      </c>
      <c r="F75" s="19">
        <v>0</v>
      </c>
      <c r="G75" s="20">
        <f t="shared" si="4"/>
        <v>20.29177148627052</v>
      </c>
      <c r="H75">
        <f t="shared" si="5"/>
        <v>1.6030234962379161E-4</v>
      </c>
      <c r="I75">
        <f t="shared" si="6"/>
        <v>0.33249730300000002</v>
      </c>
      <c r="J75">
        <f t="shared" si="7"/>
        <v>5.3300098914473781E-5</v>
      </c>
      <c r="R75" s="4" t="s">
        <v>38</v>
      </c>
      <c r="S75" s="5">
        <v>0.189396599</v>
      </c>
    </row>
    <row r="76" spans="1:19">
      <c r="A76" s="17" t="s">
        <v>97</v>
      </c>
      <c r="B76" s="19">
        <v>168.45497491485699</v>
      </c>
      <c r="C76" s="19">
        <v>568.1794502412331</v>
      </c>
      <c r="D76" s="19">
        <v>421.16695031421972</v>
      </c>
      <c r="E76" s="19">
        <v>639.46174003099998</v>
      </c>
      <c r="F76" s="19">
        <v>141.33476552562399</v>
      </c>
      <c r="G76" s="20">
        <f t="shared" si="4"/>
        <v>387.71957620538672</v>
      </c>
      <c r="H76">
        <f t="shared" si="5"/>
        <v>3.0629341111453336E-3</v>
      </c>
      <c r="I76">
        <f t="shared" si="6"/>
        <v>0.28376774599999999</v>
      </c>
      <c r="J76">
        <f t="shared" si="7"/>
        <v>8.6916190886622471E-4</v>
      </c>
      <c r="R76" s="4" t="s">
        <v>39</v>
      </c>
      <c r="S76" s="5">
        <v>0.150847644</v>
      </c>
    </row>
    <row r="77" spans="1:19">
      <c r="A77" s="17" t="s">
        <v>99</v>
      </c>
      <c r="B77" s="21" t="s">
        <v>30</v>
      </c>
      <c r="C77" s="19">
        <v>261.16806025758393</v>
      </c>
      <c r="D77" s="19">
        <v>0</v>
      </c>
      <c r="E77" s="19">
        <v>0</v>
      </c>
      <c r="F77" s="19">
        <v>0</v>
      </c>
      <c r="G77" s="20">
        <f>AVERAGE(C77:F77)</f>
        <v>65.292015064395983</v>
      </c>
      <c r="H77">
        <f t="shared" si="5"/>
        <v>5.1579840791999448E-4</v>
      </c>
      <c r="I77">
        <f t="shared" si="6"/>
        <v>0.36547341700000002</v>
      </c>
      <c r="J77">
        <f t="shared" si="7"/>
        <v>1.8851060662568027E-4</v>
      </c>
      <c r="R77" s="4" t="s">
        <v>138</v>
      </c>
      <c r="S77" s="4">
        <v>0.300602272</v>
      </c>
    </row>
    <row r="78" spans="1:19">
      <c r="A78" s="17" t="s">
        <v>101</v>
      </c>
      <c r="B78" s="19">
        <v>11.718606950598748</v>
      </c>
      <c r="C78" s="19">
        <v>5.5567672395230598</v>
      </c>
      <c r="D78" s="19">
        <v>52.976974882291785</v>
      </c>
      <c r="E78" s="19">
        <v>56.995502915806526</v>
      </c>
      <c r="F78" s="19">
        <v>2.5697230095568</v>
      </c>
      <c r="G78" s="20">
        <f t="shared" si="4"/>
        <v>25.963514999555382</v>
      </c>
      <c r="H78">
        <f t="shared" si="5"/>
        <v>2.051083840431239E-4</v>
      </c>
      <c r="I78">
        <f t="shared" si="6"/>
        <v>0.36470802699999999</v>
      </c>
      <c r="J78">
        <f t="shared" si="7"/>
        <v>7.4804674065525996E-5</v>
      </c>
      <c r="R78" s="4" t="s">
        <v>140</v>
      </c>
      <c r="S78" s="4">
        <v>0.54393411999999997</v>
      </c>
    </row>
    <row r="79" spans="1:19">
      <c r="A79" s="17" t="s">
        <v>103</v>
      </c>
      <c r="B79" s="19">
        <v>2.9296517376496869</v>
      </c>
      <c r="C79" s="19">
        <v>0</v>
      </c>
      <c r="D79" s="19">
        <v>0</v>
      </c>
      <c r="E79" s="19">
        <v>0</v>
      </c>
      <c r="F79" s="19">
        <v>0</v>
      </c>
      <c r="G79" s="20">
        <f t="shared" si="4"/>
        <v>0.58593034752993733</v>
      </c>
      <c r="H79">
        <f t="shared" si="5"/>
        <v>4.6287733670017128E-6</v>
      </c>
      <c r="I79">
        <f t="shared" si="6"/>
        <v>0.526867847</v>
      </c>
      <c r="J79">
        <f t="shared" si="7"/>
        <v>2.4387518581231331E-6</v>
      </c>
      <c r="R79" s="4" t="s">
        <v>142</v>
      </c>
      <c r="S79" s="29">
        <v>0.61926907399999997</v>
      </c>
    </row>
    <row r="80" spans="1:19">
      <c r="A80" s="17" t="s">
        <v>105</v>
      </c>
      <c r="B80" s="19">
        <v>62.987512359468262</v>
      </c>
      <c r="C80" s="19">
        <v>44.4541379161845</v>
      </c>
      <c r="D80" s="19">
        <v>0</v>
      </c>
      <c r="E80" s="19">
        <v>0</v>
      </c>
      <c r="F80" s="19">
        <v>0</v>
      </c>
      <c r="G80" s="20">
        <f t="shared" si="4"/>
        <v>21.488330055130554</v>
      </c>
      <c r="H80">
        <f t="shared" si="5"/>
        <v>1.6975500634134461E-4</v>
      </c>
      <c r="I80">
        <f t="shared" si="6"/>
        <v>0.31737988700000003</v>
      </c>
      <c r="J80">
        <f t="shared" si="7"/>
        <v>5.3876824730300238E-5</v>
      </c>
      <c r="R80" s="4" t="s">
        <v>116</v>
      </c>
      <c r="S80" s="5">
        <v>0.35482106800000002</v>
      </c>
    </row>
    <row r="81" spans="1:19">
      <c r="A81" s="24" t="s">
        <v>22</v>
      </c>
      <c r="B81" s="19">
        <v>19.042736294722964</v>
      </c>
      <c r="C81" s="19">
        <v>0</v>
      </c>
      <c r="D81" s="19">
        <v>0</v>
      </c>
      <c r="E81" s="19">
        <v>0</v>
      </c>
      <c r="F81" s="19">
        <v>0</v>
      </c>
      <c r="G81" s="20">
        <f t="shared" si="4"/>
        <v>3.8085472589445928</v>
      </c>
      <c r="H81">
        <f t="shared" si="5"/>
        <v>3.0087026885511133E-5</v>
      </c>
      <c r="I81">
        <f t="shared" si="6"/>
        <v>0.51563940399999997</v>
      </c>
      <c r="J81">
        <f t="shared" si="7"/>
        <v>1.5514056611376937E-5</v>
      </c>
      <c r="R81" s="4" t="s">
        <v>145</v>
      </c>
      <c r="S81" s="5">
        <v>0.496256117</v>
      </c>
    </row>
    <row r="82" spans="1:19" ht="16" thickBot="1">
      <c r="A82" s="26" t="s">
        <v>86</v>
      </c>
      <c r="B82" s="28">
        <v>39.550298458270802</v>
      </c>
      <c r="C82" s="28">
        <v>1.3891918098807656</v>
      </c>
      <c r="D82" s="28">
        <v>0</v>
      </c>
      <c r="E82" s="28">
        <v>0</v>
      </c>
      <c r="F82" s="28">
        <v>0</v>
      </c>
      <c r="G82" s="20">
        <f t="shared" si="4"/>
        <v>8.1878980536303132</v>
      </c>
      <c r="H82">
        <f t="shared" si="5"/>
        <v>6.4683327296735914E-5</v>
      </c>
      <c r="I82">
        <f t="shared" si="6"/>
        <v>0.47433267899999998</v>
      </c>
      <c r="J82">
        <f t="shared" si="7"/>
        <v>3.0681415923294571E-5</v>
      </c>
      <c r="R82" s="4" t="s">
        <v>147</v>
      </c>
      <c r="S82" s="5">
        <v>0.304407025</v>
      </c>
    </row>
    <row r="83" spans="1:19">
      <c r="A83" s="24" t="s">
        <v>88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20">
        <f t="shared" si="4"/>
        <v>0</v>
      </c>
      <c r="H83">
        <f t="shared" si="5"/>
        <v>0</v>
      </c>
      <c r="I83">
        <f t="shared" si="6"/>
        <v>0.34930835100000002</v>
      </c>
      <c r="R83" s="4" t="s">
        <v>41</v>
      </c>
      <c r="S83" s="5">
        <v>0.15008984</v>
      </c>
    </row>
    <row r="84" spans="1:19">
      <c r="A84" s="24" t="s">
        <v>106</v>
      </c>
      <c r="B84" s="19">
        <v>2.9296517376496869</v>
      </c>
      <c r="C84" s="19">
        <v>0</v>
      </c>
      <c r="D84" s="19">
        <v>0</v>
      </c>
      <c r="E84" s="19">
        <v>0</v>
      </c>
      <c r="F84" s="19">
        <v>0</v>
      </c>
      <c r="G84" s="20">
        <f t="shared" si="4"/>
        <v>0.58593034752993733</v>
      </c>
      <c r="H84">
        <f t="shared" si="5"/>
        <v>4.6287733670017128E-6</v>
      </c>
      <c r="I84">
        <f t="shared" si="6"/>
        <v>0.48877002400000003</v>
      </c>
      <c r="J84">
        <f t="shared" si="7"/>
        <v>2.2624056696799882E-6</v>
      </c>
      <c r="R84" s="4" t="s">
        <v>118</v>
      </c>
      <c r="S84" s="5">
        <v>0.47299710099999998</v>
      </c>
    </row>
    <row r="85" spans="1:19">
      <c r="A85" s="24" t="s">
        <v>111</v>
      </c>
      <c r="B85" s="19">
        <v>10.2537810817739</v>
      </c>
      <c r="C85" s="19">
        <v>8.3351508592845907</v>
      </c>
      <c r="D85" s="19">
        <v>0</v>
      </c>
      <c r="E85" s="19">
        <v>0</v>
      </c>
      <c r="F85" s="19">
        <v>0</v>
      </c>
      <c r="G85" s="20">
        <f t="shared" si="4"/>
        <v>3.7177863882116982</v>
      </c>
      <c r="H85">
        <f t="shared" si="5"/>
        <v>2.9370027837782438E-5</v>
      </c>
      <c r="I85">
        <f t="shared" si="6"/>
        <v>0.57165877300000001</v>
      </c>
      <c r="J85">
        <f t="shared" si="7"/>
        <v>1.6789634076722553E-5</v>
      </c>
      <c r="R85" s="4" t="s">
        <v>76</v>
      </c>
      <c r="S85" s="5">
        <v>0.21351756199999999</v>
      </c>
    </row>
    <row r="86" spans="1:19">
      <c r="A86" s="24" t="s">
        <v>109</v>
      </c>
      <c r="B86" s="19">
        <v>17.5779104258981</v>
      </c>
      <c r="C86" s="19">
        <v>4.1675754296422998</v>
      </c>
      <c r="D86" s="19">
        <v>0</v>
      </c>
      <c r="E86" s="19">
        <v>0</v>
      </c>
      <c r="F86" s="19">
        <v>0</v>
      </c>
      <c r="G86" s="20">
        <f t="shared" si="4"/>
        <v>4.3490971711080801</v>
      </c>
      <c r="H86">
        <f t="shared" si="5"/>
        <v>3.4357300728648476E-5</v>
      </c>
      <c r="I86">
        <f t="shared" si="6"/>
        <v>0.50274215499999997</v>
      </c>
      <c r="J86">
        <f t="shared" si="7"/>
        <v>1.7272863408303803E-5</v>
      </c>
      <c r="R86" s="4" t="s">
        <v>43</v>
      </c>
      <c r="S86" s="5">
        <v>0.24644919700000001</v>
      </c>
    </row>
    <row r="87" spans="1:19">
      <c r="A87" s="24" t="s">
        <v>112</v>
      </c>
      <c r="B87" s="19">
        <v>1.4648258688248434</v>
      </c>
      <c r="C87" s="19">
        <v>0</v>
      </c>
      <c r="D87" s="19">
        <v>0</v>
      </c>
      <c r="E87" s="19">
        <v>0</v>
      </c>
      <c r="F87" s="19">
        <v>0</v>
      </c>
      <c r="G87" s="20">
        <f t="shared" si="4"/>
        <v>0.29296517376496867</v>
      </c>
      <c r="H87">
        <f t="shared" si="5"/>
        <v>2.3143866835008564E-6</v>
      </c>
      <c r="I87">
        <f t="shared" si="6"/>
        <v>0.42592862599999998</v>
      </c>
      <c r="J87">
        <f t="shared" si="7"/>
        <v>9.8576354013621649E-7</v>
      </c>
      <c r="R87" s="4" t="s">
        <v>152</v>
      </c>
      <c r="S87" s="5">
        <v>0.235824899</v>
      </c>
    </row>
    <row r="88" spans="1:19">
      <c r="A88" s="24" t="s">
        <v>113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20">
        <f t="shared" si="4"/>
        <v>0</v>
      </c>
      <c r="H88">
        <f t="shared" si="5"/>
        <v>0</v>
      </c>
      <c r="I88">
        <f t="shared" si="6"/>
        <v>0.49646305299999999</v>
      </c>
      <c r="R88" s="4" t="s">
        <v>154</v>
      </c>
      <c r="S88" s="5">
        <v>0.35523275199999998</v>
      </c>
    </row>
    <row r="89" spans="1:19">
      <c r="A89" s="24" t="s">
        <v>114</v>
      </c>
      <c r="B89" s="19">
        <v>4.3944776064745303</v>
      </c>
      <c r="C89" s="19">
        <v>2.7783836197615313</v>
      </c>
      <c r="D89" s="19">
        <v>0</v>
      </c>
      <c r="E89" s="19">
        <v>0</v>
      </c>
      <c r="F89" s="19">
        <v>0</v>
      </c>
      <c r="G89" s="20">
        <f t="shared" si="4"/>
        <v>1.4345722452472125</v>
      </c>
      <c r="H89">
        <f t="shared" si="5"/>
        <v>1.1332933734928057E-5</v>
      </c>
      <c r="I89">
        <f t="shared" si="6"/>
        <v>0.547400573</v>
      </c>
      <c r="J89">
        <f t="shared" si="7"/>
        <v>6.2036544202706489E-6</v>
      </c>
      <c r="R89" s="4" t="s">
        <v>156</v>
      </c>
      <c r="S89" s="4">
        <v>0.39864959599999999</v>
      </c>
    </row>
    <row r="90" spans="1:19">
      <c r="A90" s="24" t="s">
        <v>116</v>
      </c>
      <c r="B90" s="19">
        <v>4.3944776064745303</v>
      </c>
      <c r="C90" s="19">
        <v>1.3891918098807656</v>
      </c>
      <c r="D90" s="19">
        <v>0</v>
      </c>
      <c r="E90" s="19">
        <v>0</v>
      </c>
      <c r="F90" s="19">
        <v>0</v>
      </c>
      <c r="G90" s="20">
        <f t="shared" si="4"/>
        <v>1.1567338832710592</v>
      </c>
      <c r="H90">
        <f t="shared" si="5"/>
        <v>9.1380468927153116E-6</v>
      </c>
      <c r="I90">
        <f t="shared" si="6"/>
        <v>0.35482106800000002</v>
      </c>
      <c r="J90">
        <f t="shared" si="7"/>
        <v>3.2423715579073283E-6</v>
      </c>
      <c r="R90" s="4" t="s">
        <v>158</v>
      </c>
      <c r="S90" s="4">
        <v>0.54393411999999997</v>
      </c>
    </row>
    <row r="91" spans="1:19">
      <c r="A91" s="24" t="s">
        <v>118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20">
        <f t="shared" si="4"/>
        <v>0</v>
      </c>
      <c r="H91">
        <f t="shared" si="5"/>
        <v>0</v>
      </c>
      <c r="I91">
        <f t="shared" si="6"/>
        <v>0.47299710099999998</v>
      </c>
      <c r="R91" s="4" t="s">
        <v>159</v>
      </c>
      <c r="S91" s="5">
        <v>0.34895254799999997</v>
      </c>
    </row>
    <row r="92" spans="1:19">
      <c r="A92" s="24" t="s">
        <v>162</v>
      </c>
      <c r="B92" s="19">
        <v>8.7889552129490607</v>
      </c>
      <c r="C92" s="19">
        <v>0</v>
      </c>
      <c r="D92" s="19">
        <v>0</v>
      </c>
      <c r="E92" s="19">
        <v>0</v>
      </c>
      <c r="F92" s="19">
        <v>0</v>
      </c>
      <c r="G92" s="20">
        <f t="shared" si="4"/>
        <v>1.7577910425898122</v>
      </c>
      <c r="H92">
        <f t="shared" si="5"/>
        <v>1.3886320101005141E-5</v>
      </c>
      <c r="I92">
        <f t="shared" si="6"/>
        <v>0.54537309199999995</v>
      </c>
      <c r="J92">
        <f t="shared" si="7"/>
        <v>7.5732253299869252E-6</v>
      </c>
      <c r="R92" s="4" t="s">
        <v>160</v>
      </c>
      <c r="S92" s="5">
        <v>0.150847644</v>
      </c>
    </row>
    <row r="93" spans="1:19">
      <c r="A93" s="24" t="s">
        <v>120</v>
      </c>
      <c r="B93" s="19">
        <v>24.902039770022338</v>
      </c>
      <c r="C93" s="19">
        <v>18.059493528449998</v>
      </c>
      <c r="D93" s="19">
        <v>0</v>
      </c>
      <c r="E93" s="19">
        <v>0</v>
      </c>
      <c r="F93" s="19">
        <v>0</v>
      </c>
      <c r="G93" s="20">
        <f t="shared" si="4"/>
        <v>8.5923066596944668</v>
      </c>
      <c r="H93">
        <f t="shared" si="5"/>
        <v>6.7878102568280288E-5</v>
      </c>
      <c r="I93">
        <f t="shared" si="6"/>
        <v>0.530444735</v>
      </c>
      <c r="J93">
        <f t="shared" si="7"/>
        <v>3.6005582129134256E-5</v>
      </c>
      <c r="R93" s="4" t="s">
        <v>162</v>
      </c>
      <c r="S93" s="5">
        <v>0.54537309199999995</v>
      </c>
    </row>
    <row r="94" spans="1:19">
      <c r="A94" s="24" t="s">
        <v>122</v>
      </c>
      <c r="B94" s="19">
        <v>1.4648258688248434</v>
      </c>
      <c r="C94" s="19">
        <v>1.3891918098807656</v>
      </c>
      <c r="D94" s="19">
        <v>0</v>
      </c>
      <c r="E94" s="19">
        <v>0</v>
      </c>
      <c r="F94" s="19">
        <v>0</v>
      </c>
      <c r="G94" s="20">
        <f t="shared" si="4"/>
        <v>0.57080353574112175</v>
      </c>
      <c r="H94">
        <f t="shared" si="5"/>
        <v>4.5092735257135987E-6</v>
      </c>
      <c r="I94">
        <f t="shared" si="6"/>
        <v>0.57400911600000004</v>
      </c>
      <c r="J94">
        <f t="shared" si="7"/>
        <v>2.5883641102970664E-6</v>
      </c>
      <c r="R94" s="4" t="s">
        <v>164</v>
      </c>
      <c r="S94" s="5">
        <v>0.53538932900000002</v>
      </c>
    </row>
    <row r="95" spans="1:19">
      <c r="A95" s="24" t="s">
        <v>123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20">
        <f t="shared" si="4"/>
        <v>0</v>
      </c>
      <c r="H95">
        <f t="shared" si="5"/>
        <v>0</v>
      </c>
      <c r="I95">
        <f t="shared" si="6"/>
        <v>0.53886033200000005</v>
      </c>
      <c r="R95" s="4" t="s">
        <v>165</v>
      </c>
      <c r="S95" s="5">
        <v>0.40111301500000002</v>
      </c>
    </row>
    <row r="96" spans="1:19">
      <c r="A96" s="24" t="s">
        <v>125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20">
        <f t="shared" ref="G96:G159" si="8">AVERAGE(B96:F96)</f>
        <v>0</v>
      </c>
      <c r="H96">
        <f t="shared" ref="H96:H159" si="9">G96/G$197</f>
        <v>0</v>
      </c>
      <c r="I96">
        <f t="shared" ref="I96:I159" si="10">VLOOKUP(A96,R$1:S$250,2,FALSE)</f>
        <v>0.491810578</v>
      </c>
      <c r="R96" s="4" t="s">
        <v>167</v>
      </c>
      <c r="S96" s="5">
        <v>0.53611852299999996</v>
      </c>
    </row>
    <row r="97" spans="1:19">
      <c r="A97" s="24" t="s">
        <v>126</v>
      </c>
      <c r="B97" s="19">
        <v>0</v>
      </c>
      <c r="C97" s="19">
        <v>6.9459590494038279</v>
      </c>
      <c r="D97" s="19">
        <v>0</v>
      </c>
      <c r="E97" s="19">
        <v>0</v>
      </c>
      <c r="F97" s="19">
        <v>0</v>
      </c>
      <c r="G97" s="20">
        <f t="shared" si="8"/>
        <v>1.3891918098807656</v>
      </c>
      <c r="H97">
        <f t="shared" si="9"/>
        <v>1.0974434211063713E-5</v>
      </c>
      <c r="I97">
        <f t="shared" si="10"/>
        <v>0.54441631300000004</v>
      </c>
      <c r="J97">
        <f t="shared" ref="J97:J158" si="11">H97*I97</f>
        <v>5.9746610104483705E-6</v>
      </c>
      <c r="R97" s="4" t="s">
        <v>169</v>
      </c>
      <c r="S97" s="4">
        <v>0.61926907399999997</v>
      </c>
    </row>
    <row r="98" spans="1:19">
      <c r="A98" s="24" t="s">
        <v>127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20">
        <f t="shared" si="8"/>
        <v>0</v>
      </c>
      <c r="H98">
        <f t="shared" si="9"/>
        <v>0</v>
      </c>
      <c r="I98">
        <f t="shared" si="10"/>
        <v>0.46528443800000002</v>
      </c>
      <c r="R98" s="4" t="s">
        <v>171</v>
      </c>
      <c r="S98" s="5">
        <v>0.21171030399999999</v>
      </c>
    </row>
    <row r="99" spans="1:19">
      <c r="A99" s="24" t="s">
        <v>128</v>
      </c>
      <c r="B99" s="19">
        <v>19.042736294722964</v>
      </c>
      <c r="C99" s="19">
        <v>8.3351508592845907</v>
      </c>
      <c r="D99" s="19">
        <v>0</v>
      </c>
      <c r="E99" s="19">
        <v>0</v>
      </c>
      <c r="F99" s="19">
        <v>0</v>
      </c>
      <c r="G99" s="20">
        <f t="shared" si="8"/>
        <v>5.4755774308015104</v>
      </c>
      <c r="H99">
        <f t="shared" si="9"/>
        <v>4.3256347938787578E-5</v>
      </c>
      <c r="I99">
        <f t="shared" si="10"/>
        <v>0.33922593699999998</v>
      </c>
      <c r="J99">
        <f t="shared" si="11"/>
        <v>1.4673675160733234E-5</v>
      </c>
      <c r="R99" s="4" t="s">
        <v>173</v>
      </c>
      <c r="S99" s="5">
        <v>0.40242429099999999</v>
      </c>
    </row>
    <row r="100" spans="1:19">
      <c r="A100" s="24" t="s">
        <v>129</v>
      </c>
      <c r="B100" s="19">
        <v>1.4648258688248434</v>
      </c>
      <c r="C100" s="19">
        <v>1.3891918098807656</v>
      </c>
      <c r="D100" s="19">
        <v>0</v>
      </c>
      <c r="E100" s="19">
        <v>0</v>
      </c>
      <c r="F100" s="19">
        <v>0</v>
      </c>
      <c r="G100" s="20">
        <f t="shared" si="8"/>
        <v>0.57080353574112175</v>
      </c>
      <c r="H100">
        <f t="shared" si="9"/>
        <v>4.5092735257135987E-6</v>
      </c>
      <c r="I100">
        <f t="shared" si="10"/>
        <v>0.51318692300000002</v>
      </c>
      <c r="J100">
        <f t="shared" si="11"/>
        <v>2.3141002056263231E-6</v>
      </c>
      <c r="R100" s="17" t="s">
        <v>150</v>
      </c>
      <c r="S100" s="5">
        <v>0.30302319799999999</v>
      </c>
    </row>
    <row r="101" spans="1:19">
      <c r="A101" s="24" t="s">
        <v>217</v>
      </c>
      <c r="B101" s="19">
        <v>8.7889552129490607</v>
      </c>
      <c r="C101" s="19">
        <v>163.92463356593035</v>
      </c>
      <c r="D101" s="19">
        <v>0</v>
      </c>
      <c r="E101" s="19">
        <v>0</v>
      </c>
      <c r="F101" s="19">
        <v>0</v>
      </c>
      <c r="G101" s="20">
        <f t="shared" si="8"/>
        <v>34.542717755775882</v>
      </c>
      <c r="H101">
        <f t="shared" si="9"/>
        <v>2.7288296748210876E-4</v>
      </c>
      <c r="I101">
        <f t="shared" si="10"/>
        <v>0.42702807500000001</v>
      </c>
      <c r="J101">
        <f t="shared" si="11"/>
        <v>1.1652868830417251E-4</v>
      </c>
      <c r="R101" s="4" t="s">
        <v>45</v>
      </c>
      <c r="S101" s="5">
        <v>0.21118531600000001</v>
      </c>
    </row>
    <row r="102" spans="1:19">
      <c r="A102" s="24" t="s">
        <v>131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20">
        <f t="shared" si="8"/>
        <v>0</v>
      </c>
      <c r="H102">
        <f t="shared" si="9"/>
        <v>0</v>
      </c>
      <c r="I102">
        <f t="shared" si="10"/>
        <v>0.52911444100000005</v>
      </c>
      <c r="R102" s="4" t="s">
        <v>77</v>
      </c>
      <c r="S102" s="5">
        <v>0.235824899</v>
      </c>
    </row>
    <row r="103" spans="1:19">
      <c r="A103" s="24" t="s">
        <v>133</v>
      </c>
      <c r="B103" s="19">
        <v>212.399750979602</v>
      </c>
      <c r="C103" s="19">
        <v>31.95141162725761</v>
      </c>
      <c r="D103" s="19">
        <v>71.518916091093899</v>
      </c>
      <c r="E103" s="19">
        <v>147.35422705062174</v>
      </c>
      <c r="F103" s="19">
        <v>172.17144164030557</v>
      </c>
      <c r="G103" s="20">
        <f t="shared" si="8"/>
        <v>127.07914947777617</v>
      </c>
      <c r="H103">
        <f t="shared" si="9"/>
        <v>1.003908715572896E-3</v>
      </c>
      <c r="I103">
        <f t="shared" si="10"/>
        <v>0.50267819899999999</v>
      </c>
      <c r="J103">
        <f t="shared" si="11"/>
        <v>5.0464302510458664E-4</v>
      </c>
      <c r="R103" s="4" t="s">
        <v>174</v>
      </c>
      <c r="S103" s="5">
        <v>0.427243396</v>
      </c>
    </row>
    <row r="104" spans="1:19">
      <c r="A104" s="24" t="s">
        <v>135</v>
      </c>
      <c r="B104" s="19">
        <v>2.9296517376496869</v>
      </c>
      <c r="C104" s="19">
        <v>2.7783836197615299</v>
      </c>
      <c r="D104" s="19">
        <v>0</v>
      </c>
      <c r="E104" s="19">
        <v>0</v>
      </c>
      <c r="F104" s="19">
        <v>0</v>
      </c>
      <c r="G104" s="20">
        <f t="shared" si="8"/>
        <v>1.1416070714822433</v>
      </c>
      <c r="H104">
        <f t="shared" si="9"/>
        <v>9.0185470514271958E-6</v>
      </c>
      <c r="I104">
        <f t="shared" si="10"/>
        <v>0.52074587400000005</v>
      </c>
      <c r="J104">
        <f t="shared" si="11"/>
        <v>4.6963711665055781E-6</v>
      </c>
      <c r="R104" s="4" t="s">
        <v>161</v>
      </c>
      <c r="S104" s="5">
        <v>0.33501194099999998</v>
      </c>
    </row>
    <row r="105" spans="1:19">
      <c r="A105" s="24" t="s">
        <v>136</v>
      </c>
      <c r="B105" s="19">
        <v>1.4648258688248434</v>
      </c>
      <c r="C105" s="19">
        <v>0</v>
      </c>
      <c r="D105" s="19">
        <v>0</v>
      </c>
      <c r="E105" s="19">
        <v>0</v>
      </c>
      <c r="F105" s="19">
        <v>0</v>
      </c>
      <c r="G105" s="20">
        <f t="shared" si="8"/>
        <v>0.29296517376496867</v>
      </c>
      <c r="H105">
        <f t="shared" si="9"/>
        <v>2.3143866835008564E-6</v>
      </c>
      <c r="I105">
        <f t="shared" si="10"/>
        <v>0.472086175</v>
      </c>
      <c r="J105">
        <f t="shared" si="11"/>
        <v>1.092589956884855E-6</v>
      </c>
      <c r="R105" s="22" t="s">
        <v>175</v>
      </c>
      <c r="S105" s="5">
        <v>0.28742747600000002</v>
      </c>
    </row>
    <row r="106" spans="1:19">
      <c r="A106" s="24" t="s">
        <v>137</v>
      </c>
      <c r="B106" s="19">
        <v>1.4648258688248434</v>
      </c>
      <c r="C106" s="19">
        <v>0</v>
      </c>
      <c r="D106" s="19">
        <v>0</v>
      </c>
      <c r="E106" s="19">
        <v>0</v>
      </c>
      <c r="F106" s="19">
        <v>0</v>
      </c>
      <c r="G106" s="20">
        <f t="shared" si="8"/>
        <v>0.29296517376496867</v>
      </c>
      <c r="H106">
        <f t="shared" si="9"/>
        <v>2.3143866835008564E-6</v>
      </c>
      <c r="I106">
        <f t="shared" si="10"/>
        <v>0.37213973700000003</v>
      </c>
      <c r="J106">
        <f t="shared" si="11"/>
        <v>8.6127525171431096E-7</v>
      </c>
      <c r="R106" s="4" t="s">
        <v>180</v>
      </c>
      <c r="S106" s="5">
        <v>0.45023135800000003</v>
      </c>
    </row>
    <row r="107" spans="1:19">
      <c r="A107" s="24" t="s">
        <v>139</v>
      </c>
      <c r="B107" s="19">
        <v>0</v>
      </c>
      <c r="C107" s="19">
        <v>0</v>
      </c>
      <c r="D107" s="19">
        <v>0</v>
      </c>
      <c r="E107" s="19">
        <v>0</v>
      </c>
      <c r="F107" s="19">
        <v>0</v>
      </c>
      <c r="G107" s="20">
        <f t="shared" si="8"/>
        <v>0</v>
      </c>
      <c r="H107">
        <f t="shared" si="9"/>
        <v>0</v>
      </c>
      <c r="I107">
        <f t="shared" si="10"/>
        <v>0.58945392100000005</v>
      </c>
      <c r="R107" s="4" t="s">
        <v>47</v>
      </c>
      <c r="S107" s="5">
        <v>0.193795309</v>
      </c>
    </row>
    <row r="108" spans="1:19">
      <c r="A108" s="24" t="s">
        <v>141</v>
      </c>
      <c r="B108" s="19">
        <v>33.690994982971397</v>
      </c>
      <c r="C108" s="19">
        <v>307.01138998364922</v>
      </c>
      <c r="D108" s="19">
        <v>740.35322398002768</v>
      </c>
      <c r="E108" s="19">
        <v>604.70838459453262</v>
      </c>
      <c r="F108" s="19">
        <v>316.07593017548635</v>
      </c>
      <c r="G108" s="20">
        <f t="shared" si="8"/>
        <v>400.36798474333347</v>
      </c>
      <c r="H108">
        <f t="shared" si="9"/>
        <v>3.1628548898218699E-3</v>
      </c>
      <c r="I108">
        <f t="shared" si="10"/>
        <v>0.36556084300000002</v>
      </c>
      <c r="J108">
        <f t="shared" si="11"/>
        <v>1.156215899809955E-3</v>
      </c>
      <c r="R108" s="4" t="s">
        <v>181</v>
      </c>
      <c r="S108" s="5">
        <v>0.164744418</v>
      </c>
    </row>
    <row r="109" spans="1:19">
      <c r="A109" s="24" t="s">
        <v>143</v>
      </c>
      <c r="B109" s="19">
        <v>0</v>
      </c>
      <c r="C109" s="19">
        <v>0</v>
      </c>
      <c r="D109" s="19">
        <v>0</v>
      </c>
      <c r="E109" s="19">
        <v>0</v>
      </c>
      <c r="F109" s="19">
        <v>0</v>
      </c>
      <c r="G109" s="20">
        <f t="shared" si="8"/>
        <v>0</v>
      </c>
      <c r="H109">
        <f t="shared" si="9"/>
        <v>0</v>
      </c>
      <c r="I109">
        <f t="shared" si="10"/>
        <v>0.41105823699999999</v>
      </c>
      <c r="R109" s="4" t="s">
        <v>90</v>
      </c>
      <c r="S109" s="5">
        <v>0.25567135899999999</v>
      </c>
    </row>
    <row r="110" spans="1:19">
      <c r="A110" s="24" t="s">
        <v>253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20">
        <f t="shared" si="8"/>
        <v>0</v>
      </c>
      <c r="H110">
        <f t="shared" si="9"/>
        <v>0</v>
      </c>
      <c r="I110">
        <f t="shared" si="10"/>
        <v>0.57529444600000001</v>
      </c>
      <c r="R110" s="4" t="s">
        <v>49</v>
      </c>
      <c r="S110" s="5">
        <v>0.21171030399999999</v>
      </c>
    </row>
    <row r="111" spans="1:19">
      <c r="A111" s="24" t="s">
        <v>144</v>
      </c>
      <c r="B111" s="19">
        <v>2.92965173764969</v>
      </c>
      <c r="C111" s="19">
        <v>5.5567672395230625</v>
      </c>
      <c r="D111" s="19">
        <v>0</v>
      </c>
      <c r="E111" s="19">
        <v>0</v>
      </c>
      <c r="F111" s="19">
        <v>0</v>
      </c>
      <c r="G111" s="20">
        <f t="shared" si="8"/>
        <v>1.6972837954345503</v>
      </c>
      <c r="H111">
        <f t="shared" si="9"/>
        <v>1.3408320735852686E-5</v>
      </c>
      <c r="I111">
        <f t="shared" si="10"/>
        <v>0.52159803599999999</v>
      </c>
      <c r="J111">
        <f t="shared" si="11"/>
        <v>6.9937537618788358E-6</v>
      </c>
      <c r="R111" s="4" t="s">
        <v>185</v>
      </c>
      <c r="S111" s="5">
        <v>0.36166089299999998</v>
      </c>
    </row>
    <row r="112" spans="1:19">
      <c r="A112" s="24" t="s">
        <v>146</v>
      </c>
      <c r="B112" s="19">
        <v>0</v>
      </c>
      <c r="C112" s="19">
        <v>20.837877148211501</v>
      </c>
      <c r="D112" s="19">
        <v>0</v>
      </c>
      <c r="E112" s="19">
        <v>0</v>
      </c>
      <c r="F112" s="19">
        <v>0</v>
      </c>
      <c r="G112" s="20">
        <f t="shared" si="8"/>
        <v>4.1675754296422998</v>
      </c>
      <c r="H112">
        <f t="shared" si="9"/>
        <v>3.2923302633191161E-5</v>
      </c>
      <c r="I112">
        <f t="shared" si="10"/>
        <v>0.53553453900000003</v>
      </c>
      <c r="J112">
        <f t="shared" si="11"/>
        <v>1.7631565698023514E-5</v>
      </c>
      <c r="R112" s="4" t="s">
        <v>92</v>
      </c>
      <c r="S112" s="5">
        <v>0.28963038000000002</v>
      </c>
    </row>
    <row r="113" spans="1:19">
      <c r="A113" s="24" t="s">
        <v>148</v>
      </c>
      <c r="B113" s="19">
        <v>17.577910425898121</v>
      </c>
      <c r="C113" s="19">
        <v>0</v>
      </c>
      <c r="D113" s="19">
        <v>0</v>
      </c>
      <c r="E113" s="19">
        <v>0</v>
      </c>
      <c r="F113" s="19">
        <v>0</v>
      </c>
      <c r="G113" s="20">
        <f t="shared" si="8"/>
        <v>3.5155820851796244</v>
      </c>
      <c r="H113">
        <f t="shared" si="9"/>
        <v>2.7772640202010282E-5</v>
      </c>
      <c r="I113">
        <f t="shared" si="10"/>
        <v>0.49722559999999999</v>
      </c>
      <c r="J113">
        <f t="shared" si="11"/>
        <v>1.3809267688028683E-5</v>
      </c>
      <c r="R113" s="4" t="s">
        <v>188</v>
      </c>
      <c r="S113" s="5">
        <v>0.150847644</v>
      </c>
    </row>
    <row r="114" spans="1:19">
      <c r="A114" s="24" t="s">
        <v>149</v>
      </c>
      <c r="B114" s="19">
        <v>1.4648258688248434</v>
      </c>
      <c r="C114" s="19">
        <v>1.3891918098807656</v>
      </c>
      <c r="D114" s="19">
        <v>0</v>
      </c>
      <c r="E114" s="19">
        <v>0</v>
      </c>
      <c r="F114" s="19">
        <v>0</v>
      </c>
      <c r="G114" s="20">
        <f t="shared" si="8"/>
        <v>0.57080353574112175</v>
      </c>
      <c r="H114">
        <f t="shared" si="9"/>
        <v>4.5092735257135987E-6</v>
      </c>
      <c r="I114">
        <f t="shared" si="10"/>
        <v>0.47228700699999998</v>
      </c>
      <c r="J114">
        <f t="shared" si="11"/>
        <v>2.1296712972036128E-6</v>
      </c>
      <c r="R114" s="4" t="s">
        <v>182</v>
      </c>
      <c r="S114" s="5">
        <v>0.304453064</v>
      </c>
    </row>
    <row r="115" spans="1:19">
      <c r="A115" s="17" t="s">
        <v>96</v>
      </c>
      <c r="B115" s="19">
        <v>2724.2685025817555</v>
      </c>
      <c r="C115" s="19">
        <v>5690.129653271616</v>
      </c>
      <c r="D115" s="19">
        <v>6577.0914316365252</v>
      </c>
      <c r="E115" s="19">
        <v>9372.2848941065258</v>
      </c>
      <c r="F115" s="19">
        <v>5631.5479754437265</v>
      </c>
      <c r="G115" s="20">
        <f t="shared" si="8"/>
        <v>5999.0644914080294</v>
      </c>
      <c r="H115">
        <f t="shared" si="9"/>
        <v>4.7391827478839327E-2</v>
      </c>
      <c r="I115">
        <f t="shared" si="10"/>
        <v>0.30302319799999999</v>
      </c>
      <c r="J115">
        <f t="shared" si="11"/>
        <v>1.4360823121702169E-2</v>
      </c>
      <c r="R115" s="4" t="s">
        <v>191</v>
      </c>
      <c r="S115" s="5">
        <v>0.28386346000000001</v>
      </c>
    </row>
    <row r="116" spans="1:19">
      <c r="A116" s="17" t="s">
        <v>150</v>
      </c>
      <c r="B116" s="19">
        <v>708.27260409418795</v>
      </c>
      <c r="C116" s="19">
        <v>88.908275832369</v>
      </c>
      <c r="D116" s="19">
        <v>662.21218602864735</v>
      </c>
      <c r="E116" s="19">
        <v>689.50657185951309</v>
      </c>
      <c r="F116" s="19">
        <v>655.27936743698399</v>
      </c>
      <c r="G116" s="20">
        <f t="shared" si="8"/>
        <v>560.83580105034036</v>
      </c>
      <c r="H116">
        <f t="shared" si="9"/>
        <v>4.4305297209925598E-3</v>
      </c>
      <c r="I116">
        <f t="shared" si="10"/>
        <v>0.30302319799999999</v>
      </c>
      <c r="J116">
        <f t="shared" si="11"/>
        <v>1.3425532848892132E-3</v>
      </c>
      <c r="R116" s="4" t="s">
        <v>120</v>
      </c>
      <c r="S116" s="5">
        <v>0.530444735</v>
      </c>
    </row>
    <row r="117" spans="1:19">
      <c r="A117" s="17" t="s">
        <v>151</v>
      </c>
      <c r="B117" s="19">
        <v>25.136411909034301</v>
      </c>
      <c r="C117" s="19">
        <v>558.45510757206785</v>
      </c>
      <c r="D117" s="19">
        <v>973.45191346211152</v>
      </c>
      <c r="E117" s="19">
        <v>1117.6679108367914</v>
      </c>
      <c r="F117" s="19">
        <v>561.48447758816076</v>
      </c>
      <c r="G117" s="20">
        <f t="shared" si="8"/>
        <v>647.23916427363315</v>
      </c>
      <c r="H117">
        <f t="shared" si="9"/>
        <v>5.1131050274148271E-3</v>
      </c>
      <c r="I117">
        <f t="shared" si="10"/>
        <v>0.34739118899999999</v>
      </c>
      <c r="J117">
        <f t="shared" si="11"/>
        <v>1.7762476349555143E-3</v>
      </c>
      <c r="R117" s="4" t="s">
        <v>194</v>
      </c>
      <c r="S117" s="4">
        <v>0.54393411999999997</v>
      </c>
    </row>
    <row r="118" spans="1:19">
      <c r="A118" s="17" t="s">
        <v>153</v>
      </c>
      <c r="B118" s="19">
        <v>13.18343281942359</v>
      </c>
      <c r="C118" s="19">
        <v>11.1135344790461</v>
      </c>
      <c r="D118" s="19">
        <v>0</v>
      </c>
      <c r="E118" s="19">
        <v>0</v>
      </c>
      <c r="F118" s="19">
        <v>0</v>
      </c>
      <c r="G118" s="20">
        <f t="shared" si="8"/>
        <v>4.8593934596939379</v>
      </c>
      <c r="H118">
        <f t="shared" si="9"/>
        <v>3.8388574889209607E-5</v>
      </c>
      <c r="I118">
        <f t="shared" si="10"/>
        <v>0.30302319799999999</v>
      </c>
      <c r="J118">
        <f t="shared" si="11"/>
        <v>1.163262872959079E-5</v>
      </c>
      <c r="R118" s="4" t="s">
        <v>196</v>
      </c>
      <c r="S118" s="5">
        <v>0.41895681699999998</v>
      </c>
    </row>
    <row r="119" spans="1:19">
      <c r="A119" s="17" t="s">
        <v>157</v>
      </c>
      <c r="B119" s="19">
        <v>384.78045922291</v>
      </c>
      <c r="C119" s="19">
        <v>112.52453660034202</v>
      </c>
      <c r="D119" s="19">
        <v>206.61020204093796</v>
      </c>
      <c r="E119" s="19">
        <v>140.40355596332827</v>
      </c>
      <c r="F119" s="19">
        <v>231.27507086011198</v>
      </c>
      <c r="G119" s="20">
        <f t="shared" si="8"/>
        <v>215.11876493752601</v>
      </c>
      <c r="H119">
        <f t="shared" si="9"/>
        <v>1.6994102013708147E-3</v>
      </c>
      <c r="I119">
        <f t="shared" si="10"/>
        <v>0.30302319799999999</v>
      </c>
      <c r="J119">
        <f t="shared" si="11"/>
        <v>5.149607139332082E-4</v>
      </c>
      <c r="R119" s="17" t="s">
        <v>151</v>
      </c>
      <c r="S119" s="5">
        <v>0.34739118899999999</v>
      </c>
    </row>
    <row r="120" spans="1:19">
      <c r="A120" s="17" t="s">
        <v>75</v>
      </c>
      <c r="B120" s="19">
        <v>0</v>
      </c>
      <c r="C120" s="19">
        <v>5.5567672395230598</v>
      </c>
      <c r="D120" s="19">
        <v>0</v>
      </c>
      <c r="E120" s="19">
        <v>0</v>
      </c>
      <c r="F120" s="19">
        <v>0</v>
      </c>
      <c r="G120" s="20">
        <f t="shared" si="8"/>
        <v>1.1113534479046119</v>
      </c>
      <c r="H120">
        <f t="shared" si="9"/>
        <v>8.779547368850966E-6</v>
      </c>
      <c r="I120">
        <f t="shared" si="10"/>
        <v>0.30243793699999999</v>
      </c>
      <c r="J120">
        <f t="shared" si="11"/>
        <v>2.6552681940290641E-6</v>
      </c>
      <c r="R120" s="4" t="s">
        <v>183</v>
      </c>
      <c r="S120" s="5">
        <v>0.32123402699999998</v>
      </c>
    </row>
    <row r="121" spans="1:19">
      <c r="A121" s="17" t="s">
        <v>84</v>
      </c>
      <c r="B121" s="19">
        <v>13.18343281942359</v>
      </c>
      <c r="C121" s="19">
        <v>1.3891918098807656</v>
      </c>
      <c r="D121" s="19">
        <v>0</v>
      </c>
      <c r="E121" s="19">
        <v>0</v>
      </c>
      <c r="F121" s="19">
        <v>0</v>
      </c>
      <c r="G121" s="20">
        <f t="shared" si="8"/>
        <v>2.9145249258608712</v>
      </c>
      <c r="H121">
        <f t="shared" si="9"/>
        <v>2.3024366993720449E-5</v>
      </c>
      <c r="I121">
        <f t="shared" si="10"/>
        <v>0.49951571</v>
      </c>
      <c r="J121">
        <f t="shared" si="11"/>
        <v>1.1501033026168836E-5</v>
      </c>
      <c r="R121" s="4" t="s">
        <v>197</v>
      </c>
      <c r="S121" s="5">
        <v>0.35481905499999999</v>
      </c>
    </row>
    <row r="122" spans="1:19">
      <c r="A122" s="17" t="s">
        <v>161</v>
      </c>
      <c r="B122" s="19">
        <v>689.93298421650104</v>
      </c>
      <c r="C122" s="19">
        <v>126.41645469914967</v>
      </c>
      <c r="D122" s="19">
        <v>368.18997543192791</v>
      </c>
      <c r="E122" s="19">
        <v>515.73979467717606</v>
      </c>
      <c r="F122" s="19">
        <v>240.26910139356079</v>
      </c>
      <c r="G122" s="20">
        <f t="shared" si="8"/>
        <v>388.10966208366312</v>
      </c>
      <c r="H122">
        <f t="shared" si="9"/>
        <v>3.0660157387343828E-3</v>
      </c>
      <c r="I122">
        <f t="shared" si="10"/>
        <v>0.33501194099999998</v>
      </c>
      <c r="J122">
        <f t="shared" si="11"/>
        <v>1.0271518837699544E-3</v>
      </c>
      <c r="R122" s="22" t="s">
        <v>198</v>
      </c>
      <c r="S122" s="5">
        <v>0.48138170000000002</v>
      </c>
    </row>
    <row r="123" spans="1:19">
      <c r="A123" s="17" t="s">
        <v>163</v>
      </c>
      <c r="B123" s="19">
        <v>427.72915369685427</v>
      </c>
      <c r="C123" s="19">
        <v>88.908275832369</v>
      </c>
      <c r="D123" s="19">
        <v>280.77796687614648</v>
      </c>
      <c r="E123" s="19">
        <v>1462.4211967665478</v>
      </c>
      <c r="F123" s="19">
        <v>101.50405887749359</v>
      </c>
      <c r="G123" s="20">
        <f t="shared" si="8"/>
        <v>472.26813040988225</v>
      </c>
      <c r="H123">
        <f t="shared" si="9"/>
        <v>3.7308566681012586E-3</v>
      </c>
      <c r="I123">
        <f t="shared" si="10"/>
        <v>0.309853932</v>
      </c>
      <c r="J123">
        <f t="shared" si="11"/>
        <v>1.156020608339594E-3</v>
      </c>
      <c r="R123" s="4" t="s">
        <v>51</v>
      </c>
      <c r="S123" s="5">
        <v>0.26294708900000002</v>
      </c>
    </row>
    <row r="124" spans="1:19">
      <c r="A124" s="17" t="s">
        <v>80</v>
      </c>
      <c r="B124" s="19">
        <v>0</v>
      </c>
      <c r="C124" s="19">
        <v>0</v>
      </c>
      <c r="D124" s="19">
        <v>0</v>
      </c>
      <c r="E124" s="19">
        <v>0</v>
      </c>
      <c r="F124" s="19">
        <v>0</v>
      </c>
      <c r="G124" s="20">
        <f t="shared" si="8"/>
        <v>0</v>
      </c>
      <c r="H124">
        <f t="shared" si="9"/>
        <v>0</v>
      </c>
      <c r="I124">
        <f t="shared" si="10"/>
        <v>0.45051817900000002</v>
      </c>
      <c r="R124" s="4" t="s">
        <v>184</v>
      </c>
      <c r="S124" s="5">
        <v>0.35035347300000003</v>
      </c>
    </row>
    <row r="125" spans="1:19">
      <c r="A125" s="17" t="s">
        <v>166</v>
      </c>
      <c r="B125" s="19">
        <v>60.057860621818577</v>
      </c>
      <c r="C125" s="19">
        <v>36.118987056899904</v>
      </c>
      <c r="D125" s="19">
        <v>109.92722288075545</v>
      </c>
      <c r="E125" s="19">
        <v>1.3901342174586999</v>
      </c>
      <c r="F125" s="19">
        <v>30.836676114681598</v>
      </c>
      <c r="G125" s="20">
        <f t="shared" si="8"/>
        <v>47.66617617832285</v>
      </c>
      <c r="H125">
        <f t="shared" si="9"/>
        <v>3.7655657832223684E-4</v>
      </c>
      <c r="I125">
        <f t="shared" si="10"/>
        <v>0.38176551399999997</v>
      </c>
      <c r="J125">
        <f t="shared" si="11"/>
        <v>1.4375631567327001E-4</v>
      </c>
      <c r="R125" s="4" t="s">
        <v>199</v>
      </c>
      <c r="S125" s="5">
        <v>0.47867728199999998</v>
      </c>
    </row>
    <row r="126" spans="1:19">
      <c r="A126" s="17" t="s">
        <v>168</v>
      </c>
      <c r="B126" s="19">
        <v>2918.1528545794117</v>
      </c>
      <c r="C126" s="19">
        <v>693.20671313050195</v>
      </c>
      <c r="D126" s="19">
        <v>1647.5839188392745</v>
      </c>
      <c r="E126" s="19">
        <v>978.65448909092174</v>
      </c>
      <c r="F126" s="19">
        <v>400.87678949086074</v>
      </c>
      <c r="G126" s="20">
        <f t="shared" si="8"/>
        <v>1327.6949530261941</v>
      </c>
      <c r="H126">
        <f t="shared" si="9"/>
        <v>1.0488617058286499E-2</v>
      </c>
      <c r="I126">
        <f t="shared" si="10"/>
        <v>0.35233554700000003</v>
      </c>
      <c r="J126">
        <f t="shared" si="11"/>
        <v>3.695512628504905E-3</v>
      </c>
      <c r="R126" s="4" t="s">
        <v>122</v>
      </c>
      <c r="S126" s="5">
        <v>0.57400911600000004</v>
      </c>
    </row>
    <row r="127" spans="1:19">
      <c r="A127" s="17" t="s">
        <v>170</v>
      </c>
      <c r="B127" s="19">
        <v>208.00527337312801</v>
      </c>
      <c r="C127" s="19">
        <v>37.508178866780675</v>
      </c>
      <c r="D127" s="19">
        <v>67.545642974922032</v>
      </c>
      <c r="E127" s="19">
        <v>419.8205336725261</v>
      </c>
      <c r="F127" s="19">
        <v>358.47635983317355</v>
      </c>
      <c r="G127" s="20">
        <f t="shared" si="8"/>
        <v>218.27119774410608</v>
      </c>
      <c r="H127">
        <f t="shared" si="9"/>
        <v>1.7243140096099242E-3</v>
      </c>
      <c r="I127">
        <f t="shared" si="10"/>
        <v>0.30810618099999998</v>
      </c>
      <c r="J127">
        <f t="shared" si="11"/>
        <v>5.3127180434571096E-4</v>
      </c>
      <c r="R127" s="22" t="s">
        <v>99</v>
      </c>
      <c r="S127" s="5">
        <v>0.36547341700000002</v>
      </c>
    </row>
    <row r="128" spans="1:19">
      <c r="A128" s="17" t="s">
        <v>172</v>
      </c>
      <c r="B128" s="19">
        <v>90.819203867140288</v>
      </c>
      <c r="C128" s="19">
        <v>6.9459590494038279</v>
      </c>
      <c r="D128" s="19">
        <v>0</v>
      </c>
      <c r="E128" s="19">
        <v>0</v>
      </c>
      <c r="F128" s="19">
        <v>0</v>
      </c>
      <c r="G128" s="20">
        <f t="shared" si="8"/>
        <v>19.553032583308823</v>
      </c>
      <c r="H128">
        <f t="shared" si="9"/>
        <v>1.5446640858811681E-4</v>
      </c>
      <c r="I128">
        <f t="shared" si="10"/>
        <v>0.38138826799999997</v>
      </c>
      <c r="J128">
        <f t="shared" si="11"/>
        <v>5.8911676035602192E-5</v>
      </c>
      <c r="R128" s="4" t="s">
        <v>79</v>
      </c>
      <c r="S128" s="4">
        <v>0.17537725199999998</v>
      </c>
    </row>
    <row r="129" spans="1:19">
      <c r="A129" s="17" t="s">
        <v>46</v>
      </c>
      <c r="B129" s="19">
        <v>7.3241293441242172</v>
      </c>
      <c r="C129" s="19">
        <v>9.7243426691653596</v>
      </c>
      <c r="D129" s="19">
        <v>0</v>
      </c>
      <c r="E129" s="19">
        <v>0</v>
      </c>
      <c r="F129" s="19">
        <v>0</v>
      </c>
      <c r="G129" s="20">
        <f t="shared" si="8"/>
        <v>3.409694402657915</v>
      </c>
      <c r="H129">
        <f t="shared" si="9"/>
        <v>2.6936141312993477E-5</v>
      </c>
      <c r="I129">
        <f t="shared" si="10"/>
        <v>0.49513526800000002</v>
      </c>
      <c r="J129">
        <f t="shared" si="11"/>
        <v>1.3337033547894898E-5</v>
      </c>
      <c r="R129" s="4" t="s">
        <v>52</v>
      </c>
      <c r="S129" s="5">
        <v>0.25720264300000001</v>
      </c>
    </row>
    <row r="130" spans="1:19">
      <c r="A130" s="17" t="s">
        <v>174</v>
      </c>
      <c r="B130" s="19">
        <v>1453.1072618742446</v>
      </c>
      <c r="C130" s="19">
        <v>965.48830786713211</v>
      </c>
      <c r="D130" s="19">
        <v>3782.5560065956333</v>
      </c>
      <c r="E130" s="19">
        <v>3047.1742046694608</v>
      </c>
      <c r="F130" s="19">
        <v>2206.1072037045124</v>
      </c>
      <c r="G130" s="20">
        <f t="shared" si="8"/>
        <v>2290.8865969421968</v>
      </c>
      <c r="H130">
        <f t="shared" si="9"/>
        <v>1.809770548914166E-2</v>
      </c>
      <c r="I130">
        <f t="shared" si="10"/>
        <v>0.427243396</v>
      </c>
      <c r="J130">
        <f t="shared" si="11"/>
        <v>7.7321251529887235E-3</v>
      </c>
      <c r="R130" s="4" t="s">
        <v>54</v>
      </c>
      <c r="S130" s="5">
        <v>0.12913191900000001</v>
      </c>
    </row>
    <row r="131" spans="1:19">
      <c r="A131" s="17" t="s">
        <v>175</v>
      </c>
      <c r="B131" s="19">
        <v>108.397114293038</v>
      </c>
      <c r="C131" s="19">
        <v>12.50272628892689</v>
      </c>
      <c r="D131" s="19">
        <v>123.17146660132801</v>
      </c>
      <c r="E131" s="19">
        <v>275.246575056822</v>
      </c>
      <c r="F131" s="19">
        <v>192.72922571675997</v>
      </c>
      <c r="G131" s="20">
        <f t="shared" si="8"/>
        <v>142.40942159137495</v>
      </c>
      <c r="H131">
        <f t="shared" si="9"/>
        <v>1.1250158669048884E-3</v>
      </c>
      <c r="I131">
        <f t="shared" si="10"/>
        <v>0.28742747600000002</v>
      </c>
      <c r="J131">
        <f t="shared" si="11"/>
        <v>3.2336047108442404E-4</v>
      </c>
      <c r="R131" s="23" t="s">
        <v>153</v>
      </c>
      <c r="S131" s="4">
        <v>0.30302319799999999</v>
      </c>
    </row>
    <row r="132" spans="1:19">
      <c r="A132" s="17" t="s">
        <v>176</v>
      </c>
      <c r="B132" s="19">
        <v>0</v>
      </c>
      <c r="C132" s="19">
        <v>0</v>
      </c>
      <c r="D132" s="19">
        <v>0</v>
      </c>
      <c r="E132" s="19">
        <v>0</v>
      </c>
      <c r="F132" s="19">
        <v>0</v>
      </c>
      <c r="G132" s="20">
        <f t="shared" si="8"/>
        <v>0</v>
      </c>
      <c r="H132">
        <f t="shared" si="9"/>
        <v>0</v>
      </c>
      <c r="I132">
        <f t="shared" si="10"/>
        <v>0.39787066100000001</v>
      </c>
      <c r="R132" s="4" t="s">
        <v>123</v>
      </c>
      <c r="S132" s="5">
        <v>0.53886033200000005</v>
      </c>
    </row>
    <row r="133" spans="1:19">
      <c r="A133" s="17" t="s">
        <v>177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20">
        <f t="shared" si="8"/>
        <v>0</v>
      </c>
      <c r="H133">
        <f t="shared" si="9"/>
        <v>0</v>
      </c>
      <c r="I133">
        <f t="shared" si="10"/>
        <v>0.47759416300000002</v>
      </c>
      <c r="R133" s="4" t="s">
        <v>125</v>
      </c>
      <c r="S133" s="5">
        <v>0.491810578</v>
      </c>
    </row>
    <row r="134" spans="1:19">
      <c r="A134" s="17" t="s">
        <v>178</v>
      </c>
      <c r="B134" s="19">
        <v>10.253781081773903</v>
      </c>
      <c r="C134" s="19">
        <v>29.173028007496079</v>
      </c>
      <c r="D134" s="19">
        <v>0</v>
      </c>
      <c r="E134" s="19">
        <v>0</v>
      </c>
      <c r="F134" s="19">
        <v>0</v>
      </c>
      <c r="G134" s="20">
        <f t="shared" si="8"/>
        <v>7.8853618178539957</v>
      </c>
      <c r="H134">
        <f t="shared" si="9"/>
        <v>6.2293330470973579E-5</v>
      </c>
      <c r="I134">
        <f t="shared" si="10"/>
        <v>0.430075243</v>
      </c>
      <c r="J134">
        <f t="shared" si="11"/>
        <v>2.6790819239583265E-5</v>
      </c>
      <c r="R134" s="4" t="s">
        <v>163</v>
      </c>
      <c r="S134" s="5">
        <v>0.309853932</v>
      </c>
    </row>
    <row r="135" spans="1:19">
      <c r="A135" s="17" t="s">
        <v>179</v>
      </c>
      <c r="B135" s="19">
        <v>14.648258688248434</v>
      </c>
      <c r="C135" s="19">
        <v>6.9459590494038279</v>
      </c>
      <c r="D135" s="19">
        <v>0</v>
      </c>
      <c r="E135" s="19">
        <v>0</v>
      </c>
      <c r="F135" s="19">
        <v>0</v>
      </c>
      <c r="G135" s="20">
        <f t="shared" si="8"/>
        <v>4.3188435475304523</v>
      </c>
      <c r="H135">
        <f t="shared" si="9"/>
        <v>3.4118301046072274E-5</v>
      </c>
      <c r="I135">
        <f t="shared" si="10"/>
        <v>0.33193937699999998</v>
      </c>
      <c r="J135">
        <f t="shared" si="11"/>
        <v>1.1325207593531679E-5</v>
      </c>
      <c r="R135" s="4" t="s">
        <v>176</v>
      </c>
      <c r="S135" s="5">
        <v>0.39787066100000001</v>
      </c>
    </row>
    <row r="136" spans="1:19">
      <c r="A136" s="17" t="s">
        <v>44</v>
      </c>
      <c r="B136" s="19">
        <v>39.550298458270774</v>
      </c>
      <c r="C136" s="19">
        <v>2.7783836197615299</v>
      </c>
      <c r="D136" s="19">
        <v>0</v>
      </c>
      <c r="E136" s="19">
        <v>0</v>
      </c>
      <c r="F136" s="19">
        <v>0</v>
      </c>
      <c r="G136" s="20">
        <f t="shared" si="8"/>
        <v>8.465736415606461</v>
      </c>
      <c r="H136">
        <f t="shared" si="9"/>
        <v>6.6878214138948617E-5</v>
      </c>
      <c r="I136">
        <f t="shared" si="10"/>
        <v>0.338698428</v>
      </c>
      <c r="J136">
        <f t="shared" si="11"/>
        <v>2.2651545996309272E-5</v>
      </c>
      <c r="R136" s="4" t="s">
        <v>126</v>
      </c>
      <c r="S136" s="5">
        <v>0.54441631300000004</v>
      </c>
    </row>
    <row r="137" spans="1:19">
      <c r="A137" s="17" t="s">
        <v>180</v>
      </c>
      <c r="B137" s="19">
        <v>2.9296517376496869</v>
      </c>
      <c r="C137" s="19">
        <v>0</v>
      </c>
      <c r="D137" s="19">
        <v>0</v>
      </c>
      <c r="E137" s="19">
        <v>0</v>
      </c>
      <c r="F137" s="19">
        <v>0</v>
      </c>
      <c r="G137" s="20">
        <f t="shared" si="8"/>
        <v>0.58593034752993733</v>
      </c>
      <c r="H137">
        <f t="shared" si="9"/>
        <v>4.6287733670017128E-6</v>
      </c>
      <c r="I137">
        <f t="shared" si="10"/>
        <v>0.45023135800000003</v>
      </c>
      <c r="J137">
        <f t="shared" si="11"/>
        <v>2.0840189188994136E-6</v>
      </c>
      <c r="R137" s="4" t="s">
        <v>56</v>
      </c>
      <c r="S137" s="5">
        <v>0.255508018</v>
      </c>
    </row>
    <row r="138" spans="1:19">
      <c r="A138" s="17" t="s">
        <v>182</v>
      </c>
      <c r="B138" s="19">
        <v>1.4648258688248434</v>
      </c>
      <c r="C138" s="19">
        <v>0</v>
      </c>
      <c r="D138" s="19">
        <v>0</v>
      </c>
      <c r="E138" s="19">
        <v>0</v>
      </c>
      <c r="F138" s="19">
        <v>0</v>
      </c>
      <c r="G138" s="20">
        <f t="shared" si="8"/>
        <v>0.29296517376496867</v>
      </c>
      <c r="H138">
        <f t="shared" si="9"/>
        <v>2.3143866835008564E-6</v>
      </c>
      <c r="I138">
        <f t="shared" si="10"/>
        <v>0.304453064</v>
      </c>
      <c r="J138">
        <f t="shared" si="11"/>
        <v>7.04622117072634E-7</v>
      </c>
      <c r="R138" s="4" t="s">
        <v>208</v>
      </c>
      <c r="S138" s="4">
        <v>0.54393411999999997</v>
      </c>
    </row>
    <row r="139" spans="1:19">
      <c r="A139" s="17" t="s">
        <v>183</v>
      </c>
      <c r="B139" s="19">
        <v>45.409601933570102</v>
      </c>
      <c r="C139" s="19">
        <v>18.059493528449952</v>
      </c>
      <c r="D139" s="19">
        <v>0</v>
      </c>
      <c r="E139" s="19">
        <v>0</v>
      </c>
      <c r="F139" s="19">
        <v>0</v>
      </c>
      <c r="G139" s="20">
        <f t="shared" si="8"/>
        <v>12.693819092404009</v>
      </c>
      <c r="H139">
        <f t="shared" si="9"/>
        <v>1.0027951613729212E-4</v>
      </c>
      <c r="I139">
        <f t="shared" si="10"/>
        <v>0.32123402699999998</v>
      </c>
      <c r="J139">
        <f t="shared" si="11"/>
        <v>3.2213192794393831E-5</v>
      </c>
      <c r="R139" s="4" t="s">
        <v>209</v>
      </c>
      <c r="S139" s="4">
        <v>0.39864959599999999</v>
      </c>
    </row>
    <row r="140" spans="1:19">
      <c r="A140" s="17" t="s">
        <v>184</v>
      </c>
      <c r="B140" s="19">
        <v>8.7889552129490607</v>
      </c>
      <c r="C140" s="19">
        <v>1.3891918098807656</v>
      </c>
      <c r="D140" s="19">
        <v>0</v>
      </c>
      <c r="E140" s="19">
        <v>0</v>
      </c>
      <c r="F140" s="19">
        <v>0</v>
      </c>
      <c r="G140" s="20">
        <f t="shared" si="8"/>
        <v>2.0356294045659653</v>
      </c>
      <c r="H140">
        <f t="shared" si="9"/>
        <v>1.6081206943217883E-5</v>
      </c>
      <c r="I140">
        <f t="shared" si="10"/>
        <v>0.35035347300000003</v>
      </c>
      <c r="J140">
        <f t="shared" si="11"/>
        <v>5.6341067025880991E-6</v>
      </c>
      <c r="R140" s="4" t="s">
        <v>127</v>
      </c>
      <c r="S140" s="5">
        <v>0.46528443800000002</v>
      </c>
    </row>
    <row r="141" spans="1:19" ht="16" thickBot="1">
      <c r="A141" s="30" t="s">
        <v>186</v>
      </c>
      <c r="B141" s="28">
        <v>39.550298458270774</v>
      </c>
      <c r="C141" s="28">
        <v>36.118987056899897</v>
      </c>
      <c r="D141" s="28">
        <v>0</v>
      </c>
      <c r="E141" s="28">
        <v>0</v>
      </c>
      <c r="F141" s="28">
        <v>0</v>
      </c>
      <c r="G141" s="20">
        <f t="shared" si="8"/>
        <v>15.133857103034135</v>
      </c>
      <c r="H141">
        <f t="shared" si="9"/>
        <v>1.1955549835205442E-4</v>
      </c>
      <c r="I141">
        <f t="shared" si="10"/>
        <v>0.320837551</v>
      </c>
      <c r="J141">
        <f t="shared" si="11"/>
        <v>3.8357893299857675E-5</v>
      </c>
      <c r="R141" s="4" t="s">
        <v>128</v>
      </c>
      <c r="S141" s="5">
        <v>0.33922593699999998</v>
      </c>
    </row>
    <row r="142" spans="1:19">
      <c r="A142" s="17" t="s">
        <v>187</v>
      </c>
      <c r="B142" s="19">
        <v>0</v>
      </c>
      <c r="C142" s="19">
        <v>223.65988139080326</v>
      </c>
      <c r="D142" s="19">
        <v>0</v>
      </c>
      <c r="E142" s="19">
        <v>0</v>
      </c>
      <c r="F142" s="19">
        <v>0</v>
      </c>
      <c r="G142" s="20">
        <f t="shared" si="8"/>
        <v>44.731976278160651</v>
      </c>
      <c r="H142">
        <f t="shared" si="9"/>
        <v>3.5337678159625151E-4</v>
      </c>
      <c r="I142">
        <f t="shared" si="10"/>
        <v>0.29396187099999999</v>
      </c>
      <c r="J142">
        <f t="shared" si="11"/>
        <v>1.0387929988599245E-4</v>
      </c>
      <c r="R142" s="4" t="s">
        <v>210</v>
      </c>
      <c r="S142" s="4">
        <v>0.46037966699999999</v>
      </c>
    </row>
    <row r="143" spans="1:19">
      <c r="A143" s="17" t="s">
        <v>189</v>
      </c>
      <c r="B143" s="19">
        <v>146.48258688248433</v>
      </c>
      <c r="C143" s="19">
        <v>402.86562486542203</v>
      </c>
      <c r="D143" s="19">
        <v>0</v>
      </c>
      <c r="E143" s="19">
        <v>0</v>
      </c>
      <c r="F143" s="19">
        <v>0</v>
      </c>
      <c r="G143" s="20">
        <f t="shared" si="8"/>
        <v>109.86964234958127</v>
      </c>
      <c r="H143">
        <f t="shared" si="9"/>
        <v>8.6795585259178093E-4</v>
      </c>
      <c r="I143">
        <f t="shared" si="10"/>
        <v>0.34145803200000002</v>
      </c>
      <c r="J143">
        <f t="shared" si="11"/>
        <v>2.9637049728887166E-4</v>
      </c>
      <c r="R143" s="4" t="s">
        <v>205</v>
      </c>
      <c r="S143" s="5">
        <v>0.28954676299999998</v>
      </c>
    </row>
    <row r="144" spans="1:19">
      <c r="A144" s="17" t="s">
        <v>190</v>
      </c>
      <c r="B144" s="19">
        <v>0</v>
      </c>
      <c r="C144" s="19">
        <v>6.9459590494038279</v>
      </c>
      <c r="D144" s="19">
        <v>0</v>
      </c>
      <c r="E144" s="19">
        <v>0</v>
      </c>
      <c r="F144" s="19">
        <v>0</v>
      </c>
      <c r="G144" s="20">
        <f t="shared" si="8"/>
        <v>1.3891918098807656</v>
      </c>
      <c r="H144">
        <f t="shared" si="9"/>
        <v>1.0974434211063713E-5</v>
      </c>
      <c r="I144">
        <f t="shared" si="10"/>
        <v>0.349158994</v>
      </c>
      <c r="J144">
        <f t="shared" si="11"/>
        <v>3.8318224088541898E-6</v>
      </c>
      <c r="R144" s="4" t="s">
        <v>211</v>
      </c>
      <c r="S144" s="5">
        <v>0.48259844499999999</v>
      </c>
    </row>
    <row r="145" spans="1:19">
      <c r="A145" s="17" t="s">
        <v>192</v>
      </c>
      <c r="B145" s="19">
        <v>2273.13143150108</v>
      </c>
      <c r="C145" s="19">
        <v>1141.9156677219894</v>
      </c>
      <c r="D145" s="19">
        <v>615.85733300664197</v>
      </c>
      <c r="E145" s="19">
        <v>934.17019413224352</v>
      </c>
      <c r="F145" s="19">
        <v>1197.4909224534688</v>
      </c>
      <c r="G145" s="20">
        <f t="shared" si="8"/>
        <v>1232.5131097630847</v>
      </c>
      <c r="H145">
        <f t="shared" si="9"/>
        <v>9.7366929038614682E-3</v>
      </c>
      <c r="I145">
        <f t="shared" si="10"/>
        <v>0.27743080799999997</v>
      </c>
      <c r="J145">
        <f t="shared" si="11"/>
        <v>2.7012585795661531E-3</v>
      </c>
      <c r="R145" s="4" t="s">
        <v>81</v>
      </c>
      <c r="S145" s="5">
        <v>0.18817235299999999</v>
      </c>
    </row>
    <row r="146" spans="1:19">
      <c r="A146" s="17" t="s">
        <v>193</v>
      </c>
      <c r="B146" s="19">
        <v>399.89746218918225</v>
      </c>
      <c r="C146" s="19">
        <v>236.16260767973</v>
      </c>
      <c r="D146" s="19">
        <v>0</v>
      </c>
      <c r="E146" s="19">
        <v>0</v>
      </c>
      <c r="F146" s="19">
        <v>0</v>
      </c>
      <c r="G146" s="20">
        <f t="shared" si="8"/>
        <v>127.21201397378245</v>
      </c>
      <c r="H146">
        <f t="shared" si="9"/>
        <v>1.0049583277718997E-3</v>
      </c>
      <c r="I146">
        <f t="shared" si="10"/>
        <v>0.29781603099999998</v>
      </c>
      <c r="J146">
        <f t="shared" si="11"/>
        <v>2.9929270049742422E-4</v>
      </c>
      <c r="R146" s="4" t="s">
        <v>155</v>
      </c>
      <c r="S146" s="5">
        <v>0.39930692499999998</v>
      </c>
    </row>
    <row r="147" spans="1:19">
      <c r="A147" s="17" t="s">
        <v>195</v>
      </c>
      <c r="B147" s="19">
        <v>0</v>
      </c>
      <c r="C147" s="19">
        <v>0</v>
      </c>
      <c r="D147" s="19">
        <v>0</v>
      </c>
      <c r="E147" s="19">
        <v>0</v>
      </c>
      <c r="F147" s="19">
        <v>0</v>
      </c>
      <c r="G147" s="20">
        <f t="shared" si="8"/>
        <v>0</v>
      </c>
      <c r="H147">
        <f t="shared" si="9"/>
        <v>0</v>
      </c>
      <c r="I147">
        <f t="shared" si="10"/>
        <v>0.52748621900000003</v>
      </c>
      <c r="R147" s="4" t="s">
        <v>212</v>
      </c>
      <c r="S147" s="4">
        <v>0.2866231185</v>
      </c>
    </row>
    <row r="148" spans="1:19">
      <c r="A148" s="17" t="s">
        <v>31</v>
      </c>
      <c r="B148" s="19">
        <v>294.82550261837622</v>
      </c>
      <c r="C148" s="19">
        <v>188.93008614378414</v>
      </c>
      <c r="D148" s="19">
        <v>299.31990808494857</v>
      </c>
      <c r="E148" s="19">
        <v>314.17033314566521</v>
      </c>
      <c r="F148" s="19">
        <v>494.67167933968398</v>
      </c>
      <c r="G148" s="20">
        <f t="shared" si="8"/>
        <v>318.38350186649166</v>
      </c>
      <c r="H148">
        <f t="shared" si="9"/>
        <v>2.5151881621169291E-3</v>
      </c>
      <c r="I148">
        <f t="shared" si="10"/>
        <v>0.26223906699999999</v>
      </c>
      <c r="J148">
        <f t="shared" si="11"/>
        <v>6.5958059696298815E-4</v>
      </c>
      <c r="R148" s="4" t="s">
        <v>214</v>
      </c>
      <c r="S148" s="4">
        <v>0.39864959599999999</v>
      </c>
    </row>
    <row r="149" spans="1:19">
      <c r="A149" s="17" t="s">
        <v>61</v>
      </c>
      <c r="B149" s="19">
        <v>0</v>
      </c>
      <c r="C149" s="19">
        <v>4.1675754296422971</v>
      </c>
      <c r="D149" s="19">
        <v>0</v>
      </c>
      <c r="E149" s="19">
        <v>0</v>
      </c>
      <c r="F149" s="19">
        <v>0</v>
      </c>
      <c r="G149" s="20">
        <f t="shared" si="8"/>
        <v>0.83351508592845946</v>
      </c>
      <c r="H149">
        <f t="shared" si="9"/>
        <v>6.5846605266382283E-6</v>
      </c>
      <c r="I149">
        <f t="shared" si="10"/>
        <v>0.37816792100000002</v>
      </c>
      <c r="J149">
        <f t="shared" si="11"/>
        <v>2.4901073818495441E-6</v>
      </c>
      <c r="R149" s="4" t="s">
        <v>101</v>
      </c>
      <c r="S149" s="5">
        <v>0.36470802699999999</v>
      </c>
    </row>
    <row r="150" spans="1:19">
      <c r="A150" s="17" t="s">
        <v>69</v>
      </c>
      <c r="B150" s="19">
        <v>546.08708389790195</v>
      </c>
      <c r="C150" s="19">
        <v>359.80067875911828</v>
      </c>
      <c r="D150" s="19">
        <v>1847.5719990199261</v>
      </c>
      <c r="E150" s="19">
        <v>2795.5599113094372</v>
      </c>
      <c r="F150" s="19">
        <v>2606.9839931953734</v>
      </c>
      <c r="G150" s="20">
        <f t="shared" si="8"/>
        <v>1631.2007332363514</v>
      </c>
      <c r="H150">
        <f t="shared" si="9"/>
        <v>1.2886273158691969E-2</v>
      </c>
      <c r="I150">
        <f t="shared" si="10"/>
        <v>0.29559615700000003</v>
      </c>
      <c r="J150">
        <f t="shared" si="11"/>
        <v>3.8091328237615978E-3</v>
      </c>
      <c r="R150" s="4" t="s">
        <v>129</v>
      </c>
      <c r="S150" s="5">
        <v>0.51318692300000002</v>
      </c>
    </row>
    <row r="151" spans="1:19">
      <c r="A151" s="17" t="s">
        <v>95</v>
      </c>
      <c r="B151" s="19">
        <v>324.09272347749658</v>
      </c>
      <c r="C151" s="19">
        <v>33.340603437138398</v>
      </c>
      <c r="D151" s="19">
        <v>123.1714666013284</v>
      </c>
      <c r="E151" s="19">
        <v>614.43932411674348</v>
      </c>
      <c r="F151" s="19">
        <v>299.3727306133672</v>
      </c>
      <c r="G151" s="20">
        <f t="shared" si="8"/>
        <v>278.88336964921479</v>
      </c>
      <c r="H151">
        <f t="shared" si="9"/>
        <v>2.2031422666087849E-3</v>
      </c>
      <c r="I151">
        <f t="shared" si="10"/>
        <v>0.28245747300000001</v>
      </c>
      <c r="J151">
        <f t="shared" si="11"/>
        <v>6.2229399728580971E-4</v>
      </c>
      <c r="R151" s="4" t="s">
        <v>217</v>
      </c>
      <c r="S151" s="5">
        <v>0.42702807500000001</v>
      </c>
    </row>
    <row r="152" spans="1:19">
      <c r="A152" s="17" t="s">
        <v>102</v>
      </c>
      <c r="B152" s="19">
        <v>149.41223862013402</v>
      </c>
      <c r="C152" s="19">
        <v>19.448685338330701</v>
      </c>
      <c r="D152" s="19">
        <v>103.30510102046898</v>
      </c>
      <c r="E152" s="19">
        <v>77.847516177686956</v>
      </c>
      <c r="F152" s="19">
        <v>246.69340891745279</v>
      </c>
      <c r="G152" s="20">
        <f t="shared" si="8"/>
        <v>119.34139001481469</v>
      </c>
      <c r="H152">
        <f t="shared" si="9"/>
        <v>9.4278142446498558E-4</v>
      </c>
      <c r="I152">
        <f t="shared" si="10"/>
        <v>0.29815216</v>
      </c>
      <c r="J152">
        <f t="shared" si="11"/>
        <v>2.8109231811211232E-4</v>
      </c>
      <c r="R152" s="4" t="s">
        <v>218</v>
      </c>
      <c r="S152" s="4">
        <v>0.54393411999999997</v>
      </c>
    </row>
    <row r="153" spans="1:19">
      <c r="A153" s="17" t="s">
        <v>121</v>
      </c>
      <c r="B153" s="19">
        <v>38.085472589445928</v>
      </c>
      <c r="C153" s="19">
        <v>9.7243426691653596</v>
      </c>
      <c r="D153" s="19">
        <v>0</v>
      </c>
      <c r="E153" s="19">
        <v>0</v>
      </c>
      <c r="F153" s="19">
        <v>0</v>
      </c>
      <c r="G153" s="20">
        <f t="shared" si="8"/>
        <v>9.5619630517222571</v>
      </c>
      <c r="H153">
        <f t="shared" si="9"/>
        <v>7.5538261666511464E-5</v>
      </c>
      <c r="I153">
        <f t="shared" si="10"/>
        <v>0.31631986200000001</v>
      </c>
      <c r="J153">
        <f t="shared" si="11"/>
        <v>2.3894252506070796E-5</v>
      </c>
      <c r="R153" s="4" t="s">
        <v>177</v>
      </c>
      <c r="S153" s="5">
        <v>0.47759416300000002</v>
      </c>
    </row>
    <row r="154" spans="1:19">
      <c r="A154" s="17" t="s">
        <v>165</v>
      </c>
      <c r="B154" s="19">
        <v>38.085472589445928</v>
      </c>
      <c r="C154" s="19">
        <v>4.1675754296422971</v>
      </c>
      <c r="D154" s="19">
        <v>0</v>
      </c>
      <c r="E154" s="19">
        <v>0</v>
      </c>
      <c r="F154" s="19">
        <v>0</v>
      </c>
      <c r="G154" s="20">
        <f t="shared" si="8"/>
        <v>8.4506096038176448</v>
      </c>
      <c r="H154">
        <f t="shared" si="9"/>
        <v>6.675871429766049E-5</v>
      </c>
      <c r="I154">
        <f t="shared" si="10"/>
        <v>0.40111301500000002</v>
      </c>
      <c r="J154">
        <f t="shared" si="11"/>
        <v>2.6777789169458207E-5</v>
      </c>
      <c r="R154" s="4" t="s">
        <v>58</v>
      </c>
      <c r="S154" s="5">
        <v>0.19057085000000001</v>
      </c>
    </row>
    <row r="155" spans="1:19">
      <c r="A155" s="17" t="s">
        <v>200</v>
      </c>
      <c r="B155" s="19">
        <v>11.718606950598748</v>
      </c>
      <c r="C155" s="19">
        <v>11.113534479046125</v>
      </c>
      <c r="D155" s="19">
        <v>0</v>
      </c>
      <c r="E155" s="19">
        <v>0</v>
      </c>
      <c r="F155" s="19">
        <v>0</v>
      </c>
      <c r="G155" s="20">
        <f t="shared" si="8"/>
        <v>4.566428285928974</v>
      </c>
      <c r="H155">
        <f t="shared" si="9"/>
        <v>3.607418820570879E-5</v>
      </c>
      <c r="I155">
        <f t="shared" si="10"/>
        <v>0.34476546800000002</v>
      </c>
      <c r="J155">
        <f t="shared" si="11"/>
        <v>1.2437134379461271E-5</v>
      </c>
      <c r="R155" s="218" t="s">
        <v>266</v>
      </c>
      <c r="S155" s="4">
        <v>0.39864959599999999</v>
      </c>
    </row>
    <row r="156" spans="1:19">
      <c r="A156" s="17" t="s">
        <v>201</v>
      </c>
      <c r="B156" s="19">
        <v>80.56542278536638</v>
      </c>
      <c r="C156" s="19">
        <v>11.1135344790461</v>
      </c>
      <c r="D156" s="19">
        <v>0</v>
      </c>
      <c r="E156" s="19">
        <v>0</v>
      </c>
      <c r="F156" s="19">
        <v>0</v>
      </c>
      <c r="G156" s="20">
        <f t="shared" si="8"/>
        <v>18.335791452882496</v>
      </c>
      <c r="H156">
        <f t="shared" si="9"/>
        <v>1.44850362330249E-4</v>
      </c>
      <c r="I156">
        <f t="shared" si="10"/>
        <v>0.36989438499999999</v>
      </c>
      <c r="J156">
        <f t="shared" si="11"/>
        <v>5.3579335691174622E-5</v>
      </c>
      <c r="R156" s="22" t="s">
        <v>213</v>
      </c>
      <c r="S156" s="4">
        <v>0.39864959599999999</v>
      </c>
    </row>
    <row r="157" spans="1:19">
      <c r="A157" s="17" t="s">
        <v>203</v>
      </c>
      <c r="B157" s="19">
        <v>43.944776064745298</v>
      </c>
      <c r="C157" s="19">
        <v>36.118987056899904</v>
      </c>
      <c r="D157" s="19">
        <v>7.9465462323437679</v>
      </c>
      <c r="E157" s="19">
        <v>36.143489653926089</v>
      </c>
      <c r="F157" s="19">
        <v>84.800859315374396</v>
      </c>
      <c r="G157" s="20">
        <f t="shared" si="8"/>
        <v>41.79093166465789</v>
      </c>
      <c r="H157">
        <f t="shared" si="9"/>
        <v>3.3014291252711297E-4</v>
      </c>
      <c r="I157">
        <f t="shared" si="10"/>
        <v>0.273960494</v>
      </c>
      <c r="J157">
        <f t="shared" si="11"/>
        <v>9.0446115406526655E-5</v>
      </c>
      <c r="R157" s="4" t="s">
        <v>94</v>
      </c>
      <c r="S157" s="5">
        <v>0.25937051</v>
      </c>
    </row>
    <row r="158" spans="1:19">
      <c r="A158" s="17" t="s">
        <v>204</v>
      </c>
      <c r="B158" s="19">
        <v>68.846815834767639</v>
      </c>
      <c r="C158" s="19">
        <v>318.12492446269533</v>
      </c>
      <c r="D158" s="19">
        <v>203.96135329682301</v>
      </c>
      <c r="E158" s="19">
        <v>12.511207957128301</v>
      </c>
      <c r="F158" s="19">
        <v>186.30491819286797</v>
      </c>
      <c r="G158" s="20">
        <f t="shared" si="8"/>
        <v>157.94984394885643</v>
      </c>
      <c r="H158">
        <f t="shared" si="9"/>
        <v>1.2477831777695863E-3</v>
      </c>
      <c r="I158">
        <f t="shared" si="10"/>
        <v>0.284910779</v>
      </c>
      <c r="J158">
        <f t="shared" si="11"/>
        <v>3.5550687720142831E-4</v>
      </c>
      <c r="R158" s="17" t="s">
        <v>222</v>
      </c>
      <c r="S158" s="4">
        <v>0.54393411999999997</v>
      </c>
    </row>
    <row r="159" spans="1:19">
      <c r="A159" s="17" t="s">
        <v>53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20">
        <f t="shared" si="8"/>
        <v>0</v>
      </c>
      <c r="H159">
        <f t="shared" si="9"/>
        <v>0</v>
      </c>
      <c r="I159">
        <f t="shared" si="10"/>
        <v>0.29304951499999998</v>
      </c>
      <c r="R159" s="4" t="s">
        <v>206</v>
      </c>
      <c r="S159" s="5">
        <v>0.37561155200000002</v>
      </c>
    </row>
    <row r="160" spans="1:19">
      <c r="A160" s="17" t="s">
        <v>108</v>
      </c>
      <c r="B160" s="19">
        <v>48.339253671219829</v>
      </c>
      <c r="C160" s="19">
        <v>59.7352478248729</v>
      </c>
      <c r="D160" s="19">
        <v>0</v>
      </c>
      <c r="E160" s="19">
        <v>0</v>
      </c>
      <c r="F160" s="19">
        <v>0</v>
      </c>
      <c r="G160" s="20">
        <f t="shared" ref="G160:G197" si="12">AVERAGE(B160:F160)</f>
        <v>21.614900299218544</v>
      </c>
      <c r="H160">
        <f t="shared" ref="H160:H195" si="13">G160/G$197</f>
        <v>1.7075489477067613E-4</v>
      </c>
      <c r="I160">
        <f t="shared" ref="I160:I195" si="14">VLOOKUP(A160,R$1:S$250,2,FALSE)</f>
        <v>0.342986709</v>
      </c>
      <c r="J160">
        <f t="shared" ref="J160:J195" si="15">H160*I160</f>
        <v>5.8566659403035512E-5</v>
      </c>
      <c r="R160" s="4" t="s">
        <v>131</v>
      </c>
      <c r="S160" s="5">
        <v>0.52911444100000005</v>
      </c>
    </row>
    <row r="161" spans="1:19">
      <c r="A161" s="17" t="s">
        <v>124</v>
      </c>
      <c r="B161" s="19">
        <v>14.648258688248434</v>
      </c>
      <c r="C161" s="19">
        <v>1.3891918098807701</v>
      </c>
      <c r="D161" s="19">
        <v>0</v>
      </c>
      <c r="E161" s="19">
        <v>0</v>
      </c>
      <c r="F161" s="19">
        <v>0</v>
      </c>
      <c r="G161" s="20">
        <f t="shared" si="12"/>
        <v>3.2074900996258409</v>
      </c>
      <c r="H161">
        <f t="shared" si="13"/>
        <v>2.5338753677221314E-5</v>
      </c>
      <c r="I161">
        <f t="shared" si="14"/>
        <v>0.38353377399999999</v>
      </c>
      <c r="J161">
        <f t="shared" si="15"/>
        <v>9.7182678262810681E-6</v>
      </c>
      <c r="R161" s="4" t="s">
        <v>133</v>
      </c>
      <c r="S161" s="5">
        <v>0.50267819899999999</v>
      </c>
    </row>
    <row r="162" spans="1:19">
      <c r="A162" s="17" t="s">
        <v>159</v>
      </c>
      <c r="B162" s="19">
        <v>1.4648258688248399</v>
      </c>
      <c r="C162" s="19">
        <v>4.1675754296422998</v>
      </c>
      <c r="D162" s="19">
        <v>0</v>
      </c>
      <c r="E162" s="19">
        <v>0</v>
      </c>
      <c r="F162" s="19">
        <v>0</v>
      </c>
      <c r="G162" s="20">
        <f t="shared" si="12"/>
        <v>1.126480259693428</v>
      </c>
      <c r="H162">
        <f t="shared" si="13"/>
        <v>8.8990472101390834E-6</v>
      </c>
      <c r="I162">
        <f t="shared" si="14"/>
        <v>0.34895254799999997</v>
      </c>
      <c r="J162">
        <f t="shared" si="15"/>
        <v>3.1053451987503242E-6</v>
      </c>
      <c r="R162" s="4" t="s">
        <v>224</v>
      </c>
      <c r="S162" s="4">
        <v>0.54393411999999997</v>
      </c>
    </row>
    <row r="163" spans="1:19">
      <c r="A163" s="17" t="s">
        <v>173</v>
      </c>
      <c r="B163" s="19">
        <v>0</v>
      </c>
      <c r="C163" s="19">
        <v>5.5567672395230625</v>
      </c>
      <c r="D163" s="19">
        <v>0</v>
      </c>
      <c r="E163" s="19">
        <v>0</v>
      </c>
      <c r="F163" s="19">
        <v>0</v>
      </c>
      <c r="G163" s="20">
        <f t="shared" si="12"/>
        <v>1.1113534479046125</v>
      </c>
      <c r="H163">
        <f t="shared" si="13"/>
        <v>8.7795473688509711E-6</v>
      </c>
      <c r="I163">
        <f t="shared" si="14"/>
        <v>0.40242429099999999</v>
      </c>
      <c r="J163">
        <f t="shared" si="15"/>
        <v>3.5331031252107675E-6</v>
      </c>
      <c r="R163" s="4" t="s">
        <v>225</v>
      </c>
      <c r="S163" s="4">
        <v>0.54393411999999997</v>
      </c>
    </row>
    <row r="164" spans="1:19">
      <c r="A164" s="17" t="s">
        <v>205</v>
      </c>
      <c r="B164" s="19">
        <v>402.97359651371443</v>
      </c>
      <c r="C164" s="19">
        <v>497.33066793731399</v>
      </c>
      <c r="D164" s="19">
        <v>1108.5431994119556</v>
      </c>
      <c r="E164" s="19">
        <v>411.47972836777393</v>
      </c>
      <c r="F164" s="19">
        <v>1035.5983728513902</v>
      </c>
      <c r="G164" s="20">
        <f t="shared" si="12"/>
        <v>691.18511301642968</v>
      </c>
      <c r="H164">
        <f t="shared" si="13"/>
        <v>5.460272293943697E-3</v>
      </c>
      <c r="I164">
        <f t="shared" si="14"/>
        <v>0.28954676299999998</v>
      </c>
      <c r="J164">
        <f t="shared" si="15"/>
        <v>1.5810041678099818E-3</v>
      </c>
      <c r="R164" s="4" t="s">
        <v>226</v>
      </c>
      <c r="S164" s="4">
        <v>0.54393411999999997</v>
      </c>
    </row>
    <row r="165" spans="1:19">
      <c r="A165" s="17" t="s">
        <v>206</v>
      </c>
      <c r="B165" s="19">
        <v>7.3241293441242172</v>
      </c>
      <c r="C165" s="19">
        <v>9.7243426691653596</v>
      </c>
      <c r="D165" s="19">
        <v>0</v>
      </c>
      <c r="E165" s="19">
        <v>0</v>
      </c>
      <c r="F165" s="19">
        <v>0</v>
      </c>
      <c r="G165" s="20">
        <f t="shared" si="12"/>
        <v>3.409694402657915</v>
      </c>
      <c r="H165">
        <f t="shared" si="13"/>
        <v>2.6936141312993477E-5</v>
      </c>
      <c r="I165">
        <f t="shared" si="14"/>
        <v>0.37561155200000002</v>
      </c>
      <c r="J165">
        <f t="shared" si="15"/>
        <v>1.0117525843464798E-5</v>
      </c>
      <c r="R165" s="4" t="s">
        <v>83</v>
      </c>
      <c r="S165" s="5">
        <v>0.16181582799999999</v>
      </c>
    </row>
    <row r="166" spans="1:19">
      <c r="A166" s="17" t="s">
        <v>207</v>
      </c>
      <c r="B166" s="19">
        <v>1274.39850587761</v>
      </c>
      <c r="C166" s="19">
        <v>86.129892212607473</v>
      </c>
      <c r="D166" s="19">
        <v>0</v>
      </c>
      <c r="E166" s="19">
        <v>0</v>
      </c>
      <c r="F166" s="19">
        <v>0</v>
      </c>
      <c r="G166" s="20">
        <f t="shared" si="12"/>
        <v>272.1056796180435</v>
      </c>
      <c r="H166">
        <f t="shared" si="13"/>
        <v>2.1495993988629291E-3</v>
      </c>
      <c r="I166">
        <f t="shared" si="14"/>
        <v>0.33910511100000001</v>
      </c>
      <c r="J166">
        <f t="shared" si="15"/>
        <v>7.2894014275694686E-4</v>
      </c>
      <c r="R166" s="4" t="s">
        <v>186</v>
      </c>
      <c r="S166" s="5">
        <v>0.320837551</v>
      </c>
    </row>
    <row r="167" spans="1:19">
      <c r="A167" s="17" t="s">
        <v>28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20">
        <f t="shared" si="12"/>
        <v>0</v>
      </c>
      <c r="H167">
        <f t="shared" si="13"/>
        <v>0</v>
      </c>
      <c r="I167">
        <f t="shared" si="14"/>
        <v>0.41010332799999999</v>
      </c>
      <c r="R167" s="4" t="s">
        <v>178</v>
      </c>
      <c r="S167" s="5">
        <v>0.430075243</v>
      </c>
    </row>
    <row r="168" spans="1:19">
      <c r="A168" s="17" t="s">
        <v>42</v>
      </c>
      <c r="B168" s="19">
        <v>224.11835793020103</v>
      </c>
      <c r="C168" s="19">
        <v>4.1675754296422971</v>
      </c>
      <c r="D168" s="19">
        <v>0</v>
      </c>
      <c r="E168" s="19">
        <v>0</v>
      </c>
      <c r="F168" s="19">
        <v>0</v>
      </c>
      <c r="G168" s="20">
        <f t="shared" si="12"/>
        <v>45.65718667196866</v>
      </c>
      <c r="H168">
        <f t="shared" si="13"/>
        <v>3.606858231022692E-4</v>
      </c>
      <c r="I168">
        <f t="shared" si="14"/>
        <v>0.34843180000000001</v>
      </c>
      <c r="J168">
        <f t="shared" si="15"/>
        <v>1.2567441057800523E-4</v>
      </c>
      <c r="R168" s="4" t="s">
        <v>229</v>
      </c>
      <c r="S168" s="4">
        <v>0.54393411999999997</v>
      </c>
    </row>
    <row r="169" spans="1:19">
      <c r="A169" s="17" t="s">
        <v>48</v>
      </c>
      <c r="B169" s="19">
        <v>1.4648258688248434</v>
      </c>
      <c r="C169" s="19">
        <v>1.3891918098807656</v>
      </c>
      <c r="D169" s="19">
        <v>0</v>
      </c>
      <c r="E169" s="19">
        <v>0</v>
      </c>
      <c r="F169" s="19">
        <v>0</v>
      </c>
      <c r="G169" s="20">
        <f t="shared" si="12"/>
        <v>0.57080353574112175</v>
      </c>
      <c r="H169">
        <f t="shared" si="13"/>
        <v>4.5092735257135987E-6</v>
      </c>
      <c r="I169">
        <f t="shared" si="14"/>
        <v>0.35195426499999999</v>
      </c>
      <c r="J169">
        <f t="shared" si="15"/>
        <v>1.5870580494264883E-6</v>
      </c>
      <c r="R169" s="4" t="s">
        <v>231</v>
      </c>
      <c r="S169" s="5">
        <v>0.349158994</v>
      </c>
    </row>
    <row r="170" spans="1:19">
      <c r="A170" s="17" t="s">
        <v>73</v>
      </c>
      <c r="B170" s="19">
        <v>77.635771047716702</v>
      </c>
      <c r="C170" s="19">
        <v>66.681206874276754</v>
      </c>
      <c r="D170" s="19">
        <v>0</v>
      </c>
      <c r="E170" s="19">
        <v>0</v>
      </c>
      <c r="F170" s="19">
        <v>0</v>
      </c>
      <c r="G170" s="20">
        <f t="shared" si="12"/>
        <v>28.863395584398688</v>
      </c>
      <c r="H170">
        <f t="shared" si="13"/>
        <v>2.2801706265175703E-4</v>
      </c>
      <c r="I170">
        <f t="shared" si="14"/>
        <v>0.39864959599999999</v>
      </c>
      <c r="J170">
        <f t="shared" si="15"/>
        <v>9.0898909907229623E-5</v>
      </c>
      <c r="R170" s="4" t="s">
        <v>207</v>
      </c>
      <c r="S170" s="5">
        <v>0.33910511100000001</v>
      </c>
    </row>
    <row r="171" spans="1:19">
      <c r="A171" s="17" t="s">
        <v>89</v>
      </c>
      <c r="B171" s="19">
        <v>7958.3989453253698</v>
      </c>
      <c r="C171" s="19">
        <v>0</v>
      </c>
      <c r="D171" s="19">
        <v>0</v>
      </c>
      <c r="E171" s="19">
        <v>0</v>
      </c>
      <c r="F171" s="19">
        <v>0</v>
      </c>
      <c r="G171" s="20">
        <f t="shared" si="12"/>
        <v>1591.6797890650739</v>
      </c>
      <c r="H171">
        <f t="shared" si="13"/>
        <v>1.2574062851460146E-2</v>
      </c>
      <c r="I171">
        <f t="shared" si="14"/>
        <v>0.39864959599999999</v>
      </c>
      <c r="J171">
        <f t="shared" si="15"/>
        <v>5.0126450758131947E-3</v>
      </c>
      <c r="R171" s="17" t="s">
        <v>219</v>
      </c>
      <c r="S171" s="5">
        <v>0.50184070000000003</v>
      </c>
    </row>
    <row r="172" spans="1:19">
      <c r="A172" s="17" t="s">
        <v>119</v>
      </c>
      <c r="B172" s="19">
        <v>1.4648258688248399</v>
      </c>
      <c r="C172" s="19">
        <v>1.3891918098807656</v>
      </c>
      <c r="D172" s="19">
        <v>0</v>
      </c>
      <c r="E172" s="19">
        <v>0</v>
      </c>
      <c r="F172" s="19">
        <v>0</v>
      </c>
      <c r="G172" s="20">
        <f t="shared" si="12"/>
        <v>0.57080353574112108</v>
      </c>
      <c r="H172">
        <f t="shared" si="13"/>
        <v>4.5092735257135937E-6</v>
      </c>
      <c r="I172">
        <f t="shared" si="14"/>
        <v>0.39864959599999999</v>
      </c>
      <c r="J172">
        <f t="shared" si="15"/>
        <v>1.7976200692792198E-6</v>
      </c>
      <c r="R172" s="4" t="s">
        <v>200</v>
      </c>
      <c r="S172" s="5">
        <v>0.34476546800000002</v>
      </c>
    </row>
    <row r="173" spans="1:19">
      <c r="A173" s="17" t="s">
        <v>185</v>
      </c>
      <c r="B173" s="19">
        <v>2.9296517376496869</v>
      </c>
      <c r="C173" s="19">
        <v>2.7783836197615313</v>
      </c>
      <c r="D173" s="19">
        <v>0</v>
      </c>
      <c r="E173" s="19">
        <v>0</v>
      </c>
      <c r="F173" s="19">
        <v>0</v>
      </c>
      <c r="G173" s="20">
        <f t="shared" si="12"/>
        <v>1.1416070714822435</v>
      </c>
      <c r="H173">
        <f t="shared" si="13"/>
        <v>9.0185470514271975E-6</v>
      </c>
      <c r="I173">
        <f t="shared" si="14"/>
        <v>0.36166089299999998</v>
      </c>
      <c r="J173">
        <f t="shared" si="15"/>
        <v>3.2616557801816769E-6</v>
      </c>
      <c r="R173" s="4" t="s">
        <v>201</v>
      </c>
      <c r="S173" s="5">
        <v>0.36989438499999999</v>
      </c>
    </row>
    <row r="174" spans="1:19">
      <c r="A174" s="17" t="s">
        <v>213</v>
      </c>
      <c r="B174" s="19">
        <v>92.284029735965106</v>
      </c>
      <c r="C174" s="19">
        <v>1.3891918098807656</v>
      </c>
      <c r="D174" s="19">
        <v>0</v>
      </c>
      <c r="E174" s="19">
        <v>0</v>
      </c>
      <c r="F174" s="19">
        <v>0</v>
      </c>
      <c r="G174" s="20">
        <f t="shared" si="12"/>
        <v>18.734644309169177</v>
      </c>
      <c r="H174">
        <f t="shared" si="13"/>
        <v>1.4800124790276668E-4</v>
      </c>
      <c r="I174">
        <f t="shared" si="14"/>
        <v>0.39864959599999999</v>
      </c>
      <c r="J174">
        <f t="shared" si="15"/>
        <v>5.9000637683933785E-5</v>
      </c>
      <c r="R174" s="4" t="s">
        <v>166</v>
      </c>
      <c r="S174" s="5">
        <v>0.38176551399999997</v>
      </c>
    </row>
    <row r="175" spans="1:19">
      <c r="A175" s="17" t="s">
        <v>215</v>
      </c>
      <c r="B175" s="19">
        <v>35.1558208517962</v>
      </c>
      <c r="C175" s="19">
        <v>0</v>
      </c>
      <c r="D175" s="19">
        <v>0</v>
      </c>
      <c r="E175" s="19">
        <v>0</v>
      </c>
      <c r="F175" s="19">
        <v>0</v>
      </c>
      <c r="G175" s="20">
        <f t="shared" si="12"/>
        <v>7.03116417035924</v>
      </c>
      <c r="H175">
        <f t="shared" si="13"/>
        <v>5.5545280404020489E-5</v>
      </c>
      <c r="I175">
        <f t="shared" si="14"/>
        <v>0.397369798</v>
      </c>
      <c r="J175">
        <f t="shared" si="15"/>
        <v>2.2072016853998979E-5</v>
      </c>
      <c r="R175" s="4" t="s">
        <v>235</v>
      </c>
      <c r="S175" s="4">
        <v>0.54393411999999997</v>
      </c>
    </row>
    <row r="176" spans="1:19">
      <c r="A176" s="17" t="s">
        <v>216</v>
      </c>
      <c r="B176" s="19">
        <v>51.268905408869522</v>
      </c>
      <c r="C176" s="19">
        <v>38.897370676661438</v>
      </c>
      <c r="D176" s="19">
        <v>0</v>
      </c>
      <c r="E176" s="19">
        <v>0</v>
      </c>
      <c r="F176" s="19">
        <v>0</v>
      </c>
      <c r="G176" s="20">
        <f t="shared" si="12"/>
        <v>18.033255217106195</v>
      </c>
      <c r="H176">
        <f t="shared" si="13"/>
        <v>1.424603655044868E-4</v>
      </c>
      <c r="I176">
        <f t="shared" si="14"/>
        <v>0.302344053</v>
      </c>
      <c r="J176">
        <f t="shared" si="15"/>
        <v>4.307204429848793E-5</v>
      </c>
      <c r="R176" s="4" t="s">
        <v>60</v>
      </c>
      <c r="S176" s="5">
        <v>0.14993991800000001</v>
      </c>
    </row>
    <row r="177" spans="1:19">
      <c r="A177" s="17" t="s">
        <v>257</v>
      </c>
      <c r="B177" s="19">
        <v>0</v>
      </c>
      <c r="C177" s="19">
        <v>0</v>
      </c>
      <c r="D177" s="19">
        <v>0</v>
      </c>
      <c r="E177" s="19">
        <v>0</v>
      </c>
      <c r="F177" s="19">
        <v>0</v>
      </c>
      <c r="G177" s="20">
        <f t="shared" si="12"/>
        <v>0</v>
      </c>
      <c r="H177">
        <f t="shared" si="13"/>
        <v>0</v>
      </c>
      <c r="I177">
        <f t="shared" si="14"/>
        <v>0.39864959599999999</v>
      </c>
      <c r="R177" s="4" t="s">
        <v>62</v>
      </c>
      <c r="S177" s="5">
        <v>0.25460756899999998</v>
      </c>
    </row>
    <row r="178" spans="1:19">
      <c r="A178" s="17" t="s">
        <v>140</v>
      </c>
      <c r="B178" s="19">
        <v>0</v>
      </c>
      <c r="C178" s="19">
        <v>0</v>
      </c>
      <c r="D178" s="19">
        <v>0</v>
      </c>
      <c r="E178" s="19">
        <v>0</v>
      </c>
      <c r="F178" s="19">
        <v>0</v>
      </c>
      <c r="G178" s="20">
        <f t="shared" si="12"/>
        <v>0</v>
      </c>
      <c r="H178">
        <f t="shared" si="13"/>
        <v>0</v>
      </c>
      <c r="I178">
        <f t="shared" si="14"/>
        <v>0.54393411999999997</v>
      </c>
      <c r="R178" s="17" t="s">
        <v>236</v>
      </c>
      <c r="S178" s="4">
        <v>0.39864959599999999</v>
      </c>
    </row>
    <row r="179" spans="1:19">
      <c r="A179" s="17" t="s">
        <v>218</v>
      </c>
      <c r="B179" s="19">
        <v>1.4648258688248434</v>
      </c>
      <c r="C179" s="19">
        <v>1.3891918098807656</v>
      </c>
      <c r="D179" s="19">
        <v>0</v>
      </c>
      <c r="E179" s="19">
        <v>0</v>
      </c>
      <c r="F179" s="19">
        <v>0</v>
      </c>
      <c r="G179" s="20">
        <f t="shared" si="12"/>
        <v>0.57080353574112175</v>
      </c>
      <c r="H179">
        <f t="shared" si="13"/>
        <v>4.5092735257135987E-6</v>
      </c>
      <c r="I179">
        <f t="shared" si="14"/>
        <v>0.54393411999999997</v>
      </c>
      <c r="J179">
        <f t="shared" si="15"/>
        <v>2.4527477270483235E-6</v>
      </c>
      <c r="R179" s="4" t="s">
        <v>187</v>
      </c>
      <c r="S179" s="5">
        <v>0.29396187099999999</v>
      </c>
    </row>
    <row r="180" spans="1:19">
      <c r="A180" s="17" t="s">
        <v>5</v>
      </c>
      <c r="B180" s="19">
        <v>23.437213901197495</v>
      </c>
      <c r="C180" s="19">
        <v>25.005452577853781</v>
      </c>
      <c r="D180" s="19">
        <v>0</v>
      </c>
      <c r="E180" s="19">
        <v>0</v>
      </c>
      <c r="F180" s="19">
        <v>0</v>
      </c>
      <c r="G180" s="20">
        <f t="shared" si="12"/>
        <v>9.6885332958102559</v>
      </c>
      <c r="H180">
        <f t="shared" si="13"/>
        <v>7.6538150095843081E-5</v>
      </c>
      <c r="I180">
        <f t="shared" si="14"/>
        <v>0.33270861600000001</v>
      </c>
      <c r="J180">
        <f t="shared" si="15"/>
        <v>2.546490198958822E-5</v>
      </c>
      <c r="R180" s="22" t="s">
        <v>227</v>
      </c>
      <c r="S180" s="5">
        <v>0.32266445799999999</v>
      </c>
    </row>
    <row r="181" spans="1:19">
      <c r="A181" s="17" t="s">
        <v>63</v>
      </c>
      <c r="B181" s="19">
        <v>20.507562163547799</v>
      </c>
      <c r="C181" s="19">
        <v>61.124439634753685</v>
      </c>
      <c r="D181" s="19">
        <v>0</v>
      </c>
      <c r="E181" s="19">
        <v>0</v>
      </c>
      <c r="F181" s="19">
        <v>0</v>
      </c>
      <c r="G181" s="20">
        <f t="shared" si="12"/>
        <v>16.326400359660298</v>
      </c>
      <c r="H181">
        <f t="shared" si="13"/>
        <v>1.2897643462637265E-4</v>
      </c>
      <c r="I181">
        <f t="shared" si="14"/>
        <v>0.27222679999999999</v>
      </c>
      <c r="J181">
        <f t="shared" si="15"/>
        <v>3.5110842073746623E-5</v>
      </c>
      <c r="R181" s="4" t="s">
        <v>237</v>
      </c>
      <c r="S181" s="4">
        <v>0.33922593699999998</v>
      </c>
    </row>
    <row r="182" spans="1:19">
      <c r="A182" s="17" t="s">
        <v>212</v>
      </c>
      <c r="B182" s="19">
        <v>36.620646720621082</v>
      </c>
      <c r="C182" s="19">
        <v>6.9459590494038279</v>
      </c>
      <c r="D182" s="19">
        <v>0</v>
      </c>
      <c r="E182" s="19">
        <v>0</v>
      </c>
      <c r="F182" s="19">
        <v>0</v>
      </c>
      <c r="G182" s="20">
        <f t="shared" si="12"/>
        <v>8.7133211540049818</v>
      </c>
      <c r="H182">
        <f t="shared" si="13"/>
        <v>6.8834101298585119E-5</v>
      </c>
      <c r="I182">
        <f t="shared" si="14"/>
        <v>0.2866231185</v>
      </c>
      <c r="J182">
        <f t="shared" si="15"/>
        <v>1.9729444773345365E-5</v>
      </c>
      <c r="R182" s="4" t="s">
        <v>64</v>
      </c>
      <c r="S182" s="5">
        <v>0.25070976</v>
      </c>
    </row>
    <row r="183" spans="1:19">
      <c r="A183" s="17" t="s">
        <v>223</v>
      </c>
      <c r="B183" s="19">
        <v>399.89746218918225</v>
      </c>
      <c r="C183" s="19">
        <v>568.17945024123298</v>
      </c>
      <c r="D183" s="19">
        <v>131.11801283367217</v>
      </c>
      <c r="E183" s="19">
        <v>259.95509866477607</v>
      </c>
      <c r="F183" s="19">
        <v>128.48615047784</v>
      </c>
      <c r="G183" s="20">
        <f t="shared" si="12"/>
        <v>297.52723488134069</v>
      </c>
      <c r="H183">
        <f t="shared" si="13"/>
        <v>2.3504263716363442E-3</v>
      </c>
      <c r="I183">
        <f t="shared" si="14"/>
        <v>0.33414865799999999</v>
      </c>
      <c r="J183">
        <f t="shared" si="15"/>
        <v>7.853918178100936E-4</v>
      </c>
      <c r="R183" s="17" t="s">
        <v>228</v>
      </c>
      <c r="S183" s="5">
        <v>0.28943591299999999</v>
      </c>
    </row>
    <row r="184" spans="1:19">
      <c r="A184" s="17" t="s">
        <v>247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20">
        <f t="shared" si="12"/>
        <v>0</v>
      </c>
      <c r="H184">
        <f t="shared" si="13"/>
        <v>0</v>
      </c>
      <c r="I184">
        <f t="shared" si="14"/>
        <v>0.33414865799999999</v>
      </c>
      <c r="R184" s="4" t="s">
        <v>135</v>
      </c>
      <c r="S184" s="5">
        <v>0.52074587400000005</v>
      </c>
    </row>
    <row r="185" spans="1:19">
      <c r="A185" s="17" t="s">
        <v>251</v>
      </c>
      <c r="B185" s="19">
        <v>26.366865638847202</v>
      </c>
      <c r="C185" s="19">
        <v>11.113534479046125</v>
      </c>
      <c r="D185" s="19">
        <v>0</v>
      </c>
      <c r="E185" s="19">
        <v>0</v>
      </c>
      <c r="F185" s="19">
        <v>0</v>
      </c>
      <c r="G185" s="20">
        <f t="shared" si="12"/>
        <v>7.4960800235786653</v>
      </c>
      <c r="H185">
        <f t="shared" si="13"/>
        <v>5.9218055040717387E-5</v>
      </c>
      <c r="I185">
        <f t="shared" si="14"/>
        <v>0.30281271399999998</v>
      </c>
      <c r="J185">
        <f t="shared" si="15"/>
        <v>1.7931979964681012E-5</v>
      </c>
      <c r="R185" s="4" t="s">
        <v>238</v>
      </c>
      <c r="S185" s="4">
        <v>0.39864959599999999</v>
      </c>
    </row>
    <row r="186" spans="1:19">
      <c r="A186" s="17" t="s">
        <v>33</v>
      </c>
      <c r="B186" s="19">
        <v>10.253781081773903</v>
      </c>
      <c r="C186" s="19">
        <v>4.1675754296422971</v>
      </c>
      <c r="D186" s="19">
        <v>0</v>
      </c>
      <c r="E186" s="19">
        <v>0</v>
      </c>
      <c r="F186" s="19">
        <v>0</v>
      </c>
      <c r="G186" s="20">
        <f t="shared" si="12"/>
        <v>2.8842713022832398</v>
      </c>
      <c r="H186">
        <f t="shared" si="13"/>
        <v>2.2785367311144221E-5</v>
      </c>
      <c r="I186">
        <f t="shared" si="14"/>
        <v>0.29721400999999997</v>
      </c>
      <c r="J186">
        <f t="shared" si="15"/>
        <v>6.7721303878680912E-6</v>
      </c>
      <c r="R186" s="4" t="s">
        <v>239</v>
      </c>
      <c r="S186" s="4">
        <v>0.50207523200000004</v>
      </c>
    </row>
    <row r="187" spans="1:19">
      <c r="A187" s="17" t="s">
        <v>40</v>
      </c>
      <c r="B187" s="19">
        <v>16.1130845570733</v>
      </c>
      <c r="C187" s="19">
        <v>45.843329726065264</v>
      </c>
      <c r="D187" s="19">
        <v>0</v>
      </c>
      <c r="E187" s="19">
        <v>0</v>
      </c>
      <c r="F187" s="19">
        <v>0</v>
      </c>
      <c r="G187" s="20">
        <f t="shared" si="12"/>
        <v>12.391282856627713</v>
      </c>
      <c r="H187">
        <f t="shared" si="13"/>
        <v>9.788951931152996E-5</v>
      </c>
      <c r="I187">
        <f t="shared" si="14"/>
        <v>0.292860758</v>
      </c>
      <c r="J187">
        <f t="shared" si="15"/>
        <v>2.8667998825830302E-5</v>
      </c>
      <c r="R187" s="4" t="s">
        <v>215</v>
      </c>
      <c r="S187" s="5">
        <v>0.397369798</v>
      </c>
    </row>
    <row r="188" spans="1:19">
      <c r="A188" s="17" t="s">
        <v>50</v>
      </c>
      <c r="B188" s="19">
        <v>68.846815834767639</v>
      </c>
      <c r="C188" s="19">
        <v>34.72979524701914</v>
      </c>
      <c r="D188" s="19">
        <v>29.137336185260484</v>
      </c>
      <c r="E188" s="19">
        <v>47.264563393595651</v>
      </c>
      <c r="F188" s="19">
        <v>32.12153761946</v>
      </c>
      <c r="G188" s="20">
        <f t="shared" si="12"/>
        <v>42.420009656020589</v>
      </c>
      <c r="H188">
        <f t="shared" si="13"/>
        <v>3.3511254665591665E-4</v>
      </c>
      <c r="I188">
        <f t="shared" si="14"/>
        <v>0.230041615</v>
      </c>
      <c r="J188">
        <f t="shared" si="15"/>
        <v>7.7089831439489922E-5</v>
      </c>
      <c r="R188" s="4" t="s">
        <v>240</v>
      </c>
      <c r="S188" s="5">
        <v>0.30378436800000003</v>
      </c>
    </row>
    <row r="189" spans="1:19">
      <c r="A189" s="17" t="s">
        <v>191</v>
      </c>
      <c r="B189" s="19">
        <v>360.34716373091146</v>
      </c>
      <c r="C189" s="19">
        <v>116.69211202998432</v>
      </c>
      <c r="D189" s="19">
        <v>0</v>
      </c>
      <c r="E189" s="19">
        <v>0</v>
      </c>
      <c r="F189" s="19">
        <v>0</v>
      </c>
      <c r="G189" s="20">
        <f t="shared" si="12"/>
        <v>95.407855152179152</v>
      </c>
      <c r="H189">
        <f t="shared" si="13"/>
        <v>7.5370961888708099E-4</v>
      </c>
      <c r="I189">
        <f t="shared" si="14"/>
        <v>0.28386346000000001</v>
      </c>
      <c r="J189">
        <f t="shared" si="15"/>
        <v>2.1395062025256816E-4</v>
      </c>
      <c r="R189" s="4" t="s">
        <v>241</v>
      </c>
      <c r="S189" s="4">
        <v>0.39864959599999999</v>
      </c>
    </row>
    <row r="190" spans="1:19">
      <c r="A190" s="17" t="s">
        <v>197</v>
      </c>
      <c r="B190" s="19">
        <v>10.253781081773903</v>
      </c>
      <c r="C190" s="19">
        <v>9.7243426691653596</v>
      </c>
      <c r="D190" s="19">
        <v>0</v>
      </c>
      <c r="E190" s="19">
        <v>0</v>
      </c>
      <c r="F190" s="19">
        <v>0</v>
      </c>
      <c r="G190" s="20">
        <f t="shared" si="12"/>
        <v>3.9956247501878521</v>
      </c>
      <c r="H190">
        <f t="shared" si="13"/>
        <v>3.1564914679995189E-5</v>
      </c>
      <c r="I190">
        <f t="shared" si="14"/>
        <v>0.35481905499999999</v>
      </c>
      <c r="J190">
        <f t="shared" si="15"/>
        <v>1.1199833197911521E-5</v>
      </c>
      <c r="R190" s="4" t="s">
        <v>242</v>
      </c>
      <c r="S190" s="4">
        <v>0.23357465599999999</v>
      </c>
    </row>
    <row r="191" spans="1:19">
      <c r="A191" s="17" t="s">
        <v>227</v>
      </c>
      <c r="B191" s="19">
        <v>32.226169114146558</v>
      </c>
      <c r="C191" s="19">
        <v>11.113534479046125</v>
      </c>
      <c r="D191" s="19">
        <v>0</v>
      </c>
      <c r="E191" s="19">
        <v>0</v>
      </c>
      <c r="F191" s="19">
        <v>0</v>
      </c>
      <c r="G191" s="20">
        <f t="shared" si="12"/>
        <v>8.6679407186385369</v>
      </c>
      <c r="H191">
        <f t="shared" si="13"/>
        <v>6.8475601774720791E-5</v>
      </c>
      <c r="I191">
        <f t="shared" si="14"/>
        <v>0.32266445799999999</v>
      </c>
      <c r="J191">
        <f t="shared" si="15"/>
        <v>2.2094642932864122E-5</v>
      </c>
      <c r="R191" s="4" t="s">
        <v>243</v>
      </c>
      <c r="S191" s="5">
        <v>0.36169664699999998</v>
      </c>
    </row>
    <row r="192" spans="1:19">
      <c r="A192" s="17" t="s">
        <v>228</v>
      </c>
      <c r="B192" s="19">
        <v>5108.0382319551763</v>
      </c>
      <c r="C192" s="19">
        <v>757.10953638501724</v>
      </c>
      <c r="D192" s="19">
        <v>1927.0374613433637</v>
      </c>
      <c r="E192" s="19">
        <v>2496.6810545558174</v>
      </c>
      <c r="F192" s="19">
        <v>600.03032273151268</v>
      </c>
      <c r="G192" s="20">
        <f t="shared" si="12"/>
        <v>2177.7793213941777</v>
      </c>
      <c r="H192">
        <f t="shared" si="13"/>
        <v>1.7204172756321325E-2</v>
      </c>
      <c r="I192">
        <f t="shared" si="14"/>
        <v>0.28943591299999999</v>
      </c>
      <c r="J192">
        <f t="shared" si="15"/>
        <v>4.9795054491355894E-3</v>
      </c>
      <c r="R192" s="4" t="s">
        <v>244</v>
      </c>
      <c r="S192" s="5">
        <v>0.41545077699999999</v>
      </c>
    </row>
    <row r="193" spans="1:19">
      <c r="A193" s="17" t="s">
        <v>232</v>
      </c>
      <c r="B193" s="19">
        <v>1404.7680082030247</v>
      </c>
      <c r="C193" s="19">
        <v>31.95141162725761</v>
      </c>
      <c r="D193" s="19">
        <v>100.65625227635439</v>
      </c>
      <c r="E193" s="19">
        <v>102.869932091943</v>
      </c>
      <c r="F193" s="19">
        <v>176.02602615464099</v>
      </c>
      <c r="G193" s="20">
        <f t="shared" si="12"/>
        <v>363.25432607064408</v>
      </c>
      <c r="H193">
        <f t="shared" si="13"/>
        <v>2.8696618242291046E-3</v>
      </c>
      <c r="I193">
        <f t="shared" si="14"/>
        <v>0.262116511</v>
      </c>
      <c r="J193">
        <f t="shared" si="15"/>
        <v>7.521857451168281E-4</v>
      </c>
      <c r="R193" s="4" t="s">
        <v>245</v>
      </c>
      <c r="S193" s="5">
        <v>0.21171030399999999</v>
      </c>
    </row>
    <row r="194" spans="1:19">
      <c r="A194" s="17" t="s">
        <v>233</v>
      </c>
      <c r="B194" s="19">
        <v>0</v>
      </c>
      <c r="C194" s="19">
        <v>13.891918098807656</v>
      </c>
      <c r="D194" s="19">
        <v>0</v>
      </c>
      <c r="E194" s="19">
        <v>0</v>
      </c>
      <c r="F194" s="19">
        <v>0</v>
      </c>
      <c r="G194" s="20">
        <f t="shared" si="12"/>
        <v>2.7783836197615313</v>
      </c>
      <c r="H194">
        <f t="shared" si="13"/>
        <v>2.1948868422127426E-5</v>
      </c>
      <c r="I194">
        <f t="shared" si="14"/>
        <v>0.30434835599999999</v>
      </c>
      <c r="J194">
        <f t="shared" si="15"/>
        <v>6.6801020203347956E-6</v>
      </c>
      <c r="R194" s="4" t="s">
        <v>246</v>
      </c>
      <c r="S194" s="5">
        <v>0.50207523200000004</v>
      </c>
    </row>
    <row r="195" spans="1:19">
      <c r="A195" s="17" t="s">
        <v>147</v>
      </c>
      <c r="B195" s="19">
        <v>67.381989965942793</v>
      </c>
      <c r="C195" s="19">
        <v>48.621713345826798</v>
      </c>
      <c r="D195" s="19">
        <v>0</v>
      </c>
      <c r="E195" s="19">
        <v>0</v>
      </c>
      <c r="F195" s="19">
        <v>0</v>
      </c>
      <c r="G195" s="20">
        <f t="shared" si="12"/>
        <v>23.200740662353915</v>
      </c>
      <c r="H195">
        <f t="shared" si="13"/>
        <v>1.8328282691848537E-4</v>
      </c>
      <c r="I195">
        <f t="shared" si="14"/>
        <v>0.304407025</v>
      </c>
      <c r="J195">
        <f t="shared" si="15"/>
        <v>5.5792580075846051E-5</v>
      </c>
      <c r="R195" s="4" t="s">
        <v>189</v>
      </c>
      <c r="S195" s="5">
        <v>0.34145803200000002</v>
      </c>
    </row>
    <row r="196" spans="1:19" ht="16" thickBot="1">
      <c r="A196" s="31"/>
      <c r="B196" s="32"/>
      <c r="C196" s="32"/>
      <c r="D196" s="32"/>
      <c r="E196" s="32"/>
      <c r="F196" s="32"/>
      <c r="G196" s="20"/>
      <c r="R196" s="4" t="s">
        <v>136</v>
      </c>
      <c r="S196" s="5">
        <v>0.472086175</v>
      </c>
    </row>
    <row r="197" spans="1:19">
      <c r="A197" s="33"/>
      <c r="B197" s="34">
        <f>SUM(B31:B195)</f>
        <v>152294.15168271854</v>
      </c>
      <c r="C197" s="34">
        <f>SUM(C31:C195)</f>
        <v>112864.88859376291</v>
      </c>
      <c r="D197" s="34">
        <f>SUM(D31:D195)</f>
        <v>131650.43143123915</v>
      </c>
      <c r="E197" s="34">
        <f>SUM(E31:E195)</f>
        <v>93568.544042927329</v>
      </c>
      <c r="F197" s="34">
        <f>SUM(F31:F195)</f>
        <v>142543.82020162049</v>
      </c>
      <c r="G197" s="20">
        <f t="shared" si="12"/>
        <v>126584.36719045366</v>
      </c>
      <c r="R197" s="4" t="s">
        <v>223</v>
      </c>
      <c r="S197" s="5">
        <v>0.33414865799999999</v>
      </c>
    </row>
    <row r="198" spans="1:19">
      <c r="A198" s="35" t="s">
        <v>300</v>
      </c>
      <c r="B198" s="36"/>
      <c r="C198" s="36"/>
      <c r="D198" s="36"/>
      <c r="E198" s="36"/>
      <c r="F198" s="36"/>
      <c r="G198" s="10"/>
      <c r="R198" s="4" t="s">
        <v>247</v>
      </c>
      <c r="S198" s="5">
        <v>0.33414865799999999</v>
      </c>
    </row>
    <row r="199" spans="1:19">
      <c r="A199" s="37"/>
      <c r="B199" s="38"/>
      <c r="C199" s="38"/>
      <c r="D199" s="38"/>
      <c r="E199" s="38"/>
      <c r="F199" s="38"/>
      <c r="G199" s="13"/>
      <c r="R199" s="4" t="s">
        <v>137</v>
      </c>
      <c r="S199" s="5">
        <v>0.37213973700000003</v>
      </c>
    </row>
    <row r="200" spans="1:19">
      <c r="A200" s="484" t="s">
        <v>118</v>
      </c>
      <c r="B200" s="485"/>
      <c r="C200" s="485"/>
      <c r="D200" s="485"/>
      <c r="E200" s="485"/>
      <c r="F200" s="485"/>
      <c r="G200" s="486"/>
      <c r="H200" s="487"/>
      <c r="I200" s="487"/>
      <c r="J200" s="487"/>
      <c r="K200" s="487"/>
      <c r="L200" s="487"/>
      <c r="R200" s="4" t="s">
        <v>139</v>
      </c>
      <c r="S200" s="5">
        <v>0.58945392100000005</v>
      </c>
    </row>
    <row r="201" spans="1:19">
      <c r="A201" s="488" t="s">
        <v>2</v>
      </c>
      <c r="B201" s="488"/>
      <c r="C201" s="488"/>
      <c r="D201" s="488"/>
      <c r="E201" s="488"/>
      <c r="F201" s="488"/>
      <c r="G201" s="489"/>
      <c r="H201" s="487"/>
      <c r="I201" s="487"/>
      <c r="J201" s="487"/>
      <c r="K201" s="487"/>
      <c r="L201" s="487"/>
      <c r="R201" s="4" t="s">
        <v>168</v>
      </c>
      <c r="S201" s="5">
        <v>0.35233554700000003</v>
      </c>
    </row>
    <row r="202" spans="1:19">
      <c r="A202" s="490" t="s">
        <v>4</v>
      </c>
      <c r="B202" s="491"/>
      <c r="C202" s="491"/>
      <c r="D202" s="491"/>
      <c r="E202" s="491"/>
      <c r="F202" s="491"/>
      <c r="G202" s="492"/>
      <c r="H202" s="487"/>
      <c r="I202" s="487"/>
      <c r="J202" s="487"/>
      <c r="K202" s="487"/>
      <c r="L202" s="487"/>
      <c r="R202" s="4" t="s">
        <v>66</v>
      </c>
      <c r="S202" s="5">
        <v>0.187754477</v>
      </c>
    </row>
    <row r="203" spans="1:19" ht="16" thickBot="1">
      <c r="A203" s="493"/>
      <c r="B203" s="494"/>
      <c r="C203" s="494"/>
      <c r="D203" s="494"/>
      <c r="E203" s="494"/>
      <c r="F203" s="494"/>
      <c r="G203" s="489"/>
      <c r="H203" s="487"/>
      <c r="I203" s="487"/>
      <c r="J203" s="487"/>
      <c r="K203" s="487"/>
      <c r="L203" s="487"/>
      <c r="R203" s="4" t="s">
        <v>68</v>
      </c>
      <c r="S203" s="5">
        <v>0.17079533599999999</v>
      </c>
    </row>
    <row r="204" spans="1:19">
      <c r="A204" s="495" t="s">
        <v>268</v>
      </c>
      <c r="B204" s="496" t="s">
        <v>8</v>
      </c>
      <c r="C204" s="496" t="s">
        <v>9</v>
      </c>
      <c r="D204" s="496" t="s">
        <v>10</v>
      </c>
      <c r="E204" s="496" t="s">
        <v>11</v>
      </c>
      <c r="F204" s="496" t="s">
        <v>12</v>
      </c>
      <c r="G204" s="16" t="s">
        <v>13</v>
      </c>
      <c r="H204" s="16" t="s">
        <v>14</v>
      </c>
      <c r="I204" s="16" t="s">
        <v>15</v>
      </c>
      <c r="J204" s="16" t="s">
        <v>279</v>
      </c>
      <c r="K204" s="16" t="s">
        <v>17</v>
      </c>
      <c r="L204" s="16" t="s">
        <v>18</v>
      </c>
      <c r="R204" s="17" t="s">
        <v>220</v>
      </c>
      <c r="S204" s="5">
        <v>0.54393411999999997</v>
      </c>
    </row>
    <row r="205" spans="1:19">
      <c r="A205" s="489"/>
      <c r="B205" s="497"/>
      <c r="C205" s="497"/>
      <c r="D205" s="497"/>
      <c r="E205" s="497"/>
      <c r="F205" s="497"/>
      <c r="G205" s="18"/>
      <c r="R205" s="4" t="s">
        <v>248</v>
      </c>
      <c r="S205" s="5">
        <v>0.61926907399999997</v>
      </c>
    </row>
    <row r="206" spans="1:19">
      <c r="A206" s="498" t="s">
        <v>23</v>
      </c>
      <c r="B206" s="499">
        <v>0</v>
      </c>
      <c r="C206" s="499">
        <v>0</v>
      </c>
      <c r="D206" s="499">
        <v>1.3244243720572899</v>
      </c>
      <c r="E206" s="499">
        <v>0</v>
      </c>
      <c r="F206" s="499">
        <v>10.2788920382272</v>
      </c>
      <c r="G206" s="20">
        <f>AVERAGE(B206:F206)</f>
        <v>2.320663282056898</v>
      </c>
      <c r="H206">
        <f>G206/G$217</f>
        <v>2.6881371752266195E-2</v>
      </c>
      <c r="I206">
        <f>VLOOKUP(A206,R$1:S$248,2,FALSE)</f>
        <v>0.205225833</v>
      </c>
      <c r="J206">
        <f>H206*I206</f>
        <v>5.516751910041499E-3</v>
      </c>
      <c r="K206">
        <f>SUM(J206:J215)</f>
        <v>0.43375247520422794</v>
      </c>
      <c r="L206">
        <f>COUNTA(J206:J215)</f>
        <v>6</v>
      </c>
      <c r="R206" s="4" t="s">
        <v>141</v>
      </c>
      <c r="S206" s="5">
        <v>0.36556084300000002</v>
      </c>
    </row>
    <row r="207" spans="1:19">
      <c r="A207" s="498" t="s">
        <v>29</v>
      </c>
      <c r="B207" s="500" t="s">
        <v>30</v>
      </c>
      <c r="C207" s="499">
        <v>0</v>
      </c>
      <c r="D207" s="499">
        <v>0</v>
      </c>
      <c r="E207" s="499">
        <v>0</v>
      </c>
      <c r="F207" s="499">
        <v>0</v>
      </c>
      <c r="G207" s="20">
        <f>AVERAGE(C207:F207)</f>
        <v>0</v>
      </c>
      <c r="H207">
        <f t="shared" ref="H207:H215" si="16">G207/G$217</f>
        <v>0</v>
      </c>
      <c r="I207">
        <f t="shared" ref="I207:I215" si="17">VLOOKUP(A207,R$1:S$248,2,FALSE)</f>
        <v>0.226918286</v>
      </c>
      <c r="K207" s="487"/>
      <c r="L207" s="487"/>
      <c r="R207" s="4" t="s">
        <v>249</v>
      </c>
      <c r="S207" s="5">
        <v>0.61926907399999997</v>
      </c>
    </row>
    <row r="208" spans="1:19">
      <c r="A208" s="498" t="s">
        <v>34</v>
      </c>
      <c r="B208" s="499">
        <v>0</v>
      </c>
      <c r="C208" s="499">
        <v>0</v>
      </c>
      <c r="D208" s="499">
        <v>0</v>
      </c>
      <c r="E208" s="499">
        <v>0</v>
      </c>
      <c r="F208" s="499">
        <v>0</v>
      </c>
      <c r="G208" s="20">
        <f t="shared" ref="G208:G217" si="18">AVERAGE(B208:F208)</f>
        <v>0</v>
      </c>
      <c r="H208">
        <f t="shared" si="16"/>
        <v>0</v>
      </c>
      <c r="I208">
        <f t="shared" si="17"/>
        <v>0.14496762399999999</v>
      </c>
      <c r="K208" s="487"/>
      <c r="L208" s="487"/>
      <c r="R208" s="4" t="s">
        <v>70</v>
      </c>
      <c r="S208" s="5">
        <v>0.21351756199999999</v>
      </c>
    </row>
    <row r="209" spans="1:19">
      <c r="A209" s="498" t="s">
        <v>41</v>
      </c>
      <c r="B209" s="499">
        <v>0</v>
      </c>
      <c r="C209" s="499">
        <v>0</v>
      </c>
      <c r="D209" s="499">
        <v>0</v>
      </c>
      <c r="E209" s="499">
        <v>0</v>
      </c>
      <c r="F209" s="499">
        <v>0</v>
      </c>
      <c r="G209" s="20">
        <f t="shared" si="18"/>
        <v>0</v>
      </c>
      <c r="H209">
        <f t="shared" si="16"/>
        <v>0</v>
      </c>
      <c r="I209">
        <f t="shared" si="17"/>
        <v>0.15008984</v>
      </c>
      <c r="K209" s="487"/>
      <c r="L209" s="487"/>
      <c r="R209" s="4" t="s">
        <v>179</v>
      </c>
      <c r="S209" s="5">
        <v>0.33193937699999998</v>
      </c>
    </row>
    <row r="210" spans="1:19">
      <c r="A210" s="498" t="s">
        <v>174</v>
      </c>
      <c r="B210" s="499">
        <v>0</v>
      </c>
      <c r="C210" s="499">
        <v>0</v>
      </c>
      <c r="D210" s="499">
        <v>0</v>
      </c>
      <c r="E210" s="499">
        <v>0</v>
      </c>
      <c r="F210" s="499">
        <v>1.38</v>
      </c>
      <c r="G210" s="20">
        <f t="shared" si="18"/>
        <v>0.27599999999999997</v>
      </c>
      <c r="H210">
        <f t="shared" si="16"/>
        <v>3.1970422684713998E-3</v>
      </c>
      <c r="I210">
        <f t="shared" si="17"/>
        <v>0.427243396</v>
      </c>
      <c r="J210">
        <f t="shared" ref="J210:J215" si="19">H210*I210</f>
        <v>1.3659151959372646E-3</v>
      </c>
      <c r="K210" s="487"/>
      <c r="L210" s="487"/>
      <c r="R210" s="4" t="s">
        <v>103</v>
      </c>
      <c r="S210" s="5">
        <v>0.526867847</v>
      </c>
    </row>
    <row r="211" spans="1:19">
      <c r="A211" s="498" t="s">
        <v>49</v>
      </c>
      <c r="B211" s="499">
        <v>7.7196323287069237</v>
      </c>
      <c r="C211" s="499">
        <v>12.627753551816159</v>
      </c>
      <c r="D211" s="499">
        <v>18.051904191140899</v>
      </c>
      <c r="E211" s="499">
        <v>0.9452912678719132</v>
      </c>
      <c r="F211" s="499">
        <v>0</v>
      </c>
      <c r="G211" s="20">
        <f t="shared" si="18"/>
        <v>7.8689162679071796</v>
      </c>
      <c r="H211">
        <f t="shared" si="16"/>
        <v>9.114948520130968E-2</v>
      </c>
      <c r="I211">
        <f t="shared" si="17"/>
        <v>0.21171030399999999</v>
      </c>
      <c r="J211">
        <f t="shared" si="19"/>
        <v>1.9297285221412771E-2</v>
      </c>
      <c r="K211" s="487"/>
      <c r="L211" s="487"/>
      <c r="R211" s="4" t="s">
        <v>202</v>
      </c>
      <c r="S211" s="5">
        <v>0.30560838699999998</v>
      </c>
    </row>
    <row r="212" spans="1:19">
      <c r="A212" s="498" t="s">
        <v>54</v>
      </c>
      <c r="B212" s="499">
        <v>0</v>
      </c>
      <c r="C212" s="499">
        <v>0</v>
      </c>
      <c r="D212" s="499">
        <v>22.515214324974011</v>
      </c>
      <c r="E212" s="499">
        <v>1.3901342174586999</v>
      </c>
      <c r="F212" s="499">
        <v>2.5697230095568</v>
      </c>
      <c r="G212" s="20">
        <f t="shared" si="18"/>
        <v>5.2950143103979022</v>
      </c>
      <c r="H212">
        <f t="shared" si="16"/>
        <v>6.1334726675735633E-2</v>
      </c>
      <c r="I212">
        <f t="shared" si="17"/>
        <v>0.12913191900000001</v>
      </c>
      <c r="J212">
        <f t="shared" si="19"/>
        <v>7.9202709569782346E-3</v>
      </c>
      <c r="K212" s="487"/>
      <c r="L212" s="487"/>
      <c r="R212" s="4" t="s">
        <v>250</v>
      </c>
      <c r="S212" s="5">
        <v>0.16181582799999999</v>
      </c>
    </row>
    <row r="213" spans="1:19">
      <c r="A213" s="498" t="s">
        <v>133</v>
      </c>
      <c r="B213" s="499">
        <v>0</v>
      </c>
      <c r="C213" s="499">
        <v>0</v>
      </c>
      <c r="D213" s="499">
        <v>0</v>
      </c>
      <c r="E213" s="499">
        <v>77.637</v>
      </c>
      <c r="F213" s="499">
        <v>259.209</v>
      </c>
      <c r="G213" s="20">
        <f t="shared" si="18"/>
        <v>67.369200000000006</v>
      </c>
      <c r="H213">
        <f t="shared" si="16"/>
        <v>0.78037021736631695</v>
      </c>
      <c r="I213">
        <f t="shared" si="17"/>
        <v>0.50267819899999999</v>
      </c>
      <c r="J213">
        <f t="shared" si="19"/>
        <v>0.39227509541893874</v>
      </c>
      <c r="K213" s="487"/>
      <c r="L213" s="487"/>
      <c r="R213" s="4" t="s">
        <v>143</v>
      </c>
      <c r="S213" s="5">
        <v>0.41105823699999999</v>
      </c>
    </row>
    <row r="214" spans="1:19">
      <c r="A214" s="498" t="s">
        <v>275</v>
      </c>
      <c r="B214" s="499">
        <v>0</v>
      </c>
      <c r="C214" s="499">
        <v>0</v>
      </c>
      <c r="D214" s="499">
        <v>0</v>
      </c>
      <c r="E214" s="499">
        <v>0</v>
      </c>
      <c r="F214" s="499">
        <v>0</v>
      </c>
      <c r="G214" s="20">
        <f t="shared" si="18"/>
        <v>0</v>
      </c>
      <c r="H214">
        <f t="shared" si="16"/>
        <v>0</v>
      </c>
      <c r="I214">
        <f t="shared" si="17"/>
        <v>0.53553453900000003</v>
      </c>
      <c r="K214" s="487"/>
      <c r="L214" s="487"/>
      <c r="R214" s="4" t="s">
        <v>72</v>
      </c>
      <c r="S214" s="5">
        <v>0.20526576499999999</v>
      </c>
    </row>
    <row r="215" spans="1:19">
      <c r="A215" s="498" t="s">
        <v>0</v>
      </c>
      <c r="B215" s="499">
        <v>8</v>
      </c>
      <c r="C215" s="499">
        <v>7</v>
      </c>
      <c r="D215" s="499">
        <v>1</v>
      </c>
      <c r="E215" s="499">
        <v>0</v>
      </c>
      <c r="F215" s="499">
        <v>0</v>
      </c>
      <c r="G215" s="20">
        <f t="shared" si="18"/>
        <v>3.2</v>
      </c>
      <c r="H215">
        <f t="shared" si="16"/>
        <v>3.7067156735900296E-2</v>
      </c>
      <c r="I215">
        <f t="shared" si="17"/>
        <v>0.199021375</v>
      </c>
      <c r="J215">
        <f t="shared" si="19"/>
        <v>7.3771565009193886E-3</v>
      </c>
      <c r="K215" s="487"/>
      <c r="L215" s="487"/>
      <c r="R215" s="4" t="s">
        <v>85</v>
      </c>
      <c r="S215" s="5">
        <v>0.15576436299999999</v>
      </c>
    </row>
    <row r="216" spans="1:19" ht="16" thickBot="1">
      <c r="A216" s="501"/>
      <c r="B216" s="502"/>
      <c r="C216" s="502"/>
      <c r="D216" s="502"/>
      <c r="E216" s="502"/>
      <c r="F216" s="502"/>
      <c r="G216" s="20"/>
      <c r="H216" s="487"/>
      <c r="I216" s="487"/>
      <c r="J216" s="487"/>
      <c r="K216" s="487"/>
      <c r="L216" s="487"/>
      <c r="R216" s="22" t="s">
        <v>190</v>
      </c>
      <c r="S216" s="5">
        <v>0.349158994</v>
      </c>
    </row>
    <row r="217" spans="1:19">
      <c r="A217" s="235"/>
      <c r="B217" s="503">
        <f>SUM(B206:B215)</f>
        <v>15.719632328706924</v>
      </c>
      <c r="C217" s="503">
        <f>SUM(C206:C215)</f>
        <v>19.627753551816159</v>
      </c>
      <c r="D217" s="503">
        <f>SUM(D206:D215)</f>
        <v>42.891542888172197</v>
      </c>
      <c r="E217" s="503">
        <f>SUM(E206:E215)</f>
        <v>79.972425485330618</v>
      </c>
      <c r="F217" s="503">
        <f>SUM(F206:F215)</f>
        <v>273.43761504778399</v>
      </c>
      <c r="G217" s="20">
        <f t="shared" si="18"/>
        <v>86.329793860361974</v>
      </c>
      <c r="H217" s="487"/>
      <c r="I217" s="487"/>
      <c r="J217" s="487"/>
      <c r="K217" s="487"/>
      <c r="L217" s="487"/>
      <c r="R217" s="17" t="s">
        <v>157</v>
      </c>
      <c r="S217" s="5">
        <v>0.30302319799999999</v>
      </c>
    </row>
    <row r="218" spans="1:19">
      <c r="A218" s="504" t="s">
        <v>269</v>
      </c>
      <c r="B218" s="505"/>
      <c r="C218" s="505"/>
      <c r="D218" s="505"/>
      <c r="E218" s="505"/>
      <c r="F218" s="505"/>
      <c r="G218" s="492"/>
      <c r="H218" s="487"/>
      <c r="I218" s="487"/>
      <c r="J218" s="487"/>
      <c r="K218" s="487"/>
      <c r="L218" s="487"/>
      <c r="R218" s="4" t="s">
        <v>230</v>
      </c>
      <c r="S218" s="5">
        <v>0.39837171399999999</v>
      </c>
    </row>
    <row r="219" spans="1:19">
      <c r="A219" s="86"/>
      <c r="B219" s="506"/>
      <c r="C219" s="506"/>
      <c r="D219" s="506"/>
      <c r="E219" s="506"/>
      <c r="F219" s="506"/>
      <c r="G219" s="489"/>
      <c r="H219" s="487"/>
      <c r="I219" s="487"/>
      <c r="J219" s="487"/>
      <c r="K219" s="487"/>
      <c r="L219" s="487"/>
      <c r="R219" s="4" t="s">
        <v>170</v>
      </c>
      <c r="S219" s="5">
        <v>0.30810618099999998</v>
      </c>
    </row>
    <row r="220" spans="1:19">
      <c r="A220" s="507" t="s">
        <v>271</v>
      </c>
      <c r="B220" s="506"/>
      <c r="C220" s="506"/>
      <c r="D220" s="506"/>
      <c r="E220" s="506"/>
      <c r="F220" s="506"/>
      <c r="G220" s="489"/>
      <c r="H220" s="487"/>
      <c r="I220" s="487"/>
      <c r="J220" s="487"/>
      <c r="K220" s="487"/>
      <c r="L220" s="487"/>
      <c r="R220" s="17" t="s">
        <v>251</v>
      </c>
      <c r="S220" s="5">
        <v>0.30281271399999998</v>
      </c>
    </row>
    <row r="221" spans="1:19">
      <c r="R221" s="4" t="s">
        <v>252</v>
      </c>
      <c r="S221" s="5">
        <v>0.53492192699999996</v>
      </c>
    </row>
    <row r="222" spans="1:19">
      <c r="A222" s="1" t="s">
        <v>43</v>
      </c>
      <c r="B222" s="2"/>
      <c r="C222" s="2"/>
      <c r="D222" s="2"/>
      <c r="E222" s="2"/>
      <c r="F222" s="2"/>
      <c r="G222" s="3"/>
      <c r="R222" s="4" t="s">
        <v>253</v>
      </c>
      <c r="S222" s="5">
        <v>0.57529444600000001</v>
      </c>
    </row>
    <row r="223" spans="1:19">
      <c r="A223" s="6" t="s">
        <v>2</v>
      </c>
      <c r="B223" s="6"/>
      <c r="C223" s="6"/>
      <c r="D223" s="6"/>
      <c r="E223" s="6"/>
      <c r="F223" s="6"/>
      <c r="G223" s="7"/>
      <c r="R223" s="4" t="s">
        <v>254</v>
      </c>
      <c r="S223" s="4">
        <v>0.54393411999999997</v>
      </c>
    </row>
    <row r="224" spans="1:19">
      <c r="A224" s="8" t="s">
        <v>4</v>
      </c>
      <c r="B224" s="9"/>
      <c r="C224" s="9"/>
      <c r="D224" s="9"/>
      <c r="E224" s="9"/>
      <c r="F224" s="9"/>
      <c r="G224" s="10"/>
      <c r="R224" s="4" t="s">
        <v>255</v>
      </c>
      <c r="S224" s="5">
        <v>0.416826951</v>
      </c>
    </row>
    <row r="225" spans="1:19" ht="16" thickBot="1">
      <c r="A225" s="11"/>
      <c r="B225" s="12"/>
      <c r="C225" s="12"/>
      <c r="D225" s="12"/>
      <c r="E225" s="12"/>
      <c r="F225" s="12"/>
      <c r="G225" s="13"/>
      <c r="R225" s="4" t="s">
        <v>216</v>
      </c>
      <c r="S225" s="5">
        <v>0.302344053</v>
      </c>
    </row>
    <row r="226" spans="1:19">
      <c r="A226" s="14" t="s">
        <v>7</v>
      </c>
      <c r="B226" s="15" t="s">
        <v>8</v>
      </c>
      <c r="C226" s="15" t="s">
        <v>9</v>
      </c>
      <c r="D226" s="15" t="s">
        <v>10</v>
      </c>
      <c r="E226" s="15" t="s">
        <v>11</v>
      </c>
      <c r="F226" s="15" t="s">
        <v>12</v>
      </c>
      <c r="G226" s="16" t="s">
        <v>13</v>
      </c>
      <c r="H226" s="16" t="s">
        <v>14</v>
      </c>
      <c r="I226" s="16" t="s">
        <v>15</v>
      </c>
      <c r="J226" s="16" t="s">
        <v>279</v>
      </c>
      <c r="K226" s="16" t="s">
        <v>17</v>
      </c>
      <c r="L226" s="16" t="s">
        <v>18</v>
      </c>
      <c r="R226" s="4" t="s">
        <v>105</v>
      </c>
      <c r="S226" s="5">
        <v>0.31737988700000003</v>
      </c>
    </row>
    <row r="227" spans="1:19">
      <c r="A227" s="13"/>
      <c r="B227" s="16"/>
      <c r="C227" s="16"/>
      <c r="D227" s="16"/>
      <c r="E227" s="16"/>
      <c r="F227" s="16"/>
      <c r="G227" s="18"/>
      <c r="R227" s="4" t="s">
        <v>192</v>
      </c>
      <c r="S227" s="5">
        <v>0.27743080799999997</v>
      </c>
    </row>
    <row r="228" spans="1:19">
      <c r="A228" s="17" t="s">
        <v>21</v>
      </c>
      <c r="B228" s="19">
        <v>18.749771120957995</v>
      </c>
      <c r="C228" s="19">
        <v>79.878529068144019</v>
      </c>
      <c r="D228" s="19">
        <v>12.582031534544299</v>
      </c>
      <c r="E228" s="19">
        <v>7.2286979307852182</v>
      </c>
      <c r="F228" s="19">
        <v>11.563753543005598</v>
      </c>
      <c r="G228" s="20">
        <f>AVERAGE(B228:F228)</f>
        <v>26.000556639487428</v>
      </c>
      <c r="H228">
        <f>G228/G$267</f>
        <v>8.2847397991314149E-3</v>
      </c>
      <c r="I228">
        <f>VLOOKUP(A228,R$1:S$248,2,FALSE)</f>
        <v>0.19499014100000001</v>
      </c>
      <c r="J228">
        <f>H228*I228</f>
        <v>1.6154425815809463E-3</v>
      </c>
      <c r="K228">
        <f>SUM(J228:J265)</f>
        <v>0.2184745870164029</v>
      </c>
      <c r="L228">
        <f>COUNTA(J228:J265)</f>
        <v>36</v>
      </c>
      <c r="R228" s="4" t="s">
        <v>256</v>
      </c>
      <c r="S228" s="5">
        <v>0.29321646899999998</v>
      </c>
    </row>
    <row r="229" spans="1:19">
      <c r="A229" s="17" t="s">
        <v>23</v>
      </c>
      <c r="B229" s="19">
        <v>5.4198557146519208</v>
      </c>
      <c r="C229" s="19">
        <v>5.2789288775469094</v>
      </c>
      <c r="D229" s="19">
        <v>52.314762696263138</v>
      </c>
      <c r="E229" s="19">
        <v>5.2825100263430436</v>
      </c>
      <c r="F229" s="19">
        <v>0</v>
      </c>
      <c r="G229" s="20">
        <f t="shared" ref="G229:G267" si="20">AVERAGE(B229:F229)</f>
        <v>13.659211462961002</v>
      </c>
      <c r="H229">
        <f t="shared" ref="H229:H265" si="21">G229/G$267</f>
        <v>4.3523303904995144E-3</v>
      </c>
      <c r="I229">
        <f t="shared" ref="I229:I265" si="22">VLOOKUP(A229,R$1:S$248,2,FALSE)</f>
        <v>0.205225833</v>
      </c>
      <c r="J229">
        <f t="shared" ref="J229:J265" si="23">H229*I229</f>
        <v>8.9321062988147811E-4</v>
      </c>
      <c r="R229" s="4" t="s">
        <v>257</v>
      </c>
      <c r="S229" s="4">
        <v>0.39864959599999999</v>
      </c>
    </row>
    <row r="230" spans="1:19">
      <c r="A230" s="17" t="s">
        <v>25</v>
      </c>
      <c r="B230" s="19">
        <v>174.02131321639138</v>
      </c>
      <c r="C230" s="19">
        <v>181.98412709438031</v>
      </c>
      <c r="D230" s="19">
        <v>88.471548053427284</v>
      </c>
      <c r="E230" s="19">
        <v>26.065016577350502</v>
      </c>
      <c r="F230" s="19">
        <v>74.521967277147198</v>
      </c>
      <c r="G230" s="20">
        <f t="shared" si="20"/>
        <v>109.01279444373934</v>
      </c>
      <c r="H230">
        <f t="shared" si="21"/>
        <v>3.4735511599431036E-2</v>
      </c>
      <c r="I230">
        <f t="shared" si="22"/>
        <v>0.22307782900000001</v>
      </c>
      <c r="J230">
        <f t="shared" si="23"/>
        <v>7.7487225168053932E-3</v>
      </c>
      <c r="R230" s="4" t="s">
        <v>258</v>
      </c>
      <c r="S230" s="4">
        <v>0.54393411999999997</v>
      </c>
    </row>
    <row r="231" spans="1:19">
      <c r="A231" s="17" t="s">
        <v>27</v>
      </c>
      <c r="B231" s="19">
        <v>2.6366865638847181</v>
      </c>
      <c r="C231" s="19">
        <v>1.3891918098807656</v>
      </c>
      <c r="D231" s="19">
        <v>0</v>
      </c>
      <c r="E231" s="19">
        <v>0</v>
      </c>
      <c r="F231" s="19">
        <v>0</v>
      </c>
      <c r="G231" s="20">
        <f t="shared" si="20"/>
        <v>0.80517567475309682</v>
      </c>
      <c r="H231">
        <f t="shared" si="21"/>
        <v>2.5655877489132775E-4</v>
      </c>
      <c r="I231">
        <f t="shared" si="22"/>
        <v>0.20740839999999999</v>
      </c>
      <c r="J231">
        <f t="shared" si="23"/>
        <v>5.3212445006170461E-5</v>
      </c>
      <c r="R231" s="4" t="s">
        <v>144</v>
      </c>
      <c r="S231" s="5">
        <v>0.52159803599999999</v>
      </c>
    </row>
    <row r="232" spans="1:19">
      <c r="A232" s="17" t="s">
        <v>29</v>
      </c>
      <c r="B232" s="19">
        <v>605.26604899842528</v>
      </c>
      <c r="C232" s="19">
        <v>1019.9446268144582</v>
      </c>
      <c r="D232" s="19">
        <v>594.79898549093105</v>
      </c>
      <c r="E232" s="19">
        <v>62.695053207387176</v>
      </c>
      <c r="F232" s="19">
        <v>737.76747604375726</v>
      </c>
      <c r="G232" s="20">
        <f t="shared" si="20"/>
        <v>604.09443811099175</v>
      </c>
      <c r="H232">
        <f t="shared" si="21"/>
        <v>0.1924868495411845</v>
      </c>
      <c r="I232">
        <f t="shared" si="22"/>
        <v>0.226918286</v>
      </c>
      <c r="J232">
        <f t="shared" si="23"/>
        <v>4.3678785975425474E-2</v>
      </c>
      <c r="R232" s="4" t="s">
        <v>232</v>
      </c>
      <c r="S232" s="5">
        <v>0.262116511</v>
      </c>
    </row>
    <row r="233" spans="1:19">
      <c r="A233" s="17" t="s">
        <v>32</v>
      </c>
      <c r="B233" s="19">
        <v>5.5663383015344001</v>
      </c>
      <c r="C233" s="19">
        <v>8.3351508592845907</v>
      </c>
      <c r="D233" s="19">
        <v>7.9465462323437697</v>
      </c>
      <c r="E233" s="19">
        <v>8.6188321482439108</v>
      </c>
      <c r="F233" s="19">
        <v>8.3515997810595994</v>
      </c>
      <c r="G233" s="20">
        <f t="shared" si="20"/>
        <v>7.7636934644932536</v>
      </c>
      <c r="H233">
        <f t="shared" si="21"/>
        <v>2.4738001237965693E-3</v>
      </c>
      <c r="I233">
        <f t="shared" si="22"/>
        <v>0.167790564</v>
      </c>
      <c r="J233">
        <f t="shared" si="23"/>
        <v>4.150803179950962E-4</v>
      </c>
      <c r="R233" s="4" t="s">
        <v>193</v>
      </c>
      <c r="S233" s="5">
        <v>0.29781603099999998</v>
      </c>
    </row>
    <row r="234" spans="1:19">
      <c r="A234" s="17" t="s">
        <v>34</v>
      </c>
      <c r="B234" s="19">
        <v>0</v>
      </c>
      <c r="C234" s="19">
        <v>0</v>
      </c>
      <c r="D234" s="19">
        <v>0</v>
      </c>
      <c r="E234" s="19">
        <v>0</v>
      </c>
      <c r="F234" s="19">
        <v>0</v>
      </c>
      <c r="G234" s="20">
        <f t="shared" si="20"/>
        <v>0</v>
      </c>
      <c r="H234">
        <f t="shared" si="21"/>
        <v>0</v>
      </c>
      <c r="I234">
        <f t="shared" si="22"/>
        <v>0.14496762399999999</v>
      </c>
      <c r="R234" s="4" t="s">
        <v>74</v>
      </c>
      <c r="S234" s="5">
        <v>0.164744418</v>
      </c>
    </row>
    <row r="235" spans="1:19">
      <c r="A235" s="17" t="s">
        <v>36</v>
      </c>
      <c r="B235" s="19">
        <v>0.73241293441242195</v>
      </c>
      <c r="C235" s="19">
        <v>0</v>
      </c>
      <c r="D235" s="19">
        <v>0</v>
      </c>
      <c r="E235" s="19">
        <v>0</v>
      </c>
      <c r="F235" s="19">
        <v>0</v>
      </c>
      <c r="G235" s="20">
        <f t="shared" si="20"/>
        <v>0.14648258688248439</v>
      </c>
      <c r="H235">
        <f t="shared" si="21"/>
        <v>4.6674774477019348E-5</v>
      </c>
      <c r="I235">
        <f t="shared" si="22"/>
        <v>0.252987409</v>
      </c>
      <c r="J235">
        <f t="shared" si="23"/>
        <v>1.1808130260600455E-5</v>
      </c>
      <c r="R235" s="25" t="s">
        <v>146</v>
      </c>
      <c r="S235" s="5">
        <v>0.53553453900000003</v>
      </c>
    </row>
    <row r="236" spans="1:19">
      <c r="A236" s="17" t="s">
        <v>39</v>
      </c>
      <c r="B236" s="19">
        <v>27.099278573259603</v>
      </c>
      <c r="C236" s="19">
        <v>5.695686420511139</v>
      </c>
      <c r="D236" s="19">
        <v>4.23815799058334</v>
      </c>
      <c r="E236" s="19">
        <v>5.4215234480889132</v>
      </c>
      <c r="F236" s="19">
        <v>2.4412368590789599</v>
      </c>
      <c r="G236" s="20">
        <f t="shared" si="20"/>
        <v>8.9791766583043913</v>
      </c>
      <c r="H236">
        <f t="shared" si="21"/>
        <v>2.8610980624741243E-3</v>
      </c>
      <c r="I236">
        <f t="shared" si="22"/>
        <v>0.150847644</v>
      </c>
      <c r="J236">
        <f t="shared" si="23"/>
        <v>4.3158990197718648E-4</v>
      </c>
      <c r="R236" s="39" t="s">
        <v>275</v>
      </c>
      <c r="S236" s="39">
        <v>0.53553453900000003</v>
      </c>
    </row>
    <row r="237" spans="1:19">
      <c r="A237" s="17" t="s">
        <v>41</v>
      </c>
      <c r="B237" s="19">
        <v>90.526238693375319</v>
      </c>
      <c r="C237" s="19">
        <v>25.977886844770318</v>
      </c>
      <c r="D237" s="19">
        <v>56.685363124052209</v>
      </c>
      <c r="E237" s="19">
        <v>41.425999680269136</v>
      </c>
      <c r="F237" s="19">
        <v>25.440257794612318</v>
      </c>
      <c r="G237" s="20">
        <f t="shared" si="20"/>
        <v>48.011149227415856</v>
      </c>
      <c r="H237">
        <f t="shared" si="21"/>
        <v>1.5298129356289467E-2</v>
      </c>
      <c r="I237">
        <f t="shared" si="22"/>
        <v>0.15008984</v>
      </c>
      <c r="J237">
        <f t="shared" si="23"/>
        <v>2.2960937873847892E-3</v>
      </c>
      <c r="R237" s="4" t="s">
        <v>0</v>
      </c>
      <c r="S237" s="5">
        <v>0.199021375</v>
      </c>
    </row>
    <row r="238" spans="1:19">
      <c r="A238" s="17" t="s">
        <v>45</v>
      </c>
      <c r="B238" s="19">
        <v>0</v>
      </c>
      <c r="C238" s="19">
        <v>2.2227068958092251</v>
      </c>
      <c r="D238" s="19">
        <v>25.958717692322978</v>
      </c>
      <c r="E238" s="19">
        <v>139.29144858936101</v>
      </c>
      <c r="F238" s="19">
        <v>2.4412368590789599</v>
      </c>
      <c r="G238" s="20">
        <f t="shared" si="20"/>
        <v>33.982822007314439</v>
      </c>
      <c r="H238">
        <f t="shared" si="21"/>
        <v>1.0828185022132168E-2</v>
      </c>
      <c r="I238">
        <f t="shared" si="22"/>
        <v>0.21118531600000001</v>
      </c>
      <c r="J238">
        <f t="shared" si="23"/>
        <v>2.2867536756054491E-3</v>
      </c>
      <c r="R238" s="4" t="s">
        <v>259</v>
      </c>
      <c r="S238" s="4">
        <v>0.54393411999999997</v>
      </c>
    </row>
    <row r="239" spans="1:19">
      <c r="A239" s="17" t="s">
        <v>47</v>
      </c>
      <c r="B239" s="19">
        <v>0.878895521294906</v>
      </c>
      <c r="C239" s="19">
        <v>0</v>
      </c>
      <c r="D239" s="19">
        <v>2.3839638697031305</v>
      </c>
      <c r="E239" s="19">
        <v>0</v>
      </c>
      <c r="F239" s="19">
        <v>0</v>
      </c>
      <c r="G239" s="20">
        <f t="shared" si="20"/>
        <v>0.65257187819960727</v>
      </c>
      <c r="H239">
        <f t="shared" si="21"/>
        <v>2.0793355642638293E-4</v>
      </c>
      <c r="I239">
        <f t="shared" si="22"/>
        <v>0.193795309</v>
      </c>
      <c r="J239">
        <f t="shared" si="23"/>
        <v>4.0296547819119815E-5</v>
      </c>
      <c r="R239" s="17" t="s">
        <v>260</v>
      </c>
      <c r="S239" s="4">
        <v>0.39864959599999999</v>
      </c>
    </row>
    <row r="240" spans="1:19">
      <c r="A240" s="17" t="s">
        <v>49</v>
      </c>
      <c r="B240" s="19">
        <v>7.9100596916541548</v>
      </c>
      <c r="C240" s="19">
        <v>8.1962316782965203</v>
      </c>
      <c r="D240" s="19">
        <v>0.52976974882291794</v>
      </c>
      <c r="E240" s="19">
        <v>5.9775771350723916</v>
      </c>
      <c r="F240" s="19">
        <v>7.2414794409310597</v>
      </c>
      <c r="G240" s="20">
        <f t="shared" si="20"/>
        <v>5.9710235389554089</v>
      </c>
      <c r="H240">
        <f t="shared" si="21"/>
        <v>1.9025891268653085E-3</v>
      </c>
      <c r="I240">
        <f t="shared" si="22"/>
        <v>0.21171030399999999</v>
      </c>
      <c r="J240">
        <f t="shared" si="23"/>
        <v>4.0279772243574901E-4</v>
      </c>
      <c r="R240" s="4" t="s">
        <v>203</v>
      </c>
      <c r="S240" s="5">
        <v>0.273960494</v>
      </c>
    </row>
    <row r="241" spans="1:19">
      <c r="A241" s="17" t="s">
        <v>51</v>
      </c>
      <c r="B241" s="19">
        <v>0</v>
      </c>
      <c r="C241" s="19">
        <v>0</v>
      </c>
      <c r="D241" s="19">
        <v>0</v>
      </c>
      <c r="E241" s="19">
        <v>0</v>
      </c>
      <c r="F241" s="19">
        <v>0</v>
      </c>
      <c r="G241" s="20">
        <f t="shared" si="20"/>
        <v>0</v>
      </c>
      <c r="H241">
        <f t="shared" si="21"/>
        <v>0</v>
      </c>
      <c r="I241">
        <f t="shared" si="22"/>
        <v>0.26294708900000002</v>
      </c>
      <c r="R241" s="4" t="s">
        <v>233</v>
      </c>
      <c r="S241" s="5">
        <v>0.30434835599999999</v>
      </c>
    </row>
    <row r="242" spans="1:19">
      <c r="A242" s="17" t="s">
        <v>54</v>
      </c>
      <c r="B242" s="19">
        <v>111.76621379133555</v>
      </c>
      <c r="C242" s="19">
        <v>45.287653002112961</v>
      </c>
      <c r="D242" s="19">
        <v>9.2709706044010591</v>
      </c>
      <c r="E242" s="19">
        <v>37.811650714876521</v>
      </c>
      <c r="F242" s="19">
        <v>21.328700979321439</v>
      </c>
      <c r="G242" s="20">
        <f t="shared" si="20"/>
        <v>45.093037818409506</v>
      </c>
      <c r="H242">
        <f t="shared" si="21"/>
        <v>1.4368311042639279E-2</v>
      </c>
      <c r="I242">
        <f t="shared" si="22"/>
        <v>0.12913191900000001</v>
      </c>
      <c r="J242">
        <f t="shared" si="23"/>
        <v>1.855407577724901E-3</v>
      </c>
      <c r="R242" s="4" t="s">
        <v>221</v>
      </c>
      <c r="S242" s="5">
        <v>0.44710646199999998</v>
      </c>
    </row>
    <row r="243" spans="1:19">
      <c r="A243" s="17" t="s">
        <v>56</v>
      </c>
      <c r="B243" s="19">
        <v>0</v>
      </c>
      <c r="C243" s="19">
        <v>257.83399991387012</v>
      </c>
      <c r="D243" s="19">
        <v>0</v>
      </c>
      <c r="E243" s="19">
        <v>0</v>
      </c>
      <c r="F243" s="19">
        <v>4.8824737181579199</v>
      </c>
      <c r="G243" s="20">
        <f t="shared" si="20"/>
        <v>52.543294726405612</v>
      </c>
      <c r="H243">
        <f t="shared" si="21"/>
        <v>1.6742238677161105E-2</v>
      </c>
      <c r="I243">
        <f t="shared" si="22"/>
        <v>0.255508018</v>
      </c>
      <c r="J243">
        <f t="shared" si="23"/>
        <v>4.2777762212843759E-3</v>
      </c>
      <c r="R243" s="22" t="s">
        <v>204</v>
      </c>
      <c r="S243" s="5">
        <v>0.284910779</v>
      </c>
    </row>
    <row r="244" spans="1:19">
      <c r="A244" s="17" t="s">
        <v>58</v>
      </c>
      <c r="B244" s="19">
        <v>600.2856410444208</v>
      </c>
      <c r="C244" s="19">
        <v>133.08457538657734</v>
      </c>
      <c r="D244" s="19">
        <v>79.333019886231995</v>
      </c>
      <c r="E244" s="19">
        <v>58.246623711519298</v>
      </c>
      <c r="F244" s="19">
        <v>57.2611378219542</v>
      </c>
      <c r="G244" s="20">
        <f t="shared" si="20"/>
        <v>185.64219957014075</v>
      </c>
      <c r="H244">
        <f t="shared" si="21"/>
        <v>5.9152476637414089E-2</v>
      </c>
      <c r="I244">
        <f t="shared" si="22"/>
        <v>0.19057085000000001</v>
      </c>
      <c r="J244">
        <f t="shared" si="23"/>
        <v>1.1272737752397146E-2</v>
      </c>
      <c r="R244" s="17" t="s">
        <v>172</v>
      </c>
      <c r="S244" s="5">
        <v>0.38138826799999997</v>
      </c>
    </row>
    <row r="245" spans="1:19">
      <c r="A245" s="17" t="s">
        <v>60</v>
      </c>
      <c r="B245" s="19">
        <v>122.31296004687442</v>
      </c>
      <c r="C245" s="19">
        <v>18.893008614378413</v>
      </c>
      <c r="D245" s="19">
        <v>210.98080246872706</v>
      </c>
      <c r="E245" s="19">
        <v>633.9012031611652</v>
      </c>
      <c r="F245" s="19">
        <v>620.29258866186797</v>
      </c>
      <c r="G245" s="20">
        <f t="shared" si="20"/>
        <v>321.27611259060257</v>
      </c>
      <c r="H245">
        <f t="shared" si="21"/>
        <v>0.10237046204031049</v>
      </c>
      <c r="I245">
        <f t="shared" si="22"/>
        <v>0.14993991800000001</v>
      </c>
      <c r="J245">
        <f t="shared" si="23"/>
        <v>1.5349418683946268E-2</v>
      </c>
      <c r="R245" s="4" t="s">
        <v>261</v>
      </c>
      <c r="S245" s="4">
        <v>0.54393411999999997</v>
      </c>
    </row>
    <row r="246" spans="1:19">
      <c r="A246" s="17" t="s">
        <v>62</v>
      </c>
      <c r="B246" s="19">
        <v>0.73241293441242172</v>
      </c>
      <c r="C246" s="19">
        <v>2.0837877148211486</v>
      </c>
      <c r="D246" s="19">
        <v>0.79465462323437674</v>
      </c>
      <c r="E246" s="19">
        <v>0.55605368698347801</v>
      </c>
      <c r="F246" s="19">
        <v>0</v>
      </c>
      <c r="G246" s="20">
        <f t="shared" si="20"/>
        <v>0.83338179189028483</v>
      </c>
      <c r="H246">
        <f t="shared" si="21"/>
        <v>2.6554628790751182E-4</v>
      </c>
      <c r="I246">
        <f t="shared" si="22"/>
        <v>0.25460756899999998</v>
      </c>
      <c r="J246">
        <f t="shared" si="23"/>
        <v>6.7610094821105677E-5</v>
      </c>
      <c r="R246" s="4" t="s">
        <v>262</v>
      </c>
      <c r="S246" s="4">
        <v>0.38749658933333336</v>
      </c>
    </row>
    <row r="247" spans="1:19">
      <c r="A247" s="17" t="s">
        <v>64</v>
      </c>
      <c r="B247" s="19">
        <v>71.044054638004908</v>
      </c>
      <c r="C247" s="19">
        <v>152.11650318194384</v>
      </c>
      <c r="D247" s="19">
        <v>49.003701766119903</v>
      </c>
      <c r="E247" s="19">
        <v>364.49319181766998</v>
      </c>
      <c r="F247" s="19">
        <v>344.98531403300001</v>
      </c>
      <c r="G247" s="20">
        <f t="shared" si="20"/>
        <v>196.32855308734773</v>
      </c>
      <c r="H247">
        <f t="shared" si="21"/>
        <v>6.2557544441121618E-2</v>
      </c>
      <c r="I247">
        <f t="shared" si="22"/>
        <v>0.25070976</v>
      </c>
      <c r="J247">
        <f t="shared" si="23"/>
        <v>1.5683786953022937E-2</v>
      </c>
      <c r="R247" s="4" t="s">
        <v>195</v>
      </c>
      <c r="S247" s="5">
        <v>0.52748621900000003</v>
      </c>
    </row>
    <row r="248" spans="1:19">
      <c r="A248" s="17" t="s">
        <v>66</v>
      </c>
      <c r="B248" s="19">
        <v>0</v>
      </c>
      <c r="C248" s="19">
        <v>0.83351508592845902</v>
      </c>
      <c r="D248" s="19">
        <v>0</v>
      </c>
      <c r="E248" s="19">
        <v>0</v>
      </c>
      <c r="F248" s="19">
        <v>0</v>
      </c>
      <c r="G248" s="20">
        <f t="shared" si="20"/>
        <v>0.1667030171856918</v>
      </c>
      <c r="H248">
        <f t="shared" si="21"/>
        <v>5.3117752064434871E-5</v>
      </c>
      <c r="I248">
        <f t="shared" si="22"/>
        <v>0.187754477</v>
      </c>
      <c r="J248">
        <f t="shared" si="23"/>
        <v>9.9730957582736394E-6</v>
      </c>
      <c r="R248" s="17" t="s">
        <v>263</v>
      </c>
      <c r="S248" s="4">
        <v>0.25747838160000003</v>
      </c>
    </row>
    <row r="249" spans="1:19">
      <c r="A249" s="17" t="s">
        <v>68</v>
      </c>
      <c r="B249" s="19">
        <v>2.6366865638847181</v>
      </c>
      <c r="C249" s="19">
        <v>3.7508178866780675</v>
      </c>
      <c r="D249" s="19">
        <v>0</v>
      </c>
      <c r="E249" s="19">
        <v>2.3632281696797826</v>
      </c>
      <c r="F249" s="19">
        <v>5.3964183200692792</v>
      </c>
      <c r="G249" s="20">
        <f t="shared" si="20"/>
        <v>2.8294301880623691</v>
      </c>
      <c r="H249">
        <f t="shared" si="21"/>
        <v>9.0156119397474203E-4</v>
      </c>
      <c r="I249">
        <f t="shared" si="22"/>
        <v>0.17079533599999999</v>
      </c>
      <c r="J249">
        <f t="shared" si="23"/>
        <v>1.5398244704947723E-4</v>
      </c>
      <c r="R249" s="4" t="s">
        <v>148</v>
      </c>
      <c r="S249" s="5">
        <v>0.49722559999999999</v>
      </c>
    </row>
    <row r="250" spans="1:19">
      <c r="A250" s="17" t="s">
        <v>70</v>
      </c>
      <c r="B250" s="19">
        <v>34.276925330501335</v>
      </c>
      <c r="C250" s="19">
        <v>16.392463356593002</v>
      </c>
      <c r="D250" s="19">
        <v>20.793462641299524</v>
      </c>
      <c r="E250" s="19">
        <v>14.318382439824568</v>
      </c>
      <c r="F250" s="19">
        <v>3.7260983638573597</v>
      </c>
      <c r="G250" s="20">
        <f t="shared" si="20"/>
        <v>17.901466426415162</v>
      </c>
      <c r="H250">
        <f t="shared" si="21"/>
        <v>5.7040698559698323E-3</v>
      </c>
      <c r="I250">
        <f t="shared" si="22"/>
        <v>0.21351756199999999</v>
      </c>
      <c r="J250">
        <f t="shared" si="23"/>
        <v>1.2179190891243698E-3</v>
      </c>
      <c r="R250" s="4" t="s">
        <v>149</v>
      </c>
      <c r="S250" s="5">
        <v>0.47228700699999998</v>
      </c>
    </row>
    <row r="251" spans="1:19">
      <c r="A251" s="17" t="s">
        <v>72</v>
      </c>
      <c r="B251" s="19">
        <v>4.6874427802394987</v>
      </c>
      <c r="C251" s="19">
        <v>0.83351508592845935</v>
      </c>
      <c r="D251" s="19">
        <v>0.52976974882291794</v>
      </c>
      <c r="E251" s="19">
        <v>1.4318382439824566</v>
      </c>
      <c r="F251" s="19">
        <v>0.51394460191135993</v>
      </c>
      <c r="G251" s="20">
        <f t="shared" si="20"/>
        <v>1.5993020921769385</v>
      </c>
      <c r="H251">
        <f t="shared" si="21"/>
        <v>5.095968473909421E-4</v>
      </c>
      <c r="I251">
        <f t="shared" si="22"/>
        <v>0.20526576499999999</v>
      </c>
      <c r="J251">
        <f t="shared" si="23"/>
        <v>1.0460278672128997E-4</v>
      </c>
    </row>
    <row r="252" spans="1:19">
      <c r="A252" s="17" t="s">
        <v>74</v>
      </c>
      <c r="B252" s="19">
        <v>869.52063573442695</v>
      </c>
      <c r="C252" s="19">
        <v>314.37410657601703</v>
      </c>
      <c r="D252" s="19">
        <v>110.986762378401</v>
      </c>
      <c r="E252" s="19">
        <v>942.52490077917025</v>
      </c>
      <c r="F252" s="19">
        <v>57.176336962638793</v>
      </c>
      <c r="G252" s="20">
        <f t="shared" si="20"/>
        <v>458.91654848613081</v>
      </c>
      <c r="H252">
        <f t="shared" si="21"/>
        <v>0.14622779990598009</v>
      </c>
      <c r="I252">
        <f t="shared" si="22"/>
        <v>0.164744418</v>
      </c>
      <c r="J252">
        <f t="shared" si="23"/>
        <v>2.4090213790931146E-2</v>
      </c>
    </row>
    <row r="253" spans="1:19">
      <c r="A253" s="17" t="s">
        <v>85</v>
      </c>
      <c r="B253" s="19">
        <v>21.972388032372599</v>
      </c>
      <c r="C253" s="19">
        <v>39.036289857649514</v>
      </c>
      <c r="D253" s="19">
        <v>10.462952539252628</v>
      </c>
      <c r="E253" s="19">
        <v>3.3780261484246306</v>
      </c>
      <c r="F253" s="19">
        <v>9.6364612858379992</v>
      </c>
      <c r="G253" s="20">
        <f t="shared" si="20"/>
        <v>16.897223572707471</v>
      </c>
      <c r="H253">
        <f t="shared" si="21"/>
        <v>5.3840809090612927E-3</v>
      </c>
      <c r="I253">
        <f t="shared" si="22"/>
        <v>0.15576436299999999</v>
      </c>
      <c r="J253">
        <f t="shared" si="23"/>
        <v>8.3864793314039317E-4</v>
      </c>
    </row>
    <row r="254" spans="1:19">
      <c r="A254" s="17" t="s">
        <v>87</v>
      </c>
      <c r="B254" s="19">
        <v>1.757791042589812</v>
      </c>
      <c r="C254" s="19">
        <v>0.55567672395230627</v>
      </c>
      <c r="D254" s="19">
        <v>0.79465462323437674</v>
      </c>
      <c r="E254" s="19">
        <v>2.0434972996642826</v>
      </c>
      <c r="F254" s="19">
        <v>0.8441540086394087</v>
      </c>
      <c r="G254" s="20">
        <f t="shared" si="20"/>
        <v>1.1991547396160374</v>
      </c>
      <c r="H254">
        <f t="shared" si="21"/>
        <v>3.8209508874614248E-4</v>
      </c>
      <c r="I254">
        <f t="shared" si="22"/>
        <v>0.23357465599999999</v>
      </c>
      <c r="J254">
        <f t="shared" si="23"/>
        <v>8.9247728913169699E-5</v>
      </c>
    </row>
    <row r="255" spans="1:19">
      <c r="A255" s="17" t="s">
        <v>0</v>
      </c>
      <c r="B255" s="19">
        <v>876.99124766543378</v>
      </c>
      <c r="C255" s="19">
        <v>20.837877148211501</v>
      </c>
      <c r="D255" s="19">
        <v>89.663529988278853</v>
      </c>
      <c r="E255" s="19">
        <v>84.686976527583695</v>
      </c>
      <c r="F255" s="19">
        <v>214.05792669608101</v>
      </c>
      <c r="G255" s="20">
        <f t="shared" si="20"/>
        <v>257.24751160511778</v>
      </c>
      <c r="H255">
        <f t="shared" si="21"/>
        <v>8.1968579641318581E-2</v>
      </c>
      <c r="I255">
        <f t="shared" si="22"/>
        <v>0.199021375</v>
      </c>
      <c r="J255">
        <f t="shared" si="23"/>
        <v>1.631349942701223E-2</v>
      </c>
    </row>
    <row r="256" spans="1:19">
      <c r="A256" s="17" t="s">
        <v>37</v>
      </c>
      <c r="B256" s="19">
        <v>4.3944776064745303</v>
      </c>
      <c r="C256" s="19">
        <v>2.2227068958092251</v>
      </c>
      <c r="D256" s="19">
        <v>0.9270970604401062</v>
      </c>
      <c r="E256" s="19">
        <v>0.83408053047521735</v>
      </c>
      <c r="F256" s="19">
        <v>0</v>
      </c>
      <c r="G256" s="20">
        <f t="shared" si="20"/>
        <v>1.675672418639816</v>
      </c>
      <c r="H256">
        <f t="shared" si="21"/>
        <v>5.339312603764993E-4</v>
      </c>
      <c r="I256">
        <f t="shared" si="22"/>
        <v>0.23886655300000001</v>
      </c>
      <c r="J256">
        <f t="shared" si="23"/>
        <v>1.2753831970507989E-4</v>
      </c>
    </row>
    <row r="257" spans="1:12">
      <c r="A257" s="17" t="s">
        <v>92</v>
      </c>
      <c r="B257" s="19">
        <v>2.3437213901197493</v>
      </c>
      <c r="C257" s="19">
        <v>0</v>
      </c>
      <c r="D257" s="19">
        <v>0</v>
      </c>
      <c r="E257" s="19">
        <v>4.1704026523760875</v>
      </c>
      <c r="F257" s="19">
        <v>0</v>
      </c>
      <c r="G257" s="20">
        <f t="shared" si="20"/>
        <v>1.3028248084991674</v>
      </c>
      <c r="H257">
        <f t="shared" si="21"/>
        <v>4.1512821021210257E-4</v>
      </c>
      <c r="I257">
        <f t="shared" si="22"/>
        <v>0.28963038000000002</v>
      </c>
      <c r="J257">
        <f t="shared" si="23"/>
        <v>1.2023374127245116E-4</v>
      </c>
    </row>
    <row r="258" spans="1:12">
      <c r="A258" s="17" t="s">
        <v>97</v>
      </c>
      <c r="B258" s="19">
        <v>37.060094481268536</v>
      </c>
      <c r="C258" s="19">
        <v>1.1113534479046125</v>
      </c>
      <c r="D258" s="19">
        <v>2.6488487441145891</v>
      </c>
      <c r="E258" s="19">
        <v>1.52914763920457</v>
      </c>
      <c r="F258" s="19">
        <v>22.228104032666302</v>
      </c>
      <c r="G258" s="20">
        <f t="shared" si="20"/>
        <v>12.915509669031721</v>
      </c>
      <c r="H258">
        <f t="shared" si="21"/>
        <v>4.1153594695964605E-3</v>
      </c>
      <c r="I258">
        <f t="shared" si="22"/>
        <v>0.28376774599999999</v>
      </c>
      <c r="J258">
        <f t="shared" si="23"/>
        <v>1.1678062806671431E-3</v>
      </c>
    </row>
    <row r="259" spans="1:12">
      <c r="A259" s="17" t="s">
        <v>96</v>
      </c>
      <c r="B259" s="19">
        <v>5.2733731277694398</v>
      </c>
      <c r="C259" s="19">
        <v>5.1400096965588302</v>
      </c>
      <c r="D259" s="19">
        <v>1.3244243720572946</v>
      </c>
      <c r="E259" s="19">
        <v>0</v>
      </c>
      <c r="F259" s="19">
        <v>0</v>
      </c>
      <c r="G259" s="20">
        <f t="shared" si="20"/>
        <v>2.3475614392771127</v>
      </c>
      <c r="H259">
        <f t="shared" si="21"/>
        <v>7.4801997343964307E-4</v>
      </c>
      <c r="I259">
        <f t="shared" si="22"/>
        <v>0.30302319799999999</v>
      </c>
      <c r="J259">
        <f t="shared" si="23"/>
        <v>2.2666740451955569E-4</v>
      </c>
    </row>
    <row r="260" spans="1:12">
      <c r="A260" s="17" t="s">
        <v>150</v>
      </c>
      <c r="B260" s="19">
        <v>113.51559673343833</v>
      </c>
      <c r="C260" s="19">
        <v>113.69851203665243</v>
      </c>
      <c r="D260" s="19">
        <v>117.88144017906218</v>
      </c>
      <c r="E260" s="19">
        <v>126.41882519757284</v>
      </c>
      <c r="F260" s="19">
        <v>148.14453150094951</v>
      </c>
      <c r="G260" s="20">
        <f t="shared" si="20"/>
        <v>123.93178112953505</v>
      </c>
      <c r="H260">
        <f t="shared" si="21"/>
        <v>3.9489253008598041E-2</v>
      </c>
      <c r="I260">
        <f t="shared" si="22"/>
        <v>0.30302319799999999</v>
      </c>
      <c r="J260">
        <f t="shared" si="23"/>
        <v>1.19661597332965E-2</v>
      </c>
    </row>
    <row r="261" spans="1:12">
      <c r="A261" s="17" t="s">
        <v>192</v>
      </c>
      <c r="B261" s="19">
        <v>42.919397956567913</v>
      </c>
      <c r="C261" s="19">
        <v>4.4454137916184502</v>
      </c>
      <c r="D261" s="19">
        <v>635.72369858750142</v>
      </c>
      <c r="E261" s="19">
        <v>523.78867179626195</v>
      </c>
      <c r="F261" s="19">
        <v>860.08629129866085</v>
      </c>
      <c r="G261" s="20">
        <f t="shared" si="20"/>
        <v>413.39269468612213</v>
      </c>
      <c r="H261">
        <f t="shared" si="21"/>
        <v>0.13172221494423417</v>
      </c>
      <c r="I261">
        <f t="shared" si="22"/>
        <v>0.27743080799999997</v>
      </c>
      <c r="J261">
        <f t="shared" si="23"/>
        <v>3.6543800523528555E-2</v>
      </c>
    </row>
    <row r="262" spans="1:12">
      <c r="A262" s="17" t="s">
        <v>5</v>
      </c>
      <c r="B262" s="19">
        <v>64.452338228293115</v>
      </c>
      <c r="C262" s="19">
        <v>187.26305597192723</v>
      </c>
      <c r="D262" s="19">
        <v>73.240667774768397</v>
      </c>
      <c r="E262" s="19">
        <v>18.878022673089088</v>
      </c>
      <c r="F262" s="19">
        <v>14.64742115447376</v>
      </c>
      <c r="G262" s="20">
        <f t="shared" si="20"/>
        <v>71.69630116051033</v>
      </c>
      <c r="H262">
        <f t="shared" si="21"/>
        <v>2.284509550741301E-2</v>
      </c>
      <c r="I262">
        <f t="shared" si="22"/>
        <v>0.33270861600000001</v>
      </c>
      <c r="J262">
        <f t="shared" si="23"/>
        <v>7.6007601086592004E-3</v>
      </c>
    </row>
    <row r="263" spans="1:12">
      <c r="A263" s="17" t="s">
        <v>247</v>
      </c>
      <c r="B263" s="19">
        <v>189.84143259969969</v>
      </c>
      <c r="C263" s="19">
        <v>18.198412709438031</v>
      </c>
      <c r="D263" s="19">
        <v>34.567476110695395</v>
      </c>
      <c r="E263" s="19">
        <v>21.394165606689299</v>
      </c>
      <c r="F263" s="19">
        <v>20.920115020801902</v>
      </c>
      <c r="G263" s="20">
        <f t="shared" si="20"/>
        <v>56.984320409464864</v>
      </c>
      <c r="H263">
        <f t="shared" si="21"/>
        <v>1.8157313851725948E-2</v>
      </c>
      <c r="I263">
        <f t="shared" si="22"/>
        <v>0.33414865799999999</v>
      </c>
      <c r="J263">
        <f t="shared" si="23"/>
        <v>6.0672420564390362E-3</v>
      </c>
    </row>
    <row r="264" spans="1:12">
      <c r="A264" s="17" t="s">
        <v>251</v>
      </c>
      <c r="B264" s="19">
        <v>16.552532317720701</v>
      </c>
      <c r="C264" s="19">
        <v>9.1686659452130499</v>
      </c>
      <c r="D264" s="19">
        <v>11.257607162487005</v>
      </c>
      <c r="E264" s="19">
        <v>26.829590396952828</v>
      </c>
      <c r="F264" s="19">
        <v>33.920343726149753</v>
      </c>
      <c r="G264" s="20">
        <f t="shared" si="20"/>
        <v>19.545747909704666</v>
      </c>
      <c r="H264">
        <f t="shared" si="21"/>
        <v>6.2279988023561097E-3</v>
      </c>
      <c r="I264">
        <f t="shared" si="22"/>
        <v>0.30281271399999998</v>
      </c>
      <c r="J264">
        <f t="shared" si="23"/>
        <v>1.8859172201302031E-3</v>
      </c>
    </row>
    <row r="265" spans="1:12">
      <c r="A265" s="17" t="s">
        <v>228</v>
      </c>
      <c r="B265" s="19">
        <v>20.214596989782841</v>
      </c>
      <c r="C265" s="19">
        <v>20.698957967223407</v>
      </c>
      <c r="D265" s="19">
        <v>0.9270970604401062</v>
      </c>
      <c r="E265" s="19">
        <v>35.559633282593431</v>
      </c>
      <c r="F265" s="19">
        <v>7.7091690286703995</v>
      </c>
      <c r="G265" s="20">
        <f t="shared" si="20"/>
        <v>17.021890865742037</v>
      </c>
      <c r="H265">
        <f t="shared" si="21"/>
        <v>5.4238045233890282E-3</v>
      </c>
      <c r="I265">
        <f t="shared" si="22"/>
        <v>0.28943591299999999</v>
      </c>
      <c r="J265">
        <f t="shared" si="23"/>
        <v>1.5698438141606332E-3</v>
      </c>
    </row>
    <row r="266" spans="1:12" ht="16" thickBot="1">
      <c r="A266" s="31"/>
      <c r="B266" s="32"/>
      <c r="C266" s="32"/>
      <c r="D266" s="32"/>
      <c r="E266" s="32"/>
      <c r="F266" s="32"/>
      <c r="G266" s="20"/>
    </row>
    <row r="267" spans="1:12">
      <c r="A267" s="33"/>
      <c r="B267" s="34">
        <f>SUM(B228:B265)</f>
        <v>4153.3588603654744</v>
      </c>
      <c r="C267" s="34">
        <f>SUM(C228:C265)</f>
        <v>2706.7639443600901</v>
      </c>
      <c r="D267" s="34">
        <f>SUM(D228:D265)</f>
        <v>2307.0224847525647</v>
      </c>
      <c r="E267" s="34">
        <f>SUM(E228:E265)</f>
        <v>3207.1647712186614</v>
      </c>
      <c r="F267" s="34">
        <f>SUM(F228:F265)</f>
        <v>3317.5265388143794</v>
      </c>
      <c r="G267" s="20">
        <f t="shared" si="20"/>
        <v>3138.3673199022337</v>
      </c>
    </row>
    <row r="268" spans="1:12">
      <c r="A268" s="35" t="s">
        <v>301</v>
      </c>
      <c r="B268" s="36"/>
      <c r="C268" s="36"/>
      <c r="D268" s="36"/>
      <c r="E268" s="36"/>
      <c r="F268" s="36"/>
      <c r="G268" s="10"/>
    </row>
    <row r="269" spans="1:12">
      <c r="A269" s="37"/>
      <c r="B269" s="38"/>
      <c r="C269" s="38"/>
      <c r="D269" s="38"/>
      <c r="E269" s="38"/>
      <c r="F269" s="38"/>
      <c r="G269" s="13"/>
    </row>
    <row r="270" spans="1:12">
      <c r="A270" s="508" t="s">
        <v>159</v>
      </c>
      <c r="B270" s="509"/>
      <c r="C270" s="509"/>
      <c r="D270" s="509"/>
      <c r="E270" s="509"/>
      <c r="F270" s="509"/>
      <c r="G270" s="510"/>
      <c r="H270" s="511"/>
      <c r="I270" s="511"/>
      <c r="J270" s="511"/>
      <c r="K270" s="511"/>
      <c r="L270" s="511"/>
    </row>
    <row r="271" spans="1:12">
      <c r="A271" s="512" t="s">
        <v>2</v>
      </c>
      <c r="B271" s="512"/>
      <c r="C271" s="512"/>
      <c r="D271" s="512"/>
      <c r="E271" s="512"/>
      <c r="F271" s="512"/>
      <c r="G271" s="513"/>
      <c r="H271" s="511"/>
      <c r="I271" s="511"/>
      <c r="J271" s="511"/>
      <c r="K271" s="511"/>
      <c r="L271" s="511"/>
    </row>
    <row r="272" spans="1:12">
      <c r="A272" s="514" t="s">
        <v>4</v>
      </c>
      <c r="B272" s="515"/>
      <c r="C272" s="515"/>
      <c r="D272" s="515"/>
      <c r="E272" s="515"/>
      <c r="F272" s="515"/>
      <c r="G272" s="516"/>
      <c r="H272" s="511"/>
      <c r="I272" s="511"/>
      <c r="J272" s="511"/>
      <c r="K272" s="511"/>
      <c r="L272" s="511"/>
    </row>
    <row r="273" spans="1:12" ht="16" thickBot="1">
      <c r="A273" s="517"/>
      <c r="B273" s="518"/>
      <c r="C273" s="518"/>
      <c r="D273" s="518"/>
      <c r="E273" s="518"/>
      <c r="F273" s="518"/>
      <c r="G273" s="513"/>
      <c r="H273" s="511"/>
      <c r="I273" s="511"/>
      <c r="J273" s="511"/>
      <c r="K273" s="511"/>
      <c r="L273" s="511"/>
    </row>
    <row r="274" spans="1:12">
      <c r="A274" s="519" t="s">
        <v>268</v>
      </c>
      <c r="B274" s="520" t="s">
        <v>8</v>
      </c>
      <c r="C274" s="520" t="s">
        <v>9</v>
      </c>
      <c r="D274" s="520" t="s">
        <v>10</v>
      </c>
      <c r="E274" s="520" t="s">
        <v>11</v>
      </c>
      <c r="F274" s="520" t="s">
        <v>12</v>
      </c>
      <c r="G274" s="16" t="s">
        <v>13</v>
      </c>
      <c r="H274" s="16" t="s">
        <v>14</v>
      </c>
      <c r="I274" s="16" t="s">
        <v>15</v>
      </c>
      <c r="J274" s="16" t="s">
        <v>279</v>
      </c>
      <c r="K274" s="16" t="s">
        <v>17</v>
      </c>
      <c r="L274" s="16" t="s">
        <v>18</v>
      </c>
    </row>
    <row r="275" spans="1:12">
      <c r="A275" s="513"/>
      <c r="B275" s="521"/>
      <c r="C275" s="521"/>
      <c r="D275" s="521"/>
      <c r="E275" s="521"/>
      <c r="F275" s="521"/>
      <c r="G275" s="18"/>
    </row>
    <row r="276" spans="1:12">
      <c r="A276" s="522" t="s">
        <v>31</v>
      </c>
      <c r="B276" s="523">
        <v>2.7829999999999999</v>
      </c>
      <c r="C276" s="523">
        <v>0</v>
      </c>
      <c r="D276" s="523">
        <v>0</v>
      </c>
      <c r="E276" s="523">
        <v>0</v>
      </c>
      <c r="F276" s="523">
        <v>0</v>
      </c>
      <c r="G276" s="20">
        <f>AVERAGE(B276:F276)</f>
        <v>0.55659999999999998</v>
      </c>
      <c r="H276">
        <f>G276/G$290</f>
        <v>2.8548355007149647E-3</v>
      </c>
      <c r="I276">
        <f>VLOOKUP(A276,R$1:S$248,2,FALSE)</f>
        <v>0.26223906699999999</v>
      </c>
      <c r="J276">
        <f>H276*I276</f>
        <v>7.4864939814597018E-4</v>
      </c>
      <c r="K276">
        <f>SUM(J276:J288)</f>
        <v>0.2633630029421774</v>
      </c>
      <c r="L276">
        <f>COUNTA(J276:J288)</f>
        <v>13</v>
      </c>
    </row>
    <row r="277" spans="1:12">
      <c r="A277" s="522" t="s">
        <v>23</v>
      </c>
      <c r="B277" s="523">
        <v>0</v>
      </c>
      <c r="C277" s="523">
        <v>1.3891918098807701</v>
      </c>
      <c r="D277" s="523">
        <v>0</v>
      </c>
      <c r="E277" s="523">
        <v>0</v>
      </c>
      <c r="F277" s="523">
        <v>0</v>
      </c>
      <c r="G277" s="20">
        <f t="shared" ref="G277:G290" si="24">AVERAGE(B277:F277)</f>
        <v>0.27783836197615402</v>
      </c>
      <c r="H277">
        <f t="shared" ref="H277:H288" si="25">G277/G$290</f>
        <v>1.4250499806504121E-3</v>
      </c>
      <c r="I277">
        <f t="shared" ref="I277:I288" si="26">VLOOKUP(A277,R$1:S$248,2,FALSE)</f>
        <v>0.205225833</v>
      </c>
      <c r="J277">
        <f t="shared" ref="J277:J288" si="27">H277*I277</f>
        <v>2.9245706934561468E-4</v>
      </c>
      <c r="K277" s="511"/>
      <c r="L277" s="511"/>
    </row>
    <row r="278" spans="1:12">
      <c r="A278" s="522" t="s">
        <v>25</v>
      </c>
      <c r="B278" s="523">
        <v>1.0253781081773901</v>
      </c>
      <c r="C278" s="523">
        <v>0</v>
      </c>
      <c r="D278" s="523">
        <v>0</v>
      </c>
      <c r="E278" s="523">
        <v>0</v>
      </c>
      <c r="F278" s="523">
        <v>0</v>
      </c>
      <c r="G278" s="20">
        <f t="shared" si="24"/>
        <v>0.20507562163547802</v>
      </c>
      <c r="H278">
        <f t="shared" si="25"/>
        <v>1.0518454275532745E-3</v>
      </c>
      <c r="I278">
        <f t="shared" si="26"/>
        <v>0.22307782900000001</v>
      </c>
      <c r="J278">
        <f t="shared" si="27"/>
        <v>2.3464339442216126E-4</v>
      </c>
      <c r="K278" s="511"/>
      <c r="L278" s="511"/>
    </row>
    <row r="279" spans="1:12">
      <c r="A279" s="522" t="s">
        <v>108</v>
      </c>
      <c r="B279" s="523">
        <v>7.9969999999999999</v>
      </c>
      <c r="C279" s="523">
        <v>5.7469999999999999</v>
      </c>
      <c r="D279" s="523">
        <v>33.432000000000002</v>
      </c>
      <c r="E279" s="523">
        <v>5.25</v>
      </c>
      <c r="F279" s="523">
        <v>10.456</v>
      </c>
      <c r="G279" s="20">
        <f t="shared" si="24"/>
        <v>12.576400000000001</v>
      </c>
      <c r="H279">
        <f t="shared" si="25"/>
        <v>6.4505126107063757E-2</v>
      </c>
      <c r="I279">
        <f t="shared" si="26"/>
        <v>0.342986709</v>
      </c>
      <c r="J279">
        <f t="shared" si="27"/>
        <v>2.212440091709178E-2</v>
      </c>
      <c r="K279" s="511"/>
      <c r="L279" s="511"/>
    </row>
    <row r="280" spans="1:12">
      <c r="A280" s="522" t="s">
        <v>29</v>
      </c>
      <c r="B280" s="523">
        <v>0</v>
      </c>
      <c r="C280" s="523">
        <v>0.69459590494038281</v>
      </c>
      <c r="D280" s="523">
        <v>0</v>
      </c>
      <c r="E280" s="523">
        <v>0</v>
      </c>
      <c r="F280" s="523">
        <v>0</v>
      </c>
      <c r="G280" s="20">
        <f t="shared" si="24"/>
        <v>0.13891918098807657</v>
      </c>
      <c r="H280">
        <f t="shared" si="25"/>
        <v>7.1252499032520376E-4</v>
      </c>
      <c r="I280">
        <f t="shared" si="26"/>
        <v>0.226918286</v>
      </c>
      <c r="J280">
        <f t="shared" si="27"/>
        <v>1.6168494953676182E-4</v>
      </c>
      <c r="K280" s="511"/>
      <c r="L280" s="511"/>
    </row>
    <row r="281" spans="1:12">
      <c r="A281" s="522" t="s">
        <v>124</v>
      </c>
      <c r="B281" s="523">
        <v>6.1000000000000085</v>
      </c>
      <c r="C281" s="523">
        <v>0</v>
      </c>
      <c r="D281" s="523">
        <v>54.722000000000001</v>
      </c>
      <c r="E281" s="523">
        <v>0.75800000000000001</v>
      </c>
      <c r="F281" s="523">
        <v>24.811</v>
      </c>
      <c r="G281" s="20">
        <f t="shared" si="24"/>
        <v>17.278200000000005</v>
      </c>
      <c r="H281">
        <f t="shared" si="25"/>
        <v>8.862094636804406E-2</v>
      </c>
      <c r="I281">
        <f t="shared" si="26"/>
        <v>0.38353377399999999</v>
      </c>
      <c r="J281">
        <f t="shared" si="27"/>
        <v>3.3989126015987532E-2</v>
      </c>
      <c r="K281" s="511"/>
      <c r="L281" s="511"/>
    </row>
    <row r="282" spans="1:12">
      <c r="A282" s="522" t="s">
        <v>41</v>
      </c>
      <c r="B282" s="523">
        <v>30.761343245321701</v>
      </c>
      <c r="C282" s="523">
        <v>5.5567672395230598</v>
      </c>
      <c r="D282" s="523">
        <v>0</v>
      </c>
      <c r="E282" s="523">
        <v>0</v>
      </c>
      <c r="F282" s="523">
        <v>0</v>
      </c>
      <c r="G282" s="20">
        <f t="shared" si="24"/>
        <v>7.2636220969689518</v>
      </c>
      <c r="H282">
        <f t="shared" si="25"/>
        <v>3.7255562749199861E-2</v>
      </c>
      <c r="I282">
        <f t="shared" si="26"/>
        <v>0.15008984</v>
      </c>
      <c r="J282">
        <f t="shared" si="27"/>
        <v>5.5916814521373677E-3</v>
      </c>
      <c r="K282" s="511"/>
      <c r="L282" s="511"/>
    </row>
    <row r="283" spans="1:12">
      <c r="A283" s="522" t="s">
        <v>173</v>
      </c>
      <c r="B283" s="523">
        <v>44.378</v>
      </c>
      <c r="C283" s="523">
        <v>13.753</v>
      </c>
      <c r="D283" s="523">
        <v>60.685000000000002</v>
      </c>
      <c r="E283" s="523">
        <v>43.722999999999999</v>
      </c>
      <c r="F283" s="523">
        <v>51.488</v>
      </c>
      <c r="G283" s="20">
        <f t="shared" si="24"/>
        <v>42.805399999999999</v>
      </c>
      <c r="H283">
        <f t="shared" si="25"/>
        <v>0.21955151912020188</v>
      </c>
      <c r="I283">
        <f t="shared" si="26"/>
        <v>0.40242429099999999</v>
      </c>
      <c r="J283">
        <f t="shared" si="27"/>
        <v>8.8352864419920185E-2</v>
      </c>
      <c r="K283" s="511"/>
      <c r="L283" s="511"/>
    </row>
    <row r="284" spans="1:12">
      <c r="A284" s="522" t="s">
        <v>49</v>
      </c>
      <c r="B284" s="523">
        <v>0</v>
      </c>
      <c r="C284" s="523">
        <v>0.58346056014992154</v>
      </c>
      <c r="D284" s="523">
        <v>0</v>
      </c>
      <c r="E284" s="523">
        <v>0</v>
      </c>
      <c r="F284" s="523">
        <v>0</v>
      </c>
      <c r="G284" s="20">
        <f t="shared" si="24"/>
        <v>0.11669211202998431</v>
      </c>
      <c r="H284">
        <f t="shared" si="25"/>
        <v>5.9852099187317112E-4</v>
      </c>
      <c r="I284">
        <f t="shared" si="26"/>
        <v>0.21171030399999999</v>
      </c>
      <c r="J284">
        <f t="shared" si="27"/>
        <v>1.2671306113985059E-4</v>
      </c>
      <c r="K284" s="511"/>
      <c r="L284" s="511"/>
    </row>
    <row r="285" spans="1:12">
      <c r="A285" s="522" t="s">
        <v>54</v>
      </c>
      <c r="B285" s="523">
        <v>0</v>
      </c>
      <c r="C285" s="523">
        <v>37.508178866780675</v>
      </c>
      <c r="D285" s="523">
        <v>152.3088027865889</v>
      </c>
      <c r="E285" s="523">
        <v>0</v>
      </c>
      <c r="F285" s="523">
        <v>115.637535430056</v>
      </c>
      <c r="G285" s="20">
        <f t="shared" si="24"/>
        <v>61.090903416685116</v>
      </c>
      <c r="H285">
        <f t="shared" si="25"/>
        <v>0.3133389864259824</v>
      </c>
      <c r="I285">
        <f t="shared" si="26"/>
        <v>0.12913191900000001</v>
      </c>
      <c r="J285">
        <f t="shared" si="27"/>
        <v>4.0462064614702066E-2</v>
      </c>
      <c r="K285" s="511"/>
      <c r="L285" s="511"/>
    </row>
    <row r="286" spans="1:12">
      <c r="A286" s="522" t="s">
        <v>205</v>
      </c>
      <c r="B286" s="523">
        <v>0.71399999999999997</v>
      </c>
      <c r="C286" s="523">
        <v>5.1829999999999998</v>
      </c>
      <c r="D286" s="523">
        <v>15.587</v>
      </c>
      <c r="E286" s="523">
        <v>2.9809999999999999</v>
      </c>
      <c r="F286" s="523">
        <v>7.55</v>
      </c>
      <c r="G286" s="20">
        <f t="shared" si="24"/>
        <v>6.4030000000000005</v>
      </c>
      <c r="H286">
        <f t="shared" si="25"/>
        <v>3.2841379286880926E-2</v>
      </c>
      <c r="I286">
        <f t="shared" si="26"/>
        <v>0.28954676299999998</v>
      </c>
      <c r="J286">
        <f t="shared" si="27"/>
        <v>9.5091150649716204E-3</v>
      </c>
      <c r="K286" s="511"/>
      <c r="L286" s="511"/>
    </row>
    <row r="287" spans="1:12">
      <c r="A287" s="522" t="s">
        <v>207</v>
      </c>
      <c r="B287" s="523">
        <v>23.698</v>
      </c>
      <c r="C287" s="523">
        <v>20.71</v>
      </c>
      <c r="D287" s="523">
        <v>4.3579999999999997</v>
      </c>
      <c r="E287" s="523">
        <v>28.779</v>
      </c>
      <c r="F287" s="523">
        <v>23.728999999999999</v>
      </c>
      <c r="G287" s="20">
        <f t="shared" si="24"/>
        <v>20.254799999999999</v>
      </c>
      <c r="H287">
        <f t="shared" si="25"/>
        <v>0.1038881101327371</v>
      </c>
      <c r="I287">
        <f t="shared" si="26"/>
        <v>0.33910511100000001</v>
      </c>
      <c r="J287">
        <f t="shared" si="27"/>
        <v>3.522898911814204E-2</v>
      </c>
      <c r="K287" s="511"/>
      <c r="L287" s="511"/>
    </row>
    <row r="288" spans="1:12">
      <c r="A288" s="522" t="s">
        <v>0</v>
      </c>
      <c r="B288" s="523">
        <v>31</v>
      </c>
      <c r="C288" s="523">
        <v>41</v>
      </c>
      <c r="D288" s="523">
        <v>50</v>
      </c>
      <c r="E288" s="523">
        <v>8</v>
      </c>
      <c r="F288" s="523">
        <v>0</v>
      </c>
      <c r="G288" s="20">
        <f t="shared" si="24"/>
        <v>26</v>
      </c>
      <c r="H288">
        <f t="shared" si="25"/>
        <v>0.13335559291877308</v>
      </c>
      <c r="I288">
        <f t="shared" si="26"/>
        <v>0.199021375</v>
      </c>
      <c r="J288">
        <f t="shared" si="27"/>
        <v>2.6540613466634482E-2</v>
      </c>
      <c r="K288" s="511"/>
      <c r="L288" s="511"/>
    </row>
    <row r="289" spans="1:12" ht="16" thickBot="1">
      <c r="A289" s="524"/>
      <c r="B289" s="525"/>
      <c r="C289" s="525"/>
      <c r="D289" s="525"/>
      <c r="E289" s="525"/>
      <c r="F289" s="525"/>
      <c r="G289" s="20"/>
      <c r="H289" s="511"/>
      <c r="I289" s="511"/>
      <c r="J289" s="511"/>
      <c r="K289" s="511"/>
      <c r="L289" s="511"/>
    </row>
    <row r="290" spans="1:12">
      <c r="A290" s="235"/>
      <c r="B290" s="526">
        <f>SUM(B276:B288)</f>
        <v>148.45672135349909</v>
      </c>
      <c r="C290" s="526">
        <f>SUM(C276:C288)</f>
        <v>132.12519438127481</v>
      </c>
      <c r="D290" s="526">
        <f>SUM(D276:D288)</f>
        <v>371.09280278658889</v>
      </c>
      <c r="E290" s="526">
        <f>SUM(E276:E288)</f>
        <v>89.491</v>
      </c>
      <c r="F290" s="526">
        <f>SUM(F276:F288)</f>
        <v>233.671535430056</v>
      </c>
      <c r="G290" s="20">
        <f t="shared" si="24"/>
        <v>194.96745079028375</v>
      </c>
      <c r="H290" s="511"/>
      <c r="I290" s="511"/>
      <c r="J290" s="511"/>
      <c r="K290" s="511"/>
      <c r="L290" s="511"/>
    </row>
    <row r="291" spans="1:12">
      <c r="A291" s="527" t="s">
        <v>269</v>
      </c>
      <c r="B291" s="528"/>
      <c r="C291" s="528"/>
      <c r="D291" s="528"/>
      <c r="E291" s="528"/>
      <c r="F291" s="528"/>
      <c r="G291" s="516"/>
      <c r="H291" s="511"/>
      <c r="I291" s="511"/>
      <c r="J291" s="511"/>
      <c r="K291" s="511"/>
      <c r="L291" s="511"/>
    </row>
    <row r="292" spans="1:12">
      <c r="A292" s="86"/>
      <c r="B292" s="529"/>
      <c r="C292" s="529"/>
      <c r="D292" s="529"/>
      <c r="E292" s="529"/>
      <c r="F292" s="529"/>
      <c r="G292" s="513"/>
      <c r="H292" s="511"/>
      <c r="I292" s="511"/>
      <c r="J292" s="511"/>
      <c r="K292" s="511"/>
      <c r="L292" s="511"/>
    </row>
    <row r="293" spans="1:12">
      <c r="A293" s="530" t="s">
        <v>162</v>
      </c>
      <c r="B293" s="531"/>
      <c r="C293" s="531"/>
      <c r="D293" s="531"/>
      <c r="E293" s="531"/>
      <c r="F293" s="531"/>
    </row>
    <row r="294" spans="1:12">
      <c r="A294" s="532" t="s">
        <v>2</v>
      </c>
      <c r="B294" s="532"/>
      <c r="C294" s="532"/>
      <c r="D294" s="532"/>
      <c r="E294" s="532"/>
      <c r="F294" s="532"/>
    </row>
    <row r="295" spans="1:12">
      <c r="A295" s="533" t="s">
        <v>4</v>
      </c>
      <c r="B295" s="534"/>
      <c r="C295" s="534"/>
      <c r="D295" s="534"/>
      <c r="E295" s="534"/>
      <c r="F295" s="534"/>
    </row>
    <row r="296" spans="1:12" ht="16" thickBot="1">
      <c r="A296" s="535"/>
      <c r="B296" s="536"/>
      <c r="C296" s="536"/>
      <c r="D296" s="536"/>
      <c r="E296" s="536"/>
      <c r="F296" s="536"/>
    </row>
    <row r="297" spans="1:12">
      <c r="A297" s="537" t="s">
        <v>268</v>
      </c>
      <c r="B297" s="538" t="s">
        <v>8</v>
      </c>
      <c r="C297" s="538" t="s">
        <v>9</v>
      </c>
      <c r="D297" s="538" t="s">
        <v>10</v>
      </c>
      <c r="E297" s="538" t="s">
        <v>11</v>
      </c>
      <c r="F297" s="538" t="s">
        <v>12</v>
      </c>
      <c r="G297" s="16" t="s">
        <v>13</v>
      </c>
      <c r="H297" s="16" t="s">
        <v>14</v>
      </c>
      <c r="I297" s="16" t="s">
        <v>15</v>
      </c>
      <c r="J297" s="16" t="s">
        <v>279</v>
      </c>
      <c r="K297" s="16" t="s">
        <v>17</v>
      </c>
      <c r="L297" s="16" t="s">
        <v>18</v>
      </c>
    </row>
    <row r="298" spans="1:12">
      <c r="A298" s="539"/>
      <c r="B298" s="540"/>
      <c r="C298" s="540"/>
      <c r="D298" s="540"/>
      <c r="E298" s="540"/>
      <c r="F298" s="540"/>
      <c r="G298" s="18"/>
    </row>
    <row r="299" spans="1:12">
      <c r="A299" s="541" t="s">
        <v>23</v>
      </c>
      <c r="B299" s="542">
        <v>0</v>
      </c>
      <c r="C299" s="542">
        <v>0</v>
      </c>
      <c r="D299" s="542">
        <v>2.6488487441145891</v>
      </c>
      <c r="E299" s="542">
        <v>0</v>
      </c>
      <c r="F299" s="542">
        <v>0</v>
      </c>
      <c r="G299" s="20">
        <f>AVERAGE(B299:F299)</f>
        <v>0.52976974882291783</v>
      </c>
      <c r="H299">
        <f>G299/G$306</f>
        <v>0.32246154370227481</v>
      </c>
      <c r="I299">
        <f>VLOOKUP(A299,R$1:S$248,2,FALSE)</f>
        <v>0.205225833</v>
      </c>
      <c r="J299">
        <f>H299*I299</f>
        <v>6.6177438916765252E-2</v>
      </c>
      <c r="K299">
        <f>SUM(J299:J304)</f>
        <v>0.31319299378347198</v>
      </c>
      <c r="L299">
        <f>COUNTA(J299:J304)</f>
        <v>4</v>
      </c>
    </row>
    <row r="300" spans="1:12">
      <c r="A300" s="541" t="s">
        <v>39</v>
      </c>
      <c r="B300" s="542">
        <v>0</v>
      </c>
      <c r="C300" s="542">
        <v>0</v>
      </c>
      <c r="D300" s="542">
        <v>0</v>
      </c>
      <c r="E300" s="542">
        <v>0</v>
      </c>
      <c r="F300" s="542">
        <v>0</v>
      </c>
      <c r="G300" s="20">
        <f t="shared" ref="G300:G306" si="28">AVERAGE(B300:F300)</f>
        <v>0</v>
      </c>
      <c r="H300">
        <f t="shared" ref="H300:H304" si="29">G300/G$306</f>
        <v>0</v>
      </c>
      <c r="I300">
        <f t="shared" ref="I300:I304" si="30">VLOOKUP(A300,R$1:S$248,2,FALSE)</f>
        <v>0.150847644</v>
      </c>
    </row>
    <row r="301" spans="1:12">
      <c r="A301" s="541" t="s">
        <v>54</v>
      </c>
      <c r="B301" s="542">
        <v>0</v>
      </c>
      <c r="C301" s="542">
        <v>0</v>
      </c>
      <c r="D301" s="542">
        <v>0</v>
      </c>
      <c r="E301" s="542">
        <v>0</v>
      </c>
      <c r="F301" s="542">
        <v>0</v>
      </c>
      <c r="G301" s="20">
        <f t="shared" si="28"/>
        <v>0</v>
      </c>
      <c r="H301">
        <f t="shared" si="29"/>
        <v>0</v>
      </c>
      <c r="I301">
        <f t="shared" si="30"/>
        <v>0.12913191900000001</v>
      </c>
    </row>
    <row r="302" spans="1:12">
      <c r="A302" s="541" t="s">
        <v>101</v>
      </c>
      <c r="B302" s="542">
        <v>0</v>
      </c>
      <c r="C302" s="542">
        <v>0</v>
      </c>
      <c r="D302" s="542">
        <v>0</v>
      </c>
      <c r="E302" s="542">
        <v>1.9036152620499467</v>
      </c>
      <c r="F302" s="542">
        <v>0</v>
      </c>
      <c r="G302" s="20">
        <f t="shared" si="28"/>
        <v>0.38072305240998933</v>
      </c>
      <c r="H302">
        <f t="shared" si="29"/>
        <v>0.23173943675708852</v>
      </c>
      <c r="I302">
        <f t="shared" si="30"/>
        <v>0.36470802699999999</v>
      </c>
      <c r="J302">
        <f t="shared" ref="J302:J304" si="31">H302*I302</f>
        <v>8.4517232757769026E-2</v>
      </c>
    </row>
    <row r="303" spans="1:12">
      <c r="A303" s="541" t="s">
        <v>129</v>
      </c>
      <c r="B303" s="542">
        <v>0</v>
      </c>
      <c r="C303" s="542">
        <v>0</v>
      </c>
      <c r="D303" s="542">
        <v>0</v>
      </c>
      <c r="E303" s="542">
        <v>0</v>
      </c>
      <c r="F303" s="542">
        <v>0.66200000000000003</v>
      </c>
      <c r="G303" s="20">
        <f t="shared" si="28"/>
        <v>0.13240000000000002</v>
      </c>
      <c r="H303">
        <f t="shared" si="29"/>
        <v>8.0589555143610436E-2</v>
      </c>
      <c r="I303">
        <f t="shared" si="30"/>
        <v>0.51318692300000002</v>
      </c>
      <c r="J303">
        <f t="shared" si="31"/>
        <v>4.1357505830088265E-2</v>
      </c>
    </row>
    <row r="304" spans="1:12">
      <c r="A304" s="541" t="s">
        <v>0</v>
      </c>
      <c r="B304" s="543" t="s">
        <v>30</v>
      </c>
      <c r="C304" s="542">
        <v>1</v>
      </c>
      <c r="D304" s="542">
        <v>2</v>
      </c>
      <c r="E304" s="543" t="s">
        <v>30</v>
      </c>
      <c r="F304" s="542">
        <v>0</v>
      </c>
      <c r="G304" s="20">
        <f t="shared" si="28"/>
        <v>1</v>
      </c>
      <c r="H304">
        <f t="shared" si="29"/>
        <v>0.60868244066171018</v>
      </c>
      <c r="I304">
        <f t="shared" si="30"/>
        <v>0.199021375</v>
      </c>
      <c r="J304">
        <f t="shared" si="31"/>
        <v>0.12114081627884947</v>
      </c>
    </row>
    <row r="305" spans="1:7" ht="16" thickBot="1">
      <c r="A305" s="544"/>
      <c r="B305" s="545"/>
      <c r="C305" s="545"/>
      <c r="D305" s="545"/>
      <c r="E305" s="545"/>
      <c r="F305" s="545"/>
      <c r="G305" s="20"/>
    </row>
    <row r="306" spans="1:7">
      <c r="A306" s="235"/>
      <c r="B306" s="546">
        <f>SUM(B299:B304)</f>
        <v>0</v>
      </c>
      <c r="C306" s="546">
        <f t="shared" ref="C306:F306" si="32">SUM(C299:C304)</f>
        <v>1</v>
      </c>
      <c r="D306" s="546">
        <f t="shared" si="32"/>
        <v>4.6488487441145896</v>
      </c>
      <c r="E306" s="546">
        <f t="shared" si="32"/>
        <v>1.9036152620499467</v>
      </c>
      <c r="F306" s="546">
        <f t="shared" si="32"/>
        <v>0.66200000000000003</v>
      </c>
      <c r="G306" s="20">
        <f t="shared" si="28"/>
        <v>1.6428928012329074</v>
      </c>
    </row>
    <row r="307" spans="1:7">
      <c r="A307" s="547" t="s">
        <v>269</v>
      </c>
      <c r="B307" s="548"/>
      <c r="C307" s="548"/>
      <c r="D307" s="548"/>
      <c r="E307" s="548"/>
      <c r="F307" s="548"/>
    </row>
    <row r="308" spans="1:7">
      <c r="A308" s="86"/>
      <c r="B308" s="549"/>
      <c r="C308" s="549"/>
      <c r="D308" s="549"/>
      <c r="E308" s="549"/>
      <c r="F308" s="549"/>
    </row>
    <row r="309" spans="1:7">
      <c r="A309" s="550" t="s">
        <v>271</v>
      </c>
      <c r="B309" s="549"/>
      <c r="C309" s="549"/>
      <c r="D309" s="549"/>
      <c r="E309" s="549"/>
      <c r="F309" s="54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Result</vt:lpstr>
      <vt:lpstr>Metadata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P</vt:lpstr>
      <vt:lpstr>R</vt:lpstr>
      <vt:lpstr>S</vt:lpstr>
      <vt:lpstr>T</vt:lpstr>
      <vt:lpstr>U</vt:lpstr>
      <vt:lpstr>V</vt:lpstr>
      <vt:lpstr>Y</vt:lpstr>
      <vt:lpstr>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</dc:creator>
  <cp:lastModifiedBy>Johanna Hedlund</cp:lastModifiedBy>
  <dcterms:created xsi:type="dcterms:W3CDTF">2014-09-13T18:30:50Z</dcterms:created>
  <dcterms:modified xsi:type="dcterms:W3CDTF">2015-02-28T15:51:08Z</dcterms:modified>
</cp:coreProperties>
</file>