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128.1.1.54\hrstory\05. 교육파트\사외직무교육\"/>
    </mc:Choice>
  </mc:AlternateContent>
  <xr:revisionPtr revIDLastSave="0" documentId="13_ncr:1_{D937F9D2-9F92-41F3-B5A6-41F6E18121A5}" xr6:coauthVersionLast="36" xr6:coauthVersionMax="36" xr10:uidLastSave="{00000000-0000-0000-0000-000000000000}"/>
  <bookViews>
    <workbookView xWindow="0" yWindow="0" windowWidth="38670" windowHeight="10905" tabRatio="751" firstSheet="7" activeTab="10" xr2:uid="{7CEFCCFC-B893-4E09-B4AB-93886AEBC705}"/>
  </bookViews>
  <sheets>
    <sheet name="1월" sheetId="1" state="hidden" r:id="rId1"/>
    <sheet name="예산 조정" sheetId="23" state="hidden" r:id="rId2"/>
    <sheet name="2월" sheetId="5" state="hidden" r:id="rId3"/>
    <sheet name="예산 조정 (2)" sheetId="24" state="hidden" r:id="rId4"/>
    <sheet name="3월" sheetId="6" state="hidden" r:id="rId5"/>
    <sheet name="예산 조정 (3)" sheetId="25" state="hidden" r:id="rId6"/>
    <sheet name="4월" sheetId="7" state="hidden" r:id="rId7"/>
    <sheet name="5월" sheetId="8" r:id="rId8"/>
    <sheet name="6월" sheetId="9" r:id="rId9"/>
    <sheet name="24 교육 실시 및 완료 현황" sheetId="18" r:id="rId10"/>
    <sheet name="24 교육 지출내역(계산서,상계,환급 등)" sheetId="19" r:id="rId11"/>
    <sheet name="미회신" sheetId="21" r:id="rId12"/>
    <sheet name="7월" sheetId="10" r:id="rId13"/>
    <sheet name="8월" sheetId="11" r:id="rId14"/>
    <sheet name="9월" sheetId="13" r:id="rId15"/>
    <sheet name="10월" sheetId="14" r:id="rId16"/>
    <sheet name="11월" sheetId="15" r:id="rId17"/>
    <sheet name="12월" sheetId="16" r:id="rId18"/>
    <sheet name="5.21명단" sheetId="26" r:id="rId19"/>
    <sheet name="(5월~)_월별 정렬" sheetId="32" r:id="rId20"/>
    <sheet name="(5월~)_팀별 정렬" sheetId="31" r:id="rId21"/>
    <sheet name="기존_팀별정렬" sheetId="2" r:id="rId22"/>
  </sheets>
  <definedNames>
    <definedName name="_xlnm._FilterDatabase" localSheetId="20" hidden="1">'(5월~)_팀별 정렬'!$A$4:$AA$158</definedName>
    <definedName name="_xlnm._FilterDatabase" localSheetId="9" hidden="1">'24 교육 실시 및 완료 현황'!$A$3:$W$314</definedName>
    <definedName name="_xlnm._FilterDatabase" localSheetId="6" hidden="1">'4월'!$A$4:$Z$67</definedName>
    <definedName name="_xlnm._FilterDatabase" localSheetId="8" hidden="1">'6월'!$A$3:$Z$49</definedName>
    <definedName name="_xlnm._FilterDatabase" localSheetId="21" hidden="1">기존_팀별정렬!$A$4:$AB$309</definedName>
    <definedName name="_xlnm.Print_Area" localSheetId="9">'24 교육 실시 및 완료 현황'!$B$1:$P$279</definedName>
    <definedName name="_xlnm.Print_Titles" localSheetId="9">'24 교육 실시 및 완료 현황'!$2:$3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7" i="19" l="1"/>
  <c r="D137" i="19"/>
  <c r="E137" i="19"/>
  <c r="F137" i="19"/>
  <c r="G137" i="19"/>
  <c r="H137" i="19"/>
  <c r="I137" i="19"/>
  <c r="J137" i="19"/>
  <c r="K137" i="19"/>
  <c r="L137" i="19"/>
  <c r="C138" i="19"/>
  <c r="D138" i="19"/>
  <c r="E138" i="19"/>
  <c r="F138" i="19"/>
  <c r="G138" i="19"/>
  <c r="H138" i="19"/>
  <c r="I138" i="19"/>
  <c r="J138" i="19"/>
  <c r="K138" i="19"/>
  <c r="L138" i="19"/>
  <c r="C139" i="19"/>
  <c r="D139" i="19"/>
  <c r="E139" i="19"/>
  <c r="F139" i="19"/>
  <c r="G139" i="19"/>
  <c r="H139" i="19"/>
  <c r="I139" i="19"/>
  <c r="J139" i="19"/>
  <c r="K139" i="19"/>
  <c r="L139" i="19"/>
  <c r="C140" i="19"/>
  <c r="D140" i="19"/>
  <c r="E140" i="19"/>
  <c r="F140" i="19"/>
  <c r="G140" i="19"/>
  <c r="H140" i="19"/>
  <c r="I140" i="19"/>
  <c r="J140" i="19"/>
  <c r="K140" i="19"/>
  <c r="L140" i="19"/>
  <c r="C141" i="19"/>
  <c r="D141" i="19"/>
  <c r="E141" i="19"/>
  <c r="F141" i="19"/>
  <c r="G141" i="19"/>
  <c r="H141" i="19"/>
  <c r="I141" i="19"/>
  <c r="J141" i="19"/>
  <c r="K141" i="19"/>
  <c r="L141" i="19"/>
  <c r="C142" i="19"/>
  <c r="D142" i="19"/>
  <c r="E142" i="19"/>
  <c r="F142" i="19"/>
  <c r="G142" i="19"/>
  <c r="H142" i="19"/>
  <c r="I142" i="19"/>
  <c r="J142" i="19"/>
  <c r="K142" i="19"/>
  <c r="L142" i="19"/>
  <c r="C143" i="19"/>
  <c r="D143" i="19"/>
  <c r="E143" i="19"/>
  <c r="F143" i="19"/>
  <c r="G143" i="19"/>
  <c r="H143" i="19"/>
  <c r="I143" i="19"/>
  <c r="J143" i="19"/>
  <c r="K143" i="19"/>
  <c r="L143" i="19"/>
  <c r="C144" i="19"/>
  <c r="D144" i="19"/>
  <c r="E144" i="19"/>
  <c r="F144" i="19"/>
  <c r="G144" i="19"/>
  <c r="H144" i="19"/>
  <c r="I144" i="19"/>
  <c r="J144" i="19"/>
  <c r="K144" i="19"/>
  <c r="L144" i="19"/>
  <c r="C145" i="19"/>
  <c r="D145" i="19"/>
  <c r="E145" i="19"/>
  <c r="F145" i="19"/>
  <c r="G145" i="19"/>
  <c r="H145" i="19"/>
  <c r="I145" i="19"/>
  <c r="J145" i="19"/>
  <c r="K145" i="19"/>
  <c r="L145" i="19"/>
  <c r="C146" i="19"/>
  <c r="D146" i="19"/>
  <c r="E146" i="19"/>
  <c r="F146" i="19"/>
  <c r="G146" i="19"/>
  <c r="H146" i="19"/>
  <c r="I146" i="19"/>
  <c r="J146" i="19"/>
  <c r="K146" i="19"/>
  <c r="L146" i="19"/>
  <c r="C147" i="19"/>
  <c r="D147" i="19"/>
  <c r="E147" i="19"/>
  <c r="F147" i="19"/>
  <c r="G147" i="19"/>
  <c r="H147" i="19"/>
  <c r="I147" i="19"/>
  <c r="J147" i="19"/>
  <c r="K147" i="19"/>
  <c r="L147" i="19"/>
  <c r="H133" i="19"/>
  <c r="L27" i="10" l="1"/>
  <c r="F27" i="10"/>
  <c r="G27" i="10"/>
  <c r="F6" i="16" l="1"/>
  <c r="G6" i="16"/>
  <c r="F7" i="16"/>
  <c r="G7" i="16"/>
  <c r="F8" i="16"/>
  <c r="G8" i="16"/>
  <c r="G5" i="16"/>
  <c r="F5" i="16"/>
  <c r="G20" i="15"/>
  <c r="F20" i="15"/>
  <c r="F6" i="15"/>
  <c r="G6" i="15"/>
  <c r="F7" i="15"/>
  <c r="G7" i="15"/>
  <c r="F8" i="15"/>
  <c r="G8" i="15"/>
  <c r="F9" i="15"/>
  <c r="G9" i="15"/>
  <c r="F10" i="15"/>
  <c r="G10" i="15"/>
  <c r="F11" i="15"/>
  <c r="G11" i="15"/>
  <c r="F12" i="15"/>
  <c r="G12" i="15"/>
  <c r="F13" i="15"/>
  <c r="G13" i="15"/>
  <c r="F14" i="15"/>
  <c r="G14" i="15"/>
  <c r="F15" i="15"/>
  <c r="G15" i="15"/>
  <c r="F16" i="15"/>
  <c r="G16" i="15"/>
  <c r="F17" i="15"/>
  <c r="G17" i="15"/>
  <c r="F18" i="15"/>
  <c r="G18" i="15"/>
  <c r="G5" i="15"/>
  <c r="F5" i="15"/>
  <c r="G31" i="14"/>
  <c r="F31" i="14"/>
  <c r="F6" i="14"/>
  <c r="G6" i="14"/>
  <c r="F7" i="14"/>
  <c r="G7" i="14"/>
  <c r="F8" i="14"/>
  <c r="G8" i="14"/>
  <c r="F9" i="14"/>
  <c r="G9" i="14"/>
  <c r="F10" i="14"/>
  <c r="G10" i="14"/>
  <c r="F11" i="14"/>
  <c r="G11" i="14"/>
  <c r="F12" i="14"/>
  <c r="G12" i="14"/>
  <c r="F13" i="14"/>
  <c r="G13" i="14"/>
  <c r="F14" i="14"/>
  <c r="G14" i="14"/>
  <c r="F15" i="14"/>
  <c r="G15" i="14"/>
  <c r="F16" i="14"/>
  <c r="G16" i="14"/>
  <c r="F17" i="14"/>
  <c r="G17" i="14"/>
  <c r="F18" i="14"/>
  <c r="G18" i="14"/>
  <c r="F19" i="14"/>
  <c r="G19" i="14"/>
  <c r="F20" i="14"/>
  <c r="G20" i="14"/>
  <c r="F21" i="14"/>
  <c r="G21" i="14"/>
  <c r="F22" i="14"/>
  <c r="G22" i="14"/>
  <c r="F23" i="14"/>
  <c r="G23" i="14"/>
  <c r="F24" i="14"/>
  <c r="G24" i="14"/>
  <c r="F25" i="14"/>
  <c r="G25" i="14"/>
  <c r="F26" i="14"/>
  <c r="G26" i="14"/>
  <c r="F27" i="14"/>
  <c r="G27" i="14"/>
  <c r="F28" i="14"/>
  <c r="G28" i="14"/>
  <c r="F29" i="14"/>
  <c r="G29" i="14"/>
  <c r="G5" i="14"/>
  <c r="F5" i="14"/>
  <c r="G38" i="13"/>
  <c r="F38" i="13"/>
  <c r="F6" i="13"/>
  <c r="G6" i="13"/>
  <c r="F7" i="13"/>
  <c r="G7" i="13"/>
  <c r="F8" i="13"/>
  <c r="G8" i="13"/>
  <c r="F9" i="13"/>
  <c r="G9" i="13"/>
  <c r="F10" i="13"/>
  <c r="G10" i="13"/>
  <c r="F11" i="13"/>
  <c r="G11" i="13"/>
  <c r="F12" i="13"/>
  <c r="G12" i="13"/>
  <c r="F13" i="13"/>
  <c r="G13" i="13"/>
  <c r="F14" i="13"/>
  <c r="G14" i="13"/>
  <c r="F15" i="13"/>
  <c r="G15" i="13"/>
  <c r="F16" i="13"/>
  <c r="G16" i="13"/>
  <c r="F17" i="13"/>
  <c r="G17" i="13"/>
  <c r="F18" i="13"/>
  <c r="G18" i="13"/>
  <c r="F19" i="13"/>
  <c r="G19" i="13"/>
  <c r="F20" i="13"/>
  <c r="G20" i="13"/>
  <c r="F21" i="13"/>
  <c r="G21" i="13"/>
  <c r="F22" i="13"/>
  <c r="G22" i="13"/>
  <c r="F23" i="13"/>
  <c r="G23" i="13"/>
  <c r="F24" i="13"/>
  <c r="G24" i="13"/>
  <c r="F25" i="13"/>
  <c r="G25" i="13"/>
  <c r="F26" i="13"/>
  <c r="G26" i="13"/>
  <c r="F27" i="13"/>
  <c r="G27" i="13"/>
  <c r="F28" i="13"/>
  <c r="G28" i="13"/>
  <c r="F29" i="13"/>
  <c r="G29" i="13"/>
  <c r="F30" i="13"/>
  <c r="G30" i="13"/>
  <c r="F31" i="13"/>
  <c r="G31" i="13"/>
  <c r="F32" i="13"/>
  <c r="G32" i="13"/>
  <c r="F33" i="13"/>
  <c r="G33" i="13"/>
  <c r="F34" i="13"/>
  <c r="G34" i="13"/>
  <c r="F35" i="13"/>
  <c r="G35" i="13"/>
  <c r="F36" i="13"/>
  <c r="G36" i="13"/>
  <c r="G5" i="13"/>
  <c r="F5" i="13"/>
  <c r="F6" i="11"/>
  <c r="G6" i="11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G5" i="11"/>
  <c r="F5" i="11"/>
  <c r="F34" i="10"/>
  <c r="G34" i="10"/>
  <c r="F35" i="10"/>
  <c r="G35" i="10"/>
  <c r="G33" i="10"/>
  <c r="F33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8" i="10"/>
  <c r="G28" i="10"/>
  <c r="F29" i="10"/>
  <c r="G29" i="10"/>
  <c r="F30" i="10"/>
  <c r="G30" i="10"/>
  <c r="F31" i="10"/>
  <c r="G31" i="10"/>
  <c r="G5" i="10"/>
  <c r="F5" i="10"/>
  <c r="F34" i="9"/>
  <c r="G34" i="9"/>
  <c r="F35" i="9"/>
  <c r="G35" i="9"/>
  <c r="F36" i="9"/>
  <c r="G36" i="9"/>
  <c r="F37" i="9"/>
  <c r="G37" i="9"/>
  <c r="F38" i="9"/>
  <c r="G38" i="9"/>
  <c r="F39" i="9"/>
  <c r="G39" i="9"/>
  <c r="F40" i="9"/>
  <c r="G40" i="9"/>
  <c r="F41" i="9"/>
  <c r="G41" i="9"/>
  <c r="F42" i="9"/>
  <c r="G42" i="9"/>
  <c r="F43" i="9"/>
  <c r="G43" i="9"/>
  <c r="F44" i="9"/>
  <c r="G44" i="9"/>
  <c r="F45" i="9"/>
  <c r="G45" i="9"/>
  <c r="F46" i="9"/>
  <c r="G46" i="9"/>
  <c r="F47" i="9"/>
  <c r="G47" i="9"/>
  <c r="F48" i="9"/>
  <c r="G48" i="9"/>
  <c r="F49" i="9"/>
  <c r="G49" i="9"/>
  <c r="G33" i="9"/>
  <c r="F33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F23" i="9"/>
  <c r="G23" i="9"/>
  <c r="F24" i="9"/>
  <c r="G24" i="9"/>
  <c r="F25" i="9"/>
  <c r="G25" i="9"/>
  <c r="F26" i="9"/>
  <c r="G26" i="9"/>
  <c r="F27" i="9"/>
  <c r="G27" i="9"/>
  <c r="F28" i="9"/>
  <c r="G28" i="9"/>
  <c r="F29" i="9"/>
  <c r="G29" i="9"/>
  <c r="F30" i="9"/>
  <c r="G30" i="9"/>
  <c r="F31" i="9"/>
  <c r="G31" i="9"/>
  <c r="G5" i="9"/>
  <c r="F5" i="9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G31" i="8"/>
  <c r="F31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5" i="8"/>
  <c r="K26" i="8"/>
  <c r="L26" i="8" s="1"/>
  <c r="L25" i="10" l="1"/>
  <c r="R146" i="18"/>
  <c r="R147" i="18"/>
  <c r="R148" i="18"/>
  <c r="R149" i="18"/>
  <c r="R150" i="18"/>
  <c r="R145" i="18"/>
  <c r="L16" i="10" l="1"/>
  <c r="L38" i="9"/>
  <c r="L37" i="9"/>
  <c r="J32" i="9"/>
  <c r="L6" i="10"/>
  <c r="L39" i="9"/>
  <c r="L43" i="9" l="1"/>
  <c r="L42" i="9"/>
  <c r="L41" i="9"/>
  <c r="R144" i="18" l="1"/>
  <c r="R143" i="18"/>
  <c r="R142" i="18"/>
  <c r="R141" i="18"/>
  <c r="R140" i="18"/>
  <c r="R139" i="18"/>
  <c r="R138" i="18"/>
  <c r="J30" i="8"/>
  <c r="L41" i="8"/>
  <c r="K15" i="8"/>
  <c r="R137" i="18"/>
  <c r="H134" i="19" l="1"/>
  <c r="L19" i="8"/>
  <c r="L20" i="8"/>
  <c r="L18" i="8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17" i="19"/>
  <c r="C135" i="19"/>
  <c r="D135" i="19"/>
  <c r="E135" i="19"/>
  <c r="F135" i="19"/>
  <c r="G135" i="19"/>
  <c r="H135" i="19"/>
  <c r="I135" i="19"/>
  <c r="J135" i="19"/>
  <c r="K135" i="19"/>
  <c r="C136" i="19"/>
  <c r="D136" i="19"/>
  <c r="E136" i="19"/>
  <c r="F136" i="19"/>
  <c r="G136" i="19"/>
  <c r="H136" i="19"/>
  <c r="I136" i="19"/>
  <c r="J136" i="19"/>
  <c r="K136" i="19"/>
  <c r="C118" i="19"/>
  <c r="D118" i="19"/>
  <c r="E118" i="19"/>
  <c r="F118" i="19"/>
  <c r="G118" i="19"/>
  <c r="H118" i="19"/>
  <c r="I118" i="19"/>
  <c r="J118" i="19"/>
  <c r="K118" i="19"/>
  <c r="C119" i="19"/>
  <c r="D119" i="19"/>
  <c r="E119" i="19"/>
  <c r="F119" i="19"/>
  <c r="G119" i="19"/>
  <c r="H119" i="19"/>
  <c r="I119" i="19"/>
  <c r="J119" i="19"/>
  <c r="K119" i="19"/>
  <c r="C120" i="19"/>
  <c r="D120" i="19"/>
  <c r="E120" i="19"/>
  <c r="F120" i="19"/>
  <c r="G120" i="19"/>
  <c r="H120" i="19"/>
  <c r="I120" i="19"/>
  <c r="J120" i="19"/>
  <c r="K120" i="19"/>
  <c r="C121" i="19"/>
  <c r="D121" i="19"/>
  <c r="E121" i="19"/>
  <c r="F121" i="19"/>
  <c r="G121" i="19"/>
  <c r="H121" i="19"/>
  <c r="I121" i="19"/>
  <c r="J121" i="19"/>
  <c r="K121" i="19"/>
  <c r="C122" i="19"/>
  <c r="D122" i="19"/>
  <c r="E122" i="19"/>
  <c r="F122" i="19"/>
  <c r="G122" i="19"/>
  <c r="H122" i="19"/>
  <c r="I122" i="19"/>
  <c r="J122" i="19"/>
  <c r="K122" i="19"/>
  <c r="C123" i="19"/>
  <c r="D123" i="19"/>
  <c r="E123" i="19"/>
  <c r="F123" i="19"/>
  <c r="G123" i="19"/>
  <c r="H123" i="19"/>
  <c r="I123" i="19"/>
  <c r="J123" i="19"/>
  <c r="K123" i="19"/>
  <c r="C124" i="19"/>
  <c r="D124" i="19"/>
  <c r="E124" i="19"/>
  <c r="F124" i="19"/>
  <c r="G124" i="19"/>
  <c r="H124" i="19"/>
  <c r="I124" i="19"/>
  <c r="J124" i="19"/>
  <c r="K124" i="19"/>
  <c r="C125" i="19"/>
  <c r="D125" i="19"/>
  <c r="E125" i="19"/>
  <c r="F125" i="19"/>
  <c r="G125" i="19"/>
  <c r="H125" i="19"/>
  <c r="I125" i="19"/>
  <c r="J125" i="19"/>
  <c r="K125" i="19"/>
  <c r="C126" i="19"/>
  <c r="D126" i="19"/>
  <c r="E126" i="19"/>
  <c r="F126" i="19"/>
  <c r="G126" i="19"/>
  <c r="H126" i="19"/>
  <c r="I126" i="19"/>
  <c r="J126" i="19"/>
  <c r="K126" i="19"/>
  <c r="C127" i="19"/>
  <c r="D127" i="19"/>
  <c r="E127" i="19"/>
  <c r="F127" i="19"/>
  <c r="G127" i="19"/>
  <c r="H127" i="19"/>
  <c r="I127" i="19"/>
  <c r="J127" i="19"/>
  <c r="K127" i="19"/>
  <c r="C128" i="19"/>
  <c r="D128" i="19"/>
  <c r="E128" i="19"/>
  <c r="F128" i="19"/>
  <c r="G128" i="19"/>
  <c r="H128" i="19"/>
  <c r="I128" i="19"/>
  <c r="J128" i="19"/>
  <c r="K128" i="19"/>
  <c r="C129" i="19"/>
  <c r="D129" i="19"/>
  <c r="E129" i="19"/>
  <c r="F129" i="19"/>
  <c r="G129" i="19"/>
  <c r="H129" i="19"/>
  <c r="I129" i="19"/>
  <c r="J129" i="19"/>
  <c r="K129" i="19"/>
  <c r="C130" i="19"/>
  <c r="D130" i="19"/>
  <c r="E130" i="19"/>
  <c r="F130" i="19"/>
  <c r="G130" i="19"/>
  <c r="H130" i="19"/>
  <c r="I130" i="19"/>
  <c r="J130" i="19"/>
  <c r="K130" i="19"/>
  <c r="C131" i="19"/>
  <c r="D131" i="19"/>
  <c r="E131" i="19"/>
  <c r="F131" i="19"/>
  <c r="G131" i="19"/>
  <c r="H131" i="19"/>
  <c r="I131" i="19"/>
  <c r="J131" i="19"/>
  <c r="K131" i="19"/>
  <c r="C132" i="19"/>
  <c r="D132" i="19"/>
  <c r="E132" i="19"/>
  <c r="F132" i="19"/>
  <c r="G132" i="19"/>
  <c r="H132" i="19"/>
  <c r="I132" i="19"/>
  <c r="J132" i="19"/>
  <c r="K132" i="19"/>
  <c r="C133" i="19"/>
  <c r="D133" i="19"/>
  <c r="E133" i="19"/>
  <c r="F133" i="19"/>
  <c r="G133" i="19"/>
  <c r="I133" i="19"/>
  <c r="J133" i="19"/>
  <c r="K133" i="19"/>
  <c r="C134" i="19"/>
  <c r="D134" i="19"/>
  <c r="E134" i="19"/>
  <c r="F134" i="19"/>
  <c r="G134" i="19"/>
  <c r="I134" i="19"/>
  <c r="J134" i="19"/>
  <c r="K134" i="19"/>
  <c r="D117" i="19"/>
  <c r="E117" i="19"/>
  <c r="F117" i="19"/>
  <c r="G117" i="19"/>
  <c r="H117" i="19"/>
  <c r="I117" i="19"/>
  <c r="J117" i="19"/>
  <c r="K117" i="19"/>
  <c r="C117" i="19"/>
  <c r="R136" i="18"/>
  <c r="L7" i="15" l="1"/>
  <c r="L40" i="9"/>
  <c r="L19" i="10"/>
  <c r="L27" i="9"/>
  <c r="L13" i="9" l="1"/>
  <c r="F6" i="31"/>
  <c r="G6" i="31"/>
  <c r="F7" i="31"/>
  <c r="G7" i="31"/>
  <c r="F8" i="31"/>
  <c r="G8" i="31"/>
  <c r="F9" i="31"/>
  <c r="G9" i="31"/>
  <c r="F10" i="31"/>
  <c r="G10" i="31"/>
  <c r="F11" i="31"/>
  <c r="G11" i="31"/>
  <c r="F12" i="31"/>
  <c r="G12" i="31"/>
  <c r="F13" i="31"/>
  <c r="G13" i="31"/>
  <c r="F14" i="31"/>
  <c r="G14" i="31"/>
  <c r="F15" i="31"/>
  <c r="G15" i="31"/>
  <c r="F16" i="31"/>
  <c r="G16" i="31"/>
  <c r="F17" i="31"/>
  <c r="G17" i="31"/>
  <c r="F18" i="31"/>
  <c r="G18" i="31"/>
  <c r="F19" i="31"/>
  <c r="G19" i="31"/>
  <c r="F20" i="31"/>
  <c r="G20" i="31"/>
  <c r="F21" i="31"/>
  <c r="G21" i="31"/>
  <c r="F22" i="31"/>
  <c r="G22" i="31"/>
  <c r="F23" i="31"/>
  <c r="G23" i="31"/>
  <c r="F24" i="31"/>
  <c r="G24" i="31"/>
  <c r="F25" i="31"/>
  <c r="G25" i="31"/>
  <c r="F26" i="31"/>
  <c r="G26" i="31"/>
  <c r="F27" i="31"/>
  <c r="G27" i="31"/>
  <c r="F28" i="31"/>
  <c r="G28" i="31"/>
  <c r="F29" i="31"/>
  <c r="G29" i="31"/>
  <c r="F30" i="31"/>
  <c r="G30" i="31"/>
  <c r="F31" i="31"/>
  <c r="G31" i="31"/>
  <c r="F32" i="31"/>
  <c r="G32" i="31"/>
  <c r="F33" i="31"/>
  <c r="G33" i="31"/>
  <c r="F34" i="31"/>
  <c r="G34" i="31"/>
  <c r="F35" i="31"/>
  <c r="G35" i="31"/>
  <c r="F36" i="31"/>
  <c r="G36" i="31"/>
  <c r="F37" i="31"/>
  <c r="G37" i="31"/>
  <c r="F38" i="31"/>
  <c r="G38" i="31"/>
  <c r="F39" i="31"/>
  <c r="G39" i="31"/>
  <c r="F40" i="31"/>
  <c r="G40" i="31"/>
  <c r="F41" i="31"/>
  <c r="G41" i="31"/>
  <c r="F42" i="31"/>
  <c r="G42" i="31"/>
  <c r="F43" i="31"/>
  <c r="G43" i="31"/>
  <c r="F44" i="31"/>
  <c r="G44" i="31"/>
  <c r="F45" i="31"/>
  <c r="G45" i="31"/>
  <c r="F46" i="31"/>
  <c r="G46" i="31"/>
  <c r="F47" i="31"/>
  <c r="G47" i="31"/>
  <c r="F48" i="31"/>
  <c r="G48" i="31"/>
  <c r="F49" i="31"/>
  <c r="G49" i="31"/>
  <c r="F50" i="31"/>
  <c r="G50" i="31"/>
  <c r="F51" i="31"/>
  <c r="G51" i="31"/>
  <c r="F52" i="31"/>
  <c r="G52" i="31"/>
  <c r="F53" i="31"/>
  <c r="G53" i="31"/>
  <c r="F54" i="31"/>
  <c r="G54" i="31"/>
  <c r="F55" i="31"/>
  <c r="G55" i="31"/>
  <c r="F56" i="31"/>
  <c r="G56" i="31"/>
  <c r="F57" i="31"/>
  <c r="G57" i="31"/>
  <c r="F58" i="31"/>
  <c r="G58" i="31"/>
  <c r="F59" i="31"/>
  <c r="G59" i="31"/>
  <c r="F60" i="31"/>
  <c r="G60" i="31"/>
  <c r="F61" i="31"/>
  <c r="G61" i="31"/>
  <c r="F62" i="31"/>
  <c r="G62" i="31"/>
  <c r="F63" i="31"/>
  <c r="G63" i="31"/>
  <c r="F64" i="31"/>
  <c r="G64" i="31"/>
  <c r="F65" i="31"/>
  <c r="G65" i="31"/>
  <c r="F66" i="31"/>
  <c r="G66" i="31"/>
  <c r="F67" i="31"/>
  <c r="G67" i="31"/>
  <c r="F68" i="31"/>
  <c r="G68" i="31"/>
  <c r="F69" i="31"/>
  <c r="G69" i="31"/>
  <c r="F70" i="31"/>
  <c r="G70" i="31"/>
  <c r="F71" i="31"/>
  <c r="G71" i="31"/>
  <c r="F72" i="31"/>
  <c r="G72" i="31"/>
  <c r="F73" i="31"/>
  <c r="G73" i="31"/>
  <c r="F74" i="31"/>
  <c r="G74" i="31"/>
  <c r="F75" i="31"/>
  <c r="G75" i="31"/>
  <c r="F76" i="31"/>
  <c r="G76" i="31"/>
  <c r="F77" i="31"/>
  <c r="G77" i="31"/>
  <c r="F78" i="31"/>
  <c r="G78" i="31"/>
  <c r="F79" i="31"/>
  <c r="G79" i="31"/>
  <c r="F80" i="31"/>
  <c r="G80" i="31"/>
  <c r="F81" i="31"/>
  <c r="G81" i="31"/>
  <c r="F82" i="31"/>
  <c r="G82" i="31"/>
  <c r="F83" i="31"/>
  <c r="G83" i="31"/>
  <c r="F84" i="31"/>
  <c r="G84" i="31"/>
  <c r="F85" i="31"/>
  <c r="G85" i="31"/>
  <c r="F86" i="31"/>
  <c r="G86" i="31"/>
  <c r="F87" i="31"/>
  <c r="G87" i="31"/>
  <c r="F88" i="31"/>
  <c r="G88" i="31"/>
  <c r="F89" i="31"/>
  <c r="G89" i="31"/>
  <c r="F90" i="31"/>
  <c r="G90" i="31"/>
  <c r="F91" i="31"/>
  <c r="G91" i="31"/>
  <c r="F92" i="31"/>
  <c r="G92" i="31"/>
  <c r="F93" i="31"/>
  <c r="G93" i="31"/>
  <c r="F94" i="31"/>
  <c r="G94" i="31"/>
  <c r="F95" i="31"/>
  <c r="G95" i="31"/>
  <c r="F96" i="31"/>
  <c r="G96" i="31"/>
  <c r="F97" i="31"/>
  <c r="G97" i="31"/>
  <c r="F98" i="31"/>
  <c r="G98" i="31"/>
  <c r="F99" i="31"/>
  <c r="G99" i="31"/>
  <c r="F100" i="31"/>
  <c r="G100" i="31"/>
  <c r="F101" i="31"/>
  <c r="G101" i="31"/>
  <c r="F102" i="31"/>
  <c r="G102" i="31"/>
  <c r="F103" i="31"/>
  <c r="G103" i="31"/>
  <c r="F104" i="31"/>
  <c r="G104" i="31"/>
  <c r="F105" i="31"/>
  <c r="G105" i="31"/>
  <c r="F106" i="31"/>
  <c r="G106" i="31"/>
  <c r="F107" i="31"/>
  <c r="G107" i="31"/>
  <c r="F108" i="31"/>
  <c r="G108" i="31"/>
  <c r="F109" i="31"/>
  <c r="G109" i="31"/>
  <c r="F110" i="31"/>
  <c r="G110" i="31"/>
  <c r="F111" i="31"/>
  <c r="G111" i="31"/>
  <c r="F112" i="31"/>
  <c r="G112" i="31"/>
  <c r="F113" i="31"/>
  <c r="G113" i="31"/>
  <c r="F114" i="31"/>
  <c r="G114" i="31"/>
  <c r="F115" i="31"/>
  <c r="G115" i="31"/>
  <c r="F116" i="31"/>
  <c r="G116" i="31"/>
  <c r="F117" i="31"/>
  <c r="G117" i="31"/>
  <c r="F118" i="31"/>
  <c r="G118" i="31"/>
  <c r="F119" i="31"/>
  <c r="G119" i="31"/>
  <c r="F120" i="31"/>
  <c r="G120" i="31"/>
  <c r="F121" i="31"/>
  <c r="G121" i="31"/>
  <c r="F122" i="31"/>
  <c r="G122" i="31"/>
  <c r="F123" i="31"/>
  <c r="G123" i="31"/>
  <c r="F124" i="31"/>
  <c r="G124" i="31"/>
  <c r="F125" i="31"/>
  <c r="G125" i="31"/>
  <c r="F126" i="31"/>
  <c r="G126" i="31"/>
  <c r="F127" i="31"/>
  <c r="G127" i="31"/>
  <c r="F128" i="31"/>
  <c r="G128" i="31"/>
  <c r="F129" i="31"/>
  <c r="G129" i="31"/>
  <c r="F130" i="31"/>
  <c r="G130" i="31"/>
  <c r="F131" i="31"/>
  <c r="G131" i="31"/>
  <c r="F132" i="31"/>
  <c r="G132" i="31"/>
  <c r="F133" i="31"/>
  <c r="G133" i="31"/>
  <c r="F134" i="31"/>
  <c r="G134" i="31"/>
  <c r="F135" i="31"/>
  <c r="G135" i="31"/>
  <c r="F136" i="31"/>
  <c r="G136" i="31"/>
  <c r="F137" i="31"/>
  <c r="G137" i="31"/>
  <c r="F138" i="31"/>
  <c r="G138" i="31"/>
  <c r="F139" i="31"/>
  <c r="G139" i="31"/>
  <c r="F140" i="31"/>
  <c r="G140" i="31"/>
  <c r="F141" i="31"/>
  <c r="G141" i="31"/>
  <c r="F142" i="31"/>
  <c r="G142" i="31"/>
  <c r="F143" i="31"/>
  <c r="G143" i="31"/>
  <c r="F144" i="31"/>
  <c r="G144" i="31"/>
  <c r="F145" i="31"/>
  <c r="G145" i="31"/>
  <c r="F146" i="31"/>
  <c r="G146" i="31"/>
  <c r="F147" i="31"/>
  <c r="G147" i="31"/>
  <c r="F148" i="31"/>
  <c r="G148" i="31"/>
  <c r="F149" i="31"/>
  <c r="G149" i="31"/>
  <c r="F150" i="31"/>
  <c r="G150" i="31"/>
  <c r="F151" i="31"/>
  <c r="G151" i="31"/>
  <c r="F152" i="31"/>
  <c r="G152" i="31"/>
  <c r="F153" i="31"/>
  <c r="G153" i="31"/>
  <c r="F154" i="31"/>
  <c r="G154" i="31"/>
  <c r="F155" i="31"/>
  <c r="G155" i="31"/>
  <c r="F156" i="31"/>
  <c r="G156" i="31"/>
  <c r="F157" i="31"/>
  <c r="G157" i="31"/>
  <c r="F158" i="31"/>
  <c r="G158" i="31"/>
  <c r="G5" i="31"/>
  <c r="F5" i="31"/>
  <c r="F6" i="32"/>
  <c r="G6" i="32"/>
  <c r="F7" i="32"/>
  <c r="G7" i="32"/>
  <c r="F8" i="32"/>
  <c r="G8" i="32"/>
  <c r="F9" i="32"/>
  <c r="G9" i="32"/>
  <c r="F10" i="32"/>
  <c r="G10" i="32"/>
  <c r="F11" i="32"/>
  <c r="G11" i="32"/>
  <c r="F12" i="32"/>
  <c r="G12" i="32"/>
  <c r="F13" i="32"/>
  <c r="G13" i="32"/>
  <c r="F14" i="32"/>
  <c r="G14" i="32"/>
  <c r="F15" i="32"/>
  <c r="G15" i="32"/>
  <c r="F16" i="32"/>
  <c r="G16" i="32"/>
  <c r="F17" i="32"/>
  <c r="G17" i="32"/>
  <c r="F18" i="32"/>
  <c r="G18" i="32"/>
  <c r="F19" i="32"/>
  <c r="G19" i="32"/>
  <c r="F20" i="32"/>
  <c r="G20" i="32"/>
  <c r="F21" i="32"/>
  <c r="G21" i="32"/>
  <c r="F22" i="32"/>
  <c r="G22" i="32"/>
  <c r="F23" i="32"/>
  <c r="G23" i="32"/>
  <c r="F24" i="32"/>
  <c r="G24" i="32"/>
  <c r="F25" i="32"/>
  <c r="G25" i="32"/>
  <c r="F26" i="32"/>
  <c r="G26" i="32"/>
  <c r="F27" i="32"/>
  <c r="G27" i="32"/>
  <c r="F28" i="32"/>
  <c r="G28" i="32"/>
  <c r="F29" i="32"/>
  <c r="G29" i="32"/>
  <c r="F30" i="32"/>
  <c r="G30" i="32"/>
  <c r="F31" i="32"/>
  <c r="G31" i="32"/>
  <c r="F32" i="32"/>
  <c r="G32" i="32"/>
  <c r="F33" i="32"/>
  <c r="G33" i="32"/>
  <c r="F34" i="32"/>
  <c r="G34" i="32"/>
  <c r="F35" i="32"/>
  <c r="G35" i="32"/>
  <c r="F36" i="32"/>
  <c r="G36" i="32"/>
  <c r="F37" i="32"/>
  <c r="G37" i="32"/>
  <c r="F38" i="32"/>
  <c r="G38" i="32"/>
  <c r="F39" i="32"/>
  <c r="G39" i="32"/>
  <c r="F40" i="32"/>
  <c r="G40" i="32"/>
  <c r="F41" i="32"/>
  <c r="G41" i="32"/>
  <c r="F42" i="32"/>
  <c r="G42" i="32"/>
  <c r="F43" i="32"/>
  <c r="G43" i="32"/>
  <c r="F44" i="32"/>
  <c r="G44" i="32"/>
  <c r="F45" i="32"/>
  <c r="G45" i="32"/>
  <c r="F46" i="32"/>
  <c r="G46" i="32"/>
  <c r="F47" i="32"/>
  <c r="G47" i="32"/>
  <c r="F48" i="32"/>
  <c r="G48" i="32"/>
  <c r="F49" i="32"/>
  <c r="G49" i="32"/>
  <c r="F50" i="32"/>
  <c r="G50" i="32"/>
  <c r="F51" i="32"/>
  <c r="G51" i="32"/>
  <c r="F52" i="32"/>
  <c r="G52" i="32"/>
  <c r="F53" i="32"/>
  <c r="G53" i="32"/>
  <c r="F54" i="32"/>
  <c r="G54" i="32"/>
  <c r="F55" i="32"/>
  <c r="G55" i="32"/>
  <c r="F56" i="32"/>
  <c r="G56" i="32"/>
  <c r="F57" i="32"/>
  <c r="G57" i="32"/>
  <c r="F58" i="32"/>
  <c r="G58" i="32"/>
  <c r="F59" i="32"/>
  <c r="G59" i="32"/>
  <c r="F60" i="32"/>
  <c r="G60" i="32"/>
  <c r="F61" i="32"/>
  <c r="G61" i="32"/>
  <c r="F62" i="32"/>
  <c r="G62" i="32"/>
  <c r="F63" i="32"/>
  <c r="G63" i="32"/>
  <c r="F64" i="32"/>
  <c r="G64" i="32"/>
  <c r="F65" i="32"/>
  <c r="G65" i="32"/>
  <c r="F66" i="32"/>
  <c r="G66" i="32"/>
  <c r="F67" i="32"/>
  <c r="G67" i="32"/>
  <c r="F68" i="32"/>
  <c r="G68" i="32"/>
  <c r="F69" i="32"/>
  <c r="G69" i="32"/>
  <c r="F70" i="32"/>
  <c r="G70" i="32"/>
  <c r="F71" i="32"/>
  <c r="G71" i="32"/>
  <c r="F72" i="32"/>
  <c r="G72" i="32"/>
  <c r="F73" i="32"/>
  <c r="G73" i="32"/>
  <c r="F74" i="32"/>
  <c r="G74" i="32"/>
  <c r="F75" i="32"/>
  <c r="G75" i="32"/>
  <c r="F76" i="32"/>
  <c r="G76" i="32"/>
  <c r="F77" i="32"/>
  <c r="G77" i="32"/>
  <c r="F78" i="32"/>
  <c r="G78" i="32"/>
  <c r="F79" i="32"/>
  <c r="G79" i="32"/>
  <c r="F80" i="32"/>
  <c r="G80" i="32"/>
  <c r="F81" i="32"/>
  <c r="G81" i="32"/>
  <c r="F82" i="32"/>
  <c r="G82" i="32"/>
  <c r="F83" i="32"/>
  <c r="G83" i="32"/>
  <c r="F84" i="32"/>
  <c r="G84" i="32"/>
  <c r="F85" i="32"/>
  <c r="G85" i="32"/>
  <c r="F86" i="32"/>
  <c r="G86" i="32"/>
  <c r="F87" i="32"/>
  <c r="G87" i="32"/>
  <c r="F88" i="32"/>
  <c r="G88" i="32"/>
  <c r="F89" i="32"/>
  <c r="G89" i="32"/>
  <c r="F90" i="32"/>
  <c r="G90" i="32"/>
  <c r="F91" i="32"/>
  <c r="G91" i="32"/>
  <c r="F92" i="32"/>
  <c r="G92" i="32"/>
  <c r="F93" i="32"/>
  <c r="G93" i="32"/>
  <c r="F94" i="32"/>
  <c r="G94" i="32"/>
  <c r="F95" i="32"/>
  <c r="G95" i="32"/>
  <c r="F96" i="32"/>
  <c r="G96" i="32"/>
  <c r="F97" i="32"/>
  <c r="G97" i="32"/>
  <c r="F98" i="32"/>
  <c r="G98" i="32"/>
  <c r="F99" i="32"/>
  <c r="G99" i="32"/>
  <c r="F100" i="32"/>
  <c r="G100" i="32"/>
  <c r="F101" i="32"/>
  <c r="G101" i="32"/>
  <c r="F102" i="32"/>
  <c r="G102" i="32"/>
  <c r="F103" i="32"/>
  <c r="G103" i="32"/>
  <c r="F104" i="32"/>
  <c r="G104" i="32"/>
  <c r="F105" i="32"/>
  <c r="G105" i="32"/>
  <c r="F106" i="32"/>
  <c r="G106" i="32"/>
  <c r="F107" i="32"/>
  <c r="G107" i="32"/>
  <c r="F108" i="32"/>
  <c r="G108" i="32"/>
  <c r="F109" i="32"/>
  <c r="G109" i="32"/>
  <c r="F110" i="32"/>
  <c r="G110" i="32"/>
  <c r="F111" i="32"/>
  <c r="G111" i="32"/>
  <c r="F112" i="32"/>
  <c r="G112" i="32"/>
  <c r="F113" i="32"/>
  <c r="G113" i="32"/>
  <c r="F114" i="32"/>
  <c r="G114" i="32"/>
  <c r="F115" i="32"/>
  <c r="G115" i="32"/>
  <c r="F116" i="32"/>
  <c r="G116" i="32"/>
  <c r="F117" i="32"/>
  <c r="G117" i="32"/>
  <c r="F118" i="32"/>
  <c r="G118" i="32"/>
  <c r="F119" i="32"/>
  <c r="G119" i="32"/>
  <c r="F120" i="32"/>
  <c r="G120" i="32"/>
  <c r="F121" i="32"/>
  <c r="G121" i="32"/>
  <c r="F122" i="32"/>
  <c r="G122" i="32"/>
  <c r="F123" i="32"/>
  <c r="G123" i="32"/>
  <c r="F124" i="32"/>
  <c r="G124" i="32"/>
  <c r="F125" i="32"/>
  <c r="G125" i="32"/>
  <c r="F126" i="32"/>
  <c r="G126" i="32"/>
  <c r="F127" i="32"/>
  <c r="G127" i="32"/>
  <c r="F128" i="32"/>
  <c r="G128" i="32"/>
  <c r="F129" i="32"/>
  <c r="G129" i="32"/>
  <c r="F130" i="32"/>
  <c r="G130" i="32"/>
  <c r="F131" i="32"/>
  <c r="G131" i="32"/>
  <c r="F132" i="32"/>
  <c r="G132" i="32"/>
  <c r="F133" i="32"/>
  <c r="G133" i="32"/>
  <c r="F134" i="32"/>
  <c r="G134" i="32"/>
  <c r="F135" i="32"/>
  <c r="G135" i="32"/>
  <c r="F136" i="32"/>
  <c r="G136" i="32"/>
  <c r="F137" i="32"/>
  <c r="G137" i="32"/>
  <c r="F138" i="32"/>
  <c r="G138" i="32"/>
  <c r="F139" i="32"/>
  <c r="G139" i="32"/>
  <c r="F140" i="32"/>
  <c r="G140" i="32"/>
  <c r="F141" i="32"/>
  <c r="G141" i="32"/>
  <c r="F142" i="32"/>
  <c r="G142" i="32"/>
  <c r="F143" i="32"/>
  <c r="G143" i="32"/>
  <c r="F144" i="32"/>
  <c r="G144" i="32"/>
  <c r="F145" i="32"/>
  <c r="G145" i="32"/>
  <c r="F146" i="32"/>
  <c r="G146" i="32"/>
  <c r="F147" i="32"/>
  <c r="G147" i="32"/>
  <c r="F148" i="32"/>
  <c r="G148" i="32"/>
  <c r="F149" i="32"/>
  <c r="G149" i="32"/>
  <c r="F150" i="32"/>
  <c r="G150" i="32"/>
  <c r="F151" i="32"/>
  <c r="G151" i="32"/>
  <c r="F152" i="32"/>
  <c r="G152" i="32"/>
  <c r="F153" i="32"/>
  <c r="G153" i="32"/>
  <c r="F154" i="32"/>
  <c r="G154" i="32"/>
  <c r="F155" i="32"/>
  <c r="G155" i="32"/>
  <c r="F156" i="32"/>
  <c r="G156" i="32"/>
  <c r="F157" i="32"/>
  <c r="G157" i="32"/>
  <c r="F158" i="32"/>
  <c r="G158" i="32"/>
  <c r="F159" i="32"/>
  <c r="G159" i="32"/>
  <c r="F160" i="32"/>
  <c r="G160" i="32"/>
  <c r="F161" i="32"/>
  <c r="G161" i="32"/>
  <c r="F162" i="32"/>
  <c r="G162" i="32"/>
  <c r="F163" i="32"/>
  <c r="G163" i="32"/>
  <c r="F164" i="32"/>
  <c r="G164" i="32"/>
  <c r="F165" i="32"/>
  <c r="G165" i="32"/>
  <c r="F166" i="32"/>
  <c r="G166" i="32"/>
  <c r="F167" i="32"/>
  <c r="G167" i="32"/>
  <c r="F168" i="32"/>
  <c r="G168" i="32"/>
  <c r="F169" i="32"/>
  <c r="G169" i="32"/>
  <c r="F170" i="32"/>
  <c r="G170" i="32"/>
  <c r="F171" i="32"/>
  <c r="G171" i="32"/>
  <c r="F172" i="32"/>
  <c r="G172" i="32"/>
  <c r="F173" i="32"/>
  <c r="G173" i="32"/>
  <c r="F174" i="32"/>
  <c r="G174" i="32"/>
  <c r="G5" i="32"/>
  <c r="F5" i="32"/>
  <c r="L5" i="32" l="1"/>
  <c r="L7" i="32"/>
  <c r="L8" i="32"/>
  <c r="L9" i="32"/>
  <c r="L10" i="32"/>
  <c r="L11" i="32"/>
  <c r="L12" i="32"/>
  <c r="L13" i="32"/>
  <c r="L14" i="32"/>
  <c r="K15" i="32"/>
  <c r="L15" i="32" s="1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L41" i="32"/>
  <c r="L42" i="32"/>
  <c r="L43" i="32"/>
  <c r="L44" i="32"/>
  <c r="L45" i="32"/>
  <c r="L46" i="32"/>
  <c r="L47" i="32"/>
  <c r="L48" i="32"/>
  <c r="L49" i="32"/>
  <c r="L50" i="32"/>
  <c r="L51" i="32"/>
  <c r="L52" i="32"/>
  <c r="L53" i="32"/>
  <c r="L54" i="32"/>
  <c r="L55" i="32"/>
  <c r="L56" i="32"/>
  <c r="L57" i="32"/>
  <c r="L58" i="32"/>
  <c r="L59" i="32"/>
  <c r="L60" i="32"/>
  <c r="L61" i="32"/>
  <c r="L62" i="32"/>
  <c r="L63" i="32"/>
  <c r="L64" i="32"/>
  <c r="L65" i="32"/>
  <c r="L66" i="32"/>
  <c r="L67" i="32"/>
  <c r="L68" i="32"/>
  <c r="L69" i="32"/>
  <c r="L70" i="32"/>
  <c r="L71" i="32"/>
  <c r="L72" i="32"/>
  <c r="L73" i="32"/>
  <c r="L74" i="32"/>
  <c r="L75" i="32"/>
  <c r="L76" i="32"/>
  <c r="L77" i="32"/>
  <c r="L78" i="32"/>
  <c r="L79" i="32"/>
  <c r="L80" i="32"/>
  <c r="L81" i="32"/>
  <c r="L82" i="32"/>
  <c r="L83" i="32"/>
  <c r="L84" i="32"/>
  <c r="L85" i="32"/>
  <c r="L86" i="32"/>
  <c r="L87" i="32"/>
  <c r="L88" i="32"/>
  <c r="L89" i="32"/>
  <c r="L90" i="32"/>
  <c r="L91" i="32"/>
  <c r="L92" i="32"/>
  <c r="L93" i="32"/>
  <c r="L94" i="32"/>
  <c r="L95" i="32"/>
  <c r="L96" i="32"/>
  <c r="L97" i="32"/>
  <c r="L98" i="32"/>
  <c r="L99" i="32"/>
  <c r="L100" i="32"/>
  <c r="L101" i="32"/>
  <c r="L102" i="32"/>
  <c r="L103" i="32"/>
  <c r="L104" i="32"/>
  <c r="L105" i="32"/>
  <c r="L106" i="32"/>
  <c r="L107" i="32"/>
  <c r="L108" i="32"/>
  <c r="L109" i="32"/>
  <c r="L110" i="32"/>
  <c r="L111" i="32"/>
  <c r="L112" i="32"/>
  <c r="L113" i="32"/>
  <c r="L114" i="32"/>
  <c r="L115" i="32"/>
  <c r="L116" i="32"/>
  <c r="L117" i="32"/>
  <c r="L118" i="32"/>
  <c r="L119" i="32"/>
  <c r="L120" i="32"/>
  <c r="L121" i="32"/>
  <c r="L122" i="32"/>
  <c r="L123" i="32"/>
  <c r="L124" i="32"/>
  <c r="L125" i="32"/>
  <c r="L126" i="32"/>
  <c r="L127" i="32"/>
  <c r="L128" i="32"/>
  <c r="L129" i="32"/>
  <c r="L130" i="32"/>
  <c r="L131" i="32"/>
  <c r="L132" i="32"/>
  <c r="L133" i="32"/>
  <c r="L134" i="32"/>
  <c r="L135" i="32"/>
  <c r="L136" i="32"/>
  <c r="L137" i="32"/>
  <c r="L138" i="32"/>
  <c r="L139" i="32"/>
  <c r="L140" i="32"/>
  <c r="L141" i="32"/>
  <c r="L142" i="32"/>
  <c r="L143" i="32"/>
  <c r="L144" i="32"/>
  <c r="L145" i="32"/>
  <c r="L146" i="32"/>
  <c r="L147" i="32"/>
  <c r="L148" i="32"/>
  <c r="L149" i="32"/>
  <c r="L150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L164" i="32"/>
  <c r="L165" i="32"/>
  <c r="L166" i="32"/>
  <c r="L167" i="32"/>
  <c r="L168" i="32"/>
  <c r="L169" i="32"/>
  <c r="L170" i="32"/>
  <c r="L171" i="32"/>
  <c r="L172" i="32"/>
  <c r="L173" i="32"/>
  <c r="L174" i="32"/>
  <c r="L85" i="31" l="1"/>
  <c r="L106" i="31"/>
  <c r="L135" i="31"/>
  <c r="L21" i="31"/>
  <c r="L116" i="31"/>
  <c r="L84" i="31"/>
  <c r="L37" i="31"/>
  <c r="L153" i="31"/>
  <c r="L31" i="31"/>
  <c r="L64" i="31"/>
  <c r="L33" i="31"/>
  <c r="L92" i="31"/>
  <c r="L158" i="31"/>
  <c r="L134" i="31"/>
  <c r="L133" i="31"/>
  <c r="L115" i="31"/>
  <c r="L69" i="31"/>
  <c r="L141" i="31"/>
  <c r="L75" i="31"/>
  <c r="L97" i="31"/>
  <c r="L32" i="31"/>
  <c r="L58" i="31"/>
  <c r="L83" i="31"/>
  <c r="L132" i="31"/>
  <c r="L124" i="31"/>
  <c r="L14" i="31"/>
  <c r="L30" i="31"/>
  <c r="L91" i="31"/>
  <c r="L105" i="31"/>
  <c r="L90" i="31"/>
  <c r="L51" i="31"/>
  <c r="L152" i="31"/>
  <c r="L114" i="31"/>
  <c r="L123" i="31"/>
  <c r="L151" i="31"/>
  <c r="L122" i="31"/>
  <c r="L157" i="31"/>
  <c r="L156" i="31"/>
  <c r="L150" i="31"/>
  <c r="L36" i="31"/>
  <c r="L131" i="31"/>
  <c r="L130" i="31"/>
  <c r="L35" i="31"/>
  <c r="L140" i="31"/>
  <c r="L68" i="31"/>
  <c r="L11" i="31"/>
  <c r="L117" i="31"/>
  <c r="L82" i="31"/>
  <c r="L81" i="31"/>
  <c r="L67" i="31"/>
  <c r="L29" i="31"/>
  <c r="L28" i="31"/>
  <c r="L104" i="31"/>
  <c r="L113" i="31"/>
  <c r="L96" i="31"/>
  <c r="L24" i="31"/>
  <c r="L47" i="31"/>
  <c r="L34" i="31"/>
  <c r="L129" i="31"/>
  <c r="L43" i="31"/>
  <c r="L13" i="31"/>
  <c r="L42" i="31"/>
  <c r="L95" i="31"/>
  <c r="L63" i="31"/>
  <c r="L57" i="31"/>
  <c r="L79" i="31"/>
  <c r="L103" i="31"/>
  <c r="L74" i="31"/>
  <c r="L89" i="31"/>
  <c r="L17" i="31"/>
  <c r="L121" i="31"/>
  <c r="L56" i="31"/>
  <c r="L128" i="31"/>
  <c r="L62" i="31"/>
  <c r="L73" i="31"/>
  <c r="L149" i="31"/>
  <c r="L139" i="31"/>
  <c r="L78" i="31"/>
  <c r="L66" i="31"/>
  <c r="L50" i="31"/>
  <c r="L102" i="31"/>
  <c r="L27" i="31"/>
  <c r="L112" i="31"/>
  <c r="L101" i="31"/>
  <c r="L55" i="31"/>
  <c r="L61" i="31"/>
  <c r="L111" i="31"/>
  <c r="L40" i="31"/>
  <c r="L138" i="31"/>
  <c r="L100" i="31"/>
  <c r="L127" i="31"/>
  <c r="L148" i="31"/>
  <c r="L23" i="31"/>
  <c r="L26" i="31"/>
  <c r="L20" i="31"/>
  <c r="L99" i="31"/>
  <c r="L22" i="31"/>
  <c r="L143" i="31"/>
  <c r="L94" i="31"/>
  <c r="L41" i="31"/>
  <c r="L88" i="31"/>
  <c r="L25" i="31"/>
  <c r="L39" i="31"/>
  <c r="L110" i="31"/>
  <c r="L98" i="31"/>
  <c r="L19" i="31"/>
  <c r="L109" i="31"/>
  <c r="L54" i="31"/>
  <c r="L126" i="31"/>
  <c r="L10" i="31"/>
  <c r="L60" i="31"/>
  <c r="L120" i="31"/>
  <c r="L15" i="31"/>
  <c r="L147" i="31"/>
  <c r="L65" i="31"/>
  <c r="L53" i="31"/>
  <c r="L16" i="31"/>
  <c r="L38" i="31"/>
  <c r="L7" i="31"/>
  <c r="L137" i="31"/>
  <c r="L125" i="31"/>
  <c r="L119" i="31"/>
  <c r="L93" i="31"/>
  <c r="L77" i="31"/>
  <c r="L59" i="31"/>
  <c r="L72" i="31"/>
  <c r="L155" i="31"/>
  <c r="L142" i="31"/>
  <c r="L136" i="31"/>
  <c r="L18" i="31"/>
  <c r="L71" i="31"/>
  <c r="L9" i="31"/>
  <c r="L87" i="31"/>
  <c r="L6" i="31"/>
  <c r="L44" i="31"/>
  <c r="L154" i="31"/>
  <c r="L108" i="31"/>
  <c r="L49" i="31"/>
  <c r="L146" i="31"/>
  <c r="L46" i="31"/>
  <c r="L107" i="31"/>
  <c r="L118" i="31"/>
  <c r="L76" i="31"/>
  <c r="K12" i="31"/>
  <c r="L12" i="31" s="1"/>
  <c r="L80" i="31"/>
  <c r="L52" i="31"/>
  <c r="L48" i="31"/>
  <c r="L5" i="31"/>
  <c r="L86" i="31"/>
  <c r="L145" i="31"/>
  <c r="L45" i="31"/>
  <c r="L70" i="31"/>
  <c r="L144" i="31"/>
  <c r="L15" i="15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5" i="2"/>
  <c r="L37" i="2"/>
  <c r="L38" i="2"/>
  <c r="L39" i="2"/>
  <c r="L40" i="2"/>
  <c r="L41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7" i="2"/>
  <c r="L78" i="2"/>
  <c r="L79" i="2"/>
  <c r="L80" i="2"/>
  <c r="L81" i="2"/>
  <c r="L82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2" i="2"/>
  <c r="L103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3" i="2"/>
  <c r="L304" i="2"/>
  <c r="L306" i="2"/>
  <c r="L307" i="2"/>
  <c r="L9" i="9"/>
  <c r="L21" i="14" l="1"/>
  <c r="L14" i="15"/>
  <c r="L28" i="13"/>
  <c r="L29" i="13"/>
  <c r="L11" i="11"/>
  <c r="L24" i="10"/>
  <c r="L15" i="10"/>
  <c r="L28" i="9"/>
  <c r="L17" i="9" l="1"/>
  <c r="L15" i="9"/>
  <c r="L12" i="9"/>
  <c r="L6" i="16"/>
  <c r="L7" i="16"/>
  <c r="L8" i="16"/>
  <c r="L5" i="16"/>
  <c r="L6" i="15"/>
  <c r="L8" i="15"/>
  <c r="L9" i="15"/>
  <c r="L10" i="15"/>
  <c r="L11" i="15"/>
  <c r="L12" i="15"/>
  <c r="L13" i="15"/>
  <c r="L16" i="15"/>
  <c r="L17" i="15"/>
  <c r="L18" i="15"/>
  <c r="L20" i="15"/>
  <c r="L5" i="15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31" i="14"/>
  <c r="L22" i="14"/>
  <c r="L23" i="14"/>
  <c r="L24" i="14"/>
  <c r="L25" i="14"/>
  <c r="L26" i="14"/>
  <c r="L27" i="14"/>
  <c r="L28" i="14"/>
  <c r="L29" i="14"/>
  <c r="L5" i="14"/>
  <c r="L6" i="13"/>
  <c r="L7" i="13"/>
  <c r="L8" i="13"/>
  <c r="L9" i="13"/>
  <c r="L10" i="13"/>
  <c r="L38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30" i="13"/>
  <c r="L31" i="13"/>
  <c r="L32" i="13"/>
  <c r="L33" i="13"/>
  <c r="L34" i="13"/>
  <c r="L35" i="13"/>
  <c r="L36" i="13"/>
  <c r="L5" i="13"/>
  <c r="L6" i="11"/>
  <c r="L7" i="11"/>
  <c r="L8" i="11"/>
  <c r="L9" i="11"/>
  <c r="L10" i="11"/>
  <c r="L12" i="11"/>
  <c r="L13" i="11"/>
  <c r="L14" i="11"/>
  <c r="L15" i="11"/>
  <c r="L16" i="11"/>
  <c r="L5" i="11"/>
  <c r="L18" i="9"/>
  <c r="L5" i="9"/>
  <c r="L6" i="9"/>
  <c r="L7" i="9"/>
  <c r="L8" i="9"/>
  <c r="L33" i="9"/>
  <c r="L34" i="9"/>
  <c r="L35" i="9"/>
  <c r="L36" i="9"/>
  <c r="L10" i="9"/>
  <c r="L11" i="9"/>
  <c r="L49" i="9"/>
  <c r="L14" i="9"/>
  <c r="L47" i="9"/>
  <c r="L48" i="9"/>
  <c r="L16" i="9"/>
  <c r="L44" i="9"/>
  <c r="L19" i="9"/>
  <c r="L20" i="9"/>
  <c r="L21" i="9"/>
  <c r="L22" i="9"/>
  <c r="L23" i="9"/>
  <c r="L24" i="9"/>
  <c r="L25" i="9"/>
  <c r="L26" i="9"/>
  <c r="L29" i="9"/>
  <c r="L30" i="9"/>
  <c r="L31" i="9"/>
  <c r="L45" i="9"/>
  <c r="L46" i="9"/>
  <c r="L7" i="10" l="1"/>
  <c r="L8" i="10"/>
  <c r="L9" i="10"/>
  <c r="L10" i="10"/>
  <c r="L33" i="10"/>
  <c r="L11" i="10"/>
  <c r="L12" i="10"/>
  <c r="L13" i="10"/>
  <c r="L14" i="10"/>
  <c r="L17" i="10"/>
  <c r="L18" i="10"/>
  <c r="L20" i="10"/>
  <c r="L34" i="10"/>
  <c r="L21" i="10"/>
  <c r="L22" i="10"/>
  <c r="L23" i="10"/>
  <c r="L35" i="10"/>
  <c r="L26" i="10"/>
  <c r="L28" i="10"/>
  <c r="L29" i="10"/>
  <c r="L30" i="10"/>
  <c r="L31" i="10"/>
  <c r="L5" i="10"/>
  <c r="L36" i="8" l="1"/>
  <c r="L9" i="8"/>
  <c r="L10" i="8"/>
  <c r="L37" i="8"/>
  <c r="L38" i="8"/>
  <c r="L11" i="8"/>
  <c r="L12" i="8"/>
  <c r="L13" i="8"/>
  <c r="L39" i="8"/>
  <c r="L14" i="8"/>
  <c r="L16" i="8"/>
  <c r="L17" i="8"/>
  <c r="L21" i="8"/>
  <c r="L22" i="8"/>
  <c r="L44" i="8"/>
  <c r="L23" i="8"/>
  <c r="L43" i="8"/>
  <c r="L24" i="8"/>
  <c r="L25" i="8"/>
  <c r="L34" i="8"/>
  <c r="L35" i="8"/>
  <c r="L27" i="8"/>
  <c r="L28" i="8"/>
  <c r="L29" i="8"/>
  <c r="L40" i="8"/>
  <c r="L42" i="8"/>
  <c r="L8" i="8"/>
  <c r="K62" i="7" l="1"/>
  <c r="K63" i="7" l="1"/>
  <c r="R98" i="18" l="1"/>
  <c r="R99" i="18"/>
  <c r="R100" i="18"/>
  <c r="R101" i="18"/>
  <c r="R102" i="18"/>
  <c r="R103" i="18"/>
  <c r="T34" i="25" l="1"/>
  <c r="T33" i="25"/>
  <c r="Q31" i="25" l="1"/>
  <c r="R76" i="18" l="1"/>
  <c r="R77" i="18"/>
  <c r="R78" i="18"/>
  <c r="R79" i="18"/>
  <c r="R80" i="18"/>
  <c r="R81" i="18"/>
  <c r="R82" i="18"/>
  <c r="R83" i="18"/>
  <c r="R84" i="18"/>
  <c r="R85" i="18"/>
  <c r="R86" i="18"/>
  <c r="J9" i="16" l="1"/>
  <c r="J19" i="15"/>
  <c r="J30" i="14"/>
  <c r="J37" i="13"/>
  <c r="J17" i="11"/>
  <c r="J32" i="10"/>
  <c r="R75" i="18" l="1"/>
  <c r="K37" i="6"/>
  <c r="K45" i="6" l="1"/>
  <c r="Q28" i="25" l="1"/>
  <c r="Q25" i="25" l="1"/>
  <c r="Q22" i="25"/>
  <c r="K12" i="6" l="1"/>
  <c r="Q19" i="23" l="1"/>
  <c r="Q16" i="23"/>
  <c r="Q13" i="23"/>
  <c r="Q10" i="23"/>
  <c r="Q7" i="23"/>
  <c r="Q28" i="24"/>
  <c r="Q25" i="24"/>
  <c r="Q22" i="24"/>
  <c r="Q19" i="24"/>
  <c r="Q16" i="24"/>
  <c r="Q13" i="24"/>
  <c r="Q10" i="24"/>
  <c r="Q7" i="24"/>
  <c r="Q19" i="25"/>
  <c r="Q16" i="25"/>
  <c r="Q13" i="25"/>
  <c r="Q10" i="25"/>
  <c r="Q7" i="25"/>
  <c r="K8" i="21"/>
  <c r="K7" i="21"/>
  <c r="K6" i="21"/>
  <c r="K5" i="21"/>
  <c r="K11" i="6" l="1"/>
  <c r="L33" i="8" l="1"/>
  <c r="R25" i="18" l="1"/>
  <c r="R24" i="18"/>
  <c r="K7" i="5" l="1"/>
  <c r="K51" i="6" l="1"/>
  <c r="K30" i="6" l="1"/>
  <c r="K7" i="1" l="1"/>
  <c r="K6" i="1"/>
  <c r="K31" i="5" l="1"/>
  <c r="K30" i="5"/>
  <c r="K29" i="5"/>
  <c r="K8" i="6" l="1"/>
  <c r="K7" i="6"/>
  <c r="K17" i="1" l="1"/>
  <c r="V335" i="18" l="1"/>
  <c r="U335" i="18"/>
  <c r="T335" i="18"/>
  <c r="S335" i="18"/>
  <c r="V334" i="18"/>
  <c r="U334" i="18"/>
  <c r="T334" i="18"/>
  <c r="S334" i="18"/>
  <c r="K332" i="18"/>
  <c r="Q331" i="18"/>
  <c r="M331" i="18"/>
  <c r="K331" i="18"/>
  <c r="J331" i="18"/>
  <c r="S336" i="18" s="1"/>
  <c r="R314" i="18"/>
  <c r="R313" i="18"/>
  <c r="R312" i="18"/>
  <c r="R311" i="18"/>
  <c r="R310" i="18"/>
  <c r="R309" i="18"/>
  <c r="R308" i="18"/>
  <c r="R307" i="18"/>
  <c r="R306" i="18"/>
  <c r="R305" i="18"/>
  <c r="R304" i="18"/>
  <c r="R303" i="18"/>
  <c r="R302" i="18"/>
  <c r="R301" i="18"/>
  <c r="R300" i="18"/>
  <c r="R299" i="18"/>
  <c r="R298" i="18"/>
  <c r="R297" i="18"/>
  <c r="R296" i="18"/>
  <c r="R295" i="18"/>
  <c r="R294" i="18"/>
  <c r="R293" i="18"/>
  <c r="R292" i="18"/>
  <c r="R291" i="18"/>
  <c r="R290" i="18"/>
  <c r="R289" i="18"/>
  <c r="R288" i="18"/>
  <c r="R287" i="18"/>
  <c r="R286" i="18"/>
  <c r="R285" i="18"/>
  <c r="R284" i="18"/>
  <c r="R283" i="18"/>
  <c r="R282" i="18"/>
  <c r="R281" i="18"/>
  <c r="R280" i="18"/>
  <c r="R279" i="18"/>
  <c r="R278" i="18"/>
  <c r="R277" i="18"/>
  <c r="R276" i="18"/>
  <c r="R275" i="18"/>
  <c r="R274" i="18"/>
  <c r="R273" i="18"/>
  <c r="R272" i="18"/>
  <c r="R271" i="18"/>
  <c r="R270" i="18"/>
  <c r="R269" i="18"/>
  <c r="R268" i="18"/>
  <c r="R267" i="18"/>
  <c r="R266" i="18"/>
  <c r="R265" i="18"/>
  <c r="R264" i="18"/>
  <c r="R263" i="18"/>
  <c r="R262" i="18"/>
  <c r="R261" i="18"/>
  <c r="R260" i="18"/>
  <c r="R259" i="18"/>
  <c r="R258" i="18"/>
  <c r="R257" i="18"/>
  <c r="R256" i="18"/>
  <c r="R255" i="18"/>
  <c r="R254" i="18"/>
  <c r="R253" i="18"/>
  <c r="R252" i="18"/>
  <c r="R251" i="18"/>
  <c r="R250" i="18"/>
  <c r="R249" i="18"/>
  <c r="R248" i="18"/>
  <c r="R247" i="18"/>
  <c r="R246" i="18"/>
  <c r="R245" i="18"/>
  <c r="R244" i="18"/>
  <c r="R243" i="18"/>
  <c r="R242" i="18"/>
  <c r="R241" i="18"/>
  <c r="R240" i="18"/>
  <c r="R239" i="18"/>
  <c r="R238" i="18"/>
  <c r="R237" i="18"/>
  <c r="R236" i="18"/>
  <c r="R235" i="18"/>
  <c r="R234" i="18"/>
  <c r="R233" i="18"/>
  <c r="R232" i="18"/>
  <c r="R231" i="18"/>
  <c r="R230" i="18"/>
  <c r="R229" i="18"/>
  <c r="R228" i="18"/>
  <c r="R227" i="18"/>
  <c r="R226" i="18"/>
  <c r="R225" i="18"/>
  <c r="R224" i="18"/>
  <c r="R223" i="18"/>
  <c r="R222" i="18"/>
  <c r="R221" i="18"/>
  <c r="R220" i="18"/>
  <c r="R219" i="18"/>
  <c r="R218" i="18"/>
  <c r="R217" i="18"/>
  <c r="R216" i="18"/>
  <c r="R215" i="18"/>
  <c r="R214" i="18"/>
  <c r="R213" i="18"/>
  <c r="R212" i="18"/>
  <c r="R211" i="18"/>
  <c r="R210" i="18"/>
  <c r="R209" i="18"/>
  <c r="R208" i="18"/>
  <c r="R207" i="18"/>
  <c r="R206" i="18"/>
  <c r="R205" i="18"/>
  <c r="R204" i="18"/>
  <c r="R203" i="18"/>
  <c r="R202" i="18"/>
  <c r="R201" i="18"/>
  <c r="R200" i="18"/>
  <c r="R199" i="18"/>
  <c r="R198" i="18"/>
  <c r="R197" i="18"/>
  <c r="R196" i="18"/>
  <c r="R195" i="18"/>
  <c r="R194" i="18"/>
  <c r="R193" i="18"/>
  <c r="R192" i="18"/>
  <c r="R191" i="18"/>
  <c r="R190" i="18"/>
  <c r="R189" i="18"/>
  <c r="R188" i="18"/>
  <c r="R187" i="18"/>
  <c r="R186" i="18"/>
  <c r="R185" i="18"/>
  <c r="R184" i="18"/>
  <c r="R183" i="18"/>
  <c r="R182" i="18"/>
  <c r="R181" i="18"/>
  <c r="R180" i="18"/>
  <c r="R179" i="18"/>
  <c r="R178" i="18"/>
  <c r="R177" i="18"/>
  <c r="R176" i="18"/>
  <c r="R175" i="18"/>
  <c r="R174" i="18"/>
  <c r="R173" i="18"/>
  <c r="R172" i="18"/>
  <c r="R171" i="18"/>
  <c r="R170" i="18"/>
  <c r="R164" i="18"/>
  <c r="R163" i="18"/>
  <c r="R162" i="18"/>
  <c r="R161" i="18"/>
  <c r="R160" i="18"/>
  <c r="R159" i="18"/>
  <c r="R158" i="18"/>
  <c r="R157" i="18"/>
  <c r="R156" i="18"/>
  <c r="R155" i="18"/>
  <c r="R154" i="18"/>
  <c r="R153" i="18"/>
  <c r="R152" i="18"/>
  <c r="R151" i="18"/>
  <c r="R135" i="18"/>
  <c r="R134" i="18"/>
  <c r="R133" i="18"/>
  <c r="R132" i="18"/>
  <c r="R131" i="18"/>
  <c r="R130" i="18"/>
  <c r="R129" i="18"/>
  <c r="R128" i="18"/>
  <c r="R127" i="18"/>
  <c r="R126" i="18"/>
  <c r="R125" i="18"/>
  <c r="R124" i="18"/>
  <c r="R123" i="18"/>
  <c r="R122" i="18"/>
  <c r="R121" i="18"/>
  <c r="R120" i="18"/>
  <c r="R119" i="18"/>
  <c r="R118" i="18"/>
  <c r="R117" i="18"/>
  <c r="R116" i="18"/>
  <c r="R115" i="18"/>
  <c r="R114" i="18"/>
  <c r="R113" i="18"/>
  <c r="R112" i="18"/>
  <c r="R111" i="18"/>
  <c r="R110" i="18"/>
  <c r="R109" i="18"/>
  <c r="R108" i="18"/>
  <c r="R107" i="18"/>
  <c r="R106" i="18"/>
  <c r="R105" i="18"/>
  <c r="R104" i="18"/>
  <c r="R97" i="18"/>
  <c r="R96" i="18"/>
  <c r="R95" i="18"/>
  <c r="R94" i="18"/>
  <c r="R93" i="18"/>
  <c r="R92" i="18"/>
  <c r="R91" i="18"/>
  <c r="R90" i="18"/>
  <c r="R89" i="18"/>
  <c r="R88" i="18"/>
  <c r="R87" i="18"/>
  <c r="R74" i="18"/>
  <c r="R73" i="18"/>
  <c r="R72" i="18"/>
  <c r="R71" i="18"/>
  <c r="R70" i="18"/>
  <c r="R69" i="18"/>
  <c r="R68" i="18"/>
  <c r="R67" i="18"/>
  <c r="R66" i="18"/>
  <c r="R65" i="18"/>
  <c r="R64" i="18"/>
  <c r="R63" i="18"/>
  <c r="R62" i="18"/>
  <c r="R61" i="18"/>
  <c r="R60" i="18"/>
  <c r="R59" i="18"/>
  <c r="R58" i="18"/>
  <c r="R57" i="18"/>
  <c r="R56" i="18"/>
  <c r="R55" i="18"/>
  <c r="R54" i="18"/>
  <c r="R53" i="18"/>
  <c r="R52" i="18"/>
  <c r="R51" i="18"/>
  <c r="R50" i="18"/>
  <c r="R49" i="18"/>
  <c r="R48" i="18"/>
  <c r="R47" i="18"/>
  <c r="R46" i="18"/>
  <c r="R45" i="18"/>
  <c r="R44" i="18"/>
  <c r="R43" i="18"/>
  <c r="R42" i="18"/>
  <c r="R41" i="18"/>
  <c r="R40" i="18"/>
  <c r="R39" i="18"/>
  <c r="R38" i="18"/>
  <c r="R37" i="18"/>
  <c r="R36" i="18"/>
  <c r="R35" i="18"/>
  <c r="R34" i="18"/>
  <c r="R33" i="18"/>
  <c r="R32" i="18"/>
  <c r="R31" i="18"/>
  <c r="R30" i="18"/>
  <c r="R29" i="18"/>
  <c r="R28" i="18"/>
  <c r="R27" i="18"/>
  <c r="R26" i="18"/>
  <c r="R23" i="18"/>
  <c r="R22" i="18"/>
  <c r="R21" i="18"/>
  <c r="R20" i="18"/>
  <c r="R19" i="18"/>
  <c r="R18" i="18"/>
  <c r="R17" i="18"/>
  <c r="R16" i="18"/>
  <c r="R15" i="18"/>
  <c r="R14" i="18"/>
  <c r="R13" i="18"/>
  <c r="R12" i="18"/>
  <c r="R11" i="18"/>
  <c r="R10" i="18"/>
  <c r="R9" i="18"/>
  <c r="R8" i="18"/>
  <c r="R7" i="18"/>
  <c r="R6" i="18"/>
  <c r="R5" i="18"/>
  <c r="R4" i="18"/>
  <c r="W334" i="18" l="1"/>
  <c r="W335" i="18"/>
  <c r="R332" i="18"/>
  <c r="L15" i="8"/>
  <c r="L7" i="8"/>
  <c r="L32" i="8"/>
  <c r="L31" i="8"/>
  <c r="L5" i="8"/>
  <c r="K65" i="7"/>
  <c r="K56" i="7"/>
  <c r="K33" i="7"/>
  <c r="K26" i="7"/>
  <c r="K34" i="7"/>
  <c r="K9" i="7"/>
  <c r="K57" i="6"/>
  <c r="K52" i="6"/>
  <c r="K35" i="6"/>
  <c r="K25" i="6"/>
  <c r="K15" i="6"/>
  <c r="K10" i="6"/>
  <c r="K9" i="6"/>
  <c r="K6" i="6"/>
  <c r="K6" i="5"/>
  <c r="K28" i="5"/>
  <c r="K27" i="5"/>
  <c r="K32" i="5"/>
  <c r="K22" i="5"/>
  <c r="K13" i="5"/>
  <c r="K8" i="5"/>
  <c r="K5" i="5"/>
  <c r="K26" i="1"/>
  <c r="J16" i="1"/>
  <c r="K16" i="1" s="1"/>
  <c r="K15" i="1"/>
  <c r="K14" i="1"/>
  <c r="K19" i="1"/>
  <c r="K23" i="1"/>
  <c r="K24" i="1"/>
  <c r="K25" i="1"/>
  <c r="K13" i="1"/>
  <c r="K12" i="1"/>
  <c r="K5" i="1"/>
  <c r="K302" i="2"/>
  <c r="L302" i="2" s="1"/>
  <c r="K104" i="2"/>
  <c r="L104" i="2" s="1"/>
  <c r="K76" i="2"/>
  <c r="L76" i="2" s="1"/>
  <c r="K43" i="2"/>
  <c r="L43" i="2" s="1"/>
  <c r="K42" i="2"/>
  <c r="L42" i="2" s="1"/>
  <c r="K36" i="2"/>
  <c r="L36" i="2" s="1"/>
  <c r="K34" i="2"/>
  <c r="L34" i="2" s="1"/>
  <c r="K33" i="2"/>
  <c r="L33" i="2" s="1"/>
  <c r="K9" i="2"/>
  <c r="L9" i="2" s="1"/>
  <c r="K8" i="2"/>
  <c r="L8" i="2" s="1"/>
  <c r="K7" i="2"/>
  <c r="L7" i="2" s="1"/>
  <c r="K6" i="2"/>
  <c r="L6" i="2" s="1"/>
  <c r="K5" i="2"/>
  <c r="L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527A09A4-22CA-4011-B196-F8E4E9ECB822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95BC9115-FAD5-45B5-A896-BFF4199FFB8E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I3" authorId="1" shapeId="0" xr:uid="{58B46E4D-9B5B-4F22-B833-9670A679241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3" authorId="0" shapeId="0" xr:uid="{96D21E52-C73A-42F6-9FA4-E80B54BF7B1A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X3" authorId="2" shapeId="0" xr:uid="{D9EA7B2C-F913-4F8E-B705-8112118A2BD2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</authors>
  <commentList>
    <comment ref="D3" authorId="0" shapeId="0" xr:uid="{6716F925-7BF9-43D9-89F6-5CA8F317B845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D30E4851-42F9-4C2A-8647-FCF475E83DA8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75A80F1D-69C7-422A-8CAB-9598DF5C3742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I3" authorId="1" shapeId="0" xr:uid="{0C7CDC87-E011-46BD-9964-2179F0CB6D51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3" authorId="0" shapeId="0" xr:uid="{77ED9F48-8722-4742-802C-C06BA5BB1108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X3" authorId="2" shapeId="0" xr:uid="{644EAC5B-5935-4397-BF6E-A2C335106C6A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</authors>
  <commentList>
    <comment ref="D3" authorId="0" shapeId="0" xr:uid="{C4BA44C0-605F-4B05-8591-6390A4C1E1ED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C1C870B4-9FA9-48E9-A5B7-C945C8945754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1C3AF075-DA02-48CA-B39F-1D58DA5DE26F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I3" authorId="1" shapeId="0" xr:uid="{95D0245C-2FA9-4524-8507-6A0385B0567B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3" authorId="0" shapeId="0" xr:uid="{D2663DA3-5990-4577-8C98-E06B4DE2011A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X3" authorId="2" shapeId="0" xr:uid="{2250C87E-9A20-44E4-A7B2-C7CBA821631E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</authors>
  <commentList>
    <comment ref="D3" authorId="0" shapeId="0" xr:uid="{A1EC6A53-4C98-4CB0-BED6-E588E643B50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B2EBAA37-80F5-480B-9883-E2F40A4DB1E9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AE53ADFD-FD49-4DF3-94C8-18AD693D6F4C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I3" authorId="1" shapeId="0" xr:uid="{F9897772-9097-4E9B-84D9-E08331B6B4E4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3" authorId="0" shapeId="0" xr:uid="{0D63DB23-0FD4-471D-9AB2-F0DBBD727807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X3" authorId="2" shapeId="0" xr:uid="{528805FE-8468-4DFD-88C5-92781056CC75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2B2F184E-F343-4674-B090-DCA8DB9FFCBB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C13D56F0-0531-4960-A1FF-4946B6A8BBDC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5B0F1E34-DF32-41AD-8BE5-9CBE228B0560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B9DA09B3-31D9-4698-BCB4-27E01B3F068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BB1E664F-C60B-40D4-96B1-C8FF7974E24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5099F525-6681-40A8-BFE9-DF916E4A71C2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DF33F8DC-3209-4E89-88F8-6BA209850CFA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5960CEAD-E0CC-44DF-A7C2-9DC27F40A623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0AB7C38F-7ACA-41B3-90B9-4022A03F2E04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D33CFC30-6247-4843-8963-922FA0B24EC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V2" authorId="0" shapeId="0" xr:uid="{0229589F-497B-496D-9FD7-7993070FAF7C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Z2" authorId="0" shapeId="0" xr:uid="{9EFD5D55-5AE2-4E74-A077-30962BF40E11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AD2" authorId="1" shapeId="0" xr:uid="{2CCF24AA-46BD-499A-AE66-73DB0D0662DA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149" authorId="2" shapeId="0" xr:uid="{7319BCFD-5EB4-4873-BF17-02E0558B1D5C}">
      <text>
        <r>
          <rPr>
            <b/>
            <sz val="9"/>
            <color indexed="81"/>
            <rFont val="돋움"/>
            <family val="3"/>
            <charset val="129"/>
          </rPr>
          <t>교통비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ECBBAB5E-20D4-44B8-BE70-25A9BA9A4A3C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12A0AF87-7477-4867-B40C-90BEF4164CB1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I3" authorId="1" shapeId="0" xr:uid="{1B39091A-FB64-4AFF-87FF-301300F3A6F8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L3" authorId="0" shapeId="0" xr:uid="{3219D2DF-0FDA-4190-95AB-A90894E326DD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X3" authorId="2" shapeId="0" xr:uid="{CE343534-97FC-4721-B7EC-D8BA6A7BE615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49A2D4AD-0AFB-4EE4-86D3-16B247C7E1A8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BA547785-3FD6-4621-A80C-9CFA7A399BFE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07B5A037-15FA-4D40-B2C7-FE4C42BDCF7D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D022FE0F-9625-4425-AC0E-E43778152947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442D4E58-0F76-428E-9D1A-C383070AA6AE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761B1506-D2A8-4739-9551-4F665DD75720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951915F8-CCDF-4CF0-A1BD-F1CDD026B14B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47552A45-427C-4EEA-B6A4-D24F6CE24F6C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7D64D2F4-96A4-415E-9AC6-ED160AD86BD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17DE6741-327E-4301-A578-8FEC97284E11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19316817-70F4-4B21-8FC8-E29222D3715D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6BBCCC2C-5AF3-485A-8CDD-6B07EE797ADB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77D34754-123E-4A77-AD05-D83E9E2BDBEE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A7108548-879F-4DE4-BA7F-96D77DC48E03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4D68CBA8-09C9-443F-9FD6-ED8B7C436A2B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E621F937-A568-4CFB-BAAB-77108D6890AB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40D548E1-3588-4AC8-94BA-F8DB3B7544B0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662A00B0-0689-427C-A4D7-69ADF1EF0522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ACC4E178-48B2-4234-8C0E-2F15587FFCB4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3EB5C4B5-67A0-4012-8D0D-3F3F3A5E0D4E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C88A85C5-29F2-4EE0-8CAB-6C287CE18965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7AAD1065-4646-48E2-BAB1-036C67CE21B3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B0B7E0FB-B517-44E1-B0B2-7C4604ED5B36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51C6F4F3-16DE-4E4F-AE9C-D6FC68129C74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B9F50BE1-BB94-4EBA-B16D-3BCED2BF4E76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89EAB40A-C5EE-41E5-8728-3D6A7C362724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234B995F-5143-4820-88ED-7C00C5241D43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E9166A89-1355-4E64-AF4D-6DE57683EC33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61D26139-DB4E-4D1B-8BDD-883AB7BB6F58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E6ECDBC4-A55A-4199-9A11-FBDD75013642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148ABB1E-EC96-4530-82F0-B00C51095E09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E2C16A17-6608-4253-8BF1-7628C4B2C07E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64BD4C02-42E2-465F-B77F-EF844F3BE92B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FF4B65EB-BE2C-422E-97E3-1C34C668902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64ABCC51-AC16-4E11-80B5-FA9BC19142E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148ABB1E-EC96-4530-82F0-B00C51095E09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E2C16A17-6608-4253-8BF1-7628C4B2C07E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64BD4C02-42E2-465F-B77F-EF844F3BE92B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FF4B65EB-BE2C-422E-97E3-1C34C668902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64ABCC51-AC16-4E11-80B5-FA9BC19142E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 xr:uid="{38C2C271-65C5-4F81-AC15-F28A3DEC2423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4" authorId="0" shapeId="0" xr:uid="{DD9A7CC2-00D3-4286-AF3D-37E691F9D654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Y4" authorId="2" shapeId="0" xr:uid="{1DBF8434-C06F-4D5B-BCF2-2DBBCEA8E9F9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3" authorId="0" shapeId="0" xr:uid="{FF50ACCA-9D70-4DE7-BE39-351B885A9D72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E3" authorId="0" shapeId="0" xr:uid="{CF7E6AAE-C71D-4B51-B294-847C42200419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3" authorId="1" shapeId="0" xr:uid="{2B91F02D-B76B-4894-AA7D-5BEED98FC094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3" authorId="0" shapeId="0" xr:uid="{5EEC2B1B-A1DC-43B3-BCC5-06EAD10115B4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3" authorId="2" shapeId="0" xr:uid="{BE4F2074-7513-4DD6-97AD-2D10C1E5B12A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<sst xmlns="http://schemas.openxmlformats.org/spreadsheetml/2006/main" count="18731" uniqueCount="6118">
  <si>
    <t>9. 교육훈련계획서</t>
    <phoneticPr fontId="4" type="noConversion"/>
  </si>
  <si>
    <t>교육
종류</t>
    <phoneticPr fontId="6" type="noConversion"/>
  </si>
  <si>
    <t>교 육 과 정 명</t>
    <phoneticPr fontId="6" type="noConversion"/>
  </si>
  <si>
    <t>교육
일수</t>
    <phoneticPr fontId="6" type="noConversion"/>
  </si>
  <si>
    <t>교육
시간</t>
    <phoneticPr fontId="6" type="noConversion"/>
  </si>
  <si>
    <t>교육기관</t>
    <phoneticPr fontId="6" type="noConversion"/>
  </si>
  <si>
    <t>수 강 대 상 자</t>
    <phoneticPr fontId="6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</si>
  <si>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6" type="noConversion"/>
  </si>
  <si>
    <t>월 별 일 정</t>
    <phoneticPr fontId="6" type="noConversion"/>
  </si>
  <si>
    <t>교육
장소</t>
    <phoneticPr fontId="6" type="noConversion"/>
  </si>
  <si>
    <t>교육 신청 사유
(교육 필요성)</t>
    <phoneticPr fontId="6" type="noConversion"/>
  </si>
  <si>
    <t>실무 적용 계획
(교육 기대 효과)</t>
    <phoneticPr fontId="6" type="noConversion"/>
  </si>
  <si>
    <t>검토 결과</t>
    <phoneticPr fontId="6" type="noConversion"/>
  </si>
  <si>
    <t>소속팀</t>
    <phoneticPr fontId="6" type="noConversion"/>
  </si>
  <si>
    <t>직위</t>
    <phoneticPr fontId="6" type="noConversion"/>
  </si>
  <si>
    <t>성   명</t>
    <phoneticPr fontId="6" type="noConversion"/>
  </si>
  <si>
    <t>수강료</t>
    <phoneticPr fontId="6" type="noConversion"/>
  </si>
  <si>
    <t>출장비</t>
    <phoneticPr fontId="6" type="noConversion"/>
  </si>
  <si>
    <t>계</t>
    <phoneticPr fontId="6" type="noConversion"/>
  </si>
  <si>
    <t>비대면</t>
    <phoneticPr fontId="8" type="noConversion"/>
  </si>
  <si>
    <t>실적/계획/추정 원가계산 및 손익산출 실무</t>
    <phoneticPr fontId="8" type="noConversion"/>
  </si>
  <si>
    <t>KPC</t>
    <phoneticPr fontId="8" type="noConversion"/>
  </si>
  <si>
    <t>전략기획팀</t>
    <phoneticPr fontId="8" type="noConversion"/>
  </si>
  <si>
    <t>과장</t>
    <phoneticPr fontId="8" type="noConversion"/>
  </si>
  <si>
    <t>박주영</t>
    <phoneticPr fontId="8" type="noConversion"/>
  </si>
  <si>
    <t>20
22</t>
    <phoneticPr fontId="8" type="noConversion"/>
  </si>
  <si>
    <t>자택</t>
    <phoneticPr fontId="6" type="noConversion"/>
  </si>
  <si>
    <t>손익 및 원가 관련 분석을 위한 지식 습득</t>
    <phoneticPr fontId="8" type="noConversion"/>
  </si>
  <si>
    <t>손익 및 원가관련 분석
능력 향상</t>
    <phoneticPr fontId="8" type="noConversion"/>
  </si>
  <si>
    <t>O</t>
    <phoneticPr fontId="8" type="noConversion"/>
  </si>
  <si>
    <t>경영혁신을 위한 전략 트렌드 분석 및 활용 실무</t>
    <phoneticPr fontId="8" type="noConversion"/>
  </si>
  <si>
    <t>박주상</t>
    <phoneticPr fontId="8" type="noConversion"/>
  </si>
  <si>
    <t>3
5</t>
    <phoneticPr fontId="8" type="noConversion"/>
  </si>
  <si>
    <t>자택</t>
    <phoneticPr fontId="8" type="noConversion"/>
  </si>
  <si>
    <t>전략적 경영 트렌드
 이해 및 학습</t>
    <phoneticPr fontId="8" type="noConversion"/>
  </si>
  <si>
    <t>실제 기업의 전략 수립 프로세스 실무 적용</t>
    <phoneticPr fontId="8" type="noConversion"/>
  </si>
  <si>
    <t>O</t>
    <phoneticPr fontId="3" type="noConversion"/>
  </si>
  <si>
    <t>신규사업개발과 사업계획수립실무</t>
    <phoneticPr fontId="8" type="noConversion"/>
  </si>
  <si>
    <t>대리</t>
    <phoneticPr fontId="8" type="noConversion"/>
  </si>
  <si>
    <t>이지웅</t>
    <phoneticPr fontId="8" type="noConversion"/>
  </si>
  <si>
    <t>6
8</t>
    <phoneticPr fontId="8" type="noConversion"/>
  </si>
  <si>
    <t>신규사업개발 업무에
대한 학습 목적</t>
    <phoneticPr fontId="8" type="noConversion"/>
  </si>
  <si>
    <t>평택사업장 신규사업
진행 관리에 적용</t>
    <phoneticPr fontId="8" type="noConversion"/>
  </si>
  <si>
    <t>예산관리 기본</t>
    <phoneticPr fontId="8" type="noConversion"/>
  </si>
  <si>
    <t>주임</t>
    <phoneticPr fontId="6" type="noConversion"/>
  </si>
  <si>
    <t>김보민</t>
    <phoneticPr fontId="8" type="noConversion"/>
  </si>
  <si>
    <t>26
28</t>
    <phoneticPr fontId="8" type="noConversion"/>
  </si>
  <si>
    <t>예산담당자로서 기본 직무 역량 향상</t>
    <phoneticPr fontId="8" type="noConversion"/>
  </si>
  <si>
    <t>예산 기본 개념 정립</t>
    <phoneticPr fontId="8" type="noConversion"/>
  </si>
  <si>
    <t>예산수립 및 관리 실무</t>
    <phoneticPr fontId="8" type="noConversion"/>
  </si>
  <si>
    <t>삼일
아카데미</t>
    <phoneticPr fontId="8" type="noConversion"/>
  </si>
  <si>
    <t>18
20</t>
    <phoneticPr fontId="8" type="noConversion"/>
  </si>
  <si>
    <t>예산편성 체계와 예실차이 분석을 통한 실무 역량 향상</t>
    <phoneticPr fontId="8" type="noConversion"/>
  </si>
  <si>
    <t>예실 분석을 통한 
수익성 개선 활동 진행</t>
    <phoneticPr fontId="8" type="noConversion"/>
  </si>
  <si>
    <t>대면</t>
    <phoneticPr fontId="8" type="noConversion"/>
  </si>
  <si>
    <t>빅데이터 분석을 위한 태블로 시각화</t>
    <phoneticPr fontId="8" type="noConversion"/>
  </si>
  <si>
    <t>마케팅팀</t>
    <phoneticPr fontId="8" type="noConversion"/>
  </si>
  <si>
    <t>사원</t>
    <phoneticPr fontId="8" type="noConversion"/>
  </si>
  <si>
    <t>유수현</t>
    <phoneticPr fontId="8" type="noConversion"/>
  </si>
  <si>
    <t>14
15</t>
    <phoneticPr fontId="8" type="noConversion"/>
  </si>
  <si>
    <t>서울</t>
    <phoneticPr fontId="6" type="noConversion"/>
  </si>
  <si>
    <t>태블로 툴 활용법 익히기</t>
    <phoneticPr fontId="8" type="noConversion"/>
  </si>
  <si>
    <t>데이터 분석 시각화</t>
    <phoneticPr fontId="8" type="noConversion"/>
  </si>
  <si>
    <t>대면</t>
    <phoneticPr fontId="3" type="noConversion"/>
  </si>
  <si>
    <t>업무 생산성을 높이는 ChatGPT 활용 스킬</t>
    <phoneticPr fontId="8" type="noConversion"/>
  </si>
  <si>
    <t>주임</t>
    <phoneticPr fontId="8" type="noConversion"/>
  </si>
  <si>
    <t>윤소연</t>
    <phoneticPr fontId="8" type="noConversion"/>
  </si>
  <si>
    <t>서울</t>
    <phoneticPr fontId="8" type="noConversion"/>
  </si>
  <si>
    <t>gpt를 활용한 업무 효율화 지식 습득</t>
    <phoneticPr fontId="8" type="noConversion"/>
  </si>
  <si>
    <t>문서작성 등에 활용</t>
    <phoneticPr fontId="8" type="noConversion"/>
  </si>
  <si>
    <t>비대면</t>
    <phoneticPr fontId="3" type="noConversion"/>
  </si>
  <si>
    <t>디지털 광고, 실행에서 분석까지</t>
    <phoneticPr fontId="8" type="noConversion"/>
  </si>
  <si>
    <t>김예진</t>
    <phoneticPr fontId="8" type="noConversion"/>
  </si>
  <si>
    <t>8
9</t>
    <phoneticPr fontId="8" type="noConversion"/>
  </si>
  <si>
    <t>신유형 매체 파악 및 다양한 PR 계획 수립</t>
    <phoneticPr fontId="8" type="noConversion"/>
  </si>
  <si>
    <t>기업 이미지에 적절한 PR 매체와 방식 적용</t>
    <phoneticPr fontId="8" type="noConversion"/>
  </si>
  <si>
    <t>마켓센싱 역량강화(마케팅통찰력개발)</t>
    <phoneticPr fontId="8" type="noConversion"/>
  </si>
  <si>
    <t>계장</t>
    <phoneticPr fontId="8" type="noConversion"/>
  </si>
  <si>
    <t>김병훈</t>
    <phoneticPr fontId="8" type="noConversion"/>
  </si>
  <si>
    <t>18
19</t>
    <phoneticPr fontId="8" type="noConversion"/>
  </si>
  <si>
    <t>마케팅 업무 활용</t>
    <phoneticPr fontId="8" type="noConversion"/>
  </si>
  <si>
    <t>마케팅 전략 수립</t>
    <phoneticPr fontId="8" type="noConversion"/>
  </si>
  <si>
    <t>가격결정 및 프로모션 실무</t>
    <phoneticPr fontId="6" type="noConversion"/>
  </si>
  <si>
    <t>KPC</t>
    <phoneticPr fontId="6" type="noConversion"/>
  </si>
  <si>
    <t>마케팅팀</t>
    <phoneticPr fontId="3" type="noConversion"/>
  </si>
  <si>
    <t>과장</t>
    <phoneticPr fontId="6" type="noConversion"/>
  </si>
  <si>
    <t>홍세동</t>
    <phoneticPr fontId="6" type="noConversion"/>
  </si>
  <si>
    <t>22
24</t>
    <phoneticPr fontId="8" type="noConversion"/>
  </si>
  <si>
    <t>정가 책정 실무자</t>
    <phoneticPr fontId="8" type="noConversion"/>
  </si>
  <si>
    <t>가격 관리 체계 구축에 지식 습득</t>
    <phoneticPr fontId="8" type="noConversion"/>
  </si>
  <si>
    <t>B2B마케팅전략기획</t>
    <phoneticPr fontId="6" type="noConversion"/>
  </si>
  <si>
    <t>박해림</t>
    <phoneticPr fontId="6" type="noConversion"/>
  </si>
  <si>
    <t>27
29</t>
    <phoneticPr fontId="8" type="noConversion"/>
  </si>
  <si>
    <t>B2B기업의 효과적인 마케팅 전략 수립</t>
    <phoneticPr fontId="8" type="noConversion"/>
  </si>
  <si>
    <t>장기적인 마케팅 전략 수립</t>
    <phoneticPr fontId="8" type="noConversion"/>
  </si>
  <si>
    <t>Python 기반의 텍스트 데이터 분석 정규화</t>
    <phoneticPr fontId="6" type="noConversion"/>
  </si>
  <si>
    <t>사원</t>
    <phoneticPr fontId="6" type="noConversion"/>
  </si>
  <si>
    <t>유수현</t>
    <phoneticPr fontId="6" type="noConversion"/>
  </si>
  <si>
    <t>29
31</t>
    <phoneticPr fontId="8" type="noConversion"/>
  </si>
  <si>
    <t>텍스트 데이터 분석</t>
    <phoneticPr fontId="8" type="noConversion"/>
  </si>
  <si>
    <t>결과분석 바탕 인사이트 도출</t>
    <phoneticPr fontId="8" type="noConversion"/>
  </si>
  <si>
    <t>고객 데이터 분석 실무(Excel활용)</t>
    <phoneticPr fontId="6" type="noConversion"/>
  </si>
  <si>
    <t>윤소연</t>
    <phoneticPr fontId="6" type="noConversion"/>
  </si>
  <si>
    <t>고객 데이터 관리 지식 습득</t>
    <phoneticPr fontId="8" type="noConversion"/>
  </si>
  <si>
    <t>MI 체계 구축에 활용</t>
    <phoneticPr fontId="8" type="noConversion"/>
  </si>
  <si>
    <t>빅테이터 활용 마케팅 실무</t>
    <phoneticPr fontId="8" type="noConversion"/>
  </si>
  <si>
    <t>최현진</t>
  </si>
  <si>
    <t>10
12</t>
    <phoneticPr fontId="8" type="noConversion"/>
  </si>
  <si>
    <t>마케팅 및 홍보 전략 수립</t>
    <phoneticPr fontId="8" type="noConversion"/>
  </si>
  <si>
    <t>타켓별 효과적인 마케팅 및 홍보 적용</t>
    <phoneticPr fontId="8" type="noConversion"/>
  </si>
  <si>
    <t>홍보기획 및 실행전략</t>
    <phoneticPr fontId="8" type="noConversion"/>
  </si>
  <si>
    <t>1
3</t>
    <phoneticPr fontId="8" type="noConversion"/>
  </si>
  <si>
    <t>효과적인 홍보 기획 및 전략 수립</t>
    <phoneticPr fontId="8" type="noConversion"/>
  </si>
  <si>
    <t>기업 및 CEO 홍보 활성화</t>
    <phoneticPr fontId="8" type="noConversion"/>
  </si>
  <si>
    <t>브랜드, 마케팅 그리고 커뮤니케이션</t>
    <phoneticPr fontId="6" type="noConversion"/>
  </si>
  <si>
    <t>15
17</t>
    <phoneticPr fontId="8" type="noConversion"/>
  </si>
  <si>
    <t>브랜딩을 위한 효율적 고객 커뮤니케이션 방향성 모색</t>
    <phoneticPr fontId="8" type="noConversion"/>
  </si>
  <si>
    <t>기업 이미지 리브랜딩</t>
    <phoneticPr fontId="8" type="noConversion"/>
  </si>
  <si>
    <t>New Media 마케팅 전략</t>
    <phoneticPr fontId="8" type="noConversion"/>
  </si>
  <si>
    <t>최현진</t>
    <phoneticPr fontId="8" type="noConversion"/>
  </si>
  <si>
    <t xml:space="preserve">30
</t>
    <phoneticPr fontId="8" type="noConversion"/>
  </si>
  <si>
    <t xml:space="preserve">
2</t>
    <phoneticPr fontId="8" type="noConversion"/>
  </si>
  <si>
    <t>2024년 SNS(인스타그램) 운영 계획</t>
    <phoneticPr fontId="8" type="noConversion"/>
  </si>
  <si>
    <t>기존 채널 운영 활영화 및 새로운 미디어 발견</t>
    <phoneticPr fontId="8" type="noConversion"/>
  </si>
  <si>
    <t>프로젝트관리자 리더쉽향상</t>
    <phoneticPr fontId="8" type="noConversion"/>
  </si>
  <si>
    <t>생산계획팀</t>
    <phoneticPr fontId="3" type="noConversion"/>
  </si>
  <si>
    <t>부장</t>
    <phoneticPr fontId="6" type="noConversion"/>
  </si>
  <si>
    <t>이상윤</t>
    <phoneticPr fontId="6" type="noConversion"/>
  </si>
  <si>
    <t>11
12</t>
    <phoneticPr fontId="8" type="noConversion"/>
  </si>
  <si>
    <t>조직관리자로 리더쉽과인력관리 역량강화</t>
    <phoneticPr fontId="8" type="noConversion"/>
  </si>
  <si>
    <t>신규프로젝트 조직의
관리 및 운영</t>
    <phoneticPr fontId="8" type="noConversion"/>
  </si>
  <si>
    <t>대면</t>
    <phoneticPr fontId="6" type="noConversion"/>
  </si>
  <si>
    <t>제품원가계산 및 분석실무</t>
    <phoneticPr fontId="8" type="noConversion"/>
  </si>
  <si>
    <t>차장</t>
    <phoneticPr fontId="8" type="noConversion"/>
  </si>
  <si>
    <t>최정호</t>
    <phoneticPr fontId="8" type="noConversion"/>
  </si>
  <si>
    <t>제조원가분석 및 평가
역량 강화</t>
    <phoneticPr fontId="8" type="noConversion"/>
  </si>
  <si>
    <t>원가분석을 통한
개선 포인트 발굴
(전략형번 효과성
분석)</t>
    <phoneticPr fontId="8" type="noConversion"/>
  </si>
  <si>
    <t>사업타당성분석 프로그래밍과시뮬레이션기법</t>
    <phoneticPr fontId="8" type="noConversion"/>
  </si>
  <si>
    <t>생산계획팀</t>
    <phoneticPr fontId="8" type="noConversion"/>
  </si>
  <si>
    <t>19
21</t>
    <phoneticPr fontId="8" type="noConversion"/>
  </si>
  <si>
    <t>사업계획 수립시
타당성 분석 및
시뮬레이션
체계 이해</t>
    <phoneticPr fontId="8" type="noConversion"/>
  </si>
  <si>
    <t>설비 및 투자 
타당성분석 적용</t>
    <phoneticPr fontId="8" type="noConversion"/>
  </si>
  <si>
    <t>원가계산 및 분석실무</t>
    <phoneticPr fontId="8" type="noConversion"/>
  </si>
  <si>
    <t>진장득</t>
    <phoneticPr fontId="8" type="noConversion"/>
  </si>
  <si>
    <t>8
10</t>
    <phoneticPr fontId="8" type="noConversion"/>
  </si>
  <si>
    <t>대전</t>
    <phoneticPr fontId="8" type="noConversion"/>
  </si>
  <si>
    <t>원가 분석
실무 역량강화</t>
    <phoneticPr fontId="8" type="noConversion"/>
  </si>
  <si>
    <t>생산일정(스케줄링)관리실무</t>
    <phoneticPr fontId="8" type="noConversion"/>
  </si>
  <si>
    <t>2
3</t>
    <phoneticPr fontId="8" type="noConversion"/>
  </si>
  <si>
    <t>천안</t>
    <phoneticPr fontId="8" type="noConversion"/>
  </si>
  <si>
    <t>일정수립과 고객납기
요구 대응능력 강화</t>
    <phoneticPr fontId="8" type="noConversion"/>
  </si>
  <si>
    <t>생산일정 계획
수립</t>
    <phoneticPr fontId="8" type="noConversion"/>
  </si>
  <si>
    <t>이형석</t>
    <phoneticPr fontId="8" type="noConversion"/>
  </si>
  <si>
    <t>ABAP 코딩</t>
    <phoneticPr fontId="6" type="noConversion"/>
  </si>
  <si>
    <t>BSG</t>
    <phoneticPr fontId="6" type="noConversion"/>
  </si>
  <si>
    <t>정보기술팀</t>
    <phoneticPr fontId="3" type="noConversion"/>
  </si>
  <si>
    <t>김진한</t>
    <phoneticPr fontId="6" type="noConversion"/>
  </si>
  <si>
    <t>정보기술팀</t>
    <phoneticPr fontId="6" type="noConversion"/>
  </si>
  <si>
    <t>SAP 프로그램 개발</t>
    <phoneticPr fontId="8" type="noConversion"/>
  </si>
  <si>
    <t>SAP 유지보수 강화</t>
    <phoneticPr fontId="8" type="noConversion"/>
  </si>
  <si>
    <t>강경우</t>
    <phoneticPr fontId="6" type="noConversion"/>
  </si>
  <si>
    <t>대리</t>
    <phoneticPr fontId="6" type="noConversion"/>
  </si>
  <si>
    <t>이창희</t>
    <phoneticPr fontId="6" type="noConversion"/>
  </si>
  <si>
    <t>류정석</t>
    <phoneticPr fontId="6" type="noConversion"/>
  </si>
  <si>
    <t>마서현</t>
    <phoneticPr fontId="6" type="noConversion"/>
  </si>
  <si>
    <t>비재경부서 임직원을 위한 회계기초</t>
    <phoneticPr fontId="6" type="noConversion"/>
  </si>
  <si>
    <t>신사업개발팀</t>
    <phoneticPr fontId="3" type="noConversion"/>
  </si>
  <si>
    <t>류한선</t>
    <phoneticPr fontId="6" type="noConversion"/>
  </si>
  <si>
    <t>24
26</t>
    <phoneticPr fontId="8" type="noConversion"/>
  </si>
  <si>
    <t>M&amp;A기업 재무분석</t>
    <phoneticPr fontId="8" type="noConversion"/>
  </si>
  <si>
    <t>기업자료 분석시 적용</t>
    <phoneticPr fontId="8" type="noConversion"/>
  </si>
  <si>
    <t>투자사업 경제성분석과 가치평가기초</t>
    <phoneticPr fontId="6" type="noConversion"/>
  </si>
  <si>
    <t>21
23</t>
    <phoneticPr fontId="8" type="noConversion"/>
  </si>
  <si>
    <t>신사업 경제성 분석 및 가치평가</t>
    <phoneticPr fontId="8" type="noConversion"/>
  </si>
  <si>
    <t>신사업 및 타사기업 가치평가시 적용</t>
    <phoneticPr fontId="8" type="noConversion"/>
  </si>
  <si>
    <t>비대면</t>
    <phoneticPr fontId="6" type="noConversion"/>
  </si>
  <si>
    <t>기술가치평가 및 기술사업화실무</t>
    <phoneticPr fontId="6" type="noConversion"/>
  </si>
  <si>
    <t>차용기</t>
    <phoneticPr fontId="6" type="noConversion"/>
  </si>
  <si>
    <t>25
26</t>
    <phoneticPr fontId="8" type="noConversion"/>
  </si>
  <si>
    <t>협업대상 기업 기술의 효용성 파악</t>
    <phoneticPr fontId="8" type="noConversion"/>
  </si>
  <si>
    <t>대상기업 기술 평가</t>
    <phoneticPr fontId="8" type="noConversion"/>
  </si>
  <si>
    <t>신규사업개발과 사업계획수립실무</t>
    <phoneticPr fontId="6" type="noConversion"/>
  </si>
  <si>
    <t>신사업 추진 프로세스 관련 지식 습득</t>
    <phoneticPr fontId="8" type="noConversion"/>
  </si>
  <si>
    <t>신사업 프로세스 체계 구축</t>
    <phoneticPr fontId="8" type="noConversion"/>
  </si>
  <si>
    <t>국제 영문 계약 체결 및 관리 실무</t>
    <phoneticPr fontId="6" type="noConversion"/>
  </si>
  <si>
    <t>글로벌운영팀</t>
    <phoneticPr fontId="3" type="noConversion"/>
  </si>
  <si>
    <t>차장</t>
    <phoneticPr fontId="6" type="noConversion"/>
  </si>
  <si>
    <t>배준호</t>
    <phoneticPr fontId="6" type="noConversion"/>
  </si>
  <si>
    <t>해외 수출 거래처 확대에 따른 국제비즈니스 계약체결시 필요</t>
    <phoneticPr fontId="8" type="noConversion"/>
  </si>
  <si>
    <t>해외거래처 계약 체결</t>
    <phoneticPr fontId="8" type="noConversion"/>
  </si>
  <si>
    <t>온라인</t>
    <phoneticPr fontId="3" type="noConversion"/>
  </si>
  <si>
    <t>통관관세 리스크관리 및 서류작성</t>
    <phoneticPr fontId="6" type="noConversion"/>
  </si>
  <si>
    <t>KITA</t>
    <phoneticPr fontId="6" type="noConversion"/>
  </si>
  <si>
    <t>유수경</t>
    <phoneticPr fontId="6" type="noConversion"/>
  </si>
  <si>
    <t>1
30</t>
    <phoneticPr fontId="8" type="noConversion"/>
  </si>
  <si>
    <t>온라인</t>
    <phoneticPr fontId="6" type="noConversion"/>
  </si>
  <si>
    <t>수출입통관시 리스크관리</t>
    <phoneticPr fontId="8" type="noConversion"/>
  </si>
  <si>
    <t>수출입통관 안정화</t>
    <phoneticPr fontId="8" type="noConversion"/>
  </si>
  <si>
    <t>FTA 원산지 관리 실무</t>
    <phoneticPr fontId="6" type="noConversion"/>
  </si>
  <si>
    <t>KSA</t>
    <phoneticPr fontId="6" type="noConversion"/>
  </si>
  <si>
    <t>배지훈</t>
    <phoneticPr fontId="6" type="noConversion"/>
  </si>
  <si>
    <t>23
24</t>
    <phoneticPr fontId="8" type="noConversion"/>
  </si>
  <si>
    <t>FTA 및 원산지증명서
발급 절차 지식습득</t>
    <phoneticPr fontId="8" type="noConversion"/>
  </si>
  <si>
    <t>FTA 원산지 증명서 발급
실무 활용</t>
    <phoneticPr fontId="8" type="noConversion"/>
  </si>
  <si>
    <t>보세사 초단기합격반</t>
    <phoneticPr fontId="6" type="noConversion"/>
  </si>
  <si>
    <t>-</t>
    <phoneticPr fontId="8" type="noConversion"/>
  </si>
  <si>
    <t>KFO</t>
    <phoneticPr fontId="6" type="noConversion"/>
  </si>
  <si>
    <t>강지희</t>
    <phoneticPr fontId="6" type="noConversion"/>
  </si>
  <si>
    <t>온라인</t>
    <phoneticPr fontId="8" type="noConversion"/>
  </si>
  <si>
    <t>수출입 업무에 필요한 보세사 자격증 취득</t>
    <phoneticPr fontId="8" type="noConversion"/>
  </si>
  <si>
    <t>보세창고관리 등 보세사 업무에 적용</t>
    <phoneticPr fontId="8" type="noConversion"/>
  </si>
  <si>
    <t>무역실무기초</t>
    <phoneticPr fontId="8" type="noConversion"/>
  </si>
  <si>
    <t>글로벌운영팀</t>
    <phoneticPr fontId="8" type="noConversion"/>
  </si>
  <si>
    <t>강지희</t>
    <phoneticPr fontId="8" type="noConversion"/>
  </si>
  <si>
    <t>부산</t>
    <phoneticPr fontId="8" type="noConversion"/>
  </si>
  <si>
    <t>무역실무 핵심 지식 습득</t>
    <phoneticPr fontId="8" type="noConversion"/>
  </si>
  <si>
    <t>수출입 통관 업무에 적용</t>
    <phoneticPr fontId="8" type="noConversion"/>
  </si>
  <si>
    <t>안나</t>
    <phoneticPr fontId="8" type="noConversion"/>
  </si>
  <si>
    <t>17 19</t>
    <phoneticPr fontId="8" type="noConversion"/>
  </si>
  <si>
    <t>무역실무 관련 지식 습득</t>
    <phoneticPr fontId="8" type="noConversion"/>
  </si>
  <si>
    <t>수출입 관련 업무에 적용</t>
    <phoneticPr fontId="8" type="noConversion"/>
  </si>
  <si>
    <t>해외영업 및 글로벌비즈니스 실무</t>
    <phoneticPr fontId="8" type="noConversion"/>
  </si>
  <si>
    <t>KSA</t>
    <phoneticPr fontId="8" type="noConversion"/>
  </si>
  <si>
    <t>1
2</t>
    <phoneticPr fontId="8" type="noConversion"/>
  </si>
  <si>
    <t>해외영업 실무 관련 습득</t>
    <phoneticPr fontId="8" type="noConversion"/>
  </si>
  <si>
    <t>해외법이 관련 업무에 적용</t>
    <phoneticPr fontId="8" type="noConversion"/>
  </si>
  <si>
    <t>2024년 인사담당자가 반드시 알아야하는 HR Issue Trend</t>
    <phoneticPr fontId="8" type="noConversion"/>
  </si>
  <si>
    <t>HR팀</t>
    <phoneticPr fontId="8" type="noConversion"/>
  </si>
  <si>
    <t>부장</t>
    <phoneticPr fontId="8" type="noConversion"/>
  </si>
  <si>
    <t>하재환</t>
    <phoneticPr fontId="8" type="noConversion"/>
  </si>
  <si>
    <t>2024년도 HR 핵심 이슈 파악 및 변화 인식</t>
  </si>
  <si>
    <t>HR제도, 노무이슈
파악 및 적용</t>
  </si>
  <si>
    <t>인사평가시스템 구축실무 STEP 2(세미컨설팅)</t>
    <phoneticPr fontId="8" type="noConversion"/>
  </si>
  <si>
    <t>27
28</t>
    <phoneticPr fontId="8" type="noConversion"/>
  </si>
  <si>
    <t>인사평가제도 개선을
위한 지식 습득</t>
  </si>
  <si>
    <t>SW 인사평가제도설계
적용</t>
  </si>
  <si>
    <t>2024년 인사담당자를 위한 채용트렌드 분석 및 전략</t>
    <phoneticPr fontId="8" type="noConversion"/>
  </si>
  <si>
    <t>진미화</t>
    <phoneticPr fontId="8" type="noConversion"/>
  </si>
  <si>
    <t>2024년도 채용 트렌드
변화 인식</t>
  </si>
  <si>
    <t>채용 및 HR업무 적용</t>
  </si>
  <si>
    <t>O</t>
    <phoneticPr fontId="6" type="noConversion"/>
  </si>
  <si>
    <t>진솔한 채용 과정</t>
    <phoneticPr fontId="8" type="noConversion"/>
  </si>
  <si>
    <t>HR아카데미</t>
    <phoneticPr fontId="8" type="noConversion"/>
  </si>
  <si>
    <t>現 채용 제도 진단 및
솔루션 도출</t>
  </si>
  <si>
    <t>채용 역량 강화 및 
면접 운영시 적용</t>
  </si>
  <si>
    <t>인사관리기본</t>
    <phoneticPr fontId="8" type="noConversion"/>
  </si>
  <si>
    <t>권혜인</t>
    <phoneticPr fontId="8" type="noConversion"/>
  </si>
  <si>
    <t>인사관리체계 및 운영
전문성 향상</t>
  </si>
  <si>
    <t>인사관리 제도
운영 및 방향성 수립</t>
  </si>
  <si>
    <t>교육기획 및 운영 실무</t>
    <phoneticPr fontId="8" type="noConversion"/>
  </si>
  <si>
    <t>강진형</t>
    <phoneticPr fontId="8" type="noConversion"/>
  </si>
  <si>
    <t xml:space="preserve">31
</t>
    <phoneticPr fontId="8" type="noConversion"/>
  </si>
  <si>
    <t>사내 교육 프로그램
기획 및 운영 역량 강화</t>
  </si>
  <si>
    <t>신규/기존 사내교육의 
원활한 기획과 운영</t>
    <phoneticPr fontId="8" type="noConversion"/>
  </si>
  <si>
    <t>인재채용 전략수립</t>
    <phoneticPr fontId="8" type="noConversion"/>
  </si>
  <si>
    <t>김수지</t>
    <phoneticPr fontId="8" type="noConversion"/>
  </si>
  <si>
    <t>NCS기반 채용 프로세스
및 채용 트렌드 습득</t>
  </si>
  <si>
    <t>채용 프로세스
적용 및 개선</t>
  </si>
  <si>
    <t>이젠 채용이 아닌, 영입입니다! 인하우스 리쿠르터 과정</t>
    <phoneticPr fontId="8" type="noConversion"/>
  </si>
  <si>
    <t>28
29</t>
    <phoneticPr fontId="8" type="noConversion"/>
  </si>
  <si>
    <t>채용 프로세스 설계 
및 타사 사례 적용</t>
  </si>
  <si>
    <t>사내근로복지기금 결산 및 세무신고</t>
    <phoneticPr fontId="6" type="noConversion"/>
  </si>
  <si>
    <t>CFO아카데미</t>
    <phoneticPr fontId="6" type="noConversion"/>
  </si>
  <si>
    <t>에코팀</t>
    <phoneticPr fontId="3" type="noConversion"/>
  </si>
  <si>
    <t>계장</t>
    <phoneticPr fontId="6" type="noConversion"/>
  </si>
  <si>
    <t>박상욱</t>
    <phoneticPr fontId="6" type="noConversion"/>
  </si>
  <si>
    <t>사내복지근로기금 지식 습득</t>
    <phoneticPr fontId="8" type="noConversion"/>
  </si>
  <si>
    <t>사내복지근로기금 결산진행</t>
    <phoneticPr fontId="8" type="noConversion"/>
  </si>
  <si>
    <t>기업 부동산 자산 관리 실무</t>
    <phoneticPr fontId="6" type="noConversion"/>
  </si>
  <si>
    <t>신백경</t>
    <phoneticPr fontId="6" type="noConversion"/>
  </si>
  <si>
    <t>25
27</t>
    <phoneticPr fontId="8" type="noConversion"/>
  </si>
  <si>
    <t>자산관리 지식습득</t>
    <phoneticPr fontId="8" type="noConversion"/>
  </si>
  <si>
    <t>효율적인 자산관리</t>
    <phoneticPr fontId="8" type="noConversion"/>
  </si>
  <si>
    <t>부동산 등기 분석 실무</t>
    <phoneticPr fontId="8" type="noConversion"/>
  </si>
  <si>
    <t>부동산 등기 업무 지식습득</t>
    <phoneticPr fontId="8" type="noConversion"/>
  </si>
  <si>
    <t>자산 매매 및 매각 관련 업무 적용</t>
    <phoneticPr fontId="8" type="noConversion"/>
  </si>
  <si>
    <t>현장에서 알아야 할 안전관리 핵심실무</t>
    <phoneticPr fontId="6" type="noConversion"/>
  </si>
  <si>
    <t>안전환경팀</t>
    <phoneticPr fontId="3" type="noConversion"/>
  </si>
  <si>
    <t>김희준</t>
    <phoneticPr fontId="8" type="noConversion"/>
  </si>
  <si>
    <t>23
25</t>
    <phoneticPr fontId="8" type="noConversion"/>
  </si>
  <si>
    <t>대구</t>
    <phoneticPr fontId="6" type="noConversion"/>
  </si>
  <si>
    <t>안전업무 지식 습득</t>
    <phoneticPr fontId="8" type="noConversion"/>
  </si>
  <si>
    <t>사고 예방</t>
    <phoneticPr fontId="8" type="noConversion"/>
  </si>
  <si>
    <t>환경영향평가와 목표수립 실무</t>
    <phoneticPr fontId="6" type="noConversion"/>
  </si>
  <si>
    <t>정승훈</t>
    <phoneticPr fontId="6" type="noConversion"/>
  </si>
  <si>
    <t>환경담당자 지식 습득</t>
    <phoneticPr fontId="8" type="noConversion"/>
  </si>
  <si>
    <t>환경영향평가 
실무 강화</t>
    <phoneticPr fontId="8" type="noConversion"/>
  </si>
  <si>
    <t>전기안전실무
기초 과정</t>
    <phoneticPr fontId="8" type="noConversion"/>
  </si>
  <si>
    <t>KITA</t>
    <phoneticPr fontId="8" type="noConversion"/>
  </si>
  <si>
    <t>안전환경팀</t>
    <phoneticPr fontId="8" type="noConversion"/>
  </si>
  <si>
    <t>박영인</t>
    <phoneticPr fontId="8" type="noConversion"/>
  </si>
  <si>
    <t>12
14</t>
    <phoneticPr fontId="8" type="noConversion"/>
  </si>
  <si>
    <t>전기안전관련 지식습득</t>
    <phoneticPr fontId="8" type="noConversion"/>
  </si>
  <si>
    <t>전기사고 예방</t>
    <phoneticPr fontId="8" type="noConversion"/>
  </si>
  <si>
    <t>내부감사인이 알아야 할 회계정보의 이해 및 활용</t>
    <phoneticPr fontId="6" type="noConversion"/>
  </si>
  <si>
    <t>감사팀</t>
    <phoneticPr fontId="3" type="noConversion"/>
  </si>
  <si>
    <t>박준우</t>
    <phoneticPr fontId="6" type="noConversion"/>
  </si>
  <si>
    <t>회계 및 재무부문 감사 직무 스킬 향상</t>
    <phoneticPr fontId="8" type="noConversion"/>
  </si>
  <si>
    <t>내부회계관리제도, 경영분석 적용</t>
    <phoneticPr fontId="8" type="noConversion"/>
  </si>
  <si>
    <t xml:space="preserve">내부통제와 전사적 리스크관리 실무과정 </t>
    <phoneticPr fontId="6" type="noConversion"/>
  </si>
  <si>
    <t>흑자경영연구소</t>
    <phoneticPr fontId="6" type="noConversion"/>
  </si>
  <si>
    <t>리스크 관리 및 방안 스킬 습득</t>
    <phoneticPr fontId="8" type="noConversion"/>
  </si>
  <si>
    <t>리스크 식별 및 시스템 구축</t>
    <phoneticPr fontId="8" type="noConversion"/>
  </si>
  <si>
    <t>내부감사 전문가 양성</t>
    <phoneticPr fontId="8" type="noConversion"/>
  </si>
  <si>
    <t>감사팀</t>
    <phoneticPr fontId="8" type="noConversion"/>
  </si>
  <si>
    <t>김주현</t>
    <phoneticPr fontId="8" type="noConversion"/>
  </si>
  <si>
    <t>10
13</t>
    <phoneticPr fontId="8" type="noConversion"/>
  </si>
  <si>
    <t>감사 스킬 향상</t>
    <phoneticPr fontId="8" type="noConversion"/>
  </si>
  <si>
    <t>내부감사 수행기법</t>
    <phoneticPr fontId="8" type="noConversion"/>
  </si>
  <si>
    <t>직무별 감사 기법 스킬 습득</t>
    <phoneticPr fontId="8" type="noConversion"/>
  </si>
  <si>
    <t>성공률 100% 설득협상스킬</t>
    <phoneticPr fontId="6" type="noConversion"/>
  </si>
  <si>
    <t>비서팀</t>
    <phoneticPr fontId="3" type="noConversion"/>
  </si>
  <si>
    <t>한양희</t>
    <phoneticPr fontId="6" type="noConversion"/>
  </si>
  <si>
    <t>5
6</t>
    <phoneticPr fontId="8" type="noConversion"/>
  </si>
  <si>
    <t>이해관계자와 협상을 통해 상생의 해결책을 도출</t>
    <phoneticPr fontId="8" type="noConversion"/>
  </si>
  <si>
    <t>회사 내,외의 손님과 대응시 적절한 협상 할 수 있다.</t>
    <phoneticPr fontId="8" type="noConversion"/>
  </si>
  <si>
    <t>전문 비서 스킬 UP</t>
    <phoneticPr fontId="6" type="noConversion"/>
  </si>
  <si>
    <t>전경옥</t>
    <phoneticPr fontId="6" type="noConversion"/>
  </si>
  <si>
    <t>변화하는 시대 트렌드(4IR)와 사내문화에 맞게 비서업무 개선</t>
    <phoneticPr fontId="8" type="noConversion"/>
  </si>
  <si>
    <t>변화에 따른 정보수집역량 및 문제해결능력 향상</t>
    <phoneticPr fontId="8" type="noConversion"/>
  </si>
  <si>
    <t>원가 관리 기본</t>
    <phoneticPr fontId="8" type="noConversion"/>
  </si>
  <si>
    <t>SCM팀</t>
    <phoneticPr fontId="8" type="noConversion"/>
  </si>
  <si>
    <t>임경환</t>
    <phoneticPr fontId="8" type="noConversion"/>
  </si>
  <si>
    <t>17
18</t>
    <phoneticPr fontId="8" type="noConversion"/>
  </si>
  <si>
    <t>재택</t>
    <phoneticPr fontId="8" type="noConversion"/>
  </si>
  <si>
    <t>사유 및 적용계획 작성</t>
    <phoneticPr fontId="3" type="noConversion"/>
  </si>
  <si>
    <t>단조기술</t>
    <phoneticPr fontId="6" type="noConversion"/>
  </si>
  <si>
    <t>KOSME</t>
    <phoneticPr fontId="6" type="noConversion"/>
  </si>
  <si>
    <t>구매팀</t>
    <phoneticPr fontId="3" type="noConversion"/>
  </si>
  <si>
    <t>허동혁</t>
    <phoneticPr fontId="6" type="noConversion"/>
  </si>
  <si>
    <t>14
16</t>
    <phoneticPr fontId="8" type="noConversion"/>
  </si>
  <si>
    <t>안산</t>
    <phoneticPr fontId="6" type="noConversion"/>
  </si>
  <si>
    <t>단조블록 수출 확대</t>
    <phoneticPr fontId="8" type="noConversion"/>
  </si>
  <si>
    <t>수출품 품질대응</t>
    <phoneticPr fontId="8" type="noConversion"/>
  </si>
  <si>
    <t>구매 혁신의 9가지 Tool</t>
    <phoneticPr fontId="8" type="noConversion"/>
  </si>
  <si>
    <t>구매팀</t>
    <phoneticPr fontId="8" type="noConversion"/>
  </si>
  <si>
    <t>김효민</t>
    <phoneticPr fontId="8" type="noConversion"/>
  </si>
  <si>
    <t>7
8</t>
    <phoneticPr fontId="8" type="noConversion"/>
  </si>
  <si>
    <t>구매업무 트렌드 파악</t>
    <phoneticPr fontId="8" type="noConversion"/>
  </si>
  <si>
    <t>NEC2026 연계
구매업무 개선</t>
    <phoneticPr fontId="8" type="noConversion"/>
  </si>
  <si>
    <t>구매전략수립 및 추진</t>
    <phoneticPr fontId="8" type="noConversion"/>
  </si>
  <si>
    <t>서병국</t>
    <phoneticPr fontId="8" type="noConversion"/>
  </si>
  <si>
    <t>21
23</t>
    <phoneticPr fontId="8" type="noConversion"/>
  </si>
  <si>
    <t>전략적 구매 계획 수립</t>
    <phoneticPr fontId="8" type="noConversion"/>
  </si>
  <si>
    <t>구매업무 능력 향상</t>
    <phoneticPr fontId="8" type="noConversion"/>
  </si>
  <si>
    <t>구매원가기본</t>
    <phoneticPr fontId="8" type="noConversion"/>
  </si>
  <si>
    <t>이준혁</t>
    <phoneticPr fontId="8" type="noConversion"/>
  </si>
  <si>
    <t>22
23</t>
    <phoneticPr fontId="8" type="noConversion"/>
  </si>
  <si>
    <t>대구</t>
    <phoneticPr fontId="8" type="noConversion"/>
  </si>
  <si>
    <t>견적 시 구매원가 관련
지식 습득</t>
    <phoneticPr fontId="8" type="noConversion"/>
  </si>
  <si>
    <t>견적 및 단가협상 시
적정단가 산정</t>
    <phoneticPr fontId="8" type="noConversion"/>
  </si>
  <si>
    <t>구매관리기본</t>
    <phoneticPr fontId="8" type="noConversion"/>
  </si>
  <si>
    <t>이태경</t>
    <phoneticPr fontId="8" type="noConversion"/>
  </si>
  <si>
    <t>구매관리업무 관련
이론지식 습득</t>
    <phoneticPr fontId="8" type="noConversion"/>
  </si>
  <si>
    <t>구매관리 관련
업무능률 향상</t>
    <phoneticPr fontId="8" type="noConversion"/>
  </si>
  <si>
    <t>예산관리실무</t>
    <phoneticPr fontId="8" type="noConversion"/>
  </si>
  <si>
    <t>재무회계팀</t>
    <phoneticPr fontId="8" type="noConversion"/>
  </si>
  <si>
    <t>김명신</t>
    <phoneticPr fontId="8" type="noConversion"/>
  </si>
  <si>
    <t>13
15</t>
    <phoneticPr fontId="8" type="noConversion"/>
  </si>
  <si>
    <t>예산제도 운영</t>
    <phoneticPr fontId="8" type="noConversion"/>
  </si>
  <si>
    <t>예산 운용 능력 향상</t>
    <phoneticPr fontId="8" type="noConversion"/>
  </si>
  <si>
    <t>주식전문연수</t>
    <phoneticPr fontId="8" type="noConversion"/>
  </si>
  <si>
    <t>한국상장회사
협의회</t>
    <phoneticPr fontId="8" type="noConversion"/>
  </si>
  <si>
    <t>김상민</t>
    <phoneticPr fontId="8" type="noConversion"/>
  </si>
  <si>
    <t>22
26</t>
    <phoneticPr fontId="8" type="noConversion"/>
  </si>
  <si>
    <t>전자공시 실무 사례 습득</t>
    <phoneticPr fontId="8" type="noConversion"/>
  </si>
  <si>
    <t>전자공시 실무 적용</t>
    <phoneticPr fontId="8" type="noConversion"/>
  </si>
  <si>
    <t>지분법회계와 연결회계실무</t>
    <phoneticPr fontId="6" type="noConversion"/>
  </si>
  <si>
    <t>삼일아카데미</t>
    <phoneticPr fontId="6" type="noConversion"/>
  </si>
  <si>
    <t>재무회계팀</t>
    <phoneticPr fontId="3" type="noConversion"/>
  </si>
  <si>
    <t>박병찬</t>
    <phoneticPr fontId="6" type="noConversion"/>
  </si>
  <si>
    <t xml:space="preserve">연결회계, 지분법회계
실무적용 능력 배양 </t>
    <phoneticPr fontId="8" type="noConversion"/>
  </si>
  <si>
    <t>연결재무제표의 이해</t>
    <phoneticPr fontId="8" type="noConversion"/>
  </si>
  <si>
    <t>IR활동 계획 수립 및 실행 실무연수</t>
    <phoneticPr fontId="6" type="noConversion"/>
  </si>
  <si>
    <t>한국IR협의회</t>
    <phoneticPr fontId="6" type="noConversion"/>
  </si>
  <si>
    <t>IR담당자가 알아야할 
기초지식 함양</t>
    <phoneticPr fontId="8" type="noConversion"/>
  </si>
  <si>
    <t>IR활동 실시</t>
    <phoneticPr fontId="8" type="noConversion"/>
  </si>
  <si>
    <t>IR입문과정 연수</t>
    <phoneticPr fontId="6" type="noConversion"/>
  </si>
  <si>
    <t>최영찬</t>
    <phoneticPr fontId="6" type="noConversion"/>
  </si>
  <si>
    <t>10
11</t>
    <phoneticPr fontId="8" type="noConversion"/>
  </si>
  <si>
    <t>삼일아카데미</t>
  </si>
  <si>
    <t>예산관리전문가 양성</t>
    <phoneticPr fontId="8" type="noConversion"/>
  </si>
  <si>
    <t>관리회계팀</t>
    <phoneticPr fontId="8" type="noConversion"/>
  </si>
  <si>
    <t>전용석</t>
    <phoneticPr fontId="8" type="noConversion"/>
  </si>
  <si>
    <t>20
23</t>
    <phoneticPr fontId="8" type="noConversion"/>
  </si>
  <si>
    <t>예산실무 능력 향상</t>
    <phoneticPr fontId="8" type="noConversion"/>
  </si>
  <si>
    <t>예산관리 및 통제 효율화</t>
    <phoneticPr fontId="8" type="noConversion"/>
  </si>
  <si>
    <t>기업세무기초</t>
    <phoneticPr fontId="8" type="noConversion"/>
  </si>
  <si>
    <t>최문수</t>
    <phoneticPr fontId="8" type="noConversion"/>
  </si>
  <si>
    <t>11
13</t>
    <phoneticPr fontId="8" type="noConversion"/>
  </si>
  <si>
    <t>세무회계 실무 능력 향상</t>
    <phoneticPr fontId="8" type="noConversion"/>
  </si>
  <si>
    <t>지출의 세무적 문제여부 파악</t>
    <phoneticPr fontId="8" type="noConversion"/>
  </si>
  <si>
    <t>연구개발비(R&amp;D) 회계와 세무관리</t>
    <phoneticPr fontId="8" type="noConversion"/>
  </si>
  <si>
    <t>연구개발비 회계처리 지식 습득</t>
    <phoneticPr fontId="8" type="noConversion"/>
  </si>
  <si>
    <t>연구개발비 회계처리 효율적 실행</t>
    <phoneticPr fontId="8" type="noConversion"/>
  </si>
  <si>
    <t>기업자금관리기초</t>
    <phoneticPr fontId="8" type="noConversion"/>
  </si>
  <si>
    <t>관리회계팀</t>
  </si>
  <si>
    <t>사원</t>
  </si>
  <si>
    <t>박민경</t>
  </si>
  <si>
    <t>자금업무 기본 지식 함양</t>
    <phoneticPr fontId="8" type="noConversion"/>
  </si>
  <si>
    <t>자금업무 프로세스 습득</t>
    <phoneticPr fontId="8" type="noConversion"/>
  </si>
  <si>
    <t>퇴직급여와 퇴직연금 관리실무</t>
    <phoneticPr fontId="6" type="noConversion"/>
  </si>
  <si>
    <t>관리회계팀</t>
    <phoneticPr fontId="3" type="noConversion"/>
  </si>
  <si>
    <t>박민경</t>
    <phoneticPr fontId="6" type="noConversion"/>
  </si>
  <si>
    <t>퇴직연금 관련 지식 습득</t>
    <phoneticPr fontId="8" type="noConversion"/>
  </si>
  <si>
    <t>퇴직연금 실무 역량강화</t>
    <phoneticPr fontId="8" type="noConversion"/>
  </si>
  <si>
    <t>전략 수립과 성공적 실행의 A to Z</t>
    <phoneticPr fontId="6" type="noConversion"/>
  </si>
  <si>
    <t>영업지원팀</t>
    <phoneticPr fontId="3" type="noConversion"/>
  </si>
  <si>
    <t>박동민</t>
    <phoneticPr fontId="6" type="noConversion"/>
  </si>
  <si>
    <t>회사 전략수립 관련
능력 향상</t>
    <phoneticPr fontId="8" type="noConversion"/>
  </si>
  <si>
    <t>경영계획서 등 작성시
활용 가능</t>
    <phoneticPr fontId="8" type="noConversion"/>
  </si>
  <si>
    <t>직무와 무관</t>
    <phoneticPr fontId="3" type="noConversion"/>
  </si>
  <si>
    <t>채권관리실무</t>
    <phoneticPr fontId="6" type="noConversion"/>
  </si>
  <si>
    <t>김민상</t>
    <phoneticPr fontId="6" type="noConversion"/>
  </si>
  <si>
    <t>채권관리 업무 
스킬 증가</t>
    <phoneticPr fontId="8" type="noConversion"/>
  </si>
  <si>
    <t>수금, 법적조치 등
채권관리 실무업무
적용 가능</t>
    <phoneticPr fontId="8" type="noConversion"/>
  </si>
  <si>
    <t>대면</t>
  </si>
  <si>
    <t>영업 지원부서의 영업 관리 실무</t>
    <phoneticPr fontId="6" type="noConversion"/>
  </si>
  <si>
    <t>영업지원팀</t>
  </si>
  <si>
    <t>주임</t>
  </si>
  <si>
    <t>권보름</t>
  </si>
  <si>
    <t>영업관리 업무
스킬 향상</t>
    <phoneticPr fontId="8" type="noConversion"/>
  </si>
  <si>
    <t>영업관리 측면
실무 업무 적용</t>
    <phoneticPr fontId="8" type="noConversion"/>
  </si>
  <si>
    <t>대면+온라인</t>
    <phoneticPr fontId="3" type="noConversion"/>
  </si>
  <si>
    <t>재무제표 보는 법과 재무보고서 활용실무</t>
    <phoneticPr fontId="6" type="noConversion"/>
  </si>
  <si>
    <t>지미경</t>
    <phoneticPr fontId="6" type="noConversion"/>
  </si>
  <si>
    <t>경리 업무 
스킬 증가</t>
    <phoneticPr fontId="8" type="noConversion"/>
  </si>
  <si>
    <t>영업지원 측면의 
실무업무 적용 가능</t>
    <phoneticPr fontId="8" type="noConversion"/>
  </si>
  <si>
    <t>PLC제어 유지보수 관리사 자격 과정</t>
    <phoneticPr fontId="8" type="noConversion"/>
  </si>
  <si>
    <t>기구설계지원팀</t>
    <phoneticPr fontId="8" type="noConversion"/>
  </si>
  <si>
    <t>정정원</t>
    <phoneticPr fontId="8" type="noConversion"/>
  </si>
  <si>
    <t>5
9</t>
    <phoneticPr fontId="8" type="noConversion"/>
  </si>
  <si>
    <t>PLC 유지보수 관리사 자격증 획득</t>
    <phoneticPr fontId="8" type="noConversion"/>
  </si>
  <si>
    <t xml:space="preserve">PLC 제어 관련 상담 지원 </t>
    <phoneticPr fontId="8" type="noConversion"/>
  </si>
  <si>
    <t>협력업체 관리 실무</t>
    <phoneticPr fontId="8" type="noConversion"/>
  </si>
  <si>
    <t>서일규</t>
    <phoneticPr fontId="8" type="noConversion"/>
  </si>
  <si>
    <t>협력업체 관리</t>
    <phoneticPr fontId="8" type="noConversion"/>
  </si>
  <si>
    <t>협력업체 관리시 적용</t>
    <phoneticPr fontId="8" type="noConversion"/>
  </si>
  <si>
    <t>기계부품 손상원인 분석과 개선기술</t>
    <phoneticPr fontId="6" type="noConversion"/>
  </si>
  <si>
    <t>기술서비스팀</t>
    <phoneticPr fontId="3" type="noConversion"/>
  </si>
  <si>
    <t>이민석</t>
    <phoneticPr fontId="6" type="noConversion"/>
  </si>
  <si>
    <t>16
21</t>
    <phoneticPr fontId="8" type="noConversion"/>
  </si>
  <si>
    <t>기계부품 파손 등의 원인파악</t>
    <phoneticPr fontId="8" type="noConversion"/>
  </si>
  <si>
    <t>고객 클레임 대응</t>
    <phoneticPr fontId="8" type="noConversion"/>
  </si>
  <si>
    <t>알기 쉬운 품질관리</t>
    <phoneticPr fontId="8" type="noConversion"/>
  </si>
  <si>
    <t>기술서비스팀</t>
    <phoneticPr fontId="8" type="noConversion"/>
  </si>
  <si>
    <t>심재철</t>
    <phoneticPr fontId="8" type="noConversion"/>
  </si>
  <si>
    <t>8
10</t>
    <phoneticPr fontId="3" type="noConversion"/>
  </si>
  <si>
    <t>품질관리에 대한 이해도 향상</t>
    <phoneticPr fontId="8" type="noConversion"/>
  </si>
  <si>
    <t>품질조사 업무 적용</t>
    <phoneticPr fontId="8" type="noConversion"/>
  </si>
  <si>
    <t>기계부품의 재료설계 및 열처리 현장 실무</t>
    <phoneticPr fontId="6" type="noConversion"/>
  </si>
  <si>
    <t>KOSME</t>
    <phoneticPr fontId="8" type="noConversion"/>
  </si>
  <si>
    <t xml:space="preserve">제품 소재의 특성과 열처리 실무의 이해도 향상 </t>
    <phoneticPr fontId="8" type="noConversion"/>
  </si>
  <si>
    <t>고객의 제품 소재 및 열처리 관련 문의 대응</t>
    <phoneticPr fontId="8" type="noConversion"/>
  </si>
  <si>
    <t>정밀측정기초</t>
    <phoneticPr fontId="8" type="noConversion"/>
  </si>
  <si>
    <t>이해문</t>
    <phoneticPr fontId="8" type="noConversion"/>
  </si>
  <si>
    <t>제품 측정방법 습득 및
측정기기 관리</t>
    <phoneticPr fontId="8" type="noConversion"/>
  </si>
  <si>
    <t>실품 검사 및 측정에 
적용</t>
    <phoneticPr fontId="8" type="noConversion"/>
  </si>
  <si>
    <t>품질 관리(QC) 기본</t>
    <phoneticPr fontId="8" type="noConversion"/>
  </si>
  <si>
    <t>품질검사실무</t>
    <phoneticPr fontId="6" type="noConversion"/>
  </si>
  <si>
    <t>손중곤</t>
    <phoneticPr fontId="6" type="noConversion"/>
  </si>
  <si>
    <t>5   7</t>
    <phoneticPr fontId="8" type="noConversion"/>
  </si>
  <si>
    <t>품질검사 기초지식 습득</t>
    <phoneticPr fontId="8" type="noConversion"/>
  </si>
  <si>
    <t>고객사 현장 품질검사</t>
    <phoneticPr fontId="8" type="noConversion"/>
  </si>
  <si>
    <t>영업기획실무</t>
    <phoneticPr fontId="6" type="noConversion"/>
  </si>
  <si>
    <t>상품개발운영팀</t>
    <phoneticPr fontId="3" type="noConversion"/>
  </si>
  <si>
    <t>신석식</t>
    <phoneticPr fontId="6" type="noConversion"/>
  </si>
  <si>
    <t>27
29</t>
    <phoneticPr fontId="3" type="noConversion"/>
  </si>
  <si>
    <t>서울</t>
    <phoneticPr fontId="3" type="noConversion"/>
  </si>
  <si>
    <t>영업기획능력습득</t>
    <phoneticPr fontId="8" type="noConversion"/>
  </si>
  <si>
    <t xml:space="preserve">SMC영업기획 </t>
    <phoneticPr fontId="8" type="noConversion"/>
  </si>
  <si>
    <t>영업관리입문(영업지원부서대상)</t>
    <phoneticPr fontId="6" type="noConversion"/>
  </si>
  <si>
    <t>주한철</t>
    <phoneticPr fontId="6" type="noConversion"/>
  </si>
  <si>
    <t>16
17</t>
    <phoneticPr fontId="8" type="noConversion"/>
  </si>
  <si>
    <t>영업 관리 활동 
지식 습득</t>
    <phoneticPr fontId="8" type="noConversion"/>
  </si>
  <si>
    <t>전략적 사고와 
체계적인 지원 활동</t>
    <phoneticPr fontId="8" type="noConversion"/>
  </si>
  <si>
    <t>영업관리자역량강화</t>
    <phoneticPr fontId="6" type="noConversion"/>
  </si>
  <si>
    <t>1
3</t>
    <phoneticPr fontId="3" type="noConversion"/>
  </si>
  <si>
    <t>새로운 고객과 
시장 발굴 방법 필요</t>
    <phoneticPr fontId="8" type="noConversion"/>
  </si>
  <si>
    <t>시장 개발/관리 등 
직무 능력 향상</t>
    <phoneticPr fontId="8" type="noConversion"/>
  </si>
  <si>
    <t>홍보기획 및 실행전략</t>
    <phoneticPr fontId="3" type="noConversion"/>
  </si>
  <si>
    <t>사원</t>
    <phoneticPr fontId="3" type="noConversion"/>
  </si>
  <si>
    <t>원나경</t>
    <phoneticPr fontId="3" type="noConversion"/>
  </si>
  <si>
    <t>신규사업개발의 
홍보 전략 습득</t>
    <phoneticPr fontId="3" type="noConversion"/>
  </si>
  <si>
    <t>전략적 PR 
분석 능력 향상</t>
    <phoneticPr fontId="3" type="noConversion"/>
  </si>
  <si>
    <t>심리학 기반의 리더십 향상</t>
    <phoneticPr fontId="6" type="noConversion"/>
  </si>
  <si>
    <t>KMA</t>
    <phoneticPr fontId="8" type="noConversion"/>
  </si>
  <si>
    <t>서울유통영업팀</t>
    <phoneticPr fontId="3" type="noConversion"/>
  </si>
  <si>
    <t>이재준</t>
    <phoneticPr fontId="6" type="noConversion"/>
  </si>
  <si>
    <t>여의도</t>
    <phoneticPr fontId="3" type="noConversion"/>
  </si>
  <si>
    <t>리더십 향상</t>
    <phoneticPr fontId="8" type="noConversion"/>
  </si>
  <si>
    <t>업무 개선</t>
    <phoneticPr fontId="8" type="noConversion"/>
  </si>
  <si>
    <t>영업에 활용하는 감성지능과 설득의 기술</t>
    <phoneticPr fontId="8" type="noConversion"/>
  </si>
  <si>
    <t>KMA</t>
    <phoneticPr fontId="6" type="noConversion"/>
  </si>
  <si>
    <t>조승훈</t>
    <phoneticPr fontId="8" type="noConversion"/>
  </si>
  <si>
    <t>여의도</t>
    <phoneticPr fontId="6" type="noConversion"/>
  </si>
  <si>
    <t>팀장 역량 향상</t>
    <phoneticPr fontId="8" type="noConversion"/>
  </si>
  <si>
    <t>신청 사유 및 적용 계획 재작성</t>
    <phoneticPr fontId="3" type="noConversion"/>
  </si>
  <si>
    <t>유동관</t>
    <phoneticPr fontId="8" type="noConversion"/>
  </si>
  <si>
    <t>리더십 역량 향상</t>
    <phoneticPr fontId="8" type="noConversion"/>
  </si>
  <si>
    <t>알기 쉬운 영업 마케팅 통계 분석</t>
    <phoneticPr fontId="8" type="noConversion"/>
  </si>
  <si>
    <t>KSA</t>
  </si>
  <si>
    <t>부산유통영업팀</t>
  </si>
  <si>
    <t>과장</t>
  </si>
  <si>
    <t>채진우</t>
  </si>
  <si>
    <t>7
8</t>
  </si>
  <si>
    <t>서울</t>
  </si>
  <si>
    <t>통계 분석을 통한 영업 및 마케팅 전략 수립</t>
  </si>
  <si>
    <t>고객 맞춤형 영업 및 
마케팅 전략 적용</t>
  </si>
  <si>
    <t>비대면</t>
  </si>
  <si>
    <t>빅데이터 활용 영업전략 수립</t>
    <phoneticPr fontId="8" type="noConversion"/>
  </si>
  <si>
    <t>KPC</t>
  </si>
  <si>
    <t>배대훈</t>
  </si>
  <si>
    <t>8
9</t>
  </si>
  <si>
    <t>빅데이터 활용 지식 습득</t>
  </si>
  <si>
    <t>UR 및 SOT 영업 전략 수립</t>
  </si>
  <si>
    <t>심리학 기반의 리더십 향상</t>
    <phoneticPr fontId="8" type="noConversion"/>
  </si>
  <si>
    <t>서울영업팀</t>
    <phoneticPr fontId="3" type="noConversion"/>
  </si>
  <si>
    <t>권영철</t>
    <phoneticPr fontId="6" type="noConversion"/>
  </si>
  <si>
    <t>리더쉽 향상</t>
    <phoneticPr fontId="8" type="noConversion"/>
  </si>
  <si>
    <t>조직관리 노하우 습득</t>
    <phoneticPr fontId="8" type="noConversion"/>
  </si>
  <si>
    <t>승리하는 입찰 제안 전략과 제안서 작성</t>
    <phoneticPr fontId="8" type="noConversion"/>
  </si>
  <si>
    <t>정태경</t>
    <phoneticPr fontId="8" type="noConversion"/>
  </si>
  <si>
    <t>영업입찰시 전략적                  접근능력 습득</t>
    <phoneticPr fontId="8" type="noConversion"/>
  </si>
  <si>
    <t>SOT 품목 제안능률 향상</t>
    <phoneticPr fontId="8" type="noConversion"/>
  </si>
  <si>
    <t>알기쉬운PLC제어 기초</t>
    <phoneticPr fontId="8" type="noConversion"/>
  </si>
  <si>
    <t>수원영업</t>
    <phoneticPr fontId="8" type="noConversion"/>
  </si>
  <si>
    <t>박준규</t>
    <phoneticPr fontId="8" type="noConversion"/>
  </si>
  <si>
    <t>13
14</t>
    <phoneticPr fontId="8" type="noConversion"/>
  </si>
  <si>
    <t>SoT판매 확대를 위한 제어기 활용 지식 습득</t>
    <phoneticPr fontId="8" type="noConversion"/>
  </si>
  <si>
    <t>SoT 판매시 고객 소통 능력 강화</t>
    <phoneticPr fontId="8" type="noConversion"/>
  </si>
  <si>
    <t>성과내는 리더의 7가지 조직관리스킬</t>
    <phoneticPr fontId="8" type="noConversion"/>
  </si>
  <si>
    <t>레일공정팀</t>
    <phoneticPr fontId="8" type="noConversion"/>
  </si>
  <si>
    <t>김종근</t>
    <phoneticPr fontId="8" type="noConversion"/>
  </si>
  <si>
    <t>7
9</t>
    <phoneticPr fontId="8" type="noConversion"/>
  </si>
  <si>
    <t>조직의 활성화와 성과
도출을 위한 능력 향상</t>
    <phoneticPr fontId="8" type="noConversion"/>
  </si>
  <si>
    <t>조직 구성원의 성과
도출을 위한 지원</t>
    <phoneticPr fontId="8" type="noConversion"/>
  </si>
  <si>
    <t>PLC제어기초(MELSEC)</t>
    <phoneticPr fontId="8" type="noConversion"/>
  </si>
  <si>
    <t>KOSME</t>
  </si>
  <si>
    <t>레일공정팀</t>
  </si>
  <si>
    <t>차장</t>
  </si>
  <si>
    <t>홍동완</t>
  </si>
  <si>
    <t>2
6</t>
  </si>
  <si>
    <t>안산</t>
  </si>
  <si>
    <t>설비 진단 지식 습득</t>
  </si>
  <si>
    <t>설비 가동률 향상</t>
  </si>
  <si>
    <t>교육과정 확인
안산 교육 없음</t>
    <phoneticPr fontId="3" type="noConversion"/>
  </si>
  <si>
    <t>생산계획 및 통제 실무</t>
    <phoneticPr fontId="8" type="noConversion"/>
  </si>
  <si>
    <t>22
24</t>
  </si>
  <si>
    <t>효율적인 생산 계획</t>
  </si>
  <si>
    <t>생산 계획 효율 향상</t>
  </si>
  <si>
    <t>초급관리자 역량강화</t>
    <phoneticPr fontId="8" type="noConversion"/>
  </si>
  <si>
    <t>이승도</t>
    <phoneticPr fontId="8" type="noConversion"/>
  </si>
  <si>
    <t>6
8</t>
    <phoneticPr fontId="3" type="noConversion"/>
  </si>
  <si>
    <t>관리자 역량 강화 필요</t>
    <phoneticPr fontId="8" type="noConversion"/>
  </si>
  <si>
    <t>초급 관리자로서의
역량 발휘</t>
    <phoneticPr fontId="8" type="noConversion"/>
  </si>
  <si>
    <t>PMC 기초</t>
    <phoneticPr fontId="8" type="noConversion"/>
  </si>
  <si>
    <t>한국화낙</t>
  </si>
  <si>
    <t>대리</t>
  </si>
  <si>
    <t>김경록</t>
  </si>
  <si>
    <t>20
22</t>
  </si>
  <si>
    <t>창원</t>
  </si>
  <si>
    <t>설비 보수/관리 필요</t>
  </si>
  <si>
    <t>설비 유지/보수 대응</t>
  </si>
  <si>
    <t>I 시리즈 결합</t>
    <phoneticPr fontId="8" type="noConversion"/>
  </si>
  <si>
    <t>9
13</t>
  </si>
  <si>
    <t>생산관리종합</t>
    <phoneticPr fontId="8" type="noConversion"/>
  </si>
  <si>
    <t>김보경</t>
    <phoneticPr fontId="8" type="noConversion"/>
  </si>
  <si>
    <t>24
27</t>
    <phoneticPr fontId="8" type="noConversion"/>
  </si>
  <si>
    <t>효율적인 QCD 관리
지식 습득</t>
    <phoneticPr fontId="8" type="noConversion"/>
  </si>
  <si>
    <t>공정 업무 개선</t>
    <phoneticPr fontId="8" type="noConversion"/>
  </si>
  <si>
    <t>설비관리(TPM)종합</t>
    <phoneticPr fontId="8" type="noConversion"/>
  </si>
  <si>
    <t>생산시스템 효율화
지식 습득</t>
    <phoneticPr fontId="8" type="noConversion"/>
  </si>
  <si>
    <t>설비관리능력 배양</t>
    <phoneticPr fontId="8" type="noConversion"/>
  </si>
  <si>
    <t>공장 혁신 5S와 눈으로 보는 관리</t>
    <phoneticPr fontId="8" type="noConversion"/>
  </si>
  <si>
    <t>김진명</t>
    <phoneticPr fontId="8" type="noConversion"/>
  </si>
  <si>
    <t>24
25</t>
    <phoneticPr fontId="8" type="noConversion"/>
  </si>
  <si>
    <t>관리 지식 활용을 통한
생산로스 절감</t>
    <phoneticPr fontId="8" type="noConversion"/>
  </si>
  <si>
    <t>효율적인 현장관리,
생산성 향상</t>
    <phoneticPr fontId="8" type="noConversion"/>
  </si>
  <si>
    <t>3D 모델링을 위한 Inventor 기초</t>
    <phoneticPr fontId="8" type="noConversion"/>
  </si>
  <si>
    <t>11
15</t>
    <phoneticPr fontId="8" type="noConversion"/>
  </si>
  <si>
    <t>인벤터 활용 능력 강화
필요</t>
    <phoneticPr fontId="8" type="noConversion"/>
  </si>
  <si>
    <t>생산관리 업무효율 향상 및 설계 능률 향상</t>
    <phoneticPr fontId="8" type="noConversion"/>
  </si>
  <si>
    <t>생산관리 종합</t>
    <phoneticPr fontId="8" type="noConversion"/>
  </si>
  <si>
    <t>이동현</t>
  </si>
  <si>
    <t>18
21</t>
  </si>
  <si>
    <t>효율적인 생산 관리</t>
  </si>
  <si>
    <t>생산 관리 능력 향상</t>
  </si>
  <si>
    <t>CNC 기초입문</t>
    <phoneticPr fontId="8" type="noConversion"/>
  </si>
  <si>
    <t>한국화낙</t>
    <phoneticPr fontId="8" type="noConversion"/>
  </si>
  <si>
    <t>이동현</t>
    <phoneticPr fontId="8" type="noConversion"/>
  </si>
  <si>
    <t>1
5</t>
    <phoneticPr fontId="8" type="noConversion"/>
  </si>
  <si>
    <t>창원</t>
    <phoneticPr fontId="8" type="noConversion"/>
  </si>
  <si>
    <t>사출성형 트러블 대책 및 향상기술</t>
    <phoneticPr fontId="8" type="noConversion"/>
  </si>
  <si>
    <t>블록공정팀</t>
    <phoneticPr fontId="3" type="noConversion"/>
  </si>
  <si>
    <t>이승환</t>
    <phoneticPr fontId="8" type="noConversion"/>
  </si>
  <si>
    <t>1
31</t>
    <phoneticPr fontId="8" type="noConversion"/>
  </si>
  <si>
    <t>인서트성형 공정 이해
및 트러블 해결</t>
    <phoneticPr fontId="8" type="noConversion"/>
  </si>
  <si>
    <t>성형공정 관리 
능력 향상</t>
    <phoneticPr fontId="8" type="noConversion"/>
  </si>
  <si>
    <t>플라스틱 사출 성형 종합실무</t>
    <phoneticPr fontId="6" type="noConversion"/>
  </si>
  <si>
    <t>곽근호</t>
    <phoneticPr fontId="8" type="noConversion"/>
  </si>
  <si>
    <t>6
9</t>
    <phoneticPr fontId="8" type="noConversion"/>
  </si>
  <si>
    <t>인서트성형 사출트러블
원인 해결</t>
    <phoneticPr fontId="8" type="noConversion"/>
  </si>
  <si>
    <t>인서트성형 사출시
문제점 해결 향상</t>
    <phoneticPr fontId="8" type="noConversion"/>
  </si>
  <si>
    <t>생산계획수립 및 진도관리</t>
    <phoneticPr fontId="6" type="noConversion"/>
  </si>
  <si>
    <t>김용제</t>
    <phoneticPr fontId="6" type="noConversion"/>
  </si>
  <si>
    <t>수요 및 제조환경 변화에 따른 생산계획능력 향상</t>
    <phoneticPr fontId="8" type="noConversion"/>
  </si>
  <si>
    <t>효율적 생산계획 관리</t>
    <phoneticPr fontId="8" type="noConversion"/>
  </si>
  <si>
    <t>기계 요소와 구동 장치의 보전</t>
    <phoneticPr fontId="8" type="noConversion"/>
  </si>
  <si>
    <t>설비의 이상 발견과 수리능력 향상</t>
    <phoneticPr fontId="8" type="noConversion"/>
  </si>
  <si>
    <t>담당 공정의 설비 보전</t>
    <phoneticPr fontId="8" type="noConversion"/>
  </si>
  <si>
    <t>CNC밀링중급</t>
    <phoneticPr fontId="8" type="noConversion"/>
  </si>
  <si>
    <t>블록공정팀</t>
    <phoneticPr fontId="8" type="noConversion"/>
  </si>
  <si>
    <t xml:space="preserve">대리 </t>
    <phoneticPr fontId="8" type="noConversion"/>
  </si>
  <si>
    <t>안종석</t>
    <phoneticPr fontId="8" type="noConversion"/>
  </si>
  <si>
    <t>MCT 가공기술 습득</t>
  </si>
  <si>
    <t>생산관리 능력향상</t>
    <phoneticPr fontId="8" type="noConversion"/>
  </si>
  <si>
    <t>CUSTOM MACRO</t>
  </si>
  <si>
    <t>한국화낙</t>
    <phoneticPr fontId="3" type="noConversion"/>
  </si>
  <si>
    <t>블록공정팀</t>
  </si>
  <si>
    <t xml:space="preserve">대리 </t>
  </si>
  <si>
    <t>안종석</t>
  </si>
  <si>
    <t>2
5</t>
    <phoneticPr fontId="8" type="noConversion"/>
  </si>
  <si>
    <t>MCT 프로그램
이해와작성을위해 필요</t>
    <phoneticPr fontId="8" type="noConversion"/>
  </si>
  <si>
    <t>3D모델링을 위한 Invetor 기초</t>
    <phoneticPr fontId="8" type="noConversion"/>
  </si>
  <si>
    <t>박동민</t>
    <phoneticPr fontId="8" type="noConversion"/>
  </si>
  <si>
    <t>9
13</t>
    <phoneticPr fontId="8" type="noConversion"/>
  </si>
  <si>
    <t>연삭 치구 제작을 위해
인벤터 모델링 교육필요</t>
    <phoneticPr fontId="8" type="noConversion"/>
  </si>
  <si>
    <t>연삭에서 치구를 직접 설계하여 공정을 개선</t>
    <phoneticPr fontId="8" type="noConversion"/>
  </si>
  <si>
    <t>현장개선 5S 실천</t>
    <phoneticPr fontId="8" type="noConversion"/>
  </si>
  <si>
    <t>제품출하팀</t>
    <phoneticPr fontId="8" type="noConversion"/>
  </si>
  <si>
    <t>곽민하</t>
    <phoneticPr fontId="8" type="noConversion"/>
  </si>
  <si>
    <t>26
27</t>
    <phoneticPr fontId="8" type="noConversion"/>
  </si>
  <si>
    <t>공장 환경 관리</t>
    <phoneticPr fontId="8" type="noConversion"/>
  </si>
  <si>
    <t>환경 관리 수준 향상</t>
    <phoneticPr fontId="8" type="noConversion"/>
  </si>
  <si>
    <t>초급관리자 역량강화</t>
    <phoneticPr fontId="6" type="noConversion"/>
  </si>
  <si>
    <t>제품출하팀</t>
    <phoneticPr fontId="3" type="noConversion"/>
  </si>
  <si>
    <t>이무희</t>
    <phoneticPr fontId="6" type="noConversion"/>
  </si>
  <si>
    <t xml:space="preserve">
2</t>
    <phoneticPr fontId="3" type="noConversion"/>
  </si>
  <si>
    <t>생산관리업무 역량강화</t>
    <phoneticPr fontId="8" type="noConversion"/>
  </si>
  <si>
    <t>생산관리 수준 향상</t>
    <phoneticPr fontId="8" type="noConversion"/>
  </si>
  <si>
    <t>리더십 과정</t>
    <phoneticPr fontId="3" type="noConversion"/>
  </si>
  <si>
    <t>생산현장관리기본</t>
    <phoneticPr fontId="6" type="noConversion"/>
  </si>
  <si>
    <t>권준걸</t>
    <phoneticPr fontId="6" type="noConversion"/>
  </si>
  <si>
    <t>4
5</t>
    <phoneticPr fontId="8" type="noConversion"/>
  </si>
  <si>
    <t>현장관리기술 지식습득</t>
    <phoneticPr fontId="8" type="noConversion"/>
  </si>
  <si>
    <t>직무능력 및 경쟁력 
향상</t>
    <phoneticPr fontId="8" type="noConversion"/>
  </si>
  <si>
    <t>홍준녕</t>
    <phoneticPr fontId="8" type="noConversion"/>
  </si>
  <si>
    <t>24
27</t>
  </si>
  <si>
    <t>대구</t>
  </si>
  <si>
    <t>생산관리업무의 이해</t>
  </si>
  <si>
    <t>생산시스템 운영개선</t>
  </si>
  <si>
    <t>13
15</t>
  </si>
  <si>
    <t>설비관리 능력 배양</t>
  </si>
  <si>
    <t>설비효율 관리개선</t>
  </si>
  <si>
    <t>생산현장관리기본</t>
    <phoneticPr fontId="8" type="noConversion"/>
  </si>
  <si>
    <t>박창민</t>
    <phoneticPr fontId="8" type="noConversion"/>
  </si>
  <si>
    <t>효율적인 생산관리를 위한 기본 지식 습득</t>
    <phoneticPr fontId="8" type="noConversion"/>
  </si>
  <si>
    <t>생산현장 관리 능률 향상</t>
    <phoneticPr fontId="8" type="noConversion"/>
  </si>
  <si>
    <t>스마트공장 구축 
및 핵심기술의 이해</t>
    <phoneticPr fontId="8" type="noConversion"/>
  </si>
  <si>
    <t>생산1팀</t>
    <phoneticPr fontId="8" type="noConversion"/>
  </si>
  <si>
    <t>권진혁</t>
    <phoneticPr fontId="8" type="noConversion"/>
  </si>
  <si>
    <t>경산</t>
    <phoneticPr fontId="8" type="noConversion"/>
  </si>
  <si>
    <t xml:space="preserve">스마트공장 구축 </t>
    <phoneticPr fontId="8" type="noConversion"/>
  </si>
  <si>
    <t>3D 프린팅
활용 실무</t>
    <phoneticPr fontId="8" type="noConversion"/>
  </si>
  <si>
    <t>김경석</t>
    <phoneticPr fontId="8" type="noConversion"/>
  </si>
  <si>
    <t>17
19</t>
    <phoneticPr fontId="8" type="noConversion"/>
  </si>
  <si>
    <t>3D 프린터 활용</t>
    <phoneticPr fontId="8" type="noConversion"/>
  </si>
  <si>
    <t>치공구설계기술</t>
    <phoneticPr fontId="8" type="noConversion"/>
  </si>
  <si>
    <t>4
6</t>
    <phoneticPr fontId="8" type="noConversion"/>
  </si>
  <si>
    <t>치공구설계</t>
    <phoneticPr fontId="8" type="noConversion"/>
  </si>
  <si>
    <t>현장적용</t>
    <phoneticPr fontId="8" type="noConversion"/>
  </si>
  <si>
    <t>CNC 30i/31i/35i
보수</t>
    <phoneticPr fontId="8" type="noConversion"/>
  </si>
  <si>
    <t>제갈영준</t>
    <phoneticPr fontId="8" type="noConversion"/>
  </si>
  <si>
    <t xml:space="preserve">28
</t>
    <phoneticPr fontId="8" type="noConversion"/>
  </si>
  <si>
    <t xml:space="preserve">
1</t>
    <phoneticPr fontId="3" type="noConversion"/>
  </si>
  <si>
    <t>CNC 진단/보수
능력 향상</t>
    <phoneticPr fontId="8" type="noConversion"/>
  </si>
  <si>
    <t>설비 유지/보수 시 활용</t>
    <phoneticPr fontId="8" type="noConversion"/>
  </si>
  <si>
    <t>CUSTOM
MACRO</t>
    <phoneticPr fontId="8" type="noConversion"/>
  </si>
  <si>
    <t>17
20</t>
    <phoneticPr fontId="8" type="noConversion"/>
  </si>
  <si>
    <t>MCRO 기본 개념
및 프로그램 교육</t>
    <phoneticPr fontId="8" type="noConversion"/>
  </si>
  <si>
    <t>기계도면 해독과 AUTO CAD 실습</t>
    <phoneticPr fontId="8" type="noConversion"/>
  </si>
  <si>
    <t>엄용식</t>
    <phoneticPr fontId="8" type="noConversion"/>
  </si>
  <si>
    <t>도면 해독 능력과
CAD 활용 능력 향상</t>
    <phoneticPr fontId="8" type="noConversion"/>
  </si>
  <si>
    <t>설계 도면 작성시 활용</t>
    <phoneticPr fontId="8" type="noConversion"/>
  </si>
  <si>
    <t>생산계획 및 진도관리</t>
    <phoneticPr fontId="8" type="noConversion"/>
  </si>
  <si>
    <t>22
25</t>
    <phoneticPr fontId="3" type="noConversion"/>
  </si>
  <si>
    <t>안산</t>
    <phoneticPr fontId="8" type="noConversion"/>
  </si>
  <si>
    <t>생산관리 및 계획
능력 향상</t>
    <phoneticPr fontId="8" type="noConversion"/>
  </si>
  <si>
    <t>생산관리 및 계획시
활용</t>
    <phoneticPr fontId="8" type="noConversion"/>
  </si>
  <si>
    <t>ROBOT 일반</t>
    <phoneticPr fontId="8" type="noConversion"/>
  </si>
  <si>
    <t>생산2팀</t>
    <phoneticPr fontId="8" type="noConversion"/>
  </si>
  <si>
    <t>곽동민</t>
    <phoneticPr fontId="8" type="noConversion"/>
  </si>
  <si>
    <t>25
28</t>
    <phoneticPr fontId="8" type="noConversion"/>
  </si>
  <si>
    <t>로봇설비 관리</t>
    <phoneticPr fontId="8" type="noConversion"/>
  </si>
  <si>
    <t>CNC밀링</t>
    <phoneticPr fontId="8" type="noConversion"/>
  </si>
  <si>
    <t>최준용</t>
    <phoneticPr fontId="8" type="noConversion"/>
  </si>
  <si>
    <t>CNC설비 관리</t>
    <phoneticPr fontId="8" type="noConversion"/>
  </si>
  <si>
    <t>CNC보수입문</t>
    <phoneticPr fontId="8" type="noConversion"/>
  </si>
  <si>
    <t>조현우</t>
    <phoneticPr fontId="8" type="noConversion"/>
  </si>
  <si>
    <t>액츄에이터 생산 관리</t>
    <phoneticPr fontId="8" type="noConversion"/>
  </si>
  <si>
    <t>3D 프린팅 활용 실무</t>
    <phoneticPr fontId="8" type="noConversion"/>
  </si>
  <si>
    <t>17
19</t>
    <phoneticPr fontId="3" type="noConversion"/>
  </si>
  <si>
    <t>3D 프린팅 활용</t>
    <phoneticPr fontId="8" type="noConversion"/>
  </si>
  <si>
    <t>공압기초</t>
    <phoneticPr fontId="8" type="noConversion"/>
  </si>
  <si>
    <t>한국SMC</t>
    <phoneticPr fontId="8" type="noConversion"/>
  </si>
  <si>
    <t>우석진</t>
    <phoneticPr fontId="8" type="noConversion"/>
  </si>
  <si>
    <t>현장설비 관리</t>
    <phoneticPr fontId="8" type="noConversion"/>
  </si>
  <si>
    <t>생산관리기본</t>
    <phoneticPr fontId="8" type="noConversion"/>
  </si>
  <si>
    <t>9
11</t>
    <phoneticPr fontId="8" type="noConversion"/>
  </si>
  <si>
    <t xml:space="preserve"> 대구</t>
    <phoneticPr fontId="8" type="noConversion"/>
  </si>
  <si>
    <t>생산관리</t>
    <phoneticPr fontId="8" type="noConversion"/>
  </si>
  <si>
    <t>비대면</t>
    <phoneticPr fontId="17" type="noConversion"/>
  </si>
  <si>
    <t>품질 기획과 전략 수립</t>
    <phoneticPr fontId="17" type="noConversion"/>
  </si>
  <si>
    <t>KSA</t>
    <phoneticPr fontId="17" type="noConversion"/>
  </si>
  <si>
    <t>품질보증팀</t>
    <phoneticPr fontId="17" type="noConversion"/>
  </si>
  <si>
    <t>차장</t>
    <phoneticPr fontId="17" type="noConversion"/>
  </si>
  <si>
    <t>양상한</t>
    <phoneticPr fontId="17" type="noConversion"/>
  </si>
  <si>
    <t>13
15</t>
    <phoneticPr fontId="17" type="noConversion"/>
  </si>
  <si>
    <t>효과적인 품질기획과 전략수립</t>
    <phoneticPr fontId="8" type="noConversion"/>
  </si>
  <si>
    <t>품질지표관리와 코스트절감</t>
    <phoneticPr fontId="8" type="noConversion"/>
  </si>
  <si>
    <t>ISO9001 검사 교정 실무</t>
    <phoneticPr fontId="8" type="noConversion"/>
  </si>
  <si>
    <t>품질보증팀</t>
    <phoneticPr fontId="8" type="noConversion"/>
  </si>
  <si>
    <t>박기현</t>
    <phoneticPr fontId="8" type="noConversion"/>
  </si>
  <si>
    <t>자격인정 적격성 확보
(교정 법규, 프로세스)</t>
    <phoneticPr fontId="8" type="noConversion"/>
  </si>
  <si>
    <t>계측기 교정 자격 인정
(계측기 교정 능력 향상)</t>
    <phoneticPr fontId="8" type="noConversion"/>
  </si>
  <si>
    <t>ISO9001 검사 교정 실무</t>
    <phoneticPr fontId="17" type="noConversion"/>
  </si>
  <si>
    <t>과장</t>
    <phoneticPr fontId="17" type="noConversion"/>
  </si>
  <si>
    <t>강성철</t>
    <phoneticPr fontId="17" type="noConversion"/>
  </si>
  <si>
    <t>3
4</t>
    <phoneticPr fontId="8" type="noConversion"/>
  </si>
  <si>
    <t>ISO9001 검사 교정 실무</t>
    <phoneticPr fontId="6" type="noConversion"/>
  </si>
  <si>
    <t>신동준</t>
    <phoneticPr fontId="8" type="noConversion"/>
  </si>
  <si>
    <t>품질보증팀</t>
    <phoneticPr fontId="3" type="noConversion"/>
  </si>
  <si>
    <t>김종석</t>
    <phoneticPr fontId="8" type="noConversion"/>
  </si>
  <si>
    <t>18
19</t>
    <phoneticPr fontId="17" type="noConversion"/>
  </si>
  <si>
    <t>자택</t>
    <phoneticPr fontId="17" type="noConversion"/>
  </si>
  <si>
    <t>도면해독(기하공차 해석 및 적용실무)</t>
    <phoneticPr fontId="17" type="noConversion"/>
  </si>
  <si>
    <t>KOSME</t>
    <phoneticPr fontId="17" type="noConversion"/>
  </si>
  <si>
    <t>계장</t>
    <phoneticPr fontId="17" type="noConversion"/>
  </si>
  <si>
    <t>강정민</t>
    <phoneticPr fontId="17" type="noConversion"/>
  </si>
  <si>
    <t>17
19</t>
    <phoneticPr fontId="17" type="noConversion"/>
  </si>
  <si>
    <t>안산</t>
    <phoneticPr fontId="17" type="noConversion"/>
  </si>
  <si>
    <t>가공품 치수공차 이해</t>
    <phoneticPr fontId="17" type="noConversion"/>
  </si>
  <si>
    <t>가공품 검사시 적용</t>
    <phoneticPr fontId="17" type="noConversion"/>
  </si>
  <si>
    <t>엑셀을 활용한 생산 품질 데이터 분석</t>
    <phoneticPr fontId="17" type="noConversion"/>
  </si>
  <si>
    <t>강민수</t>
    <phoneticPr fontId="6" type="noConversion"/>
  </si>
  <si>
    <t>25
26</t>
    <phoneticPr fontId="17" type="noConversion"/>
  </si>
  <si>
    <t>업무 능력 전문화</t>
    <phoneticPr fontId="17" type="noConversion"/>
  </si>
  <si>
    <t>데이터 분석 능력 향상</t>
    <phoneticPr fontId="8" type="noConversion"/>
  </si>
  <si>
    <t>현장 품질관리 실무</t>
    <phoneticPr fontId="17" type="noConversion"/>
  </si>
  <si>
    <t>23
25</t>
    <phoneticPr fontId="17" type="noConversion"/>
  </si>
  <si>
    <t>품질관리 업무능력 향상</t>
    <phoneticPr fontId="8" type="noConversion"/>
  </si>
  <si>
    <t>엑셀을 활용한 생산 품질 데이터분석</t>
    <phoneticPr fontId="17" type="noConversion"/>
  </si>
  <si>
    <t>장익창</t>
    <phoneticPr fontId="17" type="noConversion"/>
  </si>
  <si>
    <t>한동훈</t>
    <phoneticPr fontId="17" type="noConversion"/>
  </si>
  <si>
    <t xml:space="preserve">30
</t>
    <phoneticPr fontId="17" type="noConversion"/>
  </si>
  <si>
    <t xml:space="preserve">1
</t>
    <phoneticPr fontId="17" type="noConversion"/>
  </si>
  <si>
    <t>대면</t>
    <phoneticPr fontId="17" type="noConversion"/>
  </si>
  <si>
    <t>스마트공장 구축 및 추진실무</t>
    <phoneticPr fontId="17" type="noConversion"/>
  </si>
  <si>
    <t>19
21</t>
    <phoneticPr fontId="3" type="noConversion"/>
  </si>
  <si>
    <t>스마트공장 추진 전략</t>
    <phoneticPr fontId="17" type="noConversion"/>
  </si>
  <si>
    <t>전략적 스마트공장구축 및 추진역량 강화</t>
    <phoneticPr fontId="17" type="noConversion"/>
  </si>
  <si>
    <t>주임</t>
    <phoneticPr fontId="17" type="noConversion"/>
  </si>
  <si>
    <t>김동규</t>
    <phoneticPr fontId="17" type="noConversion"/>
  </si>
  <si>
    <t>11
13</t>
    <phoneticPr fontId="17" type="noConversion"/>
  </si>
  <si>
    <t>품질보증 업무 능력 향상</t>
    <phoneticPr fontId="17" type="noConversion"/>
  </si>
  <si>
    <t>오병로</t>
    <phoneticPr fontId="17" type="noConversion"/>
  </si>
  <si>
    <t>서재우</t>
    <phoneticPr fontId="17" type="noConversion"/>
  </si>
  <si>
    <r>
      <t xml:space="preserve">MCOSMOS-1 </t>
    </r>
    <r>
      <rPr>
        <sz val="7.5"/>
        <rFont val="맑은 고딕"/>
        <family val="3"/>
        <charset val="129"/>
      </rPr>
      <t>(접촉식3차원기본)</t>
    </r>
    <phoneticPr fontId="8" type="noConversion"/>
  </si>
  <si>
    <t>MITUTOYO</t>
    <phoneticPr fontId="8" type="noConversion"/>
  </si>
  <si>
    <t>3차원측정기 측정 방법
학습</t>
    <phoneticPr fontId="8" type="noConversion"/>
  </si>
  <si>
    <t>3차원측정기를 활용한 측정 능력 향상</t>
    <phoneticPr fontId="8" type="noConversion"/>
  </si>
  <si>
    <t>품질 보증(QA) 실무</t>
    <phoneticPr fontId="8" type="noConversion"/>
  </si>
  <si>
    <t>품질보증팀</t>
  </si>
  <si>
    <t>반장</t>
  </si>
  <si>
    <t>전용장</t>
  </si>
  <si>
    <t>26
28</t>
    <phoneticPr fontId="17" type="noConversion"/>
  </si>
  <si>
    <t>품질보증역량강화</t>
    <phoneticPr fontId="8" type="noConversion"/>
  </si>
  <si>
    <t>품질보증실무능력향상</t>
    <phoneticPr fontId="8" type="noConversion"/>
  </si>
  <si>
    <t>조장</t>
    <phoneticPr fontId="8" type="noConversion"/>
  </si>
  <si>
    <t>김규창</t>
    <phoneticPr fontId="8" type="noConversion"/>
  </si>
  <si>
    <t>21 22</t>
    <phoneticPr fontId="17" type="noConversion"/>
  </si>
  <si>
    <t>권민기</t>
    <phoneticPr fontId="8" type="noConversion"/>
  </si>
  <si>
    <t>3
4</t>
    <phoneticPr fontId="17" type="noConversion"/>
  </si>
  <si>
    <t>권도형</t>
    <phoneticPr fontId="8" type="noConversion"/>
  </si>
  <si>
    <t>노태완</t>
    <phoneticPr fontId="8" type="noConversion"/>
  </si>
  <si>
    <t>18 19</t>
    <phoneticPr fontId="17" type="noConversion"/>
  </si>
  <si>
    <t>온라인</t>
  </si>
  <si>
    <t>효율적인 공장운영을 위한 공장물류관리 핵심 포인트</t>
    <phoneticPr fontId="6" type="noConversion"/>
  </si>
  <si>
    <t>KPC</t>
    <phoneticPr fontId="3" type="noConversion"/>
  </si>
  <si>
    <t>자동화1팀</t>
  </si>
  <si>
    <t>부장</t>
  </si>
  <si>
    <t>김승현</t>
  </si>
  <si>
    <t>1
31</t>
  </si>
  <si>
    <t>제조 현장의 물류 관련 학습</t>
  </si>
  <si>
    <t>물류자동화 개발</t>
  </si>
  <si>
    <t>관계리더십</t>
    <phoneticPr fontId="6" type="noConversion"/>
  </si>
  <si>
    <t>11
12</t>
  </si>
  <si>
    <t>팀장 역량 강화</t>
  </si>
  <si>
    <t>팀내 갈등 해결</t>
    <phoneticPr fontId="8" type="noConversion"/>
  </si>
  <si>
    <t>원가계산 및 분석실무</t>
    <phoneticPr fontId="6" type="noConversion"/>
  </si>
  <si>
    <t>이준만</t>
  </si>
  <si>
    <t>24
26</t>
    <phoneticPr fontId="3" type="noConversion"/>
  </si>
  <si>
    <t>자동화 설비 원가절감 방법 학습</t>
  </si>
  <si>
    <t>자동화 설비 원가 저감</t>
  </si>
  <si>
    <t>CUSTOM MACRO</t>
    <phoneticPr fontId="6" type="noConversion"/>
  </si>
  <si>
    <t xml:space="preserve">29
</t>
  </si>
  <si>
    <t xml:space="preserve">
1</t>
  </si>
  <si>
    <t>자동화 설비 연계 매크로 전문능력 배양</t>
  </si>
  <si>
    <t>자동화 설비 연계 매크로 적용</t>
  </si>
  <si>
    <t>공압제어기술</t>
    <phoneticPr fontId="6" type="noConversion"/>
  </si>
  <si>
    <t>한국SMC</t>
  </si>
  <si>
    <t>김동환</t>
  </si>
  <si>
    <t>2
5</t>
    <phoneticPr fontId="3" type="noConversion"/>
  </si>
  <si>
    <t>대전</t>
  </si>
  <si>
    <t>자동화설계를 위한
공압제어기술 습득</t>
  </si>
  <si>
    <t>자동화장비 개발</t>
  </si>
  <si>
    <t>유압기기 스마트 제어</t>
    <phoneticPr fontId="6" type="noConversion"/>
  </si>
  <si>
    <t>28
29</t>
    <phoneticPr fontId="3" type="noConversion"/>
  </si>
  <si>
    <t>천안</t>
  </si>
  <si>
    <t>자동화설계를 위한 
유압기기제어기술 습득</t>
  </si>
  <si>
    <t>유압 설비와 보전</t>
    <phoneticPr fontId="6" type="noConversion"/>
  </si>
  <si>
    <t>오현석</t>
  </si>
  <si>
    <t>12 14</t>
  </si>
  <si>
    <t>아산</t>
  </si>
  <si>
    <t>유압부속기기 및 유압제어, 보전기술 습득</t>
  </si>
  <si>
    <t>유압지그 제작에 활용</t>
  </si>
  <si>
    <t>SMC</t>
  </si>
  <si>
    <t>설계에 사용되는 공압기기활용폭을 늘리기 위함</t>
  </si>
  <si>
    <t>설계 및 개발업무 적용</t>
  </si>
  <si>
    <t>기하학적 공차해석 및 정밀측정</t>
    <phoneticPr fontId="6" type="noConversion"/>
  </si>
  <si>
    <t>KITA</t>
  </si>
  <si>
    <t>신기찬</t>
  </si>
  <si>
    <t>22
26</t>
  </si>
  <si>
    <t>측정 자동화 설계와 도면 작성 능력 향상</t>
  </si>
  <si>
    <t>센서+모터 활용 실무 기술</t>
    <phoneticPr fontId="6" type="noConversion"/>
  </si>
  <si>
    <t>11 15</t>
    <phoneticPr fontId="3" type="noConversion"/>
  </si>
  <si>
    <t>자동화설계를 위한 
센서+모터 지식 습득</t>
    <phoneticPr fontId="3" type="noConversion"/>
  </si>
  <si>
    <t>Global APQP</t>
    <phoneticPr fontId="8" type="noConversion"/>
  </si>
  <si>
    <t>자동화2팀</t>
    <phoneticPr fontId="8" type="noConversion"/>
  </si>
  <si>
    <t>이정광</t>
    <phoneticPr fontId="8" type="noConversion"/>
  </si>
  <si>
    <t>APQP를 자동화개발에도 적용</t>
    <phoneticPr fontId="8" type="noConversion"/>
  </si>
  <si>
    <t>자동화 개발 프로젝트에 적용하여 문제점 최소화</t>
    <phoneticPr fontId="8" type="noConversion"/>
  </si>
  <si>
    <t>제조원가 이해와 활용</t>
    <phoneticPr fontId="8" type="noConversion"/>
  </si>
  <si>
    <t>자동화2팀</t>
  </si>
  <si>
    <t>배호일</t>
  </si>
  <si>
    <t>12
15</t>
    <phoneticPr fontId="3" type="noConversion"/>
  </si>
  <si>
    <t>자동화에 따른 원가절감 방법 학습</t>
  </si>
  <si>
    <t>자동화 적용시 원가절감 적용</t>
  </si>
  <si>
    <t>산업용 로봇 티칭 기초</t>
    <phoneticPr fontId="8" type="noConversion"/>
  </si>
  <si>
    <t>11
13</t>
    <phoneticPr fontId="3" type="noConversion"/>
  </si>
  <si>
    <t>경산</t>
  </si>
  <si>
    <t>자동화 장비적용에 따른 산업용 로봇사용빈도 증가</t>
  </si>
  <si>
    <t>자동화 로봇 적용시</t>
  </si>
  <si>
    <t>자동화설비의 오동작 트러블대책 실무</t>
    <phoneticPr fontId="8" type="noConversion"/>
  </si>
  <si>
    <t>이우형</t>
  </si>
  <si>
    <t>15
19</t>
    <phoneticPr fontId="3" type="noConversion"/>
  </si>
  <si>
    <t>자동화 장비 공정관리</t>
  </si>
  <si>
    <t>조립자동화 트러블 대책 객관화 및 내용전달</t>
  </si>
  <si>
    <t>공압제어기술</t>
    <phoneticPr fontId="8" type="noConversion"/>
  </si>
  <si>
    <t>한국SMC(주)</t>
  </si>
  <si>
    <t>자동화 장비 구축시(설계)</t>
  </si>
  <si>
    <t>볼나사 자동화장비 설계시 적용</t>
  </si>
  <si>
    <t>2월 일정발표</t>
    <phoneticPr fontId="3" type="noConversion"/>
  </si>
  <si>
    <t>알기쉬운 금속기술종합(재료,가공,열처리)</t>
    <phoneticPr fontId="8" type="noConversion"/>
  </si>
  <si>
    <t>권정원</t>
  </si>
  <si>
    <t>1
4</t>
    <phoneticPr fontId="3" type="noConversion"/>
  </si>
  <si>
    <t>가공 최적화</t>
  </si>
  <si>
    <t>지그 및 자동화 설계</t>
  </si>
  <si>
    <t>공압기술 확보</t>
  </si>
  <si>
    <t>PM(Project Manager) 양성</t>
    <phoneticPr fontId="8" type="noConversion"/>
  </si>
  <si>
    <t>제어팀</t>
    <phoneticPr fontId="3" type="noConversion"/>
  </si>
  <si>
    <t>박정근</t>
    <phoneticPr fontId="6" type="noConversion"/>
  </si>
  <si>
    <t>15
18</t>
    <phoneticPr fontId="8" type="noConversion"/>
  </si>
  <si>
    <t>프로젝트 관리에 대한 전반적인 능력 향상</t>
    <phoneticPr fontId="8" type="noConversion"/>
  </si>
  <si>
    <t>기술개발센터 담당
프로젝트 수행</t>
    <phoneticPr fontId="8" type="noConversion"/>
  </si>
  <si>
    <t>핵심만 콕! 스마트 팩토리의 핵심과 전략</t>
    <phoneticPr fontId="8" type="noConversion"/>
  </si>
  <si>
    <t>스마트 팩토리 활용 전략 습득 및 미래 전망</t>
    <phoneticPr fontId="8" type="noConversion"/>
  </si>
  <si>
    <t>공장 스마트 팩토리 구축</t>
    <phoneticPr fontId="8" type="noConversion"/>
  </si>
  <si>
    <t xml:space="preserve">모터와 펌프운영 실무 </t>
    <phoneticPr fontId="8" type="noConversion"/>
  </si>
  <si>
    <t>제어팀</t>
  </si>
  <si>
    <t>손정진</t>
  </si>
  <si>
    <t>29
31</t>
  </si>
  <si>
    <t>아산</t>
    <phoneticPr fontId="8" type="noConversion"/>
  </si>
  <si>
    <t>설비수리시 활용</t>
  </si>
  <si>
    <t>설비관리 활용</t>
  </si>
  <si>
    <t xml:space="preserve">유압 설비와 보전 </t>
    <phoneticPr fontId="8" type="noConversion"/>
  </si>
  <si>
    <t>28
30</t>
  </si>
  <si>
    <t>실습으로 배우는 핵심 네트워크 기술</t>
    <phoneticPr fontId="8" type="noConversion"/>
  </si>
  <si>
    <t>심연진</t>
  </si>
  <si>
    <t>23
25</t>
  </si>
  <si>
    <t>자택</t>
  </si>
  <si>
    <t>디지털트윈구축을 위한 네트워크기술 습득</t>
    <phoneticPr fontId="8" type="noConversion"/>
  </si>
  <si>
    <t>공장내 장비의 다양한 네트워크기술 적용</t>
    <phoneticPr fontId="8" type="noConversion"/>
  </si>
  <si>
    <t>i 시리즈 결합</t>
    <phoneticPr fontId="8" type="noConversion"/>
  </si>
  <si>
    <t>김두영</t>
  </si>
  <si>
    <t>1
5</t>
  </si>
  <si>
    <t>연삭장비에 대한 지식 습득</t>
  </si>
  <si>
    <t>다양한 기능을 적극 활용</t>
  </si>
  <si>
    <t>서보모터+PLC연동실무</t>
    <phoneticPr fontId="8" type="noConversion"/>
  </si>
  <si>
    <t>17
21</t>
    <phoneticPr fontId="3" type="noConversion"/>
  </si>
  <si>
    <t>서보모터 및 PLC 관련 스킬 습득</t>
  </si>
  <si>
    <t>구형공장 스마트공장으로 리모델링하기</t>
    <phoneticPr fontId="8" type="noConversion"/>
  </si>
  <si>
    <t>조현준</t>
  </si>
  <si>
    <t>14
16</t>
  </si>
  <si>
    <t>스마트공장에 대한 지식 습득</t>
  </si>
  <si>
    <t>설비 네트워크화</t>
  </si>
  <si>
    <t>연삭기 인터페이스에 대한 지식 습득</t>
  </si>
  <si>
    <t>공정 업무 개선</t>
  </si>
  <si>
    <t>터치스크린을 이용한 PLC제어(Pro-Face)</t>
    <phoneticPr fontId="8" type="noConversion"/>
  </si>
  <si>
    <t>박용민</t>
  </si>
  <si>
    <t>8
12</t>
    <phoneticPr fontId="3" type="noConversion"/>
  </si>
  <si>
    <t>PLC 및 터치스크린 
제어 스킬 습득</t>
  </si>
  <si>
    <t>자동화 및 스마트 공정의 핵심 현장 실무기술 및 트러블 대책</t>
    <phoneticPr fontId="8" type="noConversion"/>
  </si>
  <si>
    <t>10
13</t>
  </si>
  <si>
    <t>트러블 슈팅 지식 습득</t>
  </si>
  <si>
    <t>설비 비가동시간 감소</t>
  </si>
  <si>
    <t>PLC 제어 기초(MELSEC)</t>
    <phoneticPr fontId="8" type="noConversion"/>
  </si>
  <si>
    <t>이효근</t>
  </si>
  <si>
    <t>PLC의 기초 지식 습득</t>
  </si>
  <si>
    <t>전기 설비 PLC 유지보수</t>
  </si>
  <si>
    <t>18
22</t>
    <phoneticPr fontId="3" type="noConversion"/>
  </si>
  <si>
    <t>창원</t>
    <phoneticPr fontId="3" type="noConversion"/>
  </si>
  <si>
    <t>CNC의 기본 개념 및
원리이해</t>
    <phoneticPr fontId="3" type="noConversion"/>
  </si>
  <si>
    <t>설비유지보수</t>
    <phoneticPr fontId="3" type="noConversion"/>
  </si>
  <si>
    <t>설비기술팀</t>
    <phoneticPr fontId="8" type="noConversion"/>
  </si>
  <si>
    <t>임호섭</t>
    <phoneticPr fontId="8" type="noConversion"/>
  </si>
  <si>
    <t>자동화공정에 사용되는 
공압시스템 역량 향상</t>
    <phoneticPr fontId="8" type="noConversion"/>
  </si>
  <si>
    <t>설계 및 개발업무 적용</t>
    <phoneticPr fontId="8" type="noConversion"/>
  </si>
  <si>
    <t>전기 공압 제어</t>
    <phoneticPr fontId="8" type="noConversion"/>
  </si>
  <si>
    <t>진동영역
Category II</t>
    <phoneticPr fontId="8" type="noConversion"/>
  </si>
  <si>
    <t>COWA ENG</t>
    <phoneticPr fontId="8" type="noConversion"/>
  </si>
  <si>
    <t>이영준</t>
    <phoneticPr fontId="8" type="noConversion"/>
  </si>
  <si>
    <t>19
23</t>
    <phoneticPr fontId="8" type="noConversion"/>
  </si>
  <si>
    <t>설비상태 감시 능력 
(진단 능력) 습득 필요</t>
    <phoneticPr fontId="8" type="noConversion"/>
  </si>
  <si>
    <t>설비보전 업무에 활용</t>
    <phoneticPr fontId="8" type="noConversion"/>
  </si>
  <si>
    <t>진동영역
Category III</t>
    <phoneticPr fontId="8" type="noConversion"/>
  </si>
  <si>
    <t>23
27</t>
    <phoneticPr fontId="8" type="noConversion"/>
  </si>
  <si>
    <t>기하하적 공차해석 및 정밀측정</t>
    <phoneticPr fontId="8" type="noConversion"/>
  </si>
  <si>
    <t>남정환</t>
    <phoneticPr fontId="8" type="noConversion"/>
  </si>
  <si>
    <t>자동화설계를 위한 공차해석 
및 정밀측정 능력 습득</t>
    <phoneticPr fontId="8" type="noConversion"/>
  </si>
  <si>
    <t>자동화장비 개발</t>
    <phoneticPr fontId="8" type="noConversion"/>
  </si>
  <si>
    <t>센서+모터 활용 실무 기술</t>
    <phoneticPr fontId="8" type="noConversion"/>
  </si>
  <si>
    <t>11
15</t>
    <phoneticPr fontId="3" type="noConversion"/>
  </si>
  <si>
    <t>자동화설계를 위한
센서, 모터활용기술습득</t>
    <phoneticPr fontId="8" type="noConversion"/>
  </si>
  <si>
    <t>베어링 취급과 보전</t>
    <phoneticPr fontId="8" type="noConversion"/>
  </si>
  <si>
    <t>반장</t>
    <phoneticPr fontId="8" type="noConversion"/>
  </si>
  <si>
    <t>김상복</t>
    <phoneticPr fontId="8" type="noConversion"/>
  </si>
  <si>
    <t>설비수리 능력 증대</t>
    <phoneticPr fontId="8" type="noConversion"/>
  </si>
  <si>
    <t>베이렁 취급 시 활용</t>
    <phoneticPr fontId="8" type="noConversion"/>
  </si>
  <si>
    <t>야스카와 초급교육</t>
    <phoneticPr fontId="8" type="noConversion"/>
  </si>
  <si>
    <t>한국YASKAWA</t>
    <phoneticPr fontId="8" type="noConversion"/>
  </si>
  <si>
    <t>조준구</t>
    <phoneticPr fontId="8" type="noConversion"/>
  </si>
  <si>
    <t>자동화 설비 제작 시
로봇 티칭 능력 필요</t>
    <phoneticPr fontId="8" type="noConversion"/>
  </si>
  <si>
    <t>설비제작 업무에 활용</t>
    <phoneticPr fontId="8" type="noConversion"/>
  </si>
  <si>
    <t>부반장</t>
    <phoneticPr fontId="8" type="noConversion"/>
  </si>
  <si>
    <t>김성현</t>
    <phoneticPr fontId="8" type="noConversion"/>
  </si>
  <si>
    <t>공압 설비와 보전</t>
    <phoneticPr fontId="8" type="noConversion"/>
  </si>
  <si>
    <t>이상국</t>
    <phoneticPr fontId="8" type="noConversion"/>
  </si>
  <si>
    <t>설비수리 시 활용</t>
    <phoneticPr fontId="8" type="noConversion"/>
  </si>
  <si>
    <t>기계설비 보전기술 과정</t>
    <phoneticPr fontId="8" type="noConversion"/>
  </si>
  <si>
    <t>정민석</t>
    <phoneticPr fontId="8" type="noConversion"/>
  </si>
  <si>
    <t>15
19</t>
    <phoneticPr fontId="8" type="noConversion"/>
  </si>
  <si>
    <t>대면</t>
    <phoneticPr fontId="4" type="noConversion"/>
  </si>
  <si>
    <t>ESG이해와 현장개선실무</t>
    <phoneticPr fontId="8" type="noConversion"/>
  </si>
  <si>
    <t>관리팀</t>
    <phoneticPr fontId="4" type="noConversion"/>
  </si>
  <si>
    <t>부장</t>
    <phoneticPr fontId="4" type="noConversion"/>
  </si>
  <si>
    <t>김종태</t>
    <phoneticPr fontId="4" type="noConversion"/>
  </si>
  <si>
    <t>11 12</t>
    <phoneticPr fontId="8" type="noConversion"/>
  </si>
  <si>
    <t>환경규제대응 및 에너지절감 솔루션파악</t>
    <phoneticPr fontId="8" type="noConversion"/>
  </si>
  <si>
    <t>환경규제 및 에너지절감 실무 향상</t>
    <phoneticPr fontId="8" type="noConversion"/>
  </si>
  <si>
    <t>설비보전 기사대비 전기공유압제어 실무</t>
    <phoneticPr fontId="4" type="noConversion"/>
  </si>
  <si>
    <t>15
18</t>
    <phoneticPr fontId="3" type="noConversion"/>
  </si>
  <si>
    <t>안산</t>
    <phoneticPr fontId="4" type="noConversion"/>
  </si>
  <si>
    <t>기계설비 유지관리 업무능력향상</t>
    <phoneticPr fontId="4" type="noConversion"/>
  </si>
  <si>
    <t xml:space="preserve">기계설비 유지관리 자격취득  </t>
    <phoneticPr fontId="4" type="noConversion"/>
  </si>
  <si>
    <t>표준원가계산 및 원가분석 기초</t>
    <phoneticPr fontId="8" type="noConversion"/>
  </si>
  <si>
    <t>관리팀</t>
  </si>
  <si>
    <t>이세흔</t>
  </si>
  <si>
    <t>부서변경에 의한 
업무능력함량</t>
  </si>
  <si>
    <t>생산품 원가분석 및 제조원가 추이자료 작성</t>
  </si>
  <si>
    <t>부서변경에 의한
 업무능력함량</t>
  </si>
  <si>
    <t>기계설비 유지관리 자격취득</t>
  </si>
  <si>
    <t>데이터기반품질&amp;생산성관리</t>
    <phoneticPr fontId="3" type="noConversion"/>
  </si>
  <si>
    <t>KOSME</t>
    <phoneticPr fontId="3" type="noConversion"/>
  </si>
  <si>
    <t>관리팀</t>
    <phoneticPr fontId="3" type="noConversion"/>
  </si>
  <si>
    <t>노정균</t>
    <phoneticPr fontId="6" type="noConversion"/>
  </si>
  <si>
    <t>TF활동 실무업무</t>
    <phoneticPr fontId="8" type="noConversion"/>
  </si>
  <si>
    <t>레일홈연삭기 생산성 
향상 기여</t>
    <phoneticPr fontId="8" type="noConversion"/>
  </si>
  <si>
    <t>공정 위험성평가</t>
    <phoneticPr fontId="3" type="noConversion"/>
  </si>
  <si>
    <t>KSA</t>
    <phoneticPr fontId="3" type="noConversion"/>
  </si>
  <si>
    <t>15
16</t>
    <phoneticPr fontId="3" type="noConversion"/>
  </si>
  <si>
    <t>관리팀 안전관리 업무</t>
    <phoneticPr fontId="8" type="noConversion"/>
  </si>
  <si>
    <t>공정 안전관리 및 개선</t>
    <phoneticPr fontId="8" type="noConversion"/>
  </si>
  <si>
    <t>가스안전관리
일반</t>
    <phoneticPr fontId="8" type="noConversion"/>
  </si>
  <si>
    <t>가스안전
교육원</t>
    <phoneticPr fontId="8" type="noConversion"/>
  </si>
  <si>
    <t>관리팀</t>
    <phoneticPr fontId="8" type="noConversion"/>
  </si>
  <si>
    <t>임태환</t>
    <phoneticPr fontId="8" type="noConversion"/>
  </si>
  <si>
    <t>25
28</t>
    <phoneticPr fontId="3" type="noConversion"/>
  </si>
  <si>
    <t>유틸리티 관리업무</t>
    <phoneticPr fontId="8" type="noConversion"/>
  </si>
  <si>
    <t>유틸리티 가스설비 
안전관리</t>
    <phoneticPr fontId="8" type="noConversion"/>
  </si>
  <si>
    <t>온살가스담당자실무(기초)</t>
    <phoneticPr fontId="8" type="noConversion"/>
  </si>
  <si>
    <t>11
12</t>
    <phoneticPr fontId="3" type="noConversion"/>
  </si>
  <si>
    <t>온실가스 업무습득</t>
    <phoneticPr fontId="8" type="noConversion"/>
  </si>
  <si>
    <t>유틸리티 설비관련
온실가스 업무이해</t>
    <phoneticPr fontId="8" type="noConversion"/>
  </si>
  <si>
    <t>고압가스 선정 및 안전관리</t>
    <phoneticPr fontId="6" type="noConversion"/>
  </si>
  <si>
    <t>김형진</t>
    <phoneticPr fontId="6" type="noConversion"/>
  </si>
  <si>
    <t xml:space="preserve">고압가스 안전관리 지식 필요 </t>
    <phoneticPr fontId="8" type="noConversion"/>
  </si>
  <si>
    <t xml:space="preserve">고압가스 안전관리 지식 획득 </t>
    <phoneticPr fontId="8" type="noConversion"/>
  </si>
  <si>
    <t>안전보건 현장관리 실무자과정</t>
    <phoneticPr fontId="8" type="noConversion"/>
  </si>
  <si>
    <t>안전보건 현장관리 지식 필요</t>
    <phoneticPr fontId="8" type="noConversion"/>
  </si>
  <si>
    <t>안전보건 현장관리 지식 획득</t>
    <phoneticPr fontId="8" type="noConversion"/>
  </si>
  <si>
    <t>집진장치운전 유지보수와 유해가스 제어기술</t>
    <phoneticPr fontId="6" type="noConversion"/>
  </si>
  <si>
    <t>조성범</t>
    <phoneticPr fontId="6" type="noConversion"/>
  </si>
  <si>
    <t>대기오염 방지시설 종류 및 원리 이해 필요</t>
    <phoneticPr fontId="8" type="noConversion"/>
  </si>
  <si>
    <t>대기오염 방지시설의 지식, 실무기술 획득</t>
    <phoneticPr fontId="8" type="noConversion"/>
  </si>
  <si>
    <t>안전보건 지식 필요</t>
    <phoneticPr fontId="8" type="noConversion"/>
  </si>
  <si>
    <t>안전보건 지식 획득을 통한 현장 개선</t>
    <phoneticPr fontId="8" type="noConversion"/>
  </si>
  <si>
    <t>품질관리담당자양성</t>
    <phoneticPr fontId="8" type="noConversion"/>
  </si>
  <si>
    <t>생산관리팀</t>
    <phoneticPr fontId="3" type="noConversion"/>
  </si>
  <si>
    <t>우연일</t>
    <phoneticPr fontId="8" type="noConversion"/>
  </si>
  <si>
    <t>15
26</t>
    <phoneticPr fontId="8" type="noConversion"/>
  </si>
  <si>
    <t>KS인증심사 담당자 지정</t>
    <phoneticPr fontId="8" type="noConversion"/>
  </si>
  <si>
    <t>효율적인 품질관리 적용</t>
    <phoneticPr fontId="8" type="noConversion"/>
  </si>
  <si>
    <t>교육 전 
사장님 품의 상신
(100만원 이상)</t>
    <phoneticPr fontId="3" type="noConversion"/>
  </si>
  <si>
    <t>경영간부를 위한 품질경영</t>
    <phoneticPr fontId="8" type="noConversion"/>
  </si>
  <si>
    <t>하종명</t>
    <phoneticPr fontId="8" type="noConversion"/>
  </si>
  <si>
    <t>6
7</t>
    <phoneticPr fontId="8" type="noConversion"/>
  </si>
  <si>
    <t>KS인증심사 대비</t>
    <phoneticPr fontId="8" type="noConversion"/>
  </si>
  <si>
    <t>품질경영 역량 강화</t>
    <phoneticPr fontId="8" type="noConversion"/>
  </si>
  <si>
    <t>설비 윤활 기술</t>
    <phoneticPr fontId="8" type="noConversion"/>
  </si>
  <si>
    <t>장관익</t>
    <phoneticPr fontId="8" type="noConversion"/>
  </si>
  <si>
    <t>설비수명연장으로 생산성 향상</t>
    <phoneticPr fontId="8" type="noConversion"/>
  </si>
  <si>
    <t>일반대기환경기술인</t>
    <phoneticPr fontId="8" type="noConversion"/>
  </si>
  <si>
    <t>환경보전협회</t>
    <phoneticPr fontId="8" type="noConversion"/>
  </si>
  <si>
    <t>최승배</t>
    <phoneticPr fontId="8" type="noConversion"/>
  </si>
  <si>
    <t>사내</t>
    <phoneticPr fontId="8" type="noConversion"/>
  </si>
  <si>
    <t>법정교육</t>
    <phoneticPr fontId="8" type="noConversion"/>
  </si>
  <si>
    <t>효율적인 수질관리 적용</t>
    <phoneticPr fontId="8" type="noConversion"/>
  </si>
  <si>
    <t>기술인력 및 관리자과정</t>
    <phoneticPr fontId="8" type="noConversion"/>
  </si>
  <si>
    <t>한국화학물질관리협회</t>
    <phoneticPr fontId="8" type="noConversion"/>
  </si>
  <si>
    <t>효율적인 화학관리 적용</t>
    <phoneticPr fontId="8" type="noConversion"/>
  </si>
  <si>
    <t>혼합</t>
    <phoneticPr fontId="8" type="noConversion"/>
  </si>
  <si>
    <t>위험물안전관리자</t>
    <phoneticPr fontId="8" type="noConversion"/>
  </si>
  <si>
    <t>한국소방안전원</t>
    <phoneticPr fontId="6" type="noConversion"/>
  </si>
  <si>
    <t>이세백</t>
    <phoneticPr fontId="8" type="noConversion"/>
  </si>
  <si>
    <t>효율적인 위험물관리 적용</t>
    <phoneticPr fontId="8" type="noConversion"/>
  </si>
  <si>
    <t>관리감독자교육</t>
    <phoneticPr fontId="8" type="noConversion"/>
  </si>
  <si>
    <t>산업안전협회</t>
    <phoneticPr fontId="8" type="noConversion"/>
  </si>
  <si>
    <t>효율적인 안전보건관리 적용</t>
    <phoneticPr fontId="8" type="noConversion"/>
  </si>
  <si>
    <t>사업관리팀</t>
    <phoneticPr fontId="8" type="noConversion"/>
  </si>
  <si>
    <t>김용만</t>
    <phoneticPr fontId="8" type="noConversion"/>
  </si>
  <si>
    <t>기계 설비 관리</t>
    <phoneticPr fontId="8" type="noConversion"/>
  </si>
  <si>
    <t>위탁으로 관리하는 
설비를 직접 관리 기대</t>
    <phoneticPr fontId="8" type="noConversion"/>
  </si>
  <si>
    <t>원가분석 및 원가절감 실무[기본]</t>
    <phoneticPr fontId="8" type="noConversion"/>
  </si>
  <si>
    <t>서혜인</t>
    <phoneticPr fontId="8" type="noConversion"/>
  </si>
  <si>
    <t>원가절감 및 수익성 증대 도모. 
회계담당자로서 추가적인 교육을 통해 전문성 향상.</t>
    <phoneticPr fontId="8" type="noConversion"/>
  </si>
  <si>
    <t>원가절감을 위한 방법습득 및 부문별 예산집계시 적용. 제조경비 집계시에 좀더 디테일한 내용파악을 위함.</t>
    <phoneticPr fontId="8" type="noConversion"/>
  </si>
  <si>
    <t>구매 팀장 성과 관리</t>
    <phoneticPr fontId="8" type="noConversion"/>
  </si>
  <si>
    <t>외주개발팀</t>
    <phoneticPr fontId="3" type="noConversion"/>
  </si>
  <si>
    <t>서영호</t>
    <phoneticPr fontId="8" type="noConversion"/>
  </si>
  <si>
    <t>구매성과 창출 습득</t>
    <phoneticPr fontId="8" type="noConversion"/>
  </si>
  <si>
    <t>조직 핵임자로서의 관리</t>
    <phoneticPr fontId="8" type="noConversion"/>
  </si>
  <si>
    <t>교육 일자 확정</t>
    <phoneticPr fontId="3" type="noConversion"/>
  </si>
  <si>
    <t>구매전략 수립 및 추진 방안 습득</t>
    <phoneticPr fontId="8" type="noConversion"/>
  </si>
  <si>
    <t>구매전략 및 경영전략 이해</t>
    <phoneticPr fontId="8" type="noConversion"/>
  </si>
  <si>
    <t>교육일자 확인
및 확정</t>
    <phoneticPr fontId="3" type="noConversion"/>
  </si>
  <si>
    <t>신제품개발프로세스</t>
    <phoneticPr fontId="6" type="noConversion"/>
  </si>
  <si>
    <t>로보틱스팀</t>
    <phoneticPr fontId="3" type="noConversion"/>
  </si>
  <si>
    <t>양희철</t>
    <phoneticPr fontId="6" type="noConversion"/>
  </si>
  <si>
    <t xml:space="preserve">신제품 발굴 및 프로젝트 수행 기법 교육 </t>
    <phoneticPr fontId="8" type="noConversion"/>
  </si>
  <si>
    <t>신제품 개발 방안 적용으로 업무 효율 증대</t>
    <phoneticPr fontId="8" type="noConversion"/>
  </si>
  <si>
    <t>사외</t>
    <phoneticPr fontId="3" type="noConversion"/>
  </si>
  <si>
    <t>노이즈 대책과 산업현장 트러블 실무</t>
    <phoneticPr fontId="6" type="noConversion"/>
  </si>
  <si>
    <t>박성률</t>
    <phoneticPr fontId="6" type="noConversion"/>
  </si>
  <si>
    <t>전자파 노이즈의 이해를 통한 인증절차 진행에 대한 이해를 통해 노이즈 대응 능력 향상</t>
    <phoneticPr fontId="8" type="noConversion"/>
  </si>
  <si>
    <t>로봇/설비 설계 시 사전 검토 및 적용</t>
    <phoneticPr fontId="8" type="noConversion"/>
  </si>
  <si>
    <t>센서 및 모터 활용기술</t>
    <phoneticPr fontId="6" type="noConversion"/>
  </si>
  <si>
    <t>이호형</t>
    <phoneticPr fontId="6" type="noConversion"/>
  </si>
  <si>
    <t>센서 및 모터에 대한 지식 습득</t>
    <phoneticPr fontId="8" type="noConversion"/>
  </si>
  <si>
    <t>신규 로봇 개발 시 센서 및 모터 선정</t>
    <phoneticPr fontId="8" type="noConversion"/>
  </si>
  <si>
    <t>기계기술자를 위한 전기제어 기초과정</t>
    <phoneticPr fontId="8" type="noConversion"/>
  </si>
  <si>
    <t>진관</t>
    <phoneticPr fontId="8" type="noConversion"/>
  </si>
  <si>
    <t>센서 및 제어기기 지식 습득</t>
  </si>
  <si>
    <t>센서 기능 및 원리 이해로 기구 설계 적용</t>
    <phoneticPr fontId="8" type="noConversion"/>
  </si>
  <si>
    <t>PC를 이용한 외부기기 제어기술</t>
    <phoneticPr fontId="3" type="noConversion"/>
  </si>
  <si>
    <t>KITA</t>
    <phoneticPr fontId="3" type="noConversion"/>
  </si>
  <si>
    <t>계장</t>
    <phoneticPr fontId="3" type="noConversion"/>
  </si>
  <si>
    <t>박재홍</t>
    <phoneticPr fontId="3" type="noConversion"/>
  </si>
  <si>
    <t>5
9</t>
    <phoneticPr fontId="3" type="noConversion"/>
  </si>
  <si>
    <t xml:space="preserve">전기설비 및 보전 관리 이해를 통한 기기의 동작 원리/특성을 이해하여 실무 능력 향상 </t>
    <phoneticPr fontId="3" type="noConversion"/>
  </si>
  <si>
    <t>PC를 활용한 제어 시스템 연동</t>
    <phoneticPr fontId="3" type="noConversion"/>
  </si>
  <si>
    <t>사외</t>
    <phoneticPr fontId="8" type="noConversion"/>
  </si>
  <si>
    <t>자동제어 종합실무(센서+모터+PLC)(실습과정)</t>
    <phoneticPr fontId="3" type="noConversion"/>
  </si>
  <si>
    <t>주임</t>
    <phoneticPr fontId="3" type="noConversion"/>
  </si>
  <si>
    <t>염민혁</t>
    <phoneticPr fontId="3" type="noConversion"/>
  </si>
  <si>
    <t>25
29</t>
    <phoneticPr fontId="3" type="noConversion"/>
  </si>
  <si>
    <t xml:space="preserve">PLC를 활용한 종합제어 실무 능력 향상 </t>
    <phoneticPr fontId="3" type="noConversion"/>
  </si>
  <si>
    <t>PLC를 활용한 제어 시스템 연동</t>
    <phoneticPr fontId="3" type="noConversion"/>
  </si>
  <si>
    <t>스마트공장 현장기기 종합제어</t>
    <phoneticPr fontId="3" type="noConversion"/>
  </si>
  <si>
    <t>권재현</t>
    <phoneticPr fontId="3" type="noConversion"/>
  </si>
  <si>
    <t>23
25</t>
    <phoneticPr fontId="3" type="noConversion"/>
  </si>
  <si>
    <t xml:space="preserve">PLC활용 및 통신제어를 이용한 제어기 업무 능력 향상 </t>
    <phoneticPr fontId="3" type="noConversion"/>
  </si>
  <si>
    <t>제어기와 다른기기 통신 연결 업무 능력 향상</t>
    <phoneticPr fontId="3" type="noConversion"/>
  </si>
  <si>
    <t>재료선정 및 열처리기술과정</t>
    <phoneticPr fontId="8" type="noConversion"/>
  </si>
  <si>
    <t>송원재</t>
    <phoneticPr fontId="8" type="noConversion"/>
  </si>
  <si>
    <t>기계재료선정 및 열처리 지식 습득</t>
    <phoneticPr fontId="8" type="noConversion"/>
  </si>
  <si>
    <t>신규 설계 작업시 최적설계 적용</t>
    <phoneticPr fontId="8" type="noConversion"/>
  </si>
  <si>
    <t>기어/감속기설계,수리 및 유지관리</t>
    <phoneticPr fontId="8" type="noConversion"/>
  </si>
  <si>
    <t>OEM팀</t>
    <phoneticPr fontId="8" type="noConversion"/>
  </si>
  <si>
    <t>정치영</t>
    <phoneticPr fontId="8" type="noConversion"/>
  </si>
  <si>
    <t xml:space="preserve">
1</t>
    <phoneticPr fontId="8" type="noConversion"/>
  </si>
  <si>
    <t>감속기, 기어 최적설계</t>
    <phoneticPr fontId="8" type="noConversion"/>
  </si>
  <si>
    <t>로봇, 설비 설계에 적용</t>
    <phoneticPr fontId="8" type="noConversion"/>
  </si>
  <si>
    <t>기계요소 및 요소기술 기초</t>
    <phoneticPr fontId="8" type="noConversion"/>
  </si>
  <si>
    <t>이만용</t>
    <phoneticPr fontId="8" type="noConversion"/>
  </si>
  <si>
    <t>요소품 선정 및 적용</t>
    <phoneticPr fontId="8" type="noConversion"/>
  </si>
  <si>
    <t>선정된 요소품의 
적합성 검증</t>
    <phoneticPr fontId="8" type="noConversion"/>
  </si>
  <si>
    <t>금속 재료 및 전기 재료 기초</t>
    <phoneticPr fontId="8" type="noConversion"/>
  </si>
  <si>
    <t>윤예성</t>
    <phoneticPr fontId="8" type="noConversion"/>
  </si>
  <si>
    <t>21
22</t>
    <phoneticPr fontId="8" type="noConversion"/>
  </si>
  <si>
    <t>재료 및 후처리에 대한 지식 습득</t>
    <phoneticPr fontId="8" type="noConversion"/>
  </si>
  <si>
    <t>원가 절감 개선 시 관련 지식 활용</t>
    <phoneticPr fontId="8" type="noConversion"/>
  </si>
  <si>
    <t>정전기 원인분석 및 현장 트러블 대책기술</t>
    <phoneticPr fontId="8" type="noConversion"/>
  </si>
  <si>
    <t>로봇제어팀</t>
    <phoneticPr fontId="8" type="noConversion"/>
  </si>
  <si>
    <t>이윤호</t>
    <phoneticPr fontId="8" type="noConversion"/>
  </si>
  <si>
    <t>정전기(ESD) 원인분석 및 트러블 대책</t>
    <phoneticPr fontId="8" type="noConversion"/>
  </si>
  <si>
    <t>디지털 전자장치의 신뢰성 있는 제품 개발</t>
    <phoneticPr fontId="8" type="noConversion"/>
  </si>
  <si>
    <t>계장/계측제어
종합실무</t>
    <phoneticPr fontId="8" type="noConversion"/>
  </si>
  <si>
    <t>박형진</t>
    <phoneticPr fontId="8" type="noConversion"/>
  </si>
  <si>
    <t>20
24</t>
    <phoneticPr fontId="8" type="noConversion"/>
  </si>
  <si>
    <t>계측기 활용 지식 습득</t>
    <phoneticPr fontId="8" type="noConversion"/>
  </si>
  <si>
    <t>인증 심사 현장대응</t>
    <phoneticPr fontId="8" type="noConversion"/>
  </si>
  <si>
    <t>최남수</t>
    <phoneticPr fontId="8" type="noConversion"/>
  </si>
  <si>
    <t>21
25</t>
    <phoneticPr fontId="8" type="noConversion"/>
  </si>
  <si>
    <t>제품 품질향상을 위함</t>
    <phoneticPr fontId="8" type="noConversion"/>
  </si>
  <si>
    <t>오작동에 문제해결 매뉴얼 제작</t>
    <phoneticPr fontId="8" type="noConversion"/>
  </si>
  <si>
    <t>협동로봇 프로그래밍 전문가 과정</t>
    <phoneticPr fontId="8" type="noConversion"/>
  </si>
  <si>
    <t>우용균</t>
    <phoneticPr fontId="8" type="noConversion"/>
  </si>
  <si>
    <t>2
6</t>
    <phoneticPr fontId="8" type="noConversion"/>
  </si>
  <si>
    <t>협동로봇 개발
지식 습득</t>
    <phoneticPr fontId="8" type="noConversion"/>
  </si>
  <si>
    <t>협동로봇 개발 및 운영 역량 강화</t>
    <phoneticPr fontId="8" type="noConversion"/>
  </si>
  <si>
    <t>데이터베이스 초보자를 위한 MS SQL Serve 기본</t>
    <phoneticPr fontId="8" type="noConversion"/>
  </si>
  <si>
    <t>14
18</t>
    <phoneticPr fontId="8" type="noConversion"/>
  </si>
  <si>
    <t>DB 지식 습득 및
로봇 DB 구축 필요</t>
    <phoneticPr fontId="8" type="noConversion"/>
  </si>
  <si>
    <t>신규 개발 로봇 제품 DB 적용</t>
    <phoneticPr fontId="8" type="noConversion"/>
  </si>
  <si>
    <t>직급 수준 확인</t>
    <phoneticPr fontId="3" type="noConversion"/>
  </si>
  <si>
    <t>PLC제어 기초(SIEMENS)</t>
    <phoneticPr fontId="8" type="noConversion"/>
  </si>
  <si>
    <t>KOME</t>
    <phoneticPr fontId="8" type="noConversion"/>
  </si>
  <si>
    <t>오세혁</t>
    <phoneticPr fontId="8" type="noConversion"/>
  </si>
  <si>
    <t>6
10</t>
    <phoneticPr fontId="8" type="noConversion"/>
  </si>
  <si>
    <t>제어기 활용 지식 습득</t>
    <phoneticPr fontId="8" type="noConversion"/>
  </si>
  <si>
    <t>신규 설비 제어(PLC) 역량 강화</t>
    <phoneticPr fontId="8" type="noConversion"/>
  </si>
  <si>
    <t>교육 일자 확인
3/4~3/8
7/1~7/5
11/4~11/8</t>
    <phoneticPr fontId="3" type="noConversion"/>
  </si>
  <si>
    <t>임베디드 C 프로그래밍 실무</t>
    <phoneticPr fontId="8" type="noConversion"/>
  </si>
  <si>
    <t>이종범</t>
    <phoneticPr fontId="8" type="noConversion"/>
  </si>
  <si>
    <t>17 21</t>
    <phoneticPr fontId="8" type="noConversion"/>
  </si>
  <si>
    <t>신규 설비 제어(S/W&amp;F/W) 역량 강화</t>
    <phoneticPr fontId="8" type="noConversion"/>
  </si>
  <si>
    <t>이상원</t>
    <phoneticPr fontId="8" type="noConversion"/>
  </si>
  <si>
    <t>제품개발 프로젝트 관리[중급]</t>
    <phoneticPr fontId="8" type="noConversion"/>
  </si>
  <si>
    <t>공정장비팀</t>
    <phoneticPr fontId="8" type="noConversion"/>
  </si>
  <si>
    <t>신동민</t>
    <phoneticPr fontId="8" type="noConversion"/>
  </si>
  <si>
    <t>체계적인 관리프로세서습득</t>
    <phoneticPr fontId="8" type="noConversion"/>
  </si>
  <si>
    <t>통합관리 능력 향상</t>
    <phoneticPr fontId="8" type="noConversion"/>
  </si>
  <si>
    <t>고급관리자</t>
    <phoneticPr fontId="8" type="noConversion"/>
  </si>
  <si>
    <t>4  6</t>
    <phoneticPr fontId="8" type="noConversion"/>
  </si>
  <si>
    <t>핵심역량 습득 및 역할   강화</t>
    <phoneticPr fontId="8" type="noConversion"/>
  </si>
  <si>
    <t xml:space="preserve">조직변화와 전사 의지 확립에 활용 </t>
    <phoneticPr fontId="8" type="noConversion"/>
  </si>
  <si>
    <t>진공기술</t>
    <phoneticPr fontId="8" type="noConversion"/>
  </si>
  <si>
    <t>SMC</t>
    <phoneticPr fontId="8" type="noConversion"/>
  </si>
  <si>
    <t>이윤석</t>
    <phoneticPr fontId="8" type="noConversion"/>
  </si>
  <si>
    <t>진공 활용 지식 습득</t>
    <phoneticPr fontId="8" type="noConversion"/>
  </si>
  <si>
    <t>진공 장치 구성 및 설계</t>
    <phoneticPr fontId="8" type="noConversion"/>
  </si>
  <si>
    <t>설계 원가계산 및 절감 실무 과정</t>
    <phoneticPr fontId="8" type="noConversion"/>
  </si>
  <si>
    <t>19  20</t>
    <phoneticPr fontId="8" type="noConversion"/>
  </si>
  <si>
    <t>제품 금액 산출 기준 정립</t>
    <phoneticPr fontId="8" type="noConversion"/>
  </si>
  <si>
    <t xml:space="preserve">제품 견적 합리성 분석 </t>
    <phoneticPr fontId="8" type="noConversion"/>
  </si>
  <si>
    <t>자동화설비 유지 보수 관리사</t>
    <phoneticPr fontId="8" type="noConversion"/>
  </si>
  <si>
    <t>계승현</t>
    <phoneticPr fontId="8" type="noConversion"/>
  </si>
  <si>
    <t>17  21</t>
    <phoneticPr fontId="8" type="noConversion"/>
  </si>
  <si>
    <t>자동화설비 유지보수에 대한 전반적인 이해</t>
    <phoneticPr fontId="8" type="noConversion"/>
  </si>
  <si>
    <t>자동화설비 셋업 및 C/S 업무 능력 향상</t>
    <phoneticPr fontId="8" type="noConversion"/>
  </si>
  <si>
    <t>PLC제어 유지보수 관리사 자격과정</t>
    <phoneticPr fontId="8" type="noConversion"/>
  </si>
  <si>
    <t>9  13</t>
    <phoneticPr fontId="8" type="noConversion"/>
  </si>
  <si>
    <t>자동화설비 제어관련 유지보수에 대한 이해</t>
    <phoneticPr fontId="8" type="noConversion"/>
  </si>
  <si>
    <t>PLC 적용 설비 셋업 및 C/S 업무 능력 향상</t>
    <phoneticPr fontId="8" type="noConversion"/>
  </si>
  <si>
    <t>자동화 시스템 도입 기초</t>
    <phoneticPr fontId="8" type="noConversion"/>
  </si>
  <si>
    <t>오득렬</t>
    <phoneticPr fontId="8" type="noConversion"/>
  </si>
  <si>
    <t>자동화 시스템 설계 적용</t>
    <phoneticPr fontId="8" type="noConversion"/>
  </si>
  <si>
    <t>자동화 시스템 제안 능력 향상</t>
    <phoneticPr fontId="8" type="noConversion"/>
  </si>
  <si>
    <t xml:space="preserve">	진공기술</t>
    <phoneticPr fontId="8" type="noConversion"/>
  </si>
  <si>
    <t>설계시 진공 적용</t>
    <phoneticPr fontId="8" type="noConversion"/>
  </si>
  <si>
    <t>설치 진공 사양 적용</t>
    <phoneticPr fontId="8" type="noConversion"/>
  </si>
  <si>
    <t>진공기술</t>
    <phoneticPr fontId="6" type="noConversion"/>
  </si>
  <si>
    <t>한국SMC</t>
    <phoneticPr fontId="6" type="noConversion"/>
  </si>
  <si>
    <t>배태민</t>
    <phoneticPr fontId="6" type="noConversion"/>
  </si>
  <si>
    <t>대전</t>
    <phoneticPr fontId="6" type="noConversion"/>
  </si>
  <si>
    <t>장비설계시 적용</t>
    <phoneticPr fontId="8" type="noConversion"/>
  </si>
  <si>
    <t>공압최적설계</t>
    <phoneticPr fontId="8" type="noConversion"/>
  </si>
  <si>
    <t>탑프로젝트매니저(TPM) 자격과정</t>
    <phoneticPr fontId="6" type="noConversion"/>
  </si>
  <si>
    <t>27
31</t>
    <phoneticPr fontId="8" type="noConversion"/>
  </si>
  <si>
    <t>효율적인 프로젝트 관리</t>
    <phoneticPr fontId="8" type="noConversion"/>
  </si>
  <si>
    <t>원가 절감 및 프로젝트 성공률 상승</t>
    <phoneticPr fontId="8" type="noConversion"/>
  </si>
  <si>
    <t>자동제어 종합실무 (센서+모터+PLC)</t>
    <phoneticPr fontId="8" type="noConversion"/>
  </si>
  <si>
    <t>진익현</t>
    <phoneticPr fontId="8" type="noConversion"/>
  </si>
  <si>
    <t>15  19</t>
    <phoneticPr fontId="8" type="noConversion"/>
  </si>
  <si>
    <t>PLC 자동제어 지식 습득</t>
    <phoneticPr fontId="8" type="noConversion"/>
  </si>
  <si>
    <t>PLC 제어 시스템 설계</t>
    <phoneticPr fontId="8" type="noConversion"/>
  </si>
  <si>
    <t>자동화 설비의 오동작 트러블대책 실무</t>
    <phoneticPr fontId="8" type="noConversion"/>
  </si>
  <si>
    <t>21  25</t>
    <phoneticPr fontId="8" type="noConversion"/>
  </si>
  <si>
    <t>자동화설비 트러블 대책 지식습득</t>
    <phoneticPr fontId="8" type="noConversion"/>
  </si>
  <si>
    <t>서보모터+PLC 연동 실무</t>
    <phoneticPr fontId="8" type="noConversion"/>
  </si>
  <si>
    <t>천길표</t>
    <phoneticPr fontId="8" type="noConversion"/>
  </si>
  <si>
    <t>서보모터 &amp; PLC 제어 활용법 습득</t>
    <phoneticPr fontId="8" type="noConversion"/>
  </si>
  <si>
    <t>사양선정 업체미팅시    제어 관련 의사소통</t>
    <phoneticPr fontId="8" type="noConversion"/>
  </si>
  <si>
    <t>진공기기 활용법 습득</t>
    <phoneticPr fontId="8" type="noConversion"/>
  </si>
  <si>
    <t>장비 설계시 진공기술     적용</t>
    <phoneticPr fontId="8" type="noConversion"/>
  </si>
  <si>
    <t>이창협</t>
    <phoneticPr fontId="8" type="noConversion"/>
  </si>
  <si>
    <t>진공 시스템 지식 습득</t>
    <phoneticPr fontId="8" type="noConversion"/>
  </si>
  <si>
    <t>진공 부품 선정 및 활용</t>
    <phoneticPr fontId="8" type="noConversion"/>
  </si>
  <si>
    <t>도면해독(기하공차 해석 및 적용)</t>
    <phoneticPr fontId="8" type="noConversion"/>
  </si>
  <si>
    <t>17  19</t>
    <phoneticPr fontId="8" type="noConversion"/>
  </si>
  <si>
    <t>설계 및 도면 지식 습득</t>
    <phoneticPr fontId="8" type="noConversion"/>
  </si>
  <si>
    <t>설계 업무 대응 능력 강화</t>
    <phoneticPr fontId="8" type="noConversion"/>
  </si>
  <si>
    <t>지멘스 PLC 교육</t>
    <phoneticPr fontId="6" type="noConversion"/>
  </si>
  <si>
    <t>한국 지멘스</t>
    <phoneticPr fontId="6" type="noConversion"/>
  </si>
  <si>
    <t>시스템개발팀</t>
    <phoneticPr fontId="3" type="noConversion"/>
  </si>
  <si>
    <t>강준구</t>
  </si>
  <si>
    <t>지멘스 PLC 제어
역량 강화</t>
    <phoneticPr fontId="8" type="noConversion"/>
  </si>
  <si>
    <t>LGES GM JV2, 3, HLI PJT 롤맵/셀추적 셋업</t>
    <phoneticPr fontId="8" type="noConversion"/>
  </si>
  <si>
    <t>정진섭</t>
  </si>
  <si>
    <t>최원일</t>
  </si>
  <si>
    <t>박준성</t>
  </si>
  <si>
    <t>교육 일정 기입</t>
    <phoneticPr fontId="6" type="noConversion"/>
  </si>
  <si>
    <t>양상훈</t>
  </si>
  <si>
    <t>교육 일정 기입</t>
    <phoneticPr fontId="3" type="noConversion"/>
  </si>
  <si>
    <t>김광수</t>
  </si>
  <si>
    <t>교육 일정 기입</t>
  </si>
  <si>
    <t>전세환</t>
  </si>
  <si>
    <t>우시아</t>
  </si>
  <si>
    <t>시용사원</t>
    <phoneticPr fontId="8" type="noConversion"/>
  </si>
  <si>
    <t>강성진</t>
  </si>
  <si>
    <t>신재하</t>
  </si>
  <si>
    <t>머신러닝 기반 데이터 분석</t>
    <phoneticPr fontId="6" type="noConversion"/>
  </si>
  <si>
    <t>KITRI</t>
    <phoneticPr fontId="6" type="noConversion"/>
  </si>
  <si>
    <t>머신비전팀</t>
    <phoneticPr fontId="3" type="noConversion"/>
  </si>
  <si>
    <t>김현지</t>
    <phoneticPr fontId="6" type="noConversion"/>
  </si>
  <si>
    <t>2
4</t>
    <phoneticPr fontId="8" type="noConversion"/>
  </si>
  <si>
    <t>한국정보기술연구원</t>
    <phoneticPr fontId="6" type="noConversion"/>
  </si>
  <si>
    <t xml:space="preserve">머신러닝 이해 및 데이처 처리 </t>
    <phoneticPr fontId="8" type="noConversion"/>
  </si>
  <si>
    <t>개발 업무 대응</t>
    <phoneticPr fontId="8" type="noConversion"/>
  </si>
  <si>
    <t>딥러닝 활용 객체탐지 및 영역분할</t>
    <phoneticPr fontId="6" type="noConversion"/>
  </si>
  <si>
    <t>NCIA</t>
    <phoneticPr fontId="8" type="noConversion"/>
  </si>
  <si>
    <t>시용</t>
    <phoneticPr fontId="8" type="noConversion"/>
  </si>
  <si>
    <t>최원광</t>
    <phoneticPr fontId="8" type="noConversion"/>
  </si>
  <si>
    <t>딥러닝 이해 및 활용 방안 검토</t>
    <phoneticPr fontId="8" type="noConversion"/>
  </si>
  <si>
    <t>세이지 비전 가이드 교육</t>
    <phoneticPr fontId="3" type="noConversion"/>
  </si>
  <si>
    <t>세이지비전</t>
    <phoneticPr fontId="3" type="noConversion"/>
  </si>
  <si>
    <t>대리</t>
    <phoneticPr fontId="3" type="noConversion"/>
  </si>
  <si>
    <t>박준영</t>
    <phoneticPr fontId="3" type="noConversion"/>
  </si>
  <si>
    <t>12
13</t>
    <phoneticPr fontId="8" type="noConversion"/>
  </si>
  <si>
    <t>머신 비전 AI 적용</t>
    <phoneticPr fontId="3" type="noConversion"/>
  </si>
  <si>
    <t>TIA-Portal STEP 7 with S7-1500</t>
    <phoneticPr fontId="8" type="noConversion"/>
  </si>
  <si>
    <t>SIEMENS</t>
    <phoneticPr fontId="8" type="noConversion"/>
  </si>
  <si>
    <t>신성장
개발센터</t>
    <phoneticPr fontId="8" type="noConversion"/>
  </si>
  <si>
    <t>책임연구원</t>
    <phoneticPr fontId="8" type="noConversion"/>
  </si>
  <si>
    <t>김신열</t>
    <phoneticPr fontId="8" type="noConversion"/>
  </si>
  <si>
    <t>5
7</t>
    <phoneticPr fontId="8" type="noConversion"/>
  </si>
  <si>
    <t>PLC를 활용한 종합제어 실무 능력 향상</t>
    <phoneticPr fontId="8" type="noConversion"/>
  </si>
  <si>
    <t xml:space="preserve"> PLC를 활용한 제어 시스템 연동</t>
    <phoneticPr fontId="8" type="noConversion"/>
  </si>
  <si>
    <t>연구원</t>
    <phoneticPr fontId="8" type="noConversion"/>
  </si>
  <si>
    <t>이찬기</t>
    <phoneticPr fontId="8" type="noConversion"/>
  </si>
  <si>
    <t>공차 설계 실무</t>
    <phoneticPr fontId="8" type="noConversion"/>
  </si>
  <si>
    <t>신성장개발센터</t>
    <phoneticPr fontId="3" type="noConversion"/>
  </si>
  <si>
    <t>연구원</t>
    <phoneticPr fontId="6" type="noConversion"/>
  </si>
  <si>
    <t>이동훈</t>
    <phoneticPr fontId="6" type="noConversion"/>
  </si>
  <si>
    <t>공차 및 표면거칠기의 이해와 적용</t>
    <phoneticPr fontId="8" type="noConversion"/>
  </si>
  <si>
    <t>공차 설계 및 표면거칠기 적용</t>
    <phoneticPr fontId="8" type="noConversion"/>
  </si>
  <si>
    <t>PMBOK기반의 프로젝트관리 전문가</t>
    <phoneticPr fontId="3" type="noConversion"/>
  </si>
  <si>
    <t>솔루션서비스팀</t>
  </si>
  <si>
    <t>서재인</t>
  </si>
  <si>
    <t>15
19</t>
  </si>
  <si>
    <t>부산</t>
  </si>
  <si>
    <t>PMBOK 기반의 프로젝트관리 기법 학습</t>
  </si>
  <si>
    <t>체계적인 프로젝트 관리</t>
  </si>
  <si>
    <t>통신유닛</t>
    <phoneticPr fontId="8" type="noConversion"/>
  </si>
  <si>
    <t>미쯔비시</t>
    <phoneticPr fontId="8" type="noConversion"/>
  </si>
  <si>
    <t>솔루션서비스팀</t>
    <phoneticPr fontId="8" type="noConversion"/>
  </si>
  <si>
    <t>방승현</t>
    <phoneticPr fontId="8" type="noConversion"/>
  </si>
  <si>
    <t>PLC통신 제어기술 습득</t>
    <phoneticPr fontId="8" type="noConversion"/>
  </si>
  <si>
    <t>UR과 협업시 활용</t>
    <phoneticPr fontId="8" type="noConversion"/>
  </si>
  <si>
    <t>전기전자 통합관리기초(실습과정)</t>
    <phoneticPr fontId="8" type="noConversion"/>
  </si>
  <si>
    <t>김종성</t>
    <phoneticPr fontId="8" type="noConversion"/>
  </si>
  <si>
    <t>전기설비 이해
전기설비 안전관리업무</t>
    <phoneticPr fontId="8" type="noConversion"/>
  </si>
  <si>
    <t>현장 노이즈트러블 대응
전원 및 접지 업무 대응</t>
    <phoneticPr fontId="8" type="noConversion"/>
  </si>
  <si>
    <t>CSME (공인 기계류 안전 전문가)</t>
    <phoneticPr fontId="8" type="noConversion"/>
  </si>
  <si>
    <t>Pilz Korea</t>
    <phoneticPr fontId="8" type="noConversion"/>
  </si>
  <si>
    <t>비전을 활용한 로봇 제어지식 습득</t>
    <phoneticPr fontId="8" type="noConversion"/>
  </si>
  <si>
    <t>비전 분야 원활한 업무 대응</t>
    <phoneticPr fontId="8" type="noConversion"/>
  </si>
  <si>
    <t>로봇 안전</t>
    <phoneticPr fontId="8" type="noConversion"/>
  </si>
  <si>
    <t>pilz</t>
    <phoneticPr fontId="6" type="noConversion"/>
  </si>
  <si>
    <t>솔루션서비스팀</t>
    <phoneticPr fontId="3" type="noConversion"/>
  </si>
  <si>
    <t>이재호</t>
    <phoneticPr fontId="6" type="noConversion"/>
  </si>
  <si>
    <t>판교</t>
    <phoneticPr fontId="6" type="noConversion"/>
  </si>
  <si>
    <t>로봇 설치 안전규정 습득</t>
    <phoneticPr fontId="8" type="noConversion"/>
  </si>
  <si>
    <t>규정에 근거한 로봇사용 제안</t>
    <phoneticPr fontId="8" type="noConversion"/>
  </si>
  <si>
    <t>스마트팩토리 DX 전문가 과정[1급]</t>
    <phoneticPr fontId="8" type="noConversion"/>
  </si>
  <si>
    <t>KMR</t>
    <phoneticPr fontId="6" type="noConversion"/>
  </si>
  <si>
    <t>온라인
서울</t>
    <phoneticPr fontId="6" type="noConversion"/>
  </si>
  <si>
    <t>스마트팩토리 공정 제안을 위한 전문자자격 취득</t>
    <phoneticPr fontId="8" type="noConversion"/>
  </si>
  <si>
    <t>컨설팅 신뢰성확보 및 국내 실정에 맞는 스마트팩토리 제안</t>
    <phoneticPr fontId="8" type="noConversion"/>
  </si>
  <si>
    <t>국제비즈니스미팅&amp;협상 스킬(영어)</t>
    <phoneticPr fontId="8" type="noConversion"/>
  </si>
  <si>
    <t>이성희</t>
    <phoneticPr fontId="8" type="noConversion"/>
  </si>
  <si>
    <t>MIR.RTQ 등 한국지사가 없는 해외지사와 SOT수입품목 기술 및 문의 대응 속도 향상, 활성화</t>
    <phoneticPr fontId="8" type="noConversion"/>
  </si>
  <si>
    <t>원활한 업무 대응</t>
    <phoneticPr fontId="8" type="noConversion"/>
  </si>
  <si>
    <t>알기쉬운 PLC제어 기초</t>
    <phoneticPr fontId="8" type="noConversion"/>
  </si>
  <si>
    <t>MIR 및 기타 전장품 인터페이스 이해</t>
    <phoneticPr fontId="8" type="noConversion"/>
  </si>
  <si>
    <t>입문자를 위한 파이썬 기본 가이드</t>
    <phoneticPr fontId="8" type="noConversion"/>
  </si>
  <si>
    <t>솔루션서비스</t>
    <phoneticPr fontId="3" type="noConversion"/>
  </si>
  <si>
    <t>정동근</t>
    <phoneticPr fontId="6" type="noConversion"/>
  </si>
  <si>
    <t>협동로봇 시스템 제어</t>
    <phoneticPr fontId="8" type="noConversion"/>
  </si>
  <si>
    <t>프로젝트시 PC제어</t>
    <phoneticPr fontId="8" type="noConversion"/>
  </si>
  <si>
    <t>Tensorflow로 배우는 딥러닝 이해와 활용</t>
    <phoneticPr fontId="8" type="noConversion"/>
  </si>
  <si>
    <t>권혁준</t>
    <phoneticPr fontId="8" type="noConversion"/>
  </si>
  <si>
    <t>자연어 처리 기술 입문</t>
    <phoneticPr fontId="8" type="noConversion"/>
  </si>
  <si>
    <t>마커 기반의 하드한 calibration대신, 강화학습을 활용하여 soft한 로봇제어 목적</t>
    <phoneticPr fontId="8" type="noConversion"/>
  </si>
  <si>
    <t xml:space="preserve">비전 캘리브레이션 시간 단축 </t>
    <phoneticPr fontId="8" type="noConversion"/>
  </si>
  <si>
    <t>파이썬입문과 크롤링기초 부트캠프 [파이썬, 웹, 데이터 이해 기본까지]</t>
    <phoneticPr fontId="8" type="noConversion"/>
  </si>
  <si>
    <t>inflearn</t>
    <phoneticPr fontId="8" type="noConversion"/>
  </si>
  <si>
    <t>권용호</t>
    <phoneticPr fontId="8" type="noConversion"/>
  </si>
  <si>
    <t>UR 및 MiR를 제품들의 데이터 저장 필요</t>
    <phoneticPr fontId="8" type="noConversion"/>
  </si>
  <si>
    <t>프론트/백 앤드 구현을 위한 제품들의 데이터 수집</t>
    <phoneticPr fontId="8" type="noConversion"/>
  </si>
  <si>
    <t>처음하는 SQL과 데이터베이스(MySQL) 부트캠프 [입문부터 활용까지]</t>
    <phoneticPr fontId="8" type="noConversion"/>
  </si>
  <si>
    <t>김호동</t>
    <phoneticPr fontId="8" type="noConversion"/>
  </si>
  <si>
    <t>프로그래밍을 언어 습득</t>
    <phoneticPr fontId="8" type="noConversion"/>
  </si>
  <si>
    <t>Wireshark 네트워크 패킷 분석 이해</t>
    <phoneticPr fontId="8" type="noConversion"/>
  </si>
  <si>
    <t>네트워크 프로토콜에 대한 이해와 분석</t>
    <phoneticPr fontId="8" type="noConversion"/>
  </si>
  <si>
    <t>현장 통신시 불필요한 트래픽 및 패턴 제거</t>
    <phoneticPr fontId="8" type="noConversion"/>
  </si>
  <si>
    <t>파이썬과 오픈소스를 활용한 딥러닝</t>
    <phoneticPr fontId="8" type="noConversion"/>
  </si>
  <si>
    <t>이재호</t>
    <phoneticPr fontId="8" type="noConversion"/>
  </si>
  <si>
    <t>10
14</t>
    <phoneticPr fontId="8" type="noConversion"/>
  </si>
  <si>
    <t>인공 신경망이 기계학습을 수행하는 원리와 구현방법을 이해</t>
    <phoneticPr fontId="8" type="noConversion"/>
  </si>
  <si>
    <t xml:space="preserve"> 딥러닝 모델을 데이터에 맞게 구성하고 적용</t>
    <phoneticPr fontId="8" type="noConversion"/>
  </si>
  <si>
    <t>100% 업무에 활용! SQL 활용실습</t>
    <phoneticPr fontId="8" type="noConversion"/>
  </si>
  <si>
    <t>DBMS 기본 구조를 이해하고 관계형 데이터 모델의 특정을 이해</t>
    <phoneticPr fontId="8" type="noConversion"/>
  </si>
  <si>
    <t xml:space="preserve"> 테이블의 데이터 입력/수정/삭제 작업과 단일행 함수와 그룹별 집계 함수를 적절하게 사용</t>
    <phoneticPr fontId="8" type="noConversion"/>
  </si>
  <si>
    <t>전기배선실무기초</t>
    <phoneticPr fontId="8" type="noConversion"/>
  </si>
  <si>
    <t>기초 배선 지식 습득</t>
    <phoneticPr fontId="8" type="noConversion"/>
  </si>
  <si>
    <t>전장 작업 시 원활한 업무 대응</t>
    <phoneticPr fontId="8" type="noConversion"/>
  </si>
  <si>
    <t>선진사례로 배우는 스마트팩토리 추진실무</t>
    <phoneticPr fontId="8" type="noConversion"/>
  </si>
  <si>
    <t>솔루션영업팀</t>
    <phoneticPr fontId="8" type="noConversion"/>
  </si>
  <si>
    <t>황세환</t>
    <phoneticPr fontId="8" type="noConversion"/>
  </si>
  <si>
    <t>추진 사례 학습을 통한 자사 적용 방안 활용</t>
    <phoneticPr fontId="8" type="noConversion"/>
  </si>
  <si>
    <t>자동화 제안서 적용</t>
    <phoneticPr fontId="8" type="noConversion"/>
  </si>
  <si>
    <t>VisualComponents 4.8 기본교육</t>
    <phoneticPr fontId="8" type="noConversion"/>
  </si>
  <si>
    <t>RCK (외부)</t>
    <phoneticPr fontId="6" type="noConversion"/>
  </si>
  <si>
    <t>솔루션영업팀</t>
    <phoneticPr fontId="3" type="noConversion"/>
  </si>
  <si>
    <t>15
16</t>
    <phoneticPr fontId="8" type="noConversion"/>
  </si>
  <si>
    <t xml:space="preserve"> </t>
    <phoneticPr fontId="8" type="noConversion"/>
  </si>
  <si>
    <t>수원</t>
    <phoneticPr fontId="8" type="noConversion"/>
  </si>
  <si>
    <t xml:space="preserve">3D시뮬을 통한 UR및 MiR 시스템 고객 제안 </t>
    <phoneticPr fontId="8" type="noConversion"/>
  </si>
  <si>
    <t>자동화 제안서 적용
및 고객 리스크 최소화</t>
    <phoneticPr fontId="8" type="noConversion"/>
  </si>
  <si>
    <t>공신우</t>
    <phoneticPr fontId="8" type="noConversion"/>
  </si>
  <si>
    <t>강동웅</t>
    <phoneticPr fontId="6" type="noConversion"/>
  </si>
  <si>
    <t>시장과 고객 분석을 통한 상품 기획</t>
    <phoneticPr fontId="8" type="noConversion"/>
  </si>
  <si>
    <t>나윤종</t>
    <phoneticPr fontId="8" type="noConversion"/>
  </si>
  <si>
    <t>신시장 기회 발굴과 상품 기획을 위한 시장·고객 분석 체득</t>
    <phoneticPr fontId="8" type="noConversion"/>
  </si>
  <si>
    <t>신시장 기회 발굴 및 상품 기획 상향</t>
    <phoneticPr fontId="8" type="noConversion"/>
  </si>
  <si>
    <t xml:space="preserve"> Visual Components 기본교육</t>
    <phoneticPr fontId="8" type="noConversion"/>
  </si>
  <si>
    <t>조충현</t>
    <phoneticPr fontId="8" type="noConversion"/>
  </si>
  <si>
    <t>공정 시물레이션 지식 습득</t>
    <phoneticPr fontId="8" type="noConversion"/>
  </si>
  <si>
    <t>시뮬레이션 작업 진행</t>
    <phoneticPr fontId="8" type="noConversion"/>
  </si>
  <si>
    <t>문성웅</t>
    <phoneticPr fontId="8" type="noConversion"/>
  </si>
  <si>
    <t>사외</t>
  </si>
  <si>
    <t>스마트 팩토리의 생산 시스템 구축</t>
    <phoneticPr fontId="8" type="noConversion"/>
  </si>
  <si>
    <t>계장</t>
  </si>
  <si>
    <t>문성웅</t>
  </si>
  <si>
    <t>23
24</t>
  </si>
  <si>
    <t>스마트팩토리 실제 추진 사례 학습을 통한 업종별 적용과 실현 방안 습득</t>
  </si>
  <si>
    <t>고객맞춤형 스마트 팩토리 시스템 구축 방안 학습</t>
  </si>
  <si>
    <t>영업사원이 알아야할 회계 및 손익관리 기법</t>
    <phoneticPr fontId="8" type="noConversion"/>
  </si>
  <si>
    <t>김다영</t>
    <phoneticPr fontId="3" type="noConversion"/>
  </si>
  <si>
    <t>13
14</t>
    <phoneticPr fontId="3" type="noConversion"/>
  </si>
  <si>
    <t>대전</t>
    <phoneticPr fontId="3" type="noConversion"/>
  </si>
  <si>
    <t>영업 회계 및 손익관리 습득</t>
    <phoneticPr fontId="3" type="noConversion"/>
  </si>
  <si>
    <t>채권 및 손익 관리 분석 등 영업지원업무에 활용</t>
    <phoneticPr fontId="3" type="noConversion"/>
  </si>
  <si>
    <t>개발 및 설계 원가 절감 기법 활용 실무</t>
    <phoneticPr fontId="8" type="noConversion"/>
  </si>
  <si>
    <t>솔루션개발팀</t>
    <phoneticPr fontId="3" type="noConversion"/>
  </si>
  <si>
    <t>박영일</t>
    <phoneticPr fontId="6" type="noConversion"/>
  </si>
  <si>
    <t>설계검토 시 원가절감 필요</t>
    <phoneticPr fontId="8" type="noConversion"/>
  </si>
  <si>
    <t>원가절감 및 설계효율 개선</t>
  </si>
  <si>
    <t>예지 보전을 위한 설비 진단 기술</t>
    <phoneticPr fontId="8" type="noConversion"/>
  </si>
  <si>
    <t>김영석</t>
    <phoneticPr fontId="8" type="noConversion"/>
  </si>
  <si>
    <t>다양한 설비 보전 관련 지식 습득 (OMNIedge)</t>
    <phoneticPr fontId="8" type="noConversion"/>
  </si>
  <si>
    <t>OMNIedge 연계 설비보전 지원에 도움</t>
    <phoneticPr fontId="8" type="noConversion"/>
  </si>
  <si>
    <t>사내근로복지기금 결산 및 세무신고</t>
    <phoneticPr fontId="8" type="noConversion"/>
  </si>
  <si>
    <t>CUSTOM MACRO</t>
    <phoneticPr fontId="8" type="noConversion"/>
  </si>
  <si>
    <t>비고</t>
    <phoneticPr fontId="6" type="noConversion"/>
  </si>
  <si>
    <t>4
8</t>
    <phoneticPr fontId="8" type="noConversion"/>
  </si>
  <si>
    <t>일정 확인
3/4~3/8
7/1~7/5
11/4~11/8</t>
    <phoneticPr fontId="3" type="noConversion"/>
  </si>
  <si>
    <t>NO</t>
    <phoneticPr fontId="36" type="noConversion"/>
  </si>
  <si>
    <t>구분</t>
    <phoneticPr fontId="36" type="noConversion"/>
  </si>
  <si>
    <t>소  속</t>
    <phoneticPr fontId="36" type="noConversion"/>
  </si>
  <si>
    <t>성  명</t>
    <phoneticPr fontId="36" type="noConversion"/>
  </si>
  <si>
    <t>과     정     명</t>
    <phoneticPr fontId="36" type="noConversion"/>
  </si>
  <si>
    <t>교육기간</t>
    <phoneticPr fontId="36" type="noConversion"/>
  </si>
  <si>
    <t>교 육 기 관
(장소)</t>
    <phoneticPr fontId="36" type="noConversion"/>
  </si>
  <si>
    <t>교육
시간</t>
    <phoneticPr fontId="36" type="noConversion"/>
  </si>
  <si>
    <t>수강
결과
보고</t>
    <phoneticPr fontId="36" type="noConversion"/>
  </si>
  <si>
    <t>수강료
(천원)</t>
    <phoneticPr fontId="36" type="noConversion"/>
  </si>
  <si>
    <t>출장비
(천원)</t>
    <phoneticPr fontId="36" type="noConversion"/>
  </si>
  <si>
    <t>기타
(천원)</t>
    <phoneticPr fontId="36" type="noConversion"/>
  </si>
  <si>
    <t>비  고</t>
    <phoneticPr fontId="36" type="noConversion"/>
  </si>
  <si>
    <t>환급액</t>
    <phoneticPr fontId="36" type="noConversion"/>
  </si>
  <si>
    <t>소계</t>
    <phoneticPr fontId="36" type="noConversion"/>
  </si>
  <si>
    <t>i</t>
    <phoneticPr fontId="3" type="noConversion"/>
  </si>
  <si>
    <t>1/4</t>
    <phoneticPr fontId="36" type="noConversion"/>
  </si>
  <si>
    <t>2/4</t>
    <phoneticPr fontId="36" type="noConversion"/>
  </si>
  <si>
    <t>3/4</t>
    <phoneticPr fontId="36" type="noConversion"/>
  </si>
  <si>
    <t>4/4</t>
    <phoneticPr fontId="36" type="noConversion"/>
  </si>
  <si>
    <t>합계</t>
    <phoneticPr fontId="36" type="noConversion"/>
  </si>
  <si>
    <t>교육비</t>
    <phoneticPr fontId="36" type="noConversion"/>
  </si>
  <si>
    <t>출장비</t>
    <phoneticPr fontId="36" type="noConversion"/>
  </si>
  <si>
    <t>교육실시인원</t>
    <phoneticPr fontId="36" type="noConversion"/>
  </si>
  <si>
    <t>(김명신,홍준영 포함)</t>
    <phoneticPr fontId="36" type="noConversion"/>
  </si>
  <si>
    <t>2024년도 교육실시 및 완료 현황</t>
    <phoneticPr fontId="36" type="noConversion"/>
  </si>
  <si>
    <t xml:space="preserve"> </t>
    <phoneticPr fontId="3" type="noConversion"/>
  </si>
  <si>
    <t>개인신청/불참</t>
    <phoneticPr fontId="3" type="noConversion"/>
  </si>
  <si>
    <t>개인신청/참석</t>
    <phoneticPr fontId="3" type="noConversion"/>
  </si>
  <si>
    <t>신청/참석/기업은행 420-005169-04-011</t>
    <phoneticPr fontId="3" type="noConversion"/>
  </si>
  <si>
    <t>신청/참석</t>
    <phoneticPr fontId="3" type="noConversion"/>
  </si>
  <si>
    <t>개인신청/취소</t>
    <phoneticPr fontId="3" type="noConversion"/>
  </si>
  <si>
    <t>직 위</t>
    <phoneticPr fontId="3" type="noConversion"/>
  </si>
  <si>
    <t>교육
일수</t>
    <phoneticPr fontId="3" type="noConversion"/>
  </si>
  <si>
    <t>보세사 초단기합격반</t>
  </si>
  <si>
    <t>-</t>
  </si>
  <si>
    <t>KFO</t>
  </si>
  <si>
    <t>글로벌운영팀</t>
  </si>
  <si>
    <t>강지희</t>
  </si>
  <si>
    <t>1/2~6/30</t>
    <phoneticPr fontId="3" type="noConversion"/>
  </si>
  <si>
    <t>2024년도 교육훈련비 지출 내역</t>
    <phoneticPr fontId="36" type="noConversion"/>
  </si>
  <si>
    <t>재무팀
송금일</t>
    <phoneticPr fontId="36" type="noConversion"/>
  </si>
  <si>
    <t>환급
구분</t>
    <phoneticPr fontId="36" type="noConversion"/>
  </si>
  <si>
    <t>계산서
처리</t>
    <phoneticPr fontId="36" type="noConversion"/>
  </si>
  <si>
    <t>상계
처리</t>
    <phoneticPr fontId="36" type="noConversion"/>
  </si>
  <si>
    <t>환급
처리</t>
    <phoneticPr fontId="36" type="noConversion"/>
  </si>
  <si>
    <t>법인카드</t>
    <phoneticPr fontId="3" type="noConversion"/>
  </si>
  <si>
    <t>-</t>
    <phoneticPr fontId="3" type="noConversion"/>
  </si>
  <si>
    <t>1/2 ~ 6/30</t>
    <phoneticPr fontId="3" type="noConversion"/>
  </si>
  <si>
    <t>VisualComponents 4.8 기본교육</t>
  </si>
  <si>
    <t>대면</t>
    <phoneticPr fontId="3" type="noConversion"/>
  </si>
  <si>
    <t>홍보기획 및 실행전략</t>
  </si>
  <si>
    <t>홍보기획 및 실행전략</t>
    <phoneticPr fontId="3" type="noConversion"/>
  </si>
  <si>
    <t>KPC</t>
    <phoneticPr fontId="3" type="noConversion"/>
  </si>
  <si>
    <t>마케팅팀</t>
  </si>
  <si>
    <t>마케팅팀</t>
    <phoneticPr fontId="3" type="noConversion"/>
  </si>
  <si>
    <t>차장</t>
    <phoneticPr fontId="3" type="noConversion"/>
  </si>
  <si>
    <t>이호</t>
  </si>
  <si>
    <t>이호</t>
    <phoneticPr fontId="3" type="noConversion"/>
  </si>
  <si>
    <t>17
19</t>
    <phoneticPr fontId="3" type="noConversion"/>
  </si>
  <si>
    <t>서울</t>
    <phoneticPr fontId="3" type="noConversion"/>
  </si>
  <si>
    <t>사외</t>
    <phoneticPr fontId="3" type="noConversion"/>
  </si>
  <si>
    <t>RCK (외부)</t>
  </si>
  <si>
    <t>솔루션영업팀</t>
  </si>
  <si>
    <t>황세환</t>
  </si>
  <si>
    <t>강동웅</t>
  </si>
  <si>
    <t>조충현</t>
  </si>
  <si>
    <t>1/15~1/16</t>
    <phoneticPr fontId="3" type="noConversion"/>
  </si>
  <si>
    <t>PM(Project Manager) 양성</t>
  </si>
  <si>
    <t>박정근</t>
  </si>
  <si>
    <t>1/15~1/18</t>
    <phoneticPr fontId="3" type="noConversion"/>
  </si>
  <si>
    <t>무역실무기초</t>
  </si>
  <si>
    <t>안나</t>
  </si>
  <si>
    <t>자동화설비의 오동작 트러블대책 실무</t>
  </si>
  <si>
    <t>1/15~1/19</t>
    <phoneticPr fontId="3" type="noConversion"/>
  </si>
  <si>
    <t>1/17~1/19</t>
    <phoneticPr fontId="3" type="noConversion"/>
  </si>
  <si>
    <t>법인카드</t>
    <phoneticPr fontId="3" type="noConversion"/>
  </si>
  <si>
    <t>-</t>
    <phoneticPr fontId="3" type="noConversion"/>
  </si>
  <si>
    <t>대면</t>
    <phoneticPr fontId="3" type="noConversion"/>
  </si>
  <si>
    <t>2024년 임금단체교섭전략과 대응방안</t>
    <phoneticPr fontId="3" type="noConversion"/>
  </si>
  <si>
    <t>KPC</t>
    <phoneticPr fontId="3" type="noConversion"/>
  </si>
  <si>
    <t>커뮤니케이션총괄</t>
    <phoneticPr fontId="3" type="noConversion"/>
  </si>
  <si>
    <t>상무</t>
    <phoneticPr fontId="3" type="noConversion"/>
  </si>
  <si>
    <t>심언정</t>
    <phoneticPr fontId="3" type="noConversion"/>
  </si>
  <si>
    <t>4
5</t>
    <phoneticPr fontId="3" type="noConversion"/>
  </si>
  <si>
    <t>서울</t>
    <phoneticPr fontId="3" type="noConversion"/>
  </si>
  <si>
    <t>부장</t>
    <phoneticPr fontId="3" type="noConversion"/>
  </si>
  <si>
    <t>HR팀</t>
    <phoneticPr fontId="3" type="noConversion"/>
  </si>
  <si>
    <t>하재환</t>
    <phoneticPr fontId="3" type="noConversion"/>
  </si>
  <si>
    <t>추가/신청/참석/취소</t>
    <phoneticPr fontId="3" type="noConversion"/>
  </si>
  <si>
    <t>교육취소</t>
    <phoneticPr fontId="3" type="noConversion"/>
  </si>
  <si>
    <t>환불예정</t>
    <phoneticPr fontId="3" type="noConversion"/>
  </si>
  <si>
    <t>기하학적 공차해석 및 정밀측정</t>
  </si>
  <si>
    <t>자동화1팀</t>
    <phoneticPr fontId="8" type="noConversion"/>
  </si>
  <si>
    <t>기하하적 공차해석 및 정밀측정</t>
  </si>
  <si>
    <t>남정환</t>
  </si>
  <si>
    <t>사외</t>
    <phoneticPr fontId="3" type="noConversion"/>
  </si>
  <si>
    <t>1/22~1/26</t>
    <phoneticPr fontId="3" type="noConversion"/>
  </si>
  <si>
    <t>-</t>
    <phoneticPr fontId="3" type="noConversion"/>
  </si>
  <si>
    <t>i Series 결합</t>
  </si>
  <si>
    <t>i Series 결합</t>
    <phoneticPr fontId="8" type="noConversion"/>
  </si>
  <si>
    <t>1/22~1/526</t>
    <phoneticPr fontId="3" type="noConversion"/>
  </si>
  <si>
    <t>ISO9001 검사 교정 실무</t>
  </si>
  <si>
    <t>박기현</t>
  </si>
  <si>
    <t>1/24~1/25</t>
    <phoneticPr fontId="3" type="noConversion"/>
  </si>
  <si>
    <t>사내근로복지기금 결산 및 세무신고</t>
  </si>
  <si>
    <t>CFO아카데미</t>
    <phoneticPr fontId="8" type="noConversion"/>
  </si>
  <si>
    <t>에코팀</t>
    <phoneticPr fontId="8" type="noConversion"/>
  </si>
  <si>
    <t>박상욱</t>
    <phoneticPr fontId="8" type="noConversion"/>
  </si>
  <si>
    <t>CFO아카데미</t>
  </si>
  <si>
    <t>에코팀</t>
  </si>
  <si>
    <t>박상욱</t>
  </si>
  <si>
    <t>사외</t>
    <phoneticPr fontId="3" type="noConversion"/>
  </si>
  <si>
    <t>1/23~1/24</t>
    <phoneticPr fontId="3" type="noConversion"/>
  </si>
  <si>
    <t>O</t>
    <phoneticPr fontId="3" type="noConversion"/>
  </si>
  <si>
    <t>대면</t>
    <phoneticPr fontId="3" type="noConversion"/>
  </si>
  <si>
    <t>중앙경제HR</t>
    <phoneticPr fontId="3" type="noConversion"/>
  </si>
  <si>
    <t>커뮤니케이션총괄</t>
    <phoneticPr fontId="3" type="noConversion"/>
  </si>
  <si>
    <t>상무</t>
    <phoneticPr fontId="3" type="noConversion"/>
  </si>
  <si>
    <t>심언정</t>
    <phoneticPr fontId="3" type="noConversion"/>
  </si>
  <si>
    <t>-</t>
    <phoneticPr fontId="3" type="noConversion"/>
  </si>
  <si>
    <t>28
29</t>
    <phoneticPr fontId="3" type="noConversion"/>
  </si>
  <si>
    <t>서울</t>
    <phoneticPr fontId="3" type="noConversion"/>
  </si>
  <si>
    <t>HR팀</t>
    <phoneticPr fontId="3" type="noConversion"/>
  </si>
  <si>
    <t>에코팀</t>
    <phoneticPr fontId="3" type="noConversion"/>
  </si>
  <si>
    <t>부장</t>
    <phoneticPr fontId="3" type="noConversion"/>
  </si>
  <si>
    <t>하재환</t>
    <phoneticPr fontId="3" type="noConversion"/>
  </si>
  <si>
    <t>계장</t>
    <phoneticPr fontId="3" type="noConversion"/>
  </si>
  <si>
    <t>박상욱</t>
    <phoneticPr fontId="3" type="noConversion"/>
  </si>
  <si>
    <t>온라인</t>
    <phoneticPr fontId="3" type="noConversion"/>
  </si>
  <si>
    <t>2024년 주주총회 운영대책 실무 2차</t>
  </si>
  <si>
    <t>2024년 주주총회 운영대책 실무 2차</t>
    <phoneticPr fontId="3" type="noConversion"/>
  </si>
  <si>
    <t>한국상장회사협의회</t>
  </si>
  <si>
    <t>한국상장회사협의회</t>
    <phoneticPr fontId="3" type="noConversion"/>
  </si>
  <si>
    <t>에코팀</t>
    <phoneticPr fontId="3" type="noConversion"/>
  </si>
  <si>
    <t>계장</t>
    <phoneticPr fontId="3" type="noConversion"/>
  </si>
  <si>
    <t>박상욱</t>
    <phoneticPr fontId="3" type="noConversion"/>
  </si>
  <si>
    <t>9
12</t>
    <phoneticPr fontId="3" type="noConversion"/>
  </si>
  <si>
    <t>커뮤니케이션총괄</t>
  </si>
  <si>
    <t>커뮤니케이션총괄</t>
    <phoneticPr fontId="3" type="noConversion"/>
  </si>
  <si>
    <t>상무</t>
  </si>
  <si>
    <t>상무</t>
    <phoneticPr fontId="3" type="noConversion"/>
  </si>
  <si>
    <t>심언정</t>
  </si>
  <si>
    <t>심언정</t>
    <phoneticPr fontId="3" type="noConversion"/>
  </si>
  <si>
    <t>1/9~1/12</t>
    <phoneticPr fontId="3" type="noConversion"/>
  </si>
  <si>
    <t>전자계산서</t>
    <phoneticPr fontId="3" type="noConversion"/>
  </si>
  <si>
    <t>-</t>
    <phoneticPr fontId="3" type="noConversion"/>
  </si>
  <si>
    <t>직장인이 꼭 알아야 할 회계기초</t>
  </si>
  <si>
    <t>직장인이 꼭 알아야 할 회계기초</t>
    <phoneticPr fontId="3" type="noConversion"/>
  </si>
  <si>
    <t>삼일아카데미</t>
    <phoneticPr fontId="3" type="noConversion"/>
  </si>
  <si>
    <t>HR팀</t>
  </si>
  <si>
    <t>HR팀</t>
    <phoneticPr fontId="3" type="noConversion"/>
  </si>
  <si>
    <t>전원</t>
  </si>
  <si>
    <t>전원</t>
    <phoneticPr fontId="3" type="noConversion"/>
  </si>
  <si>
    <t>1/15~2/14</t>
    <phoneticPr fontId="3" type="noConversion"/>
  </si>
  <si>
    <t>법인카드</t>
    <phoneticPr fontId="3" type="noConversion"/>
  </si>
  <si>
    <t>비대상</t>
    <phoneticPr fontId="3" type="noConversion"/>
  </si>
  <si>
    <t>불참</t>
    <phoneticPr fontId="3" type="noConversion"/>
  </si>
  <si>
    <t>2
6</t>
    <phoneticPr fontId="3" type="noConversion"/>
  </si>
  <si>
    <t>22
26</t>
    <phoneticPr fontId="3" type="noConversion"/>
  </si>
  <si>
    <t>불참</t>
    <phoneticPr fontId="3" type="noConversion"/>
  </si>
  <si>
    <t>O</t>
    <phoneticPr fontId="3" type="noConversion"/>
  </si>
  <si>
    <t xml:space="preserve">모터와 펌프운영 실무 </t>
  </si>
  <si>
    <t>교육기획 및 운영 실무</t>
  </si>
  <si>
    <t>참석/신청</t>
    <phoneticPr fontId="3" type="noConversion"/>
  </si>
  <si>
    <t>강진형</t>
  </si>
  <si>
    <t>사외</t>
    <phoneticPr fontId="3" type="noConversion"/>
  </si>
  <si>
    <t>1/29~1/31</t>
    <phoneticPr fontId="3" type="noConversion"/>
  </si>
  <si>
    <t>1/29~2/1</t>
    <phoneticPr fontId="3" type="noConversion"/>
  </si>
  <si>
    <t>1/31~2/2</t>
    <phoneticPr fontId="3" type="noConversion"/>
  </si>
  <si>
    <t>환급</t>
    <phoneticPr fontId="3" type="noConversion"/>
  </si>
  <si>
    <t>1/29~1/31</t>
  </si>
  <si>
    <t>1/29~2/1</t>
  </si>
  <si>
    <t>1/31~2/2</t>
  </si>
  <si>
    <t>-</t>
    <phoneticPr fontId="3" type="noConversion"/>
  </si>
  <si>
    <t>O</t>
    <phoneticPr fontId="3" type="noConversion"/>
  </si>
  <si>
    <t>참석/신청/대전세종</t>
    <phoneticPr fontId="3" type="noConversion"/>
  </si>
  <si>
    <t>지급요청</t>
    <phoneticPr fontId="3" type="noConversion"/>
  </si>
  <si>
    <t>O</t>
    <phoneticPr fontId="3" type="noConversion"/>
  </si>
  <si>
    <t>참석/추가</t>
    <phoneticPr fontId="3" type="noConversion"/>
  </si>
  <si>
    <t>O</t>
    <phoneticPr fontId="36" type="noConversion"/>
  </si>
  <si>
    <t>25
28</t>
    <phoneticPr fontId="3" type="noConversion"/>
  </si>
  <si>
    <t>신청/폐강/이동</t>
    <phoneticPr fontId="3" type="noConversion"/>
  </si>
  <si>
    <t>O</t>
    <phoneticPr fontId="3" type="noConversion"/>
  </si>
  <si>
    <t>-</t>
    <phoneticPr fontId="3" type="noConversion"/>
  </si>
  <si>
    <t>미회신</t>
    <phoneticPr fontId="3" type="noConversion"/>
  </si>
  <si>
    <t>개인신청/미회신</t>
    <phoneticPr fontId="3" type="noConversion"/>
  </si>
  <si>
    <t>상무</t>
    <phoneticPr fontId="8" type="noConversion"/>
  </si>
  <si>
    <t>심언정</t>
    <phoneticPr fontId="8" type="noConversion"/>
  </si>
  <si>
    <t>참석/신청</t>
    <phoneticPr fontId="3" type="noConversion"/>
  </si>
  <si>
    <t>추가/신청</t>
    <phoneticPr fontId="3" type="noConversion"/>
  </si>
  <si>
    <t>O</t>
    <phoneticPr fontId="3" type="noConversion"/>
  </si>
  <si>
    <t>2024년 인사담당자가 반드시 알아야하는 HR Issue Trend</t>
  </si>
  <si>
    <t>하재환</t>
  </si>
  <si>
    <t>품질검사실무</t>
  </si>
  <si>
    <t>기술서비스팀</t>
  </si>
  <si>
    <t>손중곤</t>
  </si>
  <si>
    <t>사외</t>
    <phoneticPr fontId="3" type="noConversion"/>
  </si>
  <si>
    <t>2/5~2/7</t>
    <phoneticPr fontId="3" type="noConversion"/>
  </si>
  <si>
    <t>-</t>
    <phoneticPr fontId="3" type="noConversion"/>
  </si>
  <si>
    <t>비고</t>
    <phoneticPr fontId="3" type="noConversion"/>
  </si>
  <si>
    <t>폐강으로 인한 3월 교육 변경/
상계처리 必</t>
    <phoneticPr fontId="3" type="noConversion"/>
  </si>
  <si>
    <t>O</t>
    <phoneticPr fontId="3" type="noConversion"/>
  </si>
  <si>
    <t>O</t>
    <phoneticPr fontId="3" type="noConversion"/>
  </si>
  <si>
    <t>X</t>
    <phoneticPr fontId="3" type="noConversion"/>
  </si>
  <si>
    <t>강준구</t>
    <phoneticPr fontId="8" type="noConversion"/>
  </si>
  <si>
    <t>시스템개발팀</t>
    <phoneticPr fontId="8" type="noConversion"/>
  </si>
  <si>
    <t>참석</t>
    <phoneticPr fontId="3" type="noConversion"/>
  </si>
  <si>
    <t>사외</t>
    <phoneticPr fontId="3" type="noConversion"/>
  </si>
  <si>
    <t>TIA-Portal STEP 7 with S7-1500</t>
    <phoneticPr fontId="3" type="noConversion"/>
  </si>
  <si>
    <t>맥린전기제어</t>
    <phoneticPr fontId="3" type="noConversion"/>
  </si>
  <si>
    <t>시스템개발팀</t>
    <phoneticPr fontId="3" type="noConversion"/>
  </si>
  <si>
    <t>차장</t>
    <phoneticPr fontId="3" type="noConversion"/>
  </si>
  <si>
    <t>강준구</t>
    <phoneticPr fontId="3" type="noConversion"/>
  </si>
  <si>
    <t>2/5~2/7</t>
    <phoneticPr fontId="3" type="noConversion"/>
  </si>
  <si>
    <t>O</t>
    <phoneticPr fontId="3" type="noConversion"/>
  </si>
  <si>
    <t>환불완료</t>
    <phoneticPr fontId="3" type="noConversion"/>
  </si>
  <si>
    <t>KSA
대전</t>
    <phoneticPr fontId="3" type="noConversion"/>
  </si>
  <si>
    <t>KSA
대구</t>
    <phoneticPr fontId="3" type="noConversion"/>
  </si>
  <si>
    <t>지급요청</t>
    <phoneticPr fontId="3" type="noConversion"/>
  </si>
  <si>
    <t>TIA-Portal STEP 7 with S7-1500</t>
  </si>
  <si>
    <t>시스템개발팀</t>
  </si>
  <si>
    <t>구형공장 스마트공장으로 리모델링하기</t>
  </si>
  <si>
    <t>사외</t>
    <phoneticPr fontId="3" type="noConversion"/>
  </si>
  <si>
    <t>2/14~2/16</t>
  </si>
  <si>
    <t>2/14~2/16</t>
    <phoneticPr fontId="3" type="noConversion"/>
  </si>
  <si>
    <t>맥린전기제어</t>
  </si>
  <si>
    <t>2/5~2/7</t>
  </si>
  <si>
    <t>-</t>
    <phoneticPr fontId="3" type="noConversion"/>
  </si>
  <si>
    <t>신청</t>
    <phoneticPr fontId="3" type="noConversion"/>
  </si>
  <si>
    <t>신청/환급</t>
    <phoneticPr fontId="3" type="noConversion"/>
  </si>
  <si>
    <t>9/9~9/13 신청/환급</t>
    <phoneticPr fontId="3" type="noConversion"/>
  </si>
  <si>
    <t>O</t>
    <phoneticPr fontId="3" type="noConversion"/>
  </si>
  <si>
    <t>미회신</t>
    <phoneticPr fontId="3" type="noConversion"/>
  </si>
  <si>
    <t>변경/예산이동完</t>
    <phoneticPr fontId="3" type="noConversion"/>
  </si>
  <si>
    <t>변경/예산이동실패</t>
    <phoneticPr fontId="3" type="noConversion"/>
  </si>
  <si>
    <t>3
4</t>
    <phoneticPr fontId="3" type="noConversion"/>
  </si>
  <si>
    <t>변경</t>
    <phoneticPr fontId="3" type="noConversion"/>
  </si>
  <si>
    <t>사외</t>
    <phoneticPr fontId="3" type="noConversion"/>
  </si>
  <si>
    <t>인사관리기본</t>
  </si>
  <si>
    <t>권혜인</t>
  </si>
  <si>
    <t>투자사업 경제성분석과 가치평가기초</t>
  </si>
  <si>
    <t>신사업개발팀</t>
  </si>
  <si>
    <t>류한선</t>
  </si>
  <si>
    <t>기업자금관리기초</t>
  </si>
  <si>
    <t>베어링 취급과 보전</t>
  </si>
  <si>
    <t>설비기술팀</t>
  </si>
  <si>
    <t>김상복</t>
  </si>
  <si>
    <t>2/19~2/21</t>
  </si>
  <si>
    <t>2/19~2/21</t>
    <phoneticPr fontId="3" type="noConversion"/>
  </si>
  <si>
    <t>2/21~2/23</t>
  </si>
  <si>
    <t>2/21~2/23</t>
    <phoneticPr fontId="3" type="noConversion"/>
  </si>
  <si>
    <t>-</t>
    <phoneticPr fontId="3" type="noConversion"/>
  </si>
  <si>
    <t>스마트공장 구축 및 추진실무</t>
  </si>
  <si>
    <t>한동훈</t>
  </si>
  <si>
    <t>서재우</t>
  </si>
  <si>
    <t>O</t>
    <phoneticPr fontId="3" type="noConversion"/>
  </si>
  <si>
    <t>교육 연기
3월</t>
    <phoneticPr fontId="3" type="noConversion"/>
  </si>
  <si>
    <t>X</t>
    <phoneticPr fontId="3" type="noConversion"/>
  </si>
  <si>
    <t>참석/신청</t>
    <phoneticPr fontId="3" type="noConversion"/>
  </si>
  <si>
    <t>참석/신청/환급</t>
    <phoneticPr fontId="3" type="noConversion"/>
  </si>
  <si>
    <t>참석/개인신청</t>
    <phoneticPr fontId="3" type="noConversion"/>
  </si>
  <si>
    <t>취소</t>
    <phoneticPr fontId="3" type="noConversion"/>
  </si>
  <si>
    <t>3
5</t>
    <phoneticPr fontId="3" type="noConversion"/>
  </si>
  <si>
    <t>변경</t>
    <phoneticPr fontId="3" type="noConversion"/>
  </si>
  <si>
    <t>온라인</t>
    <phoneticPr fontId="3" type="noConversion"/>
  </si>
  <si>
    <t>참석/개인신청</t>
    <phoneticPr fontId="3" type="noConversion"/>
  </si>
  <si>
    <t>참석/신청/입금완료</t>
    <phoneticPr fontId="3" type="noConversion"/>
  </si>
  <si>
    <t>참석/신청</t>
    <phoneticPr fontId="3" type="noConversion"/>
  </si>
  <si>
    <t>공정장비팀</t>
    <phoneticPr fontId="3" type="noConversion"/>
  </si>
  <si>
    <t>이창협</t>
    <phoneticPr fontId="6" type="noConversion"/>
  </si>
  <si>
    <t>변경/예산이동 필요</t>
    <phoneticPr fontId="3" type="noConversion"/>
  </si>
  <si>
    <t>17
19</t>
    <phoneticPr fontId="3" type="noConversion"/>
  </si>
  <si>
    <t>변경/신청</t>
    <phoneticPr fontId="3" type="noConversion"/>
  </si>
  <si>
    <t>취소</t>
    <phoneticPr fontId="3" type="noConversion"/>
  </si>
  <si>
    <t>4
5</t>
    <phoneticPr fontId="3" type="noConversion"/>
  </si>
  <si>
    <t>공압기술</t>
    <phoneticPr fontId="6" type="noConversion"/>
  </si>
  <si>
    <t>3
5</t>
    <phoneticPr fontId="3" type="noConversion"/>
  </si>
  <si>
    <t>변경/예산이동필요
추가교육비에서 옮기기</t>
    <phoneticPr fontId="3" type="noConversion"/>
  </si>
  <si>
    <t>5
6</t>
    <phoneticPr fontId="3" type="noConversion"/>
  </si>
  <si>
    <t>4
5</t>
    <phoneticPr fontId="3" type="noConversion"/>
  </si>
  <si>
    <t>폐강</t>
    <phoneticPr fontId="3" type="noConversion"/>
  </si>
  <si>
    <t>3
5</t>
    <phoneticPr fontId="3" type="noConversion"/>
  </si>
  <si>
    <t>14
16</t>
    <phoneticPr fontId="3" type="noConversion"/>
  </si>
  <si>
    <t>8
10</t>
    <phoneticPr fontId="3" type="noConversion"/>
  </si>
  <si>
    <t>21
22</t>
    <phoneticPr fontId="3" type="noConversion"/>
  </si>
  <si>
    <t>일정변경</t>
    <phoneticPr fontId="3" type="noConversion"/>
  </si>
  <si>
    <t>예산관리 기본</t>
  </si>
  <si>
    <t>품질 보증(QA) 실무</t>
  </si>
  <si>
    <t>공차 설계 실무</t>
  </si>
  <si>
    <t>인건비 예측으로 알아보는 적정 임금 산정 방법</t>
  </si>
  <si>
    <t>인건비 예측으로 알아보는 적정 임금 산정 방법</t>
    <phoneticPr fontId="3" type="noConversion"/>
  </si>
  <si>
    <t>전략기획팀</t>
  </si>
  <si>
    <t>김보민</t>
  </si>
  <si>
    <t>신성장개발센터</t>
  </si>
  <si>
    <t>연구원</t>
  </si>
  <si>
    <t>이동훈</t>
  </si>
  <si>
    <t>공정장비팀</t>
  </si>
  <si>
    <t>이창협</t>
  </si>
  <si>
    <t>중앙경제HR</t>
  </si>
  <si>
    <t>유압기기 스마트 제어</t>
  </si>
  <si>
    <t>2/26~2/28</t>
  </si>
  <si>
    <t>2/26~2/28</t>
    <phoneticPr fontId="3" type="noConversion"/>
  </si>
  <si>
    <t>2/28~2/29</t>
  </si>
  <si>
    <t>2/28~2/29</t>
    <phoneticPr fontId="3" type="noConversion"/>
  </si>
  <si>
    <t>비대상</t>
    <phoneticPr fontId="3" type="noConversion"/>
  </si>
  <si>
    <t>-</t>
    <phoneticPr fontId="3" type="noConversion"/>
  </si>
  <si>
    <t>O</t>
    <phoneticPr fontId="3" type="noConversion"/>
  </si>
  <si>
    <t>X</t>
    <phoneticPr fontId="3" type="noConversion"/>
  </si>
  <si>
    <t>VisualComponents 4.8 기본교육</t>
    <phoneticPr fontId="3" type="noConversion"/>
  </si>
  <si>
    <t>`</t>
    <phoneticPr fontId="3" type="noConversion"/>
  </si>
  <si>
    <t>핵심만 콕! 스마트 팩토리의 핵심과 전략</t>
  </si>
  <si>
    <t>효율적인 공장운영을 위한 공장물류관리 핵심 포인트</t>
  </si>
  <si>
    <t>온라인</t>
    <phoneticPr fontId="3" type="noConversion"/>
  </si>
  <si>
    <t>3/1~3/31</t>
    <phoneticPr fontId="3" type="noConversion"/>
  </si>
  <si>
    <t>법인카드</t>
    <phoneticPr fontId="3" type="noConversion"/>
  </si>
  <si>
    <t>-</t>
    <phoneticPr fontId="3" type="noConversion"/>
  </si>
  <si>
    <t>X</t>
    <phoneticPr fontId="3" type="noConversion"/>
  </si>
  <si>
    <t>O</t>
    <phoneticPr fontId="3" type="noConversion"/>
  </si>
  <si>
    <t>추가교육/참석/신청</t>
    <phoneticPr fontId="3" type="noConversion"/>
  </si>
  <si>
    <t>참석/신청/쿠폰사용</t>
    <phoneticPr fontId="3" type="noConversion"/>
  </si>
  <si>
    <t>볼나사/참석/신청</t>
    <phoneticPr fontId="3" type="noConversion"/>
  </si>
  <si>
    <t>개인신청/변경예정</t>
    <phoneticPr fontId="3" type="noConversion"/>
  </si>
  <si>
    <t>변경/개인신청완료</t>
    <phoneticPr fontId="3" type="noConversion"/>
  </si>
  <si>
    <t>변경/참석/신청</t>
    <phoneticPr fontId="3" type="noConversion"/>
  </si>
  <si>
    <t>변경신청서 完</t>
    <phoneticPr fontId="3" type="noConversion"/>
  </si>
  <si>
    <t>미회신</t>
    <phoneticPr fontId="3" type="noConversion"/>
  </si>
  <si>
    <t>전</t>
    <phoneticPr fontId="3" type="noConversion"/>
  </si>
  <si>
    <t>후</t>
    <phoneticPr fontId="3" type="noConversion"/>
  </si>
  <si>
    <t>월별 이동</t>
    <phoneticPr fontId="3" type="noConversion"/>
  </si>
  <si>
    <t>2월</t>
    <phoneticPr fontId="3" type="noConversion"/>
  </si>
  <si>
    <t>4월</t>
    <phoneticPr fontId="3" type="noConversion"/>
  </si>
  <si>
    <t>구분</t>
    <phoneticPr fontId="3" type="noConversion"/>
  </si>
  <si>
    <t>이동</t>
    <phoneticPr fontId="3" type="noConversion"/>
  </si>
  <si>
    <t>금액</t>
    <phoneticPr fontId="3" type="noConversion"/>
  </si>
  <si>
    <t>교육 과정</t>
    <phoneticPr fontId="3" type="noConversion"/>
  </si>
  <si>
    <t>대상자</t>
    <phoneticPr fontId="3" type="noConversion"/>
  </si>
  <si>
    <t>팀</t>
    <phoneticPr fontId="3" type="noConversion"/>
  </si>
  <si>
    <t>수강료</t>
    <phoneticPr fontId="3" type="noConversion"/>
  </si>
  <si>
    <t>이영준</t>
    <phoneticPr fontId="3" type="noConversion"/>
  </si>
  <si>
    <t>설비기술팀</t>
    <phoneticPr fontId="3" type="noConversion"/>
  </si>
  <si>
    <t>진동영역 Category</t>
    <phoneticPr fontId="3" type="noConversion"/>
  </si>
  <si>
    <t>No</t>
    <phoneticPr fontId="3" type="noConversion"/>
  </si>
  <si>
    <t>진미화</t>
    <phoneticPr fontId="3" type="noConversion"/>
  </si>
  <si>
    <t>2024년 인사담당자를 위한 채용트렌드 분석 및 전략</t>
    <phoneticPr fontId="3" type="noConversion"/>
  </si>
  <si>
    <t>3월</t>
    <phoneticPr fontId="3" type="noConversion"/>
  </si>
  <si>
    <t>천길표</t>
    <phoneticPr fontId="3" type="noConversion"/>
  </si>
  <si>
    <t>서보모터+PLC 연동 실무</t>
    <phoneticPr fontId="3" type="noConversion"/>
  </si>
  <si>
    <t>9월</t>
    <phoneticPr fontId="3" type="noConversion"/>
  </si>
  <si>
    <t>오세혁</t>
    <phoneticPr fontId="3" type="noConversion"/>
  </si>
  <si>
    <t>차용기</t>
    <phoneticPr fontId="3" type="noConversion"/>
  </si>
  <si>
    <t>김수지</t>
    <phoneticPr fontId="3" type="noConversion"/>
  </si>
  <si>
    <t>이창협</t>
    <phoneticPr fontId="3" type="noConversion"/>
  </si>
  <si>
    <t>로봇제어팀</t>
    <phoneticPr fontId="3" type="noConversion"/>
  </si>
  <si>
    <t>4 4
8 6</t>
    <phoneticPr fontId="3" type="noConversion"/>
  </si>
  <si>
    <t>26
28</t>
    <phoneticPr fontId="3" type="noConversion"/>
  </si>
  <si>
    <t>컴총</t>
    <phoneticPr fontId="3" type="noConversion"/>
  </si>
  <si>
    <t>PLC제어 기초(SIEMENS)</t>
    <phoneticPr fontId="3" type="noConversion"/>
  </si>
  <si>
    <t>신규사업개발과 사업계획수립실무</t>
    <phoneticPr fontId="3" type="noConversion"/>
  </si>
  <si>
    <t>이젠 채용이 아닌, 영입입니다! 인하우스 리쿠르터 과정</t>
    <phoneticPr fontId="3" type="noConversion"/>
  </si>
  <si>
    <t>공차 설계 실무</t>
    <phoneticPr fontId="3" type="noConversion"/>
  </si>
  <si>
    <t>2024년 인사담당자가 반드시 알아야하는 HR Issue Trend</t>
    <phoneticPr fontId="3" type="noConversion"/>
  </si>
  <si>
    <t>12월</t>
    <phoneticPr fontId="3" type="noConversion"/>
  </si>
  <si>
    <t>HR팀
12월</t>
    <phoneticPr fontId="3" type="noConversion"/>
  </si>
  <si>
    <t>HR팀
2월</t>
    <phoneticPr fontId="3" type="noConversion"/>
  </si>
  <si>
    <t>HR팀
3월</t>
    <phoneticPr fontId="3" type="noConversion"/>
  </si>
  <si>
    <t>코스트센터 이동</t>
    <phoneticPr fontId="3" type="noConversion"/>
  </si>
  <si>
    <t>계정 이동</t>
    <phoneticPr fontId="3" type="noConversion"/>
  </si>
  <si>
    <t>6월</t>
    <phoneticPr fontId="3" type="noConversion"/>
  </si>
  <si>
    <t>예산을 놓치지 말자</t>
    <phoneticPr fontId="3" type="noConversion"/>
  </si>
  <si>
    <t>차액</t>
    <phoneticPr fontId="3" type="noConversion"/>
  </si>
  <si>
    <t xml:space="preserve"> </t>
    <phoneticPr fontId="3" type="noConversion"/>
  </si>
  <si>
    <t>최신 스마트 단조금형 수명향상 기술</t>
    <phoneticPr fontId="6" type="noConversion"/>
  </si>
  <si>
    <t>예산 조기집행 완료</t>
    <phoneticPr fontId="3" type="noConversion"/>
  </si>
  <si>
    <t>상품개발운영팀</t>
  </si>
  <si>
    <t>신석식</t>
  </si>
  <si>
    <t>27
29</t>
  </si>
  <si>
    <t>9
13</t>
    <phoneticPr fontId="3" type="noConversion"/>
  </si>
  <si>
    <t>한국 지멘스</t>
    <phoneticPr fontId="3" type="noConversion"/>
  </si>
  <si>
    <t>신재하</t>
    <phoneticPr fontId="3" type="noConversion"/>
  </si>
  <si>
    <t>안산</t>
    <phoneticPr fontId="3" type="noConversion"/>
  </si>
  <si>
    <t>(정부)연구과제제안서 작성 노하우</t>
  </si>
  <si>
    <t>김주현</t>
  </si>
  <si>
    <t>18
20</t>
  </si>
  <si>
    <t>KTL</t>
  </si>
  <si>
    <t>참석</t>
    <phoneticPr fontId="3" type="noConversion"/>
  </si>
  <si>
    <t>O</t>
    <phoneticPr fontId="3" type="noConversion"/>
  </si>
  <si>
    <t>4
6</t>
    <phoneticPr fontId="3" type="noConversion"/>
  </si>
  <si>
    <t>2024년 임금단체교섭전략과 대응방안</t>
  </si>
  <si>
    <t>고급관리자</t>
  </si>
  <si>
    <t>신동민</t>
  </si>
  <si>
    <t>SIEMENS</t>
  </si>
  <si>
    <t>로봇제어팀</t>
  </si>
  <si>
    <t>오세혁</t>
  </si>
  <si>
    <t>한국 지멘스</t>
  </si>
  <si>
    <t>초급관리자 역량강화</t>
  </si>
  <si>
    <t>이승도</t>
  </si>
  <si>
    <t>구매 혁신의 9가지 Tool</t>
  </si>
  <si>
    <t>구매팀</t>
  </si>
  <si>
    <t>김효민</t>
  </si>
  <si>
    <t>3/4~3/5</t>
  </si>
  <si>
    <t>3/4~3/5</t>
    <phoneticPr fontId="3" type="noConversion"/>
  </si>
  <si>
    <t>3/4~3/6</t>
  </si>
  <si>
    <t>3/4~3/6</t>
    <phoneticPr fontId="3" type="noConversion"/>
  </si>
  <si>
    <t>3/6~3/8</t>
  </si>
  <si>
    <t>3/6~3/8</t>
    <phoneticPr fontId="3" type="noConversion"/>
  </si>
  <si>
    <t>3/7~3/8</t>
  </si>
  <si>
    <t>3/7~3/8</t>
    <phoneticPr fontId="3" type="noConversion"/>
  </si>
  <si>
    <t>사외</t>
    <phoneticPr fontId="3" type="noConversion"/>
  </si>
  <si>
    <t>-</t>
    <phoneticPr fontId="3" type="noConversion"/>
  </si>
  <si>
    <t>비대상</t>
    <phoneticPr fontId="3" type="noConversion"/>
  </si>
  <si>
    <t>O</t>
    <phoneticPr fontId="3" type="noConversion"/>
  </si>
  <si>
    <t>KSA
부산</t>
    <phoneticPr fontId="3" type="noConversion"/>
  </si>
  <si>
    <r>
      <t xml:space="preserve">산업용 로봇 티칭 </t>
    </r>
    <r>
      <rPr>
        <sz val="10"/>
        <rFont val="맑은 고딕"/>
        <family val="3"/>
        <charset val="129"/>
      </rPr>
      <t>기초</t>
    </r>
    <phoneticPr fontId="8" type="noConversion"/>
  </si>
  <si>
    <t>남정환</t>
    <phoneticPr fontId="3" type="noConversion"/>
  </si>
  <si>
    <t>자동화1팀</t>
    <phoneticPr fontId="3" type="noConversion"/>
  </si>
  <si>
    <t>센서+모터 활용 실무 기술</t>
    <phoneticPr fontId="3" type="noConversion"/>
  </si>
  <si>
    <t>프로젝트관리자 리더쉽향상</t>
  </si>
  <si>
    <t>생산계획팀</t>
  </si>
  <si>
    <t>이상윤</t>
  </si>
  <si>
    <t>기업세무기초</t>
  </si>
  <si>
    <t>최문수</t>
  </si>
  <si>
    <t>산업용 로봇 티칭 기초</t>
  </si>
  <si>
    <t>3D 모델링을 위한 Inventor 기초</t>
  </si>
  <si>
    <t>김진명</t>
  </si>
  <si>
    <t>센서+모터 활용 실무 기술</t>
  </si>
  <si>
    <t>재무제표 보는 법과 재무보고서 활용실무</t>
  </si>
  <si>
    <t>지미경</t>
  </si>
  <si>
    <t>설비관리(TPM)종합</t>
  </si>
  <si>
    <t>김보경</t>
  </si>
  <si>
    <t>제품출하팀</t>
  </si>
  <si>
    <t>홍준녕</t>
  </si>
  <si>
    <t>사업관리팀</t>
  </si>
  <si>
    <t>김용만</t>
  </si>
  <si>
    <t>품질 기획과 전략 수립</t>
  </si>
  <si>
    <t>양상한</t>
  </si>
  <si>
    <t>2024년 인사담당자를 위한 채용트렌드 분석 및 전략</t>
  </si>
  <si>
    <t>진미화</t>
  </si>
  <si>
    <t>빅데이터 분석을 위한 태블로 시각화</t>
  </si>
  <si>
    <t>유수현</t>
  </si>
  <si>
    <t>생산일정(스케줄링)관리실무</t>
  </si>
  <si>
    <t>이형석</t>
  </si>
  <si>
    <t>신동준</t>
  </si>
  <si>
    <t>3/11~3/12</t>
  </si>
  <si>
    <t>3/11~3/12</t>
    <phoneticPr fontId="3" type="noConversion"/>
  </si>
  <si>
    <t>3/11~3/13</t>
  </si>
  <si>
    <t>3/11~3/13</t>
    <phoneticPr fontId="3" type="noConversion"/>
  </si>
  <si>
    <t>3/11~3/15</t>
  </si>
  <si>
    <t>3/11~3/15</t>
    <phoneticPr fontId="3" type="noConversion"/>
  </si>
  <si>
    <t>3/13~3/15</t>
  </si>
  <si>
    <t>3/13~3/15</t>
    <phoneticPr fontId="3" type="noConversion"/>
  </si>
  <si>
    <t>3/14~3/15</t>
  </si>
  <si>
    <t>3/14~3/15</t>
    <phoneticPr fontId="3" type="noConversion"/>
  </si>
  <si>
    <t>취소</t>
    <phoneticPr fontId="3" type="noConversion"/>
  </si>
  <si>
    <t>-</t>
    <phoneticPr fontId="3" type="noConversion"/>
  </si>
  <si>
    <t>X</t>
    <phoneticPr fontId="3" type="noConversion"/>
  </si>
  <si>
    <t>O</t>
    <phoneticPr fontId="3" type="noConversion"/>
  </si>
  <si>
    <t>사외</t>
    <phoneticPr fontId="3" type="noConversion"/>
  </si>
  <si>
    <t>2024 Abap Overview</t>
    <phoneticPr fontId="3" type="noConversion"/>
  </si>
  <si>
    <t>BSG</t>
    <phoneticPr fontId="3" type="noConversion"/>
  </si>
  <si>
    <t>정보기술팀</t>
    <phoneticPr fontId="3" type="noConversion"/>
  </si>
  <si>
    <t>부장</t>
    <phoneticPr fontId="3" type="noConversion"/>
  </si>
  <si>
    <t>김진한</t>
    <phoneticPr fontId="3" type="noConversion"/>
  </si>
  <si>
    <t>2/21~2/23</t>
    <phoneticPr fontId="3" type="noConversion"/>
  </si>
  <si>
    <t>O</t>
    <phoneticPr fontId="3" type="noConversion"/>
  </si>
  <si>
    <t>과장</t>
    <phoneticPr fontId="3" type="noConversion"/>
  </si>
  <si>
    <t>강경우</t>
    <phoneticPr fontId="3" type="noConversion"/>
  </si>
  <si>
    <t>대리</t>
    <phoneticPr fontId="3" type="noConversion"/>
  </si>
  <si>
    <t>이창희</t>
    <phoneticPr fontId="3" type="noConversion"/>
  </si>
  <si>
    <t>주임</t>
    <phoneticPr fontId="3" type="noConversion"/>
  </si>
  <si>
    <t>류정석</t>
    <phoneticPr fontId="3" type="noConversion"/>
  </si>
  <si>
    <t>사원</t>
    <phoneticPr fontId="3" type="noConversion"/>
  </si>
  <si>
    <t>마서현</t>
    <phoneticPr fontId="3" type="noConversion"/>
  </si>
  <si>
    <t>김종태</t>
    <phoneticPr fontId="6" type="noConversion"/>
  </si>
  <si>
    <t>24
25</t>
    <phoneticPr fontId="3" type="noConversion"/>
  </si>
  <si>
    <t>O</t>
    <phoneticPr fontId="3" type="noConversion"/>
  </si>
  <si>
    <t>14
18</t>
    <phoneticPr fontId="3" type="noConversion"/>
  </si>
  <si>
    <t>일정변경</t>
    <phoneticPr fontId="3" type="noConversion"/>
  </si>
  <si>
    <t>O</t>
    <phoneticPr fontId="3" type="noConversion"/>
  </si>
  <si>
    <t>KSA
대전</t>
    <phoneticPr fontId="3" type="noConversion"/>
  </si>
  <si>
    <t>박병찬</t>
    <phoneticPr fontId="3" type="noConversion"/>
  </si>
  <si>
    <t>20
22</t>
    <phoneticPr fontId="3" type="noConversion"/>
  </si>
  <si>
    <t>지분법회계와 연결회계실무</t>
    <phoneticPr fontId="3" type="noConversion"/>
  </si>
  <si>
    <t>자금관리체계와 자금운용실무</t>
    <phoneticPr fontId="3" type="noConversion"/>
  </si>
  <si>
    <t>자금관리체계와 자금운용실무</t>
    <phoneticPr fontId="6" type="noConversion"/>
  </si>
  <si>
    <t>코스트센터 이동</t>
    <phoneticPr fontId="3" type="noConversion"/>
  </si>
  <si>
    <t>재무회계팀</t>
    <phoneticPr fontId="3" type="noConversion"/>
  </si>
  <si>
    <t>관리회계팀</t>
    <phoneticPr fontId="3" type="noConversion"/>
  </si>
  <si>
    <t xml:space="preserve">  </t>
    <phoneticPr fontId="3" type="noConversion"/>
  </si>
  <si>
    <t>재택</t>
    <phoneticPr fontId="6" type="noConversion"/>
  </si>
  <si>
    <t>참석/개인신청</t>
    <phoneticPr fontId="3" type="noConversion"/>
  </si>
  <si>
    <t>참석/신청</t>
    <phoneticPr fontId="3" type="noConversion"/>
  </si>
  <si>
    <t>예산수립 및 관리 실무</t>
  </si>
  <si>
    <t>(정부)연구과제제안서 작성 노하우</t>
    <phoneticPr fontId="3" type="noConversion"/>
  </si>
  <si>
    <t>생산관리 종합</t>
  </si>
  <si>
    <t>CNC 기초입문</t>
  </si>
  <si>
    <t>심리학 기반의 리더십 향상</t>
  </si>
  <si>
    <t>자금관리체계와 자금운용실무</t>
  </si>
  <si>
    <t>inflearn</t>
  </si>
  <si>
    <t>파이썬입문과 크롤링기초 부트캠프 [파이썬, 웹, 데이터 이해 기본까지]</t>
  </si>
  <si>
    <t>생산1팀</t>
    <phoneticPr fontId="3" type="noConversion"/>
  </si>
  <si>
    <t>권진혁</t>
    <phoneticPr fontId="6" type="noConversion"/>
  </si>
  <si>
    <t>폐강</t>
    <phoneticPr fontId="3" type="noConversion"/>
  </si>
  <si>
    <t>폐강
환불예정</t>
    <phoneticPr fontId="3" type="noConversion"/>
  </si>
  <si>
    <t>X</t>
    <phoneticPr fontId="3" type="noConversion"/>
  </si>
  <si>
    <t>삼일
아카데미</t>
  </si>
  <si>
    <t>KMA</t>
  </si>
  <si>
    <t>서울영업팀</t>
  </si>
  <si>
    <t>권영철</t>
  </si>
  <si>
    <t>권용호</t>
  </si>
  <si>
    <t>박병찬</t>
  </si>
  <si>
    <t>사외</t>
    <phoneticPr fontId="3" type="noConversion"/>
  </si>
  <si>
    <t>3/18~3/20</t>
  </si>
  <si>
    <t>3/18~3/20</t>
    <phoneticPr fontId="3" type="noConversion"/>
  </si>
  <si>
    <t>3/18~3/21</t>
  </si>
  <si>
    <t>3/18~3/21</t>
    <phoneticPr fontId="3" type="noConversion"/>
  </si>
  <si>
    <t>3/18~3/22</t>
  </si>
  <si>
    <t>3/18~3/22</t>
    <phoneticPr fontId="3" type="noConversion"/>
  </si>
  <si>
    <t>3/21~3/22</t>
  </si>
  <si>
    <t>3/20~3/22</t>
  </si>
  <si>
    <t>3/20~3/22</t>
    <phoneticPr fontId="3" type="noConversion"/>
  </si>
  <si>
    <t>쿠폰</t>
    <phoneticPr fontId="3" type="noConversion"/>
  </si>
  <si>
    <t>참석/신청/폐강</t>
    <phoneticPr fontId="3" type="noConversion"/>
  </si>
  <si>
    <t>27
29</t>
    <phoneticPr fontId="3" type="noConversion"/>
  </si>
  <si>
    <t>참석/개인신청/일정변경</t>
    <phoneticPr fontId="3" type="noConversion"/>
  </si>
  <si>
    <t>일정변경
5/27~29</t>
    <phoneticPr fontId="3" type="noConversion"/>
  </si>
  <si>
    <t>21
23</t>
    <phoneticPr fontId="3" type="noConversion"/>
  </si>
  <si>
    <t>일정변경</t>
    <phoneticPr fontId="3" type="noConversion"/>
  </si>
  <si>
    <t>IR입문과정</t>
    <phoneticPr fontId="6" type="noConversion"/>
  </si>
  <si>
    <t>변경</t>
    <phoneticPr fontId="3" type="noConversion"/>
  </si>
  <si>
    <t>1
5</t>
    <phoneticPr fontId="3" type="noConversion"/>
  </si>
  <si>
    <t>일정변경</t>
    <phoneticPr fontId="3" type="noConversion"/>
  </si>
  <si>
    <t>불참/일정변경</t>
    <phoneticPr fontId="3" type="noConversion"/>
  </si>
  <si>
    <t>참석/일정변경</t>
    <phoneticPr fontId="3" type="noConversion"/>
  </si>
  <si>
    <t>27
31</t>
    <phoneticPr fontId="3" type="noConversion"/>
  </si>
  <si>
    <t>참석/신청</t>
    <phoneticPr fontId="3" type="noConversion"/>
  </si>
  <si>
    <t>참석/개인신청</t>
    <phoneticPr fontId="3" type="noConversion"/>
  </si>
  <si>
    <t>3
6</t>
    <phoneticPr fontId="3" type="noConversion"/>
  </si>
  <si>
    <t>일정변경</t>
    <phoneticPr fontId="3" type="noConversion"/>
  </si>
  <si>
    <t xml:space="preserve"> </t>
    <phoneticPr fontId="3" type="noConversion"/>
  </si>
  <si>
    <t>참석/신청</t>
    <phoneticPr fontId="3" type="noConversion"/>
  </si>
  <si>
    <t>불참</t>
    <phoneticPr fontId="3" type="noConversion"/>
  </si>
  <si>
    <t>불참/교육변경</t>
    <phoneticPr fontId="3" type="noConversion"/>
  </si>
  <si>
    <t>15
19</t>
    <phoneticPr fontId="3" type="noConversion"/>
  </si>
  <si>
    <t>참석/변경/개인신청</t>
    <phoneticPr fontId="3" type="noConversion"/>
  </si>
  <si>
    <t>O</t>
    <phoneticPr fontId="3" type="noConversion"/>
  </si>
  <si>
    <t>일정변경</t>
    <phoneticPr fontId="3" type="noConversion"/>
  </si>
  <si>
    <t>8
10</t>
    <phoneticPr fontId="3" type="noConversion"/>
  </si>
  <si>
    <t>얼마할래</t>
    <phoneticPr fontId="3" type="noConversion"/>
  </si>
  <si>
    <t>30
31</t>
    <phoneticPr fontId="3" type="noConversion"/>
  </si>
  <si>
    <t>인력운영 계획의 핵심, 적정 인원 산출하기</t>
    <phoneticPr fontId="8" type="noConversion"/>
  </si>
  <si>
    <t>23
24</t>
    <phoneticPr fontId="3" type="noConversion"/>
  </si>
  <si>
    <t>변경</t>
    <phoneticPr fontId="3" type="noConversion"/>
  </si>
  <si>
    <t>8
9</t>
    <phoneticPr fontId="3" type="noConversion"/>
  </si>
  <si>
    <t>O</t>
    <phoneticPr fontId="3" type="noConversion"/>
  </si>
  <si>
    <t>미회신</t>
    <phoneticPr fontId="3" type="noConversion"/>
  </si>
  <si>
    <t>CUSTOM MACRO</t>
    <phoneticPr fontId="3" type="noConversion"/>
  </si>
  <si>
    <t>MS인공지능AI국제공인자격증취득과정</t>
    <phoneticPr fontId="3" type="noConversion"/>
  </si>
  <si>
    <t>영업기획실무</t>
    <phoneticPr fontId="3" type="noConversion"/>
  </si>
  <si>
    <t>10
12</t>
    <phoneticPr fontId="3" type="noConversion"/>
  </si>
  <si>
    <t>엑셀을 활용한 생산 품질 데이터 분석</t>
  </si>
  <si>
    <t>강민수</t>
  </si>
  <si>
    <t>엑셀을 활용한 생산 품질 데이터분석</t>
  </si>
  <si>
    <t>장익창</t>
  </si>
  <si>
    <t>기업 부동산 자산 관리 실무</t>
  </si>
  <si>
    <t>신백경</t>
  </si>
  <si>
    <t>생산계획수립 및 진도관리</t>
  </si>
  <si>
    <t>김용제</t>
  </si>
  <si>
    <t>구매 팀장 성과 관리</t>
  </si>
  <si>
    <t>외주개발팀</t>
  </si>
  <si>
    <t>서영호</t>
  </si>
  <si>
    <t>MS인공지능AI국제공인자격증취득과정</t>
  </si>
  <si>
    <t>영업기획실무</t>
  </si>
  <si>
    <t>3/25~3/26</t>
  </si>
  <si>
    <t>3/25~3/26</t>
    <phoneticPr fontId="3" type="noConversion"/>
  </si>
  <si>
    <t>3/25~3/27</t>
  </si>
  <si>
    <t>3/25~3/27</t>
    <phoneticPr fontId="3" type="noConversion"/>
  </si>
  <si>
    <t>3/25~3/28</t>
  </si>
  <si>
    <t>3/25~3/28</t>
    <phoneticPr fontId="3" type="noConversion"/>
  </si>
  <si>
    <t>3/27~3/29</t>
  </si>
  <si>
    <t>3/27~3/29</t>
    <phoneticPr fontId="3" type="noConversion"/>
  </si>
  <si>
    <t>환급</t>
    <phoneticPr fontId="3" type="noConversion"/>
  </si>
  <si>
    <t>사외</t>
    <phoneticPr fontId="3" type="noConversion"/>
  </si>
  <si>
    <t>법인카드</t>
    <phoneticPr fontId="3" type="noConversion"/>
  </si>
  <si>
    <t>O</t>
    <phoneticPr fontId="3" type="noConversion"/>
  </si>
  <si>
    <t>-</t>
    <phoneticPr fontId="3" type="noConversion"/>
  </si>
  <si>
    <t>참석/일정변경/신청</t>
    <phoneticPr fontId="3" type="noConversion"/>
  </si>
  <si>
    <t>1월</t>
    <phoneticPr fontId="3" type="noConversion"/>
  </si>
  <si>
    <t>자동화1팀</t>
    <phoneticPr fontId="3" type="noConversion"/>
  </si>
  <si>
    <t>감사팀</t>
    <phoneticPr fontId="3" type="noConversion"/>
  </si>
  <si>
    <t>감사팀→자동화1팀</t>
    <phoneticPr fontId="3" type="noConversion"/>
  </si>
  <si>
    <t>2월</t>
    <phoneticPr fontId="3" type="noConversion"/>
  </si>
  <si>
    <t>3월</t>
    <phoneticPr fontId="3" type="noConversion"/>
  </si>
  <si>
    <t>6월</t>
    <phoneticPr fontId="3" type="noConversion"/>
  </si>
  <si>
    <t>교육출장비</t>
    <phoneticPr fontId="3" type="noConversion"/>
  </si>
  <si>
    <t>김승현</t>
    <phoneticPr fontId="6" type="noConversion"/>
  </si>
  <si>
    <t>16
17</t>
    <phoneticPr fontId="3" type="noConversion"/>
  </si>
  <si>
    <t>조직을 이끄는 리더의 소통스킬</t>
    <phoneticPr fontId="6" type="noConversion"/>
  </si>
  <si>
    <t>17
21</t>
    <phoneticPr fontId="3" type="noConversion"/>
  </si>
  <si>
    <t>일정변경/신청</t>
    <phoneticPr fontId="3" type="noConversion"/>
  </si>
  <si>
    <t>자동화1팀</t>
    <phoneticPr fontId="3" type="noConversion"/>
  </si>
  <si>
    <t>O</t>
    <phoneticPr fontId="3" type="noConversion"/>
  </si>
  <si>
    <t>폐강
일정변경</t>
    <phoneticPr fontId="3" type="noConversion"/>
  </si>
  <si>
    <t>안전보건 현장관리 실무자과정</t>
  </si>
  <si>
    <t>알기쉬운 금속기술종합(재료,가공,열처리)</t>
  </si>
  <si>
    <t>i 시리즈 결합</t>
  </si>
  <si>
    <t>제품원가계산 및 분석실무</t>
  </si>
  <si>
    <t>김형진</t>
  </si>
  <si>
    <t>최정호</t>
  </si>
  <si>
    <t>4/1~4/3</t>
  </si>
  <si>
    <t>4/1~4/3</t>
    <phoneticPr fontId="3" type="noConversion"/>
  </si>
  <si>
    <t>4/1~4/4</t>
  </si>
  <si>
    <t>4/1~4/4</t>
    <phoneticPr fontId="3" type="noConversion"/>
  </si>
  <si>
    <t>4/1~4/5</t>
  </si>
  <si>
    <t>4/1~4/5</t>
    <phoneticPr fontId="3" type="noConversion"/>
  </si>
  <si>
    <t>4/3~4/5</t>
  </si>
  <si>
    <t>4/3~4/5</t>
    <phoneticPr fontId="3" type="noConversion"/>
  </si>
  <si>
    <t>사외</t>
    <phoneticPr fontId="3" type="noConversion"/>
  </si>
  <si>
    <t>쿠폰사용</t>
    <phoneticPr fontId="3" type="noConversion"/>
  </si>
  <si>
    <t>O</t>
    <phoneticPr fontId="3" type="noConversion"/>
  </si>
  <si>
    <t>구매 혁신의 9가지 Tool</t>
    <phoneticPr fontId="3" type="noConversion"/>
  </si>
  <si>
    <t>O</t>
  </si>
  <si>
    <t>폐강</t>
    <phoneticPr fontId="3" type="noConversion"/>
  </si>
  <si>
    <t>일정변경</t>
    <phoneticPr fontId="3" type="noConversion"/>
  </si>
  <si>
    <t>O</t>
    <phoneticPr fontId="3" type="noConversion"/>
  </si>
  <si>
    <t>O</t>
    <phoneticPr fontId="3" type="noConversion"/>
  </si>
  <si>
    <t>환불완료</t>
    <phoneticPr fontId="3" type="noConversion"/>
  </si>
  <si>
    <t>환불완료</t>
    <phoneticPr fontId="3" type="noConversion"/>
  </si>
  <si>
    <t>디지털 광고, 실행에서 분석까지</t>
  </si>
  <si>
    <t>전문 비서 스킬 UP</t>
  </si>
  <si>
    <t>국제 영문 계약 체결 및 관리 실무</t>
  </si>
  <si>
    <t>원나경</t>
  </si>
  <si>
    <t>추가/참석/신청</t>
    <phoneticPr fontId="3" type="noConversion"/>
  </si>
  <si>
    <t>김예진</t>
  </si>
  <si>
    <t>비서팀</t>
  </si>
  <si>
    <t>전경옥</t>
  </si>
  <si>
    <t>배준호</t>
  </si>
  <si>
    <t>4/8~4/9</t>
  </si>
  <si>
    <t>4/8~4/9</t>
    <phoneticPr fontId="3" type="noConversion"/>
  </si>
  <si>
    <t>4/11~4/12</t>
  </si>
  <si>
    <t>4/11~4/12</t>
    <phoneticPr fontId="3" type="noConversion"/>
  </si>
  <si>
    <t>4/1~4/3</t>
    <phoneticPr fontId="3" type="noConversion"/>
  </si>
  <si>
    <t>법인카드</t>
    <phoneticPr fontId="3" type="noConversion"/>
  </si>
  <si>
    <t>O</t>
    <phoneticPr fontId="3" type="noConversion"/>
  </si>
  <si>
    <t>O</t>
    <phoneticPr fontId="3" type="noConversion"/>
  </si>
  <si>
    <t>KSA
충북</t>
    <phoneticPr fontId="3" type="noConversion"/>
  </si>
  <si>
    <t>O</t>
    <phoneticPr fontId="3" type="noConversion"/>
  </si>
  <si>
    <t>생산계획수립 및 진도관리</t>
    <phoneticPr fontId="3" type="noConversion"/>
  </si>
  <si>
    <t>1월입금</t>
    <phoneticPr fontId="3" type="noConversion"/>
  </si>
  <si>
    <t>O</t>
    <phoneticPr fontId="3" type="noConversion"/>
  </si>
  <si>
    <t>정밀측정기초</t>
  </si>
  <si>
    <t>설비보전 기사대비 전기공유압제어 실무</t>
  </si>
  <si>
    <t>기계설비 보전기술 과정</t>
  </si>
  <si>
    <t>11
30</t>
    <phoneticPr fontId="8" type="noConversion"/>
  </si>
  <si>
    <t>3D 프린팅 활용 실무</t>
  </si>
  <si>
    <t>도면해독(기하공차 해석 및 적용실무)</t>
  </si>
  <si>
    <t>집진장치운전 유지보수와 유해가스 제어기술</t>
  </si>
  <si>
    <t>마켓센싱 역량강화(마케팅통찰력개발)</t>
  </si>
  <si>
    <t>이해문</t>
  </si>
  <si>
    <t>김종태</t>
  </si>
  <si>
    <t>정민석</t>
  </si>
  <si>
    <t>생산2팀</t>
  </si>
  <si>
    <t>조현우</t>
  </si>
  <si>
    <t>강정민</t>
  </si>
  <si>
    <t>조성범</t>
  </si>
  <si>
    <t>김병훈</t>
  </si>
  <si>
    <t>김종석</t>
  </si>
  <si>
    <t>노태완</t>
  </si>
  <si>
    <t>4/15~4/17</t>
  </si>
  <si>
    <t>4/15~4/17</t>
    <phoneticPr fontId="3" type="noConversion"/>
  </si>
  <si>
    <t>4/15~4/18</t>
  </si>
  <si>
    <t>4/15~4/18</t>
    <phoneticPr fontId="3" type="noConversion"/>
  </si>
  <si>
    <t>4/17~4/19</t>
  </si>
  <si>
    <t>4/17~4/19</t>
    <phoneticPr fontId="3" type="noConversion"/>
  </si>
  <si>
    <t>4/18~4/19</t>
  </si>
  <si>
    <t>4/18~4/19</t>
    <phoneticPr fontId="3" type="noConversion"/>
  </si>
  <si>
    <t>O</t>
    <phoneticPr fontId="3" type="noConversion"/>
  </si>
  <si>
    <t>20
22</t>
    <phoneticPr fontId="3" type="noConversion"/>
  </si>
  <si>
    <t>O</t>
    <phoneticPr fontId="3" type="noConversion"/>
  </si>
  <si>
    <t>신청/환급/폐강</t>
    <phoneticPr fontId="3" type="noConversion"/>
  </si>
  <si>
    <t>O</t>
    <phoneticPr fontId="3" type="noConversion"/>
  </si>
  <si>
    <t>품질관리담당자양성</t>
  </si>
  <si>
    <t>생산관리팀</t>
  </si>
  <si>
    <t>우연일</t>
  </si>
  <si>
    <t>-</t>
    <phoneticPr fontId="3" type="noConversion"/>
  </si>
  <si>
    <t>4/11~4/30</t>
    <phoneticPr fontId="3" type="noConversion"/>
  </si>
  <si>
    <t>구매전략수립 및 추진</t>
  </si>
  <si>
    <t>가격결정 및 프로모션 실무</t>
  </si>
  <si>
    <t>생산계획 및 통제 실무</t>
  </si>
  <si>
    <t>표준원가계산 및 원가분석 기초</t>
  </si>
  <si>
    <t>생산계획 및 진도관리</t>
  </si>
  <si>
    <t>진동영역 Category II</t>
  </si>
  <si>
    <t>진동영역 Category II</t>
    <phoneticPr fontId="8" type="noConversion"/>
  </si>
  <si>
    <t>PLC 제어 기초(MELSEC)</t>
  </si>
  <si>
    <t>내부감사인이 알아야 할 회계정보의 이해 및 활용</t>
  </si>
  <si>
    <t>비재경부서 임직원을 위한 회계기초</t>
  </si>
  <si>
    <t>ESG이해와 현장개선실무</t>
  </si>
  <si>
    <t>참석/일정변경/쿠폰</t>
    <phoneticPr fontId="3" type="noConversion"/>
  </si>
  <si>
    <t>IR입문과정</t>
  </si>
  <si>
    <t>조수진</t>
  </si>
  <si>
    <t>조수진</t>
    <phoneticPr fontId="3" type="noConversion"/>
  </si>
  <si>
    <t>계장</t>
    <phoneticPr fontId="3" type="noConversion"/>
  </si>
  <si>
    <t>에코팀</t>
    <phoneticPr fontId="3" type="noConversion"/>
  </si>
  <si>
    <t>CFO아카데미</t>
    <phoneticPr fontId="3" type="noConversion"/>
  </si>
  <si>
    <t>4대보험 종합실무</t>
  </si>
  <si>
    <t>4대보험 종합실무</t>
    <phoneticPr fontId="3" type="noConversion"/>
  </si>
  <si>
    <t>대면</t>
    <phoneticPr fontId="3" type="noConversion"/>
  </si>
  <si>
    <t>25
26</t>
    <phoneticPr fontId="3" type="noConversion"/>
  </si>
  <si>
    <t>서울</t>
    <phoneticPr fontId="3" type="noConversion"/>
  </si>
  <si>
    <t>신규/참석/신청</t>
    <phoneticPr fontId="3" type="noConversion"/>
  </si>
  <si>
    <t>기술가치평가 및 기술사업화실무</t>
  </si>
  <si>
    <t>홍세동</t>
  </si>
  <si>
    <t>생산1팀</t>
  </si>
  <si>
    <t>엄용식</t>
  </si>
  <si>
    <t>COWA ENG</t>
  </si>
  <si>
    <t>이영준</t>
  </si>
  <si>
    <t>감사팀</t>
  </si>
  <si>
    <t>박준우</t>
  </si>
  <si>
    <t>한국IR협의회</t>
  </si>
  <si>
    <t>재무회계팀</t>
  </si>
  <si>
    <t>최영찬</t>
  </si>
  <si>
    <t>차용기</t>
  </si>
  <si>
    <t>4/22~4/24</t>
  </si>
  <si>
    <t>4/22~4/24</t>
    <phoneticPr fontId="3" type="noConversion"/>
  </si>
  <si>
    <t>4/22~4/25</t>
  </si>
  <si>
    <t>4/22~4/25</t>
    <phoneticPr fontId="3" type="noConversion"/>
  </si>
  <si>
    <t>4/22~4/26</t>
  </si>
  <si>
    <t>4/22~4/26</t>
    <phoneticPr fontId="3" type="noConversion"/>
  </si>
  <si>
    <t>4/23~4/25</t>
  </si>
  <si>
    <t>4/23~4/25</t>
    <phoneticPr fontId="3" type="noConversion"/>
  </si>
  <si>
    <t>4/24~4/25</t>
  </si>
  <si>
    <t>4/24~4/25</t>
    <phoneticPr fontId="3" type="noConversion"/>
  </si>
  <si>
    <t>4/24~4/26</t>
  </si>
  <si>
    <t>4/24~4/26</t>
    <phoneticPr fontId="3" type="noConversion"/>
  </si>
  <si>
    <t>4/25~4/26</t>
  </si>
  <si>
    <t>4/25~4/26</t>
    <phoneticPr fontId="3" type="noConversion"/>
  </si>
  <si>
    <t>대면</t>
    <phoneticPr fontId="3" type="noConversion"/>
  </si>
  <si>
    <t>파이썬을 활용한 데이터 분석</t>
    <phoneticPr fontId="3" type="noConversion"/>
  </si>
  <si>
    <t>KMA</t>
    <phoneticPr fontId="3" type="noConversion"/>
  </si>
  <si>
    <t>유수현</t>
    <phoneticPr fontId="3" type="noConversion"/>
  </si>
  <si>
    <t>7
8</t>
    <phoneticPr fontId="3" type="noConversion"/>
  </si>
  <si>
    <t>서울</t>
    <phoneticPr fontId="3" type="noConversion"/>
  </si>
  <si>
    <t>취소</t>
    <phoneticPr fontId="3" type="noConversion"/>
  </si>
  <si>
    <t>퇴사</t>
    <phoneticPr fontId="3" type="noConversion"/>
  </si>
  <si>
    <t>참석</t>
    <phoneticPr fontId="3" type="noConversion"/>
  </si>
  <si>
    <t>일정변경/참석/신청</t>
    <phoneticPr fontId="3" type="noConversion"/>
  </si>
  <si>
    <t>참석/신청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</si>
  <si>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</si>
  <si>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</si>
  <si>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</si>
  <si>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4/15~4/19</t>
    <phoneticPr fontId="3" type="noConversion"/>
  </si>
  <si>
    <t>기계설비 보전기술 과정</t>
    <phoneticPr fontId="3" type="noConversion"/>
  </si>
  <si>
    <t>한국상장회사협의회</t>
    <phoneticPr fontId="8" type="noConversion"/>
  </si>
  <si>
    <t>취소</t>
    <phoneticPr fontId="3" type="noConversion"/>
  </si>
  <si>
    <t>10
12</t>
    <phoneticPr fontId="3" type="noConversion"/>
  </si>
  <si>
    <t>개인신청/일정변경</t>
    <phoneticPr fontId="3" type="noConversion"/>
  </si>
  <si>
    <t>참석/신청</t>
    <phoneticPr fontId="3" type="noConversion"/>
  </si>
  <si>
    <t>중앙경제HR</t>
    <phoneticPr fontId="8" type="noConversion"/>
  </si>
  <si>
    <t>지켜보자</t>
    <phoneticPr fontId="3" type="noConversion"/>
  </si>
  <si>
    <t>O</t>
    <phoneticPr fontId="3" type="noConversion"/>
  </si>
  <si>
    <t>부친상</t>
    <phoneticPr fontId="3" type="noConversion"/>
  </si>
  <si>
    <t>환불필요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</si>
  <si>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</si>
  <si>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</si>
  <si>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</si>
  <si>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</si>
  <si>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대면</t>
    <phoneticPr fontId="3" type="noConversion"/>
  </si>
  <si>
    <t>공압기초</t>
    <phoneticPr fontId="3" type="noConversion"/>
  </si>
  <si>
    <t>한국SMC</t>
    <phoneticPr fontId="3" type="noConversion"/>
  </si>
  <si>
    <t>이우형</t>
    <phoneticPr fontId="3" type="noConversion"/>
  </si>
  <si>
    <t>진공기술</t>
    <phoneticPr fontId="3" type="noConversion"/>
  </si>
  <si>
    <t>한국 SMC</t>
    <phoneticPr fontId="3" type="noConversion"/>
  </si>
  <si>
    <t>배태민</t>
    <phoneticPr fontId="3" type="noConversion"/>
  </si>
  <si>
    <t>23
24</t>
    <phoneticPr fontId="3" type="noConversion"/>
  </si>
  <si>
    <t>대전</t>
    <phoneticPr fontId="3" type="noConversion"/>
  </si>
  <si>
    <t>공압기초</t>
    <phoneticPr fontId="3" type="noConversion"/>
  </si>
  <si>
    <t>우석진</t>
    <phoneticPr fontId="3" type="noConversion"/>
  </si>
  <si>
    <t>27
28</t>
    <phoneticPr fontId="3" type="noConversion"/>
  </si>
  <si>
    <t>오득렬</t>
    <phoneticPr fontId="3" type="noConversion"/>
  </si>
  <si>
    <t>이창협</t>
    <phoneticPr fontId="3" type="noConversion"/>
  </si>
  <si>
    <t>1
2</t>
    <phoneticPr fontId="3" type="noConversion"/>
  </si>
  <si>
    <t>공압기술</t>
    <phoneticPr fontId="3" type="noConversion"/>
  </si>
  <si>
    <t>오현석</t>
    <phoneticPr fontId="3" type="noConversion"/>
  </si>
  <si>
    <t>임호섭</t>
    <phoneticPr fontId="3" type="noConversion"/>
  </si>
  <si>
    <t>이우형</t>
    <phoneticPr fontId="3" type="noConversion"/>
  </si>
  <si>
    <t>17
18</t>
    <phoneticPr fontId="3" type="noConversion"/>
  </si>
  <si>
    <t>SMC</t>
    <phoneticPr fontId="6" type="noConversion"/>
  </si>
  <si>
    <t>이윤석</t>
    <phoneticPr fontId="6" type="noConversion"/>
  </si>
  <si>
    <t>천길표</t>
    <phoneticPr fontId="6" type="noConversion"/>
  </si>
  <si>
    <t>일정변경/신청</t>
    <phoneticPr fontId="3" type="noConversion"/>
  </si>
  <si>
    <t>3
5</t>
    <phoneticPr fontId="3" type="noConversion"/>
  </si>
  <si>
    <t xml:space="preserve">	진공기술</t>
    <phoneticPr fontId="6" type="noConversion"/>
  </si>
  <si>
    <t>추가교육/일정변경/신청</t>
    <phoneticPr fontId="3" type="noConversion"/>
  </si>
  <si>
    <t>신청</t>
    <phoneticPr fontId="3" type="noConversion"/>
  </si>
  <si>
    <t>한국SMC(주)</t>
    <phoneticPr fontId="8" type="noConversion"/>
  </si>
  <si>
    <t>이우형</t>
    <phoneticPr fontId="8" type="noConversion"/>
  </si>
  <si>
    <t>O</t>
    <phoneticPr fontId="3" type="noConversion"/>
  </si>
  <si>
    <t>참성/신청</t>
    <phoneticPr fontId="3" type="noConversion"/>
  </si>
  <si>
    <t>처음하는 SQL과 데이터베이스(MySQL) 부트캠프 [입문부터 활용까지]</t>
  </si>
  <si>
    <t>파이썬을 활용한 데이터 분석</t>
  </si>
  <si>
    <t>원가계산 및 분석실무</t>
  </si>
  <si>
    <t>진장득</t>
  </si>
  <si>
    <t>알기쉬운 PLC제어 기초</t>
  </si>
  <si>
    <t>이성희</t>
  </si>
  <si>
    <t>조직을 이끄는 리더의 소통스킬</t>
  </si>
  <si>
    <t>5/13~5/14</t>
    <phoneticPr fontId="3" type="noConversion"/>
  </si>
  <si>
    <t>5/16~5/17</t>
    <phoneticPr fontId="3" type="noConversion"/>
  </si>
  <si>
    <t>5/7~5/8</t>
    <phoneticPr fontId="3" type="noConversion"/>
  </si>
  <si>
    <t>5/1~5/31</t>
    <phoneticPr fontId="3" type="noConversion"/>
  </si>
  <si>
    <t>-</t>
    <phoneticPr fontId="3" type="noConversion"/>
  </si>
  <si>
    <t>5/8~5/10</t>
    <phoneticPr fontId="3" type="noConversion"/>
  </si>
  <si>
    <t>선급금 
작성 일자</t>
    <phoneticPr fontId="36" type="noConversion"/>
  </si>
  <si>
    <t>O</t>
    <phoneticPr fontId="3" type="noConversion"/>
  </si>
  <si>
    <t>KSA
대구</t>
    <phoneticPr fontId="3" type="noConversion"/>
  </si>
  <si>
    <t>쿠폰</t>
    <phoneticPr fontId="3" type="noConversion"/>
  </si>
  <si>
    <t>환불完</t>
    <phoneticPr fontId="3" type="noConversion"/>
  </si>
  <si>
    <t>O</t>
    <phoneticPr fontId="3" type="noConversion"/>
  </si>
  <si>
    <t>일정변경/교육변경</t>
    <phoneticPr fontId="3" type="noConversion"/>
  </si>
  <si>
    <t>4
5</t>
    <phoneticPr fontId="3" type="noConversion"/>
  </si>
  <si>
    <t>교육변경</t>
    <phoneticPr fontId="3" type="noConversion"/>
  </si>
  <si>
    <t>R&amp;D프로젝트관리실무</t>
    <phoneticPr fontId="6" type="noConversion"/>
  </si>
  <si>
    <t>17
18</t>
    <phoneticPr fontId="3" type="noConversion"/>
  </si>
  <si>
    <t>참석/신청 &gt; 폐강</t>
    <phoneticPr fontId="3" type="noConversion"/>
  </si>
  <si>
    <t>변경(5)</t>
    <phoneticPr fontId="3" type="noConversion"/>
  </si>
  <si>
    <t xml:space="preserve">	ESG평가대응 실무 A to Z</t>
    <phoneticPr fontId="8" type="noConversion"/>
  </si>
  <si>
    <t>탄소(온실가스)배출권거래제 이해 및 실무</t>
    <phoneticPr fontId="8" type="noConversion"/>
  </si>
  <si>
    <t>추가(5)</t>
    <phoneticPr fontId="3" type="noConversion"/>
  </si>
  <si>
    <t>추가(5)</t>
    <phoneticPr fontId="8" type="noConversion"/>
  </si>
  <si>
    <t>ESG실행전략</t>
    <phoneticPr fontId="8" type="noConversion"/>
  </si>
  <si>
    <t>부친상</t>
    <phoneticPr fontId="3" type="noConversion"/>
  </si>
  <si>
    <t>기술예측 및 기술기획</t>
    <phoneticPr fontId="6" type="noConversion"/>
  </si>
  <si>
    <t>20
21</t>
    <phoneticPr fontId="3" type="noConversion"/>
  </si>
  <si>
    <t>변경</t>
    <phoneticPr fontId="8" type="noConversion"/>
  </si>
  <si>
    <t>부친상_변경(5)</t>
    <phoneticPr fontId="3" type="noConversion"/>
  </si>
  <si>
    <t>내부감사 입문</t>
    <phoneticPr fontId="8" type="noConversion"/>
  </si>
  <si>
    <t>정준구</t>
    <phoneticPr fontId="8" type="noConversion"/>
  </si>
  <si>
    <t>16
18</t>
    <phoneticPr fontId="8" type="noConversion"/>
  </si>
  <si>
    <t>대면</t>
    <phoneticPr fontId="3" type="noConversion"/>
  </si>
  <si>
    <t>내부감사 입문</t>
    <phoneticPr fontId="3" type="noConversion"/>
  </si>
  <si>
    <t>KPC</t>
    <phoneticPr fontId="3" type="noConversion"/>
  </si>
  <si>
    <t>서영호</t>
    <phoneticPr fontId="3" type="noConversion"/>
  </si>
  <si>
    <t>21
23</t>
    <phoneticPr fontId="3" type="noConversion"/>
  </si>
  <si>
    <t>서울</t>
    <phoneticPr fontId="3" type="noConversion"/>
  </si>
  <si>
    <t>추가(5)</t>
    <phoneticPr fontId="3" type="noConversion"/>
  </si>
  <si>
    <t>이규석</t>
    <phoneticPr fontId="3" type="noConversion"/>
  </si>
  <si>
    <t>25
27</t>
    <phoneticPr fontId="3" type="noConversion"/>
  </si>
  <si>
    <t>내부감사 전문가 양성</t>
    <phoneticPr fontId="3" type="noConversion"/>
  </si>
  <si>
    <t>24
27</t>
    <phoneticPr fontId="3" type="noConversion"/>
  </si>
  <si>
    <t>내부감사 실무</t>
    <phoneticPr fontId="3" type="noConversion"/>
  </si>
  <si>
    <t>18
20</t>
    <phoneticPr fontId="3" type="noConversion"/>
  </si>
  <si>
    <t>내부감사인이 알아야 할 회계정보의 이해 및 활용</t>
    <phoneticPr fontId="3" type="noConversion"/>
  </si>
  <si>
    <t>정준구</t>
    <phoneticPr fontId="3" type="noConversion"/>
  </si>
  <si>
    <t>Vision Pro 사용자 교육</t>
    <phoneticPr fontId="8" type="noConversion"/>
  </si>
  <si>
    <t>COGNEX</t>
    <phoneticPr fontId="8" type="noConversion"/>
  </si>
  <si>
    <t>김현지</t>
    <phoneticPr fontId="8" type="noConversion"/>
  </si>
  <si>
    <t>일정변경(7월)</t>
    <phoneticPr fontId="3" type="noConversion"/>
  </si>
  <si>
    <t>일정변경(10월)</t>
    <phoneticPr fontId="3" type="noConversion"/>
  </si>
  <si>
    <t>10
12</t>
    <phoneticPr fontId="3" type="noConversion"/>
  </si>
  <si>
    <t>총무팀</t>
  </si>
  <si>
    <t>총무 업무 입문</t>
    <phoneticPr fontId="6" type="noConversion"/>
  </si>
  <si>
    <t>사번</t>
  </si>
  <si>
    <t>사번</t>
    <phoneticPr fontId="3" type="noConversion"/>
  </si>
  <si>
    <t>117039</t>
  </si>
  <si>
    <t>기술개발센터</t>
  </si>
  <si>
    <t>Motion사업부문</t>
  </si>
  <si>
    <t>115009</t>
  </si>
  <si>
    <t>106070</t>
  </si>
  <si>
    <t>이정광</t>
  </si>
  <si>
    <t>106017</t>
  </si>
  <si>
    <t>123067</t>
  </si>
  <si>
    <t>관리직사원</t>
  </si>
  <si>
    <t>122143</t>
  </si>
  <si>
    <t>121036</t>
  </si>
  <si>
    <t>110071</t>
  </si>
  <si>
    <t>110073</t>
  </si>
  <si>
    <t>109008</t>
  </si>
  <si>
    <t>122076</t>
  </si>
  <si>
    <t>118008</t>
  </si>
  <si>
    <t>117031</t>
  </si>
  <si>
    <t>114016</t>
  </si>
  <si>
    <t>이종원</t>
  </si>
  <si>
    <t>123061</t>
  </si>
  <si>
    <t>120020</t>
  </si>
  <si>
    <t>113047</t>
  </si>
  <si>
    <t>임호섭</t>
  </si>
  <si>
    <t>112028</t>
  </si>
  <si>
    <t>임태환</t>
  </si>
  <si>
    <t>111064</t>
  </si>
  <si>
    <t>104009</t>
  </si>
  <si>
    <t>노정균</t>
  </si>
  <si>
    <t>104005</t>
  </si>
  <si>
    <t>103020</t>
  </si>
  <si>
    <t/>
  </si>
  <si>
    <t>장관익</t>
  </si>
  <si>
    <t>190110</t>
  </si>
  <si>
    <t>공구생산담당</t>
  </si>
  <si>
    <t>이수연</t>
  </si>
  <si>
    <t>생산관리팀(다산)</t>
  </si>
  <si>
    <t>유정욱</t>
  </si>
  <si>
    <t>이세백</t>
  </si>
  <si>
    <t>123031</t>
  </si>
  <si>
    <t>120022</t>
  </si>
  <si>
    <t>서경욱</t>
  </si>
  <si>
    <t>최승배</t>
  </si>
  <si>
    <t>195022</t>
  </si>
  <si>
    <t>123022</t>
  </si>
  <si>
    <t>예산관리팀</t>
  </si>
  <si>
    <t>전략기획총괄</t>
  </si>
  <si>
    <t>미래전략실</t>
  </si>
  <si>
    <t>122003</t>
  </si>
  <si>
    <t>122002</t>
  </si>
  <si>
    <t>서병국</t>
  </si>
  <si>
    <t>121033</t>
  </si>
  <si>
    <t>전용석</t>
  </si>
  <si>
    <t>116011</t>
  </si>
  <si>
    <t>박덕규</t>
  </si>
  <si>
    <t>비등기임원 상무</t>
  </si>
  <si>
    <t>123021</t>
  </si>
  <si>
    <t>글로벌사업부문</t>
  </si>
  <si>
    <t>김상민</t>
  </si>
  <si>
    <t>김은미</t>
  </si>
  <si>
    <t>김명신</t>
  </si>
  <si>
    <t>105046</t>
  </si>
  <si>
    <t>하종명</t>
  </si>
  <si>
    <t>191103</t>
  </si>
  <si>
    <t>이태경</t>
  </si>
  <si>
    <t>123020</t>
  </si>
  <si>
    <t>SCM팀</t>
  </si>
  <si>
    <t>이민경</t>
  </si>
  <si>
    <t>지영석</t>
  </si>
  <si>
    <t>이준혁</t>
  </si>
  <si>
    <t>122069</t>
  </si>
  <si>
    <t>유현규</t>
  </si>
  <si>
    <t>이시호</t>
  </si>
  <si>
    <t>이동석</t>
  </si>
  <si>
    <t>전용희</t>
  </si>
  <si>
    <t>임경환</t>
  </si>
  <si>
    <t>113011</t>
  </si>
  <si>
    <t>김준규</t>
  </si>
  <si>
    <t>허동혁</t>
  </si>
  <si>
    <t>103018</t>
  </si>
  <si>
    <t>박근두</t>
  </si>
  <si>
    <t>박영인</t>
  </si>
  <si>
    <t>123004</t>
  </si>
  <si>
    <t>안전환경팀</t>
  </si>
  <si>
    <t>GA총괄</t>
  </si>
  <si>
    <t>정승훈</t>
  </si>
  <si>
    <t>115006</t>
  </si>
  <si>
    <t>김희준</t>
  </si>
  <si>
    <t>119011</t>
  </si>
  <si>
    <t>몰렝츠카 안나</t>
  </si>
  <si>
    <t>글로벌사업팀</t>
  </si>
  <si>
    <t>123002</t>
  </si>
  <si>
    <t>김상훈</t>
  </si>
  <si>
    <t>배지훈</t>
  </si>
  <si>
    <t>116012</t>
  </si>
  <si>
    <t>유수경</t>
  </si>
  <si>
    <t>112005</t>
  </si>
  <si>
    <t>배수익</t>
  </si>
  <si>
    <t>105001</t>
  </si>
  <si>
    <t>김수지</t>
  </si>
  <si>
    <t>122071</t>
  </si>
  <si>
    <t>HRD팀</t>
  </si>
  <si>
    <t>HR총괄</t>
  </si>
  <si>
    <t>116006</t>
  </si>
  <si>
    <t>박주상</t>
  </si>
  <si>
    <t>110049</t>
  </si>
  <si>
    <t>122070</t>
  </si>
  <si>
    <t>HRM팀</t>
  </si>
  <si>
    <t>양혜영</t>
  </si>
  <si>
    <t>고유미</t>
  </si>
  <si>
    <t>113029</t>
  </si>
  <si>
    <t>112043</t>
  </si>
  <si>
    <t>안건호</t>
  </si>
  <si>
    <t>양위종</t>
  </si>
  <si>
    <t>비등기임원 전무</t>
  </si>
  <si>
    <t>이선모</t>
  </si>
  <si>
    <t>촉탁사원</t>
  </si>
  <si>
    <t>122086</t>
  </si>
  <si>
    <t>122001</t>
  </si>
  <si>
    <t>박해림</t>
  </si>
  <si>
    <t>121030</t>
  </si>
  <si>
    <t>119016</t>
  </si>
  <si>
    <t>117064</t>
  </si>
  <si>
    <t>전형수</t>
  </si>
  <si>
    <t>199076</t>
  </si>
  <si>
    <t>김헌국</t>
  </si>
  <si>
    <t>양재모</t>
  </si>
  <si>
    <t>한양희</t>
  </si>
  <si>
    <t>196020</t>
  </si>
  <si>
    <t>김남진</t>
  </si>
  <si>
    <t>품질보증담당</t>
  </si>
  <si>
    <t>조용준</t>
  </si>
  <si>
    <t>생산직사원</t>
  </si>
  <si>
    <t>볼나사생산담당</t>
  </si>
  <si>
    <t>최장상</t>
  </si>
  <si>
    <t>장재진</t>
  </si>
  <si>
    <t>배정재</t>
  </si>
  <si>
    <t>배동호</t>
  </si>
  <si>
    <t>정의찬</t>
  </si>
  <si>
    <t>김현욱</t>
  </si>
  <si>
    <t>현명수</t>
  </si>
  <si>
    <t>박진용</t>
  </si>
  <si>
    <t>어성환</t>
  </si>
  <si>
    <t>유도건</t>
  </si>
  <si>
    <t>조장</t>
  </si>
  <si>
    <t>최성철</t>
  </si>
  <si>
    <t>신정민</t>
  </si>
  <si>
    <t>김세헌</t>
  </si>
  <si>
    <t>서성우</t>
  </si>
  <si>
    <t>이명호</t>
  </si>
  <si>
    <t>최동민</t>
  </si>
  <si>
    <t>강성운</t>
  </si>
  <si>
    <t>김현규</t>
  </si>
  <si>
    <t>부반장</t>
  </si>
  <si>
    <t>김정한</t>
  </si>
  <si>
    <t>이방원</t>
  </si>
  <si>
    <t>박명호</t>
  </si>
  <si>
    <t>박태욱</t>
  </si>
  <si>
    <t>이창헌</t>
  </si>
  <si>
    <t>우석진</t>
  </si>
  <si>
    <t>123050</t>
  </si>
  <si>
    <t>이지은</t>
  </si>
  <si>
    <t>117057</t>
  </si>
  <si>
    <t>최준용</t>
  </si>
  <si>
    <t>110066</t>
  </si>
  <si>
    <t>곽동민</t>
  </si>
  <si>
    <t>105048</t>
  </si>
  <si>
    <t>박동민</t>
  </si>
  <si>
    <t>이진섭</t>
  </si>
  <si>
    <t>한기범</t>
  </si>
  <si>
    <t>이승현</t>
  </si>
  <si>
    <t>이성민</t>
  </si>
  <si>
    <t>임재홍</t>
  </si>
  <si>
    <t>이용준</t>
  </si>
  <si>
    <t>방성일</t>
  </si>
  <si>
    <t>권도윤</t>
  </si>
  <si>
    <t>김현민</t>
  </si>
  <si>
    <t>김재민</t>
  </si>
  <si>
    <t>김진홍</t>
  </si>
  <si>
    <t>부조장</t>
  </si>
  <si>
    <t>김수현</t>
  </si>
  <si>
    <t>박노환</t>
  </si>
  <si>
    <t>최승우</t>
  </si>
  <si>
    <t>김현대</t>
  </si>
  <si>
    <t>이병조</t>
  </si>
  <si>
    <t>김유환</t>
  </si>
  <si>
    <t>은진수</t>
  </si>
  <si>
    <t>안성현</t>
  </si>
  <si>
    <t>최형진</t>
  </si>
  <si>
    <t>임수민</t>
  </si>
  <si>
    <t>심재훈</t>
  </si>
  <si>
    <t>제석민</t>
  </si>
  <si>
    <t>손일조</t>
  </si>
  <si>
    <t>진용주</t>
  </si>
  <si>
    <t>이영식</t>
  </si>
  <si>
    <t>이상룡</t>
  </si>
  <si>
    <t>안성규</t>
  </si>
  <si>
    <t>신상희</t>
  </si>
  <si>
    <t>김영환</t>
  </si>
  <si>
    <t>이상훈</t>
  </si>
  <si>
    <t>박종윤</t>
  </si>
  <si>
    <t>황규연</t>
  </si>
  <si>
    <t>김진석</t>
  </si>
  <si>
    <t>김대현</t>
  </si>
  <si>
    <t>123029</t>
  </si>
  <si>
    <t>이승남</t>
  </si>
  <si>
    <t>제갈영준</t>
  </si>
  <si>
    <t>116043</t>
  </si>
  <si>
    <t>110065</t>
  </si>
  <si>
    <t>김경석</t>
  </si>
  <si>
    <t>110063</t>
  </si>
  <si>
    <t>권진혁</t>
  </si>
  <si>
    <t>100293</t>
  </si>
  <si>
    <t>정보구</t>
  </si>
  <si>
    <t>LM가이드생산담당</t>
  </si>
  <si>
    <t>122123</t>
  </si>
  <si>
    <t>로봇사업담당</t>
  </si>
  <si>
    <t>디바이스사업부문</t>
  </si>
  <si>
    <t>천길표</t>
  </si>
  <si>
    <t>121041</t>
  </si>
  <si>
    <t>진익현</t>
  </si>
  <si>
    <t>116052</t>
  </si>
  <si>
    <t>배태민</t>
  </si>
  <si>
    <t>116051</t>
  </si>
  <si>
    <t>계승현</t>
  </si>
  <si>
    <t>113009</t>
  </si>
  <si>
    <t>오득렬</t>
  </si>
  <si>
    <t>111002</t>
  </si>
  <si>
    <t>이윤석</t>
  </si>
  <si>
    <t>109011</t>
  </si>
  <si>
    <t>105051</t>
  </si>
  <si>
    <t>이창용</t>
  </si>
  <si>
    <t>윤예성</t>
  </si>
  <si>
    <t>121039</t>
  </si>
  <si>
    <t>OEM팀</t>
  </si>
  <si>
    <t>이만용</t>
  </si>
  <si>
    <t>110022</t>
  </si>
  <si>
    <t>정치영</t>
  </si>
  <si>
    <t>107007</t>
  </si>
  <si>
    <t>김현오</t>
  </si>
  <si>
    <t>정용범</t>
  </si>
  <si>
    <t>윤희준</t>
  </si>
  <si>
    <t>송원재</t>
  </si>
  <si>
    <t>121038</t>
  </si>
  <si>
    <t>로보틱스팀</t>
  </si>
  <si>
    <t>염민혁</t>
  </si>
  <si>
    <t>122128</t>
  </si>
  <si>
    <t>권재현</t>
  </si>
  <si>
    <t>122018</t>
  </si>
  <si>
    <t>박재현</t>
  </si>
  <si>
    <t>김현빈</t>
  </si>
  <si>
    <t>진관</t>
  </si>
  <si>
    <t>119007</t>
  </si>
  <si>
    <t>박재홍</t>
  </si>
  <si>
    <t>118005</t>
  </si>
  <si>
    <t>이호형</t>
  </si>
  <si>
    <t>117042</t>
  </si>
  <si>
    <t>김소영</t>
  </si>
  <si>
    <t>박성률</t>
  </si>
  <si>
    <t>107010</t>
  </si>
  <si>
    <t>정준호</t>
  </si>
  <si>
    <t>양희철</t>
  </si>
  <si>
    <t>112039</t>
  </si>
  <si>
    <t>박인서</t>
  </si>
  <si>
    <t>최민석</t>
  </si>
  <si>
    <t>조철희</t>
  </si>
  <si>
    <t>외주개발팀(디바이스)</t>
  </si>
  <si>
    <t>박상우</t>
  </si>
  <si>
    <t>김정수</t>
  </si>
  <si>
    <t>김학경</t>
  </si>
  <si>
    <t>이기창</t>
  </si>
  <si>
    <t>108027</t>
  </si>
  <si>
    <t>윤진산</t>
  </si>
  <si>
    <t>시희창</t>
  </si>
  <si>
    <t>이태석</t>
  </si>
  <si>
    <t>윤태성</t>
  </si>
  <si>
    <t>디바이스생산담당</t>
  </si>
  <si>
    <t>조무철</t>
  </si>
  <si>
    <t>홍범성</t>
  </si>
  <si>
    <t>박해관</t>
  </si>
  <si>
    <t>박종범</t>
  </si>
  <si>
    <t>진재완</t>
  </si>
  <si>
    <t>김재완</t>
  </si>
  <si>
    <t>고종철</t>
  </si>
  <si>
    <t>이강혁</t>
  </si>
  <si>
    <t>이길용</t>
  </si>
  <si>
    <t>백정엽</t>
  </si>
  <si>
    <t>서보억</t>
  </si>
  <si>
    <t>방수혁</t>
  </si>
  <si>
    <t>김기한</t>
  </si>
  <si>
    <t>곽윤섭</t>
  </si>
  <si>
    <t>이승환</t>
  </si>
  <si>
    <t>문영득</t>
  </si>
  <si>
    <t>최형준</t>
  </si>
  <si>
    <t>정승욱</t>
  </si>
  <si>
    <t>정재우</t>
  </si>
  <si>
    <t>이병탁</t>
  </si>
  <si>
    <t>윤성욱</t>
  </si>
  <si>
    <t>김동섭</t>
  </si>
  <si>
    <t>정상선</t>
  </si>
  <si>
    <t>최원선</t>
  </si>
  <si>
    <t>백승룡</t>
  </si>
  <si>
    <t>정장근</t>
  </si>
  <si>
    <t>최상락</t>
  </si>
  <si>
    <t>김상태</t>
  </si>
  <si>
    <t>김호철</t>
  </si>
  <si>
    <t>이호철</t>
  </si>
  <si>
    <t>박동근</t>
  </si>
  <si>
    <t>장영준</t>
  </si>
  <si>
    <t>서재도</t>
  </si>
  <si>
    <t>정원석</t>
  </si>
  <si>
    <t>정한인</t>
  </si>
  <si>
    <t>전상팔</t>
  </si>
  <si>
    <t>윤석준</t>
  </si>
  <si>
    <t>박민규</t>
  </si>
  <si>
    <t>홍철흠</t>
  </si>
  <si>
    <t>한정은</t>
  </si>
  <si>
    <t>김성수</t>
  </si>
  <si>
    <t>박남수</t>
  </si>
  <si>
    <t>이동민</t>
  </si>
  <si>
    <t>도은구</t>
  </si>
  <si>
    <t>장규동</t>
  </si>
  <si>
    <t>남호준</t>
  </si>
  <si>
    <t>122145</t>
  </si>
  <si>
    <t>황예지</t>
  </si>
  <si>
    <t>서채현</t>
  </si>
  <si>
    <t>김태형</t>
  </si>
  <si>
    <t>주임연구원Ⅱ</t>
  </si>
  <si>
    <t>이찬기</t>
  </si>
  <si>
    <t>121043</t>
  </si>
  <si>
    <t>황해준</t>
  </si>
  <si>
    <t>주임연구원Ⅰ</t>
  </si>
  <si>
    <t>원종현</t>
  </si>
  <si>
    <t>신동찬</t>
  </si>
  <si>
    <t>조민수</t>
  </si>
  <si>
    <t>김신열</t>
  </si>
  <si>
    <t>109015</t>
  </si>
  <si>
    <t>책임연구원</t>
  </si>
  <si>
    <t>김병주</t>
  </si>
  <si>
    <t>수석연구원</t>
  </si>
  <si>
    <t>남권선</t>
  </si>
  <si>
    <t>123072</t>
  </si>
  <si>
    <t>시스템사업담당</t>
  </si>
  <si>
    <t>123007</t>
  </si>
  <si>
    <t>123071</t>
  </si>
  <si>
    <t>123006</t>
  </si>
  <si>
    <t>123005</t>
  </si>
  <si>
    <t>123001</t>
  </si>
  <si>
    <t>120021</t>
  </si>
  <si>
    <t>119015</t>
  </si>
  <si>
    <t>122085</t>
  </si>
  <si>
    <t>유선근</t>
  </si>
  <si>
    <t>117058</t>
  </si>
  <si>
    <t>김영빈</t>
  </si>
  <si>
    <t>시스템운영팀</t>
  </si>
  <si>
    <t>추한석</t>
  </si>
  <si>
    <t>문명기</t>
  </si>
  <si>
    <t>황윤구</t>
  </si>
  <si>
    <t>최원광</t>
  </si>
  <si>
    <t>123069</t>
  </si>
  <si>
    <t>머신비전팀</t>
  </si>
  <si>
    <t>조현택</t>
  </si>
  <si>
    <t>김현지</t>
  </si>
  <si>
    <t>114013</t>
  </si>
  <si>
    <t>유동현</t>
  </si>
  <si>
    <t>최성태</t>
  </si>
  <si>
    <t>정동우</t>
  </si>
  <si>
    <t>김상년</t>
  </si>
  <si>
    <t>왕민호</t>
  </si>
  <si>
    <t>박종건</t>
  </si>
  <si>
    <t>유재원</t>
  </si>
  <si>
    <t>이홍노</t>
  </si>
  <si>
    <t>박진성</t>
  </si>
  <si>
    <t>품질보증팀(디바이스)</t>
  </si>
  <si>
    <t>안경준</t>
  </si>
  <si>
    <t>장연수</t>
  </si>
  <si>
    <t>김동욱</t>
  </si>
  <si>
    <t>허만열</t>
  </si>
  <si>
    <t>이수동</t>
  </si>
  <si>
    <t>안용기</t>
  </si>
  <si>
    <t>류민철</t>
  </si>
  <si>
    <t>이상범</t>
  </si>
  <si>
    <t>허재석</t>
  </si>
  <si>
    <t>조성균</t>
  </si>
  <si>
    <t>조수범</t>
  </si>
  <si>
    <t>전연욱</t>
  </si>
  <si>
    <t>곽나영</t>
  </si>
  <si>
    <t>시스템기술팀</t>
  </si>
  <si>
    <t>박진석</t>
  </si>
  <si>
    <t>이위준</t>
  </si>
  <si>
    <t>남구원</t>
  </si>
  <si>
    <t>홍성주</t>
  </si>
  <si>
    <t>임종각</t>
  </si>
  <si>
    <t>김병준</t>
  </si>
  <si>
    <t>오동현</t>
  </si>
  <si>
    <t>최종명</t>
  </si>
  <si>
    <t>신정환</t>
  </si>
  <si>
    <t>박주환</t>
  </si>
  <si>
    <t>김진성</t>
  </si>
  <si>
    <t>백준희</t>
  </si>
  <si>
    <t>남동우</t>
  </si>
  <si>
    <t>김미남</t>
  </si>
  <si>
    <t>이우성</t>
  </si>
  <si>
    <t>이강진</t>
  </si>
  <si>
    <t>정경선</t>
  </si>
  <si>
    <t>구자화</t>
  </si>
  <si>
    <t>이종범</t>
  </si>
  <si>
    <t>123018</t>
  </si>
  <si>
    <t>이상원</t>
  </si>
  <si>
    <t>122027</t>
  </si>
  <si>
    <t>우용균</t>
  </si>
  <si>
    <t>122129</t>
  </si>
  <si>
    <t>121009</t>
  </si>
  <si>
    <t>박형진</t>
  </si>
  <si>
    <t>117041</t>
  </si>
  <si>
    <t>최남수</t>
  </si>
  <si>
    <t>116023</t>
  </si>
  <si>
    <t>이윤호</t>
  </si>
  <si>
    <t>123023</t>
  </si>
  <si>
    <t>유성훈</t>
  </si>
  <si>
    <t>김종환</t>
  </si>
  <si>
    <t>강동희</t>
  </si>
  <si>
    <t>신용수</t>
  </si>
  <si>
    <t>강성윤</t>
  </si>
  <si>
    <t>기술고문</t>
  </si>
  <si>
    <t>평택사업장</t>
  </si>
  <si>
    <t>박성우</t>
  </si>
  <si>
    <t>디바이스영업팀</t>
  </si>
  <si>
    <t>최희일</t>
  </si>
  <si>
    <t>곽혜린</t>
  </si>
  <si>
    <t>나성훈</t>
  </si>
  <si>
    <t>김갑수</t>
  </si>
  <si>
    <t>구성회</t>
  </si>
  <si>
    <t>김철환</t>
  </si>
  <si>
    <t>김호연</t>
  </si>
  <si>
    <t>함영진</t>
  </si>
  <si>
    <t>서혜인</t>
  </si>
  <si>
    <t>113046</t>
  </si>
  <si>
    <t>사업관리팀(디바이스)</t>
  </si>
  <si>
    <t>113045</t>
  </si>
  <si>
    <t>김지영</t>
  </si>
  <si>
    <t>서재환</t>
  </si>
  <si>
    <t>고성대</t>
  </si>
  <si>
    <t>박재한</t>
  </si>
  <si>
    <t>김종수</t>
  </si>
  <si>
    <t>부사장</t>
  </si>
  <si>
    <t>양원석</t>
  </si>
  <si>
    <t>이철규</t>
  </si>
  <si>
    <t>김동헌</t>
  </si>
  <si>
    <t>고윤건</t>
  </si>
  <si>
    <t>진태윤</t>
  </si>
  <si>
    <t>박우현</t>
  </si>
  <si>
    <t>박건보</t>
  </si>
  <si>
    <t>배준혁</t>
  </si>
  <si>
    <t>김진태</t>
  </si>
  <si>
    <t>이준욱</t>
  </si>
  <si>
    <t>우동회</t>
  </si>
  <si>
    <t>이범희</t>
  </si>
  <si>
    <t>이학수</t>
  </si>
  <si>
    <t>서현일</t>
  </si>
  <si>
    <t>이우석</t>
  </si>
  <si>
    <t>신진섭</t>
  </si>
  <si>
    <t>장현찬</t>
  </si>
  <si>
    <t>변철명</t>
  </si>
  <si>
    <t>김우중</t>
  </si>
  <si>
    <t>손정훈</t>
  </si>
  <si>
    <t>김명훈</t>
  </si>
  <si>
    <t>민경민</t>
  </si>
  <si>
    <t>구도훈</t>
  </si>
  <si>
    <t>최권욱</t>
  </si>
  <si>
    <t>이지훈</t>
  </si>
  <si>
    <t>양종화</t>
  </si>
  <si>
    <t>황진열</t>
  </si>
  <si>
    <t>장한욱</t>
  </si>
  <si>
    <t>이승완</t>
  </si>
  <si>
    <t>박종환</t>
  </si>
  <si>
    <t>김종열</t>
  </si>
  <si>
    <t>신성우</t>
  </si>
  <si>
    <t>정용훈</t>
  </si>
  <si>
    <t>도수영</t>
  </si>
  <si>
    <t>권용욱</t>
  </si>
  <si>
    <t>송지훈</t>
  </si>
  <si>
    <t>조덕현</t>
  </si>
  <si>
    <t>최영훈</t>
  </si>
  <si>
    <t>이형원</t>
  </si>
  <si>
    <t>정용성</t>
  </si>
  <si>
    <t>진희철</t>
  </si>
  <si>
    <t>이병환</t>
  </si>
  <si>
    <t>권환욱</t>
  </si>
  <si>
    <t>성기홍</t>
  </si>
  <si>
    <t>정병진</t>
  </si>
  <si>
    <t>권용훈</t>
  </si>
  <si>
    <t>이준범</t>
  </si>
  <si>
    <t>김광득</t>
  </si>
  <si>
    <t>박중서</t>
  </si>
  <si>
    <t>123040</t>
  </si>
  <si>
    <t>레일공정팀(테크노)</t>
  </si>
  <si>
    <t>122141</t>
  </si>
  <si>
    <t>122007</t>
  </si>
  <si>
    <t>이초은</t>
  </si>
  <si>
    <t>117044</t>
  </si>
  <si>
    <t>114031</t>
  </si>
  <si>
    <t>110021</t>
  </si>
  <si>
    <t>김종근</t>
  </si>
  <si>
    <t>194063</t>
  </si>
  <si>
    <t>이민주</t>
  </si>
  <si>
    <t>정재홍</t>
  </si>
  <si>
    <t>황재훈</t>
  </si>
  <si>
    <t>전진우</t>
  </si>
  <si>
    <t>이준원</t>
  </si>
  <si>
    <t>이영석</t>
  </si>
  <si>
    <t>이도곤</t>
  </si>
  <si>
    <t>이대우</t>
  </si>
  <si>
    <t>이경현</t>
  </si>
  <si>
    <t>박경모</t>
  </si>
  <si>
    <t>김동현</t>
  </si>
  <si>
    <t>윤수현</t>
  </si>
  <si>
    <t>오경석</t>
  </si>
  <si>
    <t>백진욱</t>
  </si>
  <si>
    <t>김태현</t>
  </si>
  <si>
    <t>이준서</t>
  </si>
  <si>
    <t>손영훈</t>
  </si>
  <si>
    <t>곽동엽</t>
  </si>
  <si>
    <t>한상헌</t>
  </si>
  <si>
    <t>배강민</t>
  </si>
  <si>
    <t>최재혁</t>
  </si>
  <si>
    <t>김한민</t>
  </si>
  <si>
    <t>김동하</t>
  </si>
  <si>
    <t>이대호</t>
  </si>
  <si>
    <t>차혁정</t>
  </si>
  <si>
    <t>최원석</t>
  </si>
  <si>
    <t>구교휘</t>
  </si>
  <si>
    <t>전성하</t>
  </si>
  <si>
    <t>허재홍</t>
  </si>
  <si>
    <t>서동우</t>
  </si>
  <si>
    <t>이성은</t>
  </si>
  <si>
    <t>길재헌</t>
  </si>
  <si>
    <t>정명훈</t>
  </si>
  <si>
    <t>김향곤</t>
  </si>
  <si>
    <t>고종탁</t>
  </si>
  <si>
    <t>신종철</t>
  </si>
  <si>
    <t>전준석</t>
  </si>
  <si>
    <t>이우현</t>
  </si>
  <si>
    <t>김홍재</t>
  </si>
  <si>
    <t>이동근</t>
  </si>
  <si>
    <t>송성재</t>
  </si>
  <si>
    <t>유재환</t>
  </si>
  <si>
    <t>배종주</t>
  </si>
  <si>
    <t>임채갑</t>
  </si>
  <si>
    <t>윤태호</t>
  </si>
  <si>
    <t>김정민</t>
  </si>
  <si>
    <t>나채성</t>
  </si>
  <si>
    <t>김성림</t>
  </si>
  <si>
    <t>박세영</t>
  </si>
  <si>
    <t>배문성</t>
  </si>
  <si>
    <t>박세미</t>
  </si>
  <si>
    <t>블록공정팀(테크노)</t>
  </si>
  <si>
    <t>112017</t>
  </si>
  <si>
    <t>110024</t>
  </si>
  <si>
    <t>곽근호</t>
  </si>
  <si>
    <t>102013</t>
  </si>
  <si>
    <t>104001</t>
  </si>
  <si>
    <t>서성국</t>
  </si>
  <si>
    <t>서보민</t>
  </si>
  <si>
    <t>김형규</t>
  </si>
  <si>
    <t>김상곤</t>
  </si>
  <si>
    <t>김주성</t>
  </si>
  <si>
    <t>김동원</t>
  </si>
  <si>
    <t>김건우</t>
  </si>
  <si>
    <t>유기열</t>
  </si>
  <si>
    <t>엄효식</t>
  </si>
  <si>
    <t>122055</t>
  </si>
  <si>
    <t>박상엽</t>
  </si>
  <si>
    <t>김광열</t>
  </si>
  <si>
    <t>김상일</t>
  </si>
  <si>
    <t>강민규</t>
  </si>
  <si>
    <t>최종성</t>
  </si>
  <si>
    <t>최종운</t>
  </si>
  <si>
    <t>김종민</t>
  </si>
  <si>
    <t>정성욱</t>
  </si>
  <si>
    <t>김태훈</t>
  </si>
  <si>
    <t>박찬혁</t>
  </si>
  <si>
    <t>박우석</t>
  </si>
  <si>
    <t>박호규</t>
  </si>
  <si>
    <t>최태영</t>
  </si>
  <si>
    <t>이병옥</t>
  </si>
  <si>
    <t>노연이</t>
  </si>
  <si>
    <t>김현우</t>
  </si>
  <si>
    <t>신용선</t>
  </si>
  <si>
    <t>박용석</t>
  </si>
  <si>
    <t>박창민</t>
  </si>
  <si>
    <t>123046</t>
  </si>
  <si>
    <t>제품출하팀(테크노)</t>
  </si>
  <si>
    <t>122011</t>
  </si>
  <si>
    <t>117030</t>
  </si>
  <si>
    <t>권준걸</t>
  </si>
  <si>
    <t>117045</t>
  </si>
  <si>
    <t>이무희</t>
  </si>
  <si>
    <t>110060</t>
  </si>
  <si>
    <t>곽민하</t>
  </si>
  <si>
    <t>102028</t>
  </si>
  <si>
    <t>이승렬</t>
  </si>
  <si>
    <t>103011</t>
  </si>
  <si>
    <t>122023</t>
  </si>
  <si>
    <t>권도형</t>
  </si>
  <si>
    <t>121018</t>
  </si>
  <si>
    <t>권민기</t>
  </si>
  <si>
    <t>118028</t>
  </si>
  <si>
    <t>김규창</t>
  </si>
  <si>
    <t>114021</t>
  </si>
  <si>
    <t>105059</t>
  </si>
  <si>
    <t>122142</t>
  </si>
  <si>
    <t>오병로</t>
  </si>
  <si>
    <t>122074</t>
  </si>
  <si>
    <t>김동규</t>
  </si>
  <si>
    <t>122009</t>
  </si>
  <si>
    <t>121025</t>
  </si>
  <si>
    <t>121024</t>
  </si>
  <si>
    <t>116027</t>
  </si>
  <si>
    <t>115015</t>
  </si>
  <si>
    <t>110015</t>
  </si>
  <si>
    <t>진영화</t>
  </si>
  <si>
    <t>112036</t>
  </si>
  <si>
    <t>강성철</t>
  </si>
  <si>
    <t>110020</t>
  </si>
  <si>
    <t>106010</t>
  </si>
  <si>
    <t>103037</t>
  </si>
  <si>
    <t>김성익</t>
  </si>
  <si>
    <t>조준구</t>
  </si>
  <si>
    <t>102041</t>
  </si>
  <si>
    <t>구본동</t>
  </si>
  <si>
    <t>이명철</t>
  </si>
  <si>
    <t>199089</t>
  </si>
  <si>
    <t>조우철</t>
  </si>
  <si>
    <t>안선민</t>
  </si>
  <si>
    <t>NBI영업팀</t>
  </si>
  <si>
    <t>한대훈</t>
  </si>
  <si>
    <t>박세호</t>
  </si>
  <si>
    <t>김준형</t>
  </si>
  <si>
    <t>강정혁</t>
  </si>
  <si>
    <t>이덕용</t>
  </si>
  <si>
    <t>이성광</t>
  </si>
  <si>
    <t>솔루션사업담당</t>
  </si>
  <si>
    <t>권혁준</t>
  </si>
  <si>
    <t>123060</t>
  </si>
  <si>
    <t>123052</t>
  </si>
  <si>
    <t>김호동</t>
  </si>
  <si>
    <t>123012</t>
  </si>
  <si>
    <t>이재호</t>
  </si>
  <si>
    <t>정동근</t>
  </si>
  <si>
    <t>122033</t>
  </si>
  <si>
    <t>118011</t>
  </si>
  <si>
    <t>121048</t>
  </si>
  <si>
    <t>김종성</t>
  </si>
  <si>
    <t>109012</t>
  </si>
  <si>
    <t>방승현</t>
  </si>
  <si>
    <t>109004</t>
  </si>
  <si>
    <t>102037</t>
  </si>
  <si>
    <t>122137</t>
  </si>
  <si>
    <t>122136</t>
  </si>
  <si>
    <t>122068</t>
  </si>
  <si>
    <t>윤소연</t>
  </si>
  <si>
    <t>121001</t>
  </si>
  <si>
    <t>119010</t>
  </si>
  <si>
    <t>110057</t>
  </si>
  <si>
    <t>이상필</t>
  </si>
  <si>
    <t>권재헌</t>
  </si>
  <si>
    <t>123025</t>
  </si>
  <si>
    <t>고객지원담당</t>
  </si>
  <si>
    <t>주한철</t>
  </si>
  <si>
    <t>110061</t>
  </si>
  <si>
    <t>김윤주</t>
  </si>
  <si>
    <t>108010</t>
  </si>
  <si>
    <t>최상인</t>
  </si>
  <si>
    <t>김지환</t>
  </si>
  <si>
    <t>로봇개발운영팀</t>
  </si>
  <si>
    <t>권민재</t>
  </si>
  <si>
    <t>116056</t>
  </si>
  <si>
    <t>정정원</t>
  </si>
  <si>
    <t>114015</t>
  </si>
  <si>
    <t>서일규</t>
  </si>
  <si>
    <t>110072</t>
  </si>
  <si>
    <t>조재호</t>
  </si>
  <si>
    <t>오선웅</t>
  </si>
  <si>
    <t>김다영</t>
  </si>
  <si>
    <t>122140</t>
  </si>
  <si>
    <t>123062</t>
  </si>
  <si>
    <t>123063</t>
  </si>
  <si>
    <t>나윤종</t>
  </si>
  <si>
    <t>123034</t>
  </si>
  <si>
    <t>110052</t>
  </si>
  <si>
    <t>공신우</t>
  </si>
  <si>
    <t>103052</t>
  </si>
  <si>
    <t>100254</t>
  </si>
  <si>
    <t>송락균</t>
  </si>
  <si>
    <t>중부영업담당</t>
  </si>
  <si>
    <t>이주영</t>
  </si>
  <si>
    <t>모션관리팀</t>
  </si>
  <si>
    <t>119008</t>
  </si>
  <si>
    <t>118009</t>
  </si>
  <si>
    <t>김민상</t>
  </si>
  <si>
    <t>119009</t>
  </si>
  <si>
    <t>112013</t>
  </si>
  <si>
    <t>우주영</t>
  </si>
  <si>
    <t>정우람나무</t>
  </si>
  <si>
    <t>105023</t>
  </si>
  <si>
    <t>유동협</t>
  </si>
  <si>
    <t>노호철</t>
  </si>
  <si>
    <t>박재연</t>
  </si>
  <si>
    <t>울산영업팀</t>
  </si>
  <si>
    <t>남부영업담당</t>
  </si>
  <si>
    <t>이상동</t>
  </si>
  <si>
    <t>천기현</t>
  </si>
  <si>
    <t>창원영업팀</t>
  </si>
  <si>
    <t>심민섭</t>
  </si>
  <si>
    <t>송용</t>
  </si>
  <si>
    <t>이순경</t>
  </si>
  <si>
    <t>정종혁</t>
  </si>
  <si>
    <t>122073</t>
  </si>
  <si>
    <t>권민정</t>
  </si>
  <si>
    <t>공수산</t>
  </si>
  <si>
    <t>110054</t>
  </si>
  <si>
    <t>김길규</t>
  </si>
  <si>
    <t>대전영업팀</t>
  </si>
  <si>
    <t>이영일</t>
  </si>
  <si>
    <t>양성모</t>
  </si>
  <si>
    <t>김해원</t>
  </si>
  <si>
    <t>조성제</t>
  </si>
  <si>
    <t>허준영</t>
  </si>
  <si>
    <t>강종수</t>
  </si>
  <si>
    <t>대구유통영업팀</t>
  </si>
  <si>
    <t>이인혜</t>
  </si>
  <si>
    <t>박주현</t>
  </si>
  <si>
    <t>권기현</t>
  </si>
  <si>
    <t>배승완</t>
  </si>
  <si>
    <t>대구영업팀</t>
  </si>
  <si>
    <t>정대영</t>
  </si>
  <si>
    <t>백한나</t>
  </si>
  <si>
    <t>손지훈</t>
  </si>
  <si>
    <t>박상현</t>
  </si>
  <si>
    <t>장우영</t>
  </si>
  <si>
    <t>이재희</t>
  </si>
  <si>
    <t>천안영업팀</t>
  </si>
  <si>
    <t>윤산해</t>
  </si>
  <si>
    <t>문종호</t>
  </si>
  <si>
    <t>양예빈</t>
  </si>
  <si>
    <t>채진열</t>
  </si>
  <si>
    <t>전백현</t>
  </si>
  <si>
    <t>윤완식</t>
  </si>
  <si>
    <t>윤형관</t>
  </si>
  <si>
    <t>이영선</t>
  </si>
  <si>
    <t>인천영업팀</t>
  </si>
  <si>
    <t>정연오</t>
  </si>
  <si>
    <t>장병우</t>
  </si>
  <si>
    <t>박동호</t>
  </si>
  <si>
    <t>허민범</t>
  </si>
  <si>
    <t>홍정익</t>
  </si>
  <si>
    <t>임지수</t>
  </si>
  <si>
    <t>수원유통영업팀</t>
  </si>
  <si>
    <t>김아실</t>
  </si>
  <si>
    <t>김신호</t>
  </si>
  <si>
    <t>안덕기</t>
  </si>
  <si>
    <t>임창수</t>
  </si>
  <si>
    <t>허정인</t>
  </si>
  <si>
    <t>수원영업팀</t>
  </si>
  <si>
    <t>백인권</t>
  </si>
  <si>
    <t>윤원률</t>
  </si>
  <si>
    <t>백상준</t>
  </si>
  <si>
    <t>도기홍</t>
  </si>
  <si>
    <t>정환기</t>
  </si>
  <si>
    <t>박준규</t>
  </si>
  <si>
    <t>111051</t>
  </si>
  <si>
    <t>장동원</t>
  </si>
  <si>
    <t>김정호</t>
  </si>
  <si>
    <t>서울유통영업팀</t>
  </si>
  <si>
    <t>김용훈</t>
  </si>
  <si>
    <t>이재준</t>
  </si>
  <si>
    <t>114006</t>
  </si>
  <si>
    <t>오세희</t>
  </si>
  <si>
    <t>유동관</t>
  </si>
  <si>
    <t>112010</t>
  </si>
  <si>
    <t>조승훈</t>
  </si>
  <si>
    <t>106013</t>
  </si>
  <si>
    <t>최혜연</t>
  </si>
  <si>
    <t>정태경</t>
  </si>
  <si>
    <t>122031</t>
  </si>
  <si>
    <t>양경모</t>
  </si>
  <si>
    <t>이유강</t>
  </si>
  <si>
    <t>김인용</t>
  </si>
  <si>
    <t>116030</t>
  </si>
  <si>
    <t>이재근</t>
  </si>
  <si>
    <t>123058</t>
  </si>
  <si>
    <t>진동찬</t>
  </si>
  <si>
    <t>122138</t>
  </si>
  <si>
    <t>김현이</t>
  </si>
  <si>
    <t>심재철</t>
  </si>
  <si>
    <t>118016</t>
  </si>
  <si>
    <t>이한</t>
  </si>
  <si>
    <t>김영석</t>
  </si>
  <si>
    <t>110055</t>
  </si>
  <si>
    <t>이민석</t>
  </si>
  <si>
    <t>110009</t>
  </si>
  <si>
    <t>문현기</t>
  </si>
  <si>
    <t>구형모</t>
  </si>
  <si>
    <t>Motion영업본부</t>
  </si>
  <si>
    <t>이기수</t>
  </si>
  <si>
    <t>104006</t>
  </si>
  <si>
    <t>미래기술팀</t>
  </si>
  <si>
    <t>R&amp;D센터</t>
  </si>
  <si>
    <t>196026</t>
  </si>
  <si>
    <t>진건우</t>
  </si>
  <si>
    <t>진윤지</t>
  </si>
  <si>
    <t>진건</t>
  </si>
  <si>
    <t>비등기임원 부사장</t>
  </si>
  <si>
    <t>윤석휘</t>
  </si>
  <si>
    <t>솔루션개발팀</t>
  </si>
  <si>
    <t>김대엽</t>
  </si>
  <si>
    <t>박영일</t>
  </si>
  <si>
    <t>111024</t>
  </si>
  <si>
    <t>김영기</t>
  </si>
  <si>
    <t>정준구</t>
  </si>
  <si>
    <t>이규석</t>
  </si>
  <si>
    <t>194057</t>
  </si>
  <si>
    <t>마서현</t>
  </si>
  <si>
    <t>122133</t>
  </si>
  <si>
    <t>정보기술팀</t>
  </si>
  <si>
    <t>류정석</t>
  </si>
  <si>
    <t>122132</t>
  </si>
  <si>
    <t>이창희</t>
  </si>
  <si>
    <t>122134</t>
  </si>
  <si>
    <t>이혜진</t>
  </si>
  <si>
    <t>강경우</t>
  </si>
  <si>
    <t>109009</t>
  </si>
  <si>
    <t>김상우</t>
  </si>
  <si>
    <t>김진한</t>
  </si>
  <si>
    <t>100267</t>
  </si>
  <si>
    <t>정병국</t>
  </si>
  <si>
    <t>조세양</t>
  </si>
  <si>
    <t>정찬우</t>
  </si>
  <si>
    <t>121028</t>
  </si>
  <si>
    <t>이지웅</t>
  </si>
  <si>
    <t>116005</t>
  </si>
  <si>
    <t>111055</t>
  </si>
  <si>
    <t>박주영</t>
  </si>
  <si>
    <t>111019</t>
  </si>
  <si>
    <t>106018</t>
  </si>
  <si>
    <t>진헌수</t>
  </si>
  <si>
    <t>비상임고문</t>
  </si>
  <si>
    <t>삼익THK임원</t>
  </si>
  <si>
    <t>박진환</t>
  </si>
  <si>
    <t>전영배</t>
  </si>
  <si>
    <t>상임고문</t>
  </si>
  <si>
    <t>손창수</t>
  </si>
  <si>
    <t>진주완</t>
  </si>
  <si>
    <t>사장</t>
  </si>
  <si>
    <t>진영환</t>
  </si>
  <si>
    <t>회장</t>
  </si>
  <si>
    <t>성명</t>
  </si>
  <si>
    <t>직위</t>
  </si>
  <si>
    <t>팀</t>
  </si>
  <si>
    <t>소속2</t>
  </si>
  <si>
    <t>소속1</t>
  </si>
  <si>
    <t>몰렝츠카 안나</t>
    <phoneticPr fontId="8" type="noConversion"/>
  </si>
  <si>
    <t>지멘스 PLC 교육</t>
    <phoneticPr fontId="8" type="noConversion"/>
  </si>
  <si>
    <t>한국 지멘스</t>
    <phoneticPr fontId="8" type="noConversion"/>
  </si>
  <si>
    <t>김광수</t>
    <phoneticPr fontId="8" type="noConversion"/>
  </si>
  <si>
    <t>신청내역 메일 확인 &gt; 교육실시계획서 ~</t>
    <phoneticPr fontId="3" type="noConversion"/>
  </si>
  <si>
    <t>19
22</t>
    <phoneticPr fontId="3" type="noConversion"/>
  </si>
  <si>
    <t>판교</t>
    <phoneticPr fontId="8" type="noConversion"/>
  </si>
  <si>
    <t>숙박여부(내역받기)</t>
    <phoneticPr fontId="3" type="noConversion"/>
  </si>
  <si>
    <t>품질보증팀(테크노)</t>
  </si>
  <si>
    <t>생산1팀(볼나사)</t>
  </si>
  <si>
    <t>생산2팀(볼나사)</t>
  </si>
  <si>
    <t>퇴사</t>
    <phoneticPr fontId="8" type="noConversion"/>
  </si>
  <si>
    <t>진미화</t>
    <phoneticPr fontId="17" type="noConversion"/>
  </si>
  <si>
    <t>30
31</t>
    <phoneticPr fontId="8" type="noConversion"/>
  </si>
  <si>
    <t>인재채용 전략수립</t>
    <phoneticPr fontId="3" type="noConversion"/>
  </si>
  <si>
    <t>조직변경 취소</t>
    <phoneticPr fontId="3" type="noConversion"/>
  </si>
  <si>
    <t>참석/신청/조직변경 취소</t>
    <phoneticPr fontId="3" type="noConversion"/>
  </si>
  <si>
    <t>참석/신청/조직변경으로 변경신청 완료</t>
    <phoneticPr fontId="3" type="noConversion"/>
  </si>
  <si>
    <t>브랜드, 마케팅 그리고 커뮤니케이션</t>
    <phoneticPr fontId="8" type="noConversion"/>
  </si>
  <si>
    <t>박해림</t>
    <phoneticPr fontId="8" type="noConversion"/>
  </si>
  <si>
    <t>15
17</t>
    <phoneticPr fontId="3" type="noConversion"/>
  </si>
  <si>
    <t>조직변경 취소</t>
    <phoneticPr fontId="3" type="noConversion"/>
  </si>
  <si>
    <t>대면</t>
    <phoneticPr fontId="3" type="noConversion"/>
  </si>
  <si>
    <t>인사관리기본</t>
    <phoneticPr fontId="3" type="noConversion"/>
  </si>
  <si>
    <t>KPC</t>
    <phoneticPr fontId="3" type="noConversion"/>
  </si>
  <si>
    <t>양혜영</t>
    <phoneticPr fontId="3" type="noConversion"/>
  </si>
  <si>
    <t>10
12</t>
    <phoneticPr fontId="3" type="noConversion"/>
  </si>
  <si>
    <t>서울</t>
    <phoneticPr fontId="3" type="noConversion"/>
  </si>
  <si>
    <t>스마트공장 AtoZ(사업계획서수립과 수행전략)</t>
    <phoneticPr fontId="8" type="noConversion"/>
  </si>
  <si>
    <t>20
21</t>
    <phoneticPr fontId="8" type="noConversion"/>
  </si>
  <si>
    <t>스마트팩토리 및 지능화 기술 습득</t>
    <phoneticPr fontId="8" type="noConversion"/>
  </si>
  <si>
    <t>스마트팩토리 개발</t>
    <phoneticPr fontId="8" type="noConversion"/>
  </si>
  <si>
    <t>보직변경 &gt; 교육변경</t>
    <phoneticPr fontId="3" type="noConversion"/>
  </si>
  <si>
    <t>일정변경(7월)</t>
    <phoneticPr fontId="3" type="noConversion"/>
  </si>
  <si>
    <t>8
11</t>
    <phoneticPr fontId="3" type="noConversion"/>
  </si>
  <si>
    <t>CNC보수입문</t>
    <phoneticPr fontId="6" type="noConversion"/>
  </si>
  <si>
    <t>8
11</t>
    <phoneticPr fontId="3" type="noConversion"/>
  </si>
  <si>
    <t>10
13</t>
    <phoneticPr fontId="3" type="noConversion"/>
  </si>
  <si>
    <t>일정변경/신청/참석</t>
    <phoneticPr fontId="3" type="noConversion"/>
  </si>
  <si>
    <t>변경(5월)/개인신청/참석</t>
    <phoneticPr fontId="3" type="noConversion"/>
  </si>
  <si>
    <t>4
8</t>
    <phoneticPr fontId="3" type="noConversion"/>
  </si>
  <si>
    <t>일정 확인(11월)</t>
    <phoneticPr fontId="3" type="noConversion"/>
  </si>
  <si>
    <t>PLC제어 기초(SIEMENS)</t>
    <phoneticPr fontId="6" type="noConversion"/>
  </si>
  <si>
    <t>이상원</t>
    <phoneticPr fontId="6" type="noConversion"/>
  </si>
  <si>
    <t>실적/계획/추정 원가계산 및 손익산출 실무</t>
  </si>
  <si>
    <t>구매관리기본</t>
  </si>
  <si>
    <t>PMC 기초</t>
  </si>
  <si>
    <t>예산관리전문가 양성</t>
  </si>
  <si>
    <t>생산관리종합</t>
  </si>
  <si>
    <t>설비 윤활 기술</t>
  </si>
  <si>
    <t>채권관리실무</t>
  </si>
  <si>
    <t>자연어 처리 기술 입문</t>
  </si>
  <si>
    <t>최신 스마트 단조금형 수명향상 기술</t>
  </si>
  <si>
    <t>공압기초</t>
  </si>
  <si>
    <t>Python 기반의 텍스트 데이터 분석 정규화</t>
  </si>
  <si>
    <t>기계도면 해독과 AUTO CAD 실습</t>
  </si>
  <si>
    <t>-</t>
    <phoneticPr fontId="3" type="noConversion"/>
  </si>
  <si>
    <t>5/20~5/22</t>
    <phoneticPr fontId="3" type="noConversion"/>
  </si>
  <si>
    <t>5/20~5/23</t>
    <phoneticPr fontId="3" type="noConversion"/>
  </si>
  <si>
    <t>5/20~5/24</t>
    <phoneticPr fontId="3" type="noConversion"/>
  </si>
  <si>
    <t>5/22~5/23</t>
    <phoneticPr fontId="3" type="noConversion"/>
  </si>
  <si>
    <t>5/22~5/24</t>
    <phoneticPr fontId="3" type="noConversion"/>
  </si>
  <si>
    <t>5/27~5/29</t>
    <phoneticPr fontId="3" type="noConversion"/>
  </si>
  <si>
    <t>5/28~5/29</t>
    <phoneticPr fontId="3" type="noConversion"/>
  </si>
  <si>
    <t>5/29~5/31</t>
    <phoneticPr fontId="3" type="noConversion"/>
  </si>
  <si>
    <t>일정 확인 후 변경(11월)</t>
    <phoneticPr fontId="3" type="noConversion"/>
  </si>
  <si>
    <t>교육실시계획서 완</t>
    <phoneticPr fontId="3" type="noConversion"/>
  </si>
  <si>
    <t>쿠폰</t>
    <phoneticPr fontId="3" type="noConversion"/>
  </si>
  <si>
    <t>미회신</t>
    <phoneticPr fontId="3" type="noConversion"/>
  </si>
  <si>
    <t>예산수립 및 관리 실무</t>
    <phoneticPr fontId="6" type="noConversion"/>
  </si>
  <si>
    <t>김보민</t>
    <phoneticPr fontId="6" type="noConversion"/>
  </si>
  <si>
    <t>자택</t>
    <phoneticPr fontId="3" type="noConversion"/>
  </si>
  <si>
    <t>계장/계측제어 종합실무</t>
    <phoneticPr fontId="3" type="noConversion"/>
  </si>
  <si>
    <t>대면</t>
    <phoneticPr fontId="3" type="noConversion"/>
  </si>
  <si>
    <t>나치 코리아 로봇 교육</t>
  </si>
  <si>
    <t>나치코리아</t>
  </si>
  <si>
    <t>나치코리아</t>
    <phoneticPr fontId="3" type="noConversion"/>
  </si>
  <si>
    <t>이승렬</t>
    <phoneticPr fontId="3" type="noConversion"/>
  </si>
  <si>
    <t>박찬혁</t>
    <phoneticPr fontId="3" type="noConversion"/>
  </si>
  <si>
    <t>이준만</t>
    <phoneticPr fontId="3" type="noConversion"/>
  </si>
  <si>
    <t>21
24</t>
    <phoneticPr fontId="3" type="noConversion"/>
  </si>
  <si>
    <t>서울</t>
    <phoneticPr fontId="3" type="noConversion"/>
  </si>
  <si>
    <t>참석/신청</t>
    <phoneticPr fontId="3" type="noConversion"/>
  </si>
  <si>
    <t>5/21~5/24</t>
    <phoneticPr fontId="3" type="noConversion"/>
  </si>
  <si>
    <t>5/16교육실시계획서 작성</t>
    <phoneticPr fontId="3" type="noConversion"/>
  </si>
  <si>
    <t>사업자등록증, 통장사본 발송</t>
    <phoneticPr fontId="3" type="noConversion"/>
  </si>
  <si>
    <t>선급금 신청</t>
    <phoneticPr fontId="3" type="noConversion"/>
  </si>
  <si>
    <t>-</t>
    <phoneticPr fontId="3" type="noConversion"/>
  </si>
  <si>
    <t>O</t>
    <phoneticPr fontId="3" type="noConversion"/>
  </si>
  <si>
    <t>-</t>
    <phoneticPr fontId="3" type="noConversion"/>
  </si>
  <si>
    <t>참석/신청 &gt; 수강인원 미달로 인한 폐강</t>
    <phoneticPr fontId="3" type="noConversion"/>
  </si>
  <si>
    <t>폐강</t>
    <phoneticPr fontId="3" type="noConversion"/>
  </si>
  <si>
    <t>선급금 입금X</t>
    <phoneticPr fontId="3" type="noConversion"/>
  </si>
  <si>
    <t>O</t>
    <phoneticPr fontId="3" type="noConversion"/>
  </si>
  <si>
    <t>신청/환급/참석</t>
    <phoneticPr fontId="3" type="noConversion"/>
  </si>
  <si>
    <t>강성철</t>
    <phoneticPr fontId="8" type="noConversion"/>
  </si>
  <si>
    <t>취소(불참)</t>
    <phoneticPr fontId="3" type="noConversion"/>
  </si>
  <si>
    <t>취소(불참)&gt;추후변경</t>
    <phoneticPr fontId="3" type="noConversion"/>
  </si>
  <si>
    <t>취소(불참)</t>
    <phoneticPr fontId="3" type="noConversion"/>
  </si>
  <si>
    <t>양상훈</t>
    <phoneticPr fontId="3" type="noConversion"/>
  </si>
  <si>
    <t>1
2</t>
    <phoneticPr fontId="3" type="noConversion"/>
  </si>
  <si>
    <t>일정변경(7월)/개인신청</t>
    <phoneticPr fontId="3" type="noConversion"/>
  </si>
  <si>
    <t>변경(6월)/개인신청/참석</t>
    <phoneticPr fontId="3" type="noConversion"/>
  </si>
  <si>
    <t>취소&gt;일정변경</t>
    <phoneticPr fontId="3" type="noConversion"/>
  </si>
  <si>
    <t>KSA(부산)</t>
    <phoneticPr fontId="17" type="noConversion"/>
  </si>
  <si>
    <t>KSA(부산)</t>
    <phoneticPr fontId="6" type="noConversion"/>
  </si>
  <si>
    <t>권민기</t>
    <phoneticPr fontId="6" type="noConversion"/>
  </si>
  <si>
    <t>KSA(아산)</t>
    <phoneticPr fontId="8" type="noConversion"/>
  </si>
  <si>
    <t>변경(7월)</t>
    <phoneticPr fontId="3" type="noConversion"/>
  </si>
  <si>
    <t>[엑셀활용]사업타당성분석 프로그래밍과 시뮬레이션 기법</t>
    <phoneticPr fontId="8" type="noConversion"/>
  </si>
  <si>
    <t>변경(5월)/참석/신청</t>
    <phoneticPr fontId="8" type="noConversion"/>
  </si>
  <si>
    <t>추가(5월)/참석/신청</t>
    <phoneticPr fontId="3" type="noConversion"/>
  </si>
  <si>
    <t>변경(5월)/참석/신청</t>
    <phoneticPr fontId="3" type="noConversion"/>
  </si>
  <si>
    <t xml:space="preserve"> </t>
    <phoneticPr fontId="8" type="noConversion"/>
  </si>
  <si>
    <t>기계부품의 손상원인 분석과 개선기술</t>
    <phoneticPr fontId="6" type="noConversion"/>
  </si>
  <si>
    <t>참석/신청(마감으로 일정변경)</t>
    <phoneticPr fontId="8" type="noConversion"/>
  </si>
  <si>
    <t>KSA(창원)</t>
    <phoneticPr fontId="8" type="noConversion"/>
  </si>
  <si>
    <t>참석/신청 &gt; 계산서 처리 후 지급요청 예정</t>
    <phoneticPr fontId="3" type="noConversion"/>
  </si>
  <si>
    <t>지급요청 처리</t>
    <phoneticPr fontId="3" type="noConversion"/>
  </si>
  <si>
    <t>지급요청</t>
    <phoneticPr fontId="3" type="noConversion"/>
  </si>
  <si>
    <t>계산서 처리 후</t>
    <phoneticPr fontId="3" type="noConversion"/>
  </si>
  <si>
    <t>O</t>
    <phoneticPr fontId="3" type="noConversion"/>
  </si>
  <si>
    <t>대면</t>
    <phoneticPr fontId="3" type="noConversion"/>
  </si>
  <si>
    <t>PMBOK기반의 프로젝트관리전문가(PMP)</t>
    <phoneticPr fontId="3" type="noConversion"/>
  </si>
  <si>
    <t>KPC</t>
    <phoneticPr fontId="3" type="noConversion"/>
  </si>
  <si>
    <t>김동환</t>
    <phoneticPr fontId="3" type="noConversion"/>
  </si>
  <si>
    <t>참석/신청/폐강으로 인한 교육 변경</t>
    <phoneticPr fontId="3" type="noConversion"/>
  </si>
  <si>
    <t>27
31</t>
    <phoneticPr fontId="3" type="noConversion"/>
  </si>
  <si>
    <t>시용사원(관리)</t>
  </si>
  <si>
    <t>설비기술팀(생산)</t>
  </si>
  <si>
    <t>제품출하팀(테크노생산)</t>
  </si>
  <si>
    <t>블록공정팀(테크노생산)</t>
  </si>
  <si>
    <t>레일공정팀(테크노생산)</t>
  </si>
  <si>
    <t>품질보증팀(디바이스생산)</t>
  </si>
  <si>
    <t>이상호</t>
  </si>
  <si>
    <t>최종원</t>
  </si>
  <si>
    <t>연구원(주임)</t>
  </si>
  <si>
    <t>생산팀(디바이스)</t>
  </si>
  <si>
    <t>생산팀(디바이스생산)</t>
  </si>
  <si>
    <t>생산1팀(성서)</t>
  </si>
  <si>
    <t>생산1팀(성서생산)</t>
  </si>
  <si>
    <t>김성우</t>
  </si>
  <si>
    <t>생산2팀(성서)</t>
  </si>
  <si>
    <t>생산2팀(성서생산)</t>
  </si>
  <si>
    <t>생산관리팀(다산생산)</t>
  </si>
  <si>
    <t>5/27~5/31</t>
    <phoneticPr fontId="3" type="noConversion"/>
  </si>
  <si>
    <t>생년월일</t>
  </si>
  <si>
    <t>전화번호</t>
  </si>
  <si>
    <t>E-mail</t>
  </si>
  <si>
    <t>주소</t>
  </si>
  <si>
    <t>재직상태</t>
  </si>
  <si>
    <t>1969-07-01</t>
  </si>
  <si>
    <t>010-9289-6815</t>
  </si>
  <si>
    <t>ykkim@samickthk.co.kr</t>
  </si>
  <si>
    <t>서울특별시 양천구 목동동로12길 23 (목동대림아파트)</t>
  </si>
  <si>
    <t>재직</t>
  </si>
  <si>
    <t>1984-11-08</t>
  </si>
  <si>
    <t>010-6865-8868</t>
  </si>
  <si>
    <t>gw123@samickthk.co.kr</t>
  </si>
  <si>
    <t>대구광역시 달서구 월배로5길 76 월배아이파크2차 202동 2106호</t>
  </si>
  <si>
    <t>1982-01-05</t>
  </si>
  <si>
    <t>010-3225-1860</t>
  </si>
  <si>
    <t>jypark@samickthk.co.kr</t>
  </si>
  <si>
    <t>대구광역시 달성군 현풍읍 테크노상업로 49 108동 406호 (제일풍경채더퍼스트)</t>
  </si>
  <si>
    <t>1979-12-31</t>
  </si>
  <si>
    <t>010-2531-4693</t>
  </si>
  <si>
    <t>s4gunsu@samickthk.co.kr</t>
  </si>
  <si>
    <t>대구광역시 북구 산격동 양우내안애아파트 102동 405호</t>
  </si>
  <si>
    <t>1983-12-09</t>
  </si>
  <si>
    <t>010-3121-6394</t>
  </si>
  <si>
    <t>jwpark@samickthk.co.kr</t>
  </si>
  <si>
    <t>대구광역시 달성군 다사읍 대실역북로 55 107동 106호 (대실역 동화 아이위시)</t>
  </si>
  <si>
    <t>1988-09-16</t>
  </si>
  <si>
    <t>010-7446-3215</t>
  </si>
  <si>
    <t>116005@samickthk.co.kr</t>
  </si>
  <si>
    <t>대구 동구 안심로16길 45, 607동 1001호 (율하동, 율하휴먼시아6단지)</t>
  </si>
  <si>
    <t>1992-07-20</t>
  </si>
  <si>
    <t>010-4248-4264</t>
  </si>
  <si>
    <t>kimbomin@samickthk.co.kr</t>
  </si>
  <si>
    <t>대구광역시 남구 안지랑로13길 25, 3층 309호(대명동)</t>
  </si>
  <si>
    <t>1981-10-15</t>
  </si>
  <si>
    <t>010-2733-7373</t>
  </si>
  <si>
    <t>leeho@samickthk.co.kr</t>
  </si>
  <si>
    <t>대구광역시 수성구 욱수천로2길 22 103동 1101호 (욱수동, 시지 삼정그린코아 포레스트)</t>
  </si>
  <si>
    <t>1985-08-08</t>
  </si>
  <si>
    <t>010-8827-6902</t>
  </si>
  <si>
    <t>hsdw09@samickthk.co.kr</t>
  </si>
  <si>
    <t>경기도 용인시 기흥구 기흥역로 63 201동 3502호 (구갈동, 기흥역 힐스테이트)</t>
  </si>
  <si>
    <t>1992-11-19</t>
  </si>
  <si>
    <t>010-2984-3256</t>
  </si>
  <si>
    <t>bhkim@samickthk.co.kr</t>
  </si>
  <si>
    <t>서울특별시 도봉구 덕릉로66길 17, 1707동 312호 (창동, 주공17단지아파트)</t>
  </si>
  <si>
    <t>1995-12-25</t>
  </si>
  <si>
    <t>010-4167-8802</t>
  </si>
  <si>
    <t>soyun@samickthk.co.kr</t>
  </si>
  <si>
    <t>경상북도 칠곡군 북삼읍 금오대로4길 19-9 202동 302호(성경빌라)</t>
  </si>
  <si>
    <t>1996-02-02</t>
  </si>
  <si>
    <t>010-8222-7134</t>
  </si>
  <si>
    <t>dbtngus22@samickthk.co.kr</t>
  </si>
  <si>
    <t>서울특별시 관악구 관악로 227-6 904호 (봉천동,샤르망파크) (봉천동)</t>
  </si>
  <si>
    <t>1998-03-11</t>
  </si>
  <si>
    <t>010-6606-0338</t>
  </si>
  <si>
    <t>kaj1277@samickthk.co.kr</t>
  </si>
  <si>
    <t>대구광역시 달서구 성서동로66길 18 502호 (장기동)</t>
  </si>
  <si>
    <t>1998-05-07</t>
  </si>
  <si>
    <t>010-2445-7027</t>
  </si>
  <si>
    <t>chj7027@samickthk.co.kr</t>
  </si>
  <si>
    <t>대구광역시 동구 위남로 94 (봉무동)</t>
  </si>
  <si>
    <t>1973-11-29</t>
  </si>
  <si>
    <t>010-8980-5950</t>
  </si>
  <si>
    <t>kimjh@samickthk.co.kr</t>
  </si>
  <si>
    <t>대구광역시 수성구 청수로 213 1113동 802호(황금동, 골드캐슬파크1단지)</t>
  </si>
  <si>
    <t>1970-07-09</t>
  </si>
  <si>
    <t>010-4523-8396</t>
  </si>
  <si>
    <t>choseyang@samickthk.co.kr</t>
  </si>
  <si>
    <t>대구광역시 달서구 한실로 134,  206/1303(미리샘마을)</t>
  </si>
  <si>
    <t>1974-02-04</t>
  </si>
  <si>
    <t>010-4908-3194</t>
  </si>
  <si>
    <t>ruche2@samickthk.co.kr</t>
  </si>
  <si>
    <t>대구광역시 달성군 다사읍 세천남로 35 104동 1205호 (제일풍경채 프라임)</t>
  </si>
  <si>
    <t>1970-09-12</t>
  </si>
  <si>
    <t>010-8580-0721</t>
  </si>
  <si>
    <t>chanwoo@samickthk.co.kr</t>
  </si>
  <si>
    <t>대구광역시 달서구 월배로11길 33,  114/1704(AK그랑폴리스)</t>
  </si>
  <si>
    <t>1979-08-15</t>
  </si>
  <si>
    <t>010-3899-2415</t>
  </si>
  <si>
    <t>oalover@samickthk.co.kr</t>
  </si>
  <si>
    <t>대구광역시 달성군 다사읍 서재로30길 7 203동 705호(서재보성2차타운)</t>
  </si>
  <si>
    <t>1986-06-27</t>
  </si>
  <si>
    <t>010-6666-8210</t>
  </si>
  <si>
    <t>ruddn1315@samickthk.co.kr</t>
  </si>
  <si>
    <t>대구시 달서구 조암남로 182 월배 아이파크 109동 1806호</t>
  </si>
  <si>
    <t>1991-07-16</t>
  </si>
  <si>
    <t>010-4195-0559</t>
  </si>
  <si>
    <t>122134@samickthk.co.kr</t>
  </si>
  <si>
    <t>대구광역시 북구 도남길 96 103동 1607호 (국우동, 대구도남 엘에이치 1단지)</t>
  </si>
  <si>
    <t>1986-10-18</t>
  </si>
  <si>
    <t>010-9371-7904</t>
  </si>
  <si>
    <t>hj1018@samickthk.co.kr</t>
  </si>
  <si>
    <t>대구시 달서구 조암로6길 20, 110동 1108호 (월성동,월성푸르지오)</t>
  </si>
  <si>
    <t>1996-07-04</t>
  </si>
  <si>
    <t>010-3674-5022</t>
  </si>
  <si>
    <t>122132@samickthk.co.kr</t>
  </si>
  <si>
    <t>대구광역시 수성구 만촌로5길 16, A동 102호(만촌동)</t>
  </si>
  <si>
    <t>1997-03-22</t>
  </si>
  <si>
    <t>010-8332-9970</t>
  </si>
  <si>
    <t>122133@samickthk.co.kr</t>
  </si>
  <si>
    <t>대구광역시 달서구 호산로 125, 205동 1701호(파호동, 성서삼성명가타운)</t>
  </si>
  <si>
    <t>1967-07-12</t>
  </si>
  <si>
    <t>010-4017-9664</t>
  </si>
  <si>
    <t>pdk@samickthk.co.kr</t>
  </si>
  <si>
    <t>대구광역시 달서구 이곡공원로 83,  105/902(성서2차영남우방타운)</t>
  </si>
  <si>
    <t>1987-03-12</t>
  </si>
  <si>
    <t>010-4246-8788</t>
  </si>
  <si>
    <t>116011@samickthk.co.kr</t>
  </si>
  <si>
    <t>대구광역시 달서구 구마로12길 89 505동 1202호 (본동, 월성주공5단지아파트)</t>
  </si>
  <si>
    <t>1997-07-22</t>
  </si>
  <si>
    <t>010-2772-5749</t>
  </si>
  <si>
    <t>122002@samickthk.co.kr</t>
  </si>
  <si>
    <t>대구광역시 달서구 호산동로36길 40-6 (호산동)</t>
  </si>
  <si>
    <t>1996-08-07</t>
  </si>
  <si>
    <t>010-5263-7408</t>
  </si>
  <si>
    <t>121033@samickthk.co.kr</t>
  </si>
  <si>
    <t>대구광역시 남구 중앙대로 187 101동 602호(대명동, 교대역하늘채뉴센트원)</t>
  </si>
  <si>
    <t>1999-03-13</t>
  </si>
  <si>
    <t>010-3088-0665</t>
  </si>
  <si>
    <t>123022@samickthk.co.kr</t>
  </si>
  <si>
    <t>대구광역시 달서구 이곡공원로 33, 201동 1306호 (이곡동, 성서 동서화성타운)</t>
  </si>
  <si>
    <t>1967-03-31</t>
  </si>
  <si>
    <t>010-4950-1973</t>
  </si>
  <si>
    <t>leekisu@samickthk.co.kr</t>
  </si>
  <si>
    <t>대구광역시 달서구 호산로 125  215/901(성서삼성명가타운)</t>
  </si>
  <si>
    <t>1960-11-03</t>
  </si>
  <si>
    <t>010-8566-0089</t>
  </si>
  <si>
    <t>yang21c@samickthk.co.kr</t>
  </si>
  <si>
    <t>대구광역시 달서구 달구벌대로 995,  105/1307(성서우방유쉘)</t>
  </si>
  <si>
    <t>1971-11-13</t>
  </si>
  <si>
    <t>010-4950-1985</t>
  </si>
  <si>
    <t>james@samickthk.co.kr</t>
  </si>
  <si>
    <t>대구광역시 달서구 조암로6길 19  102/501(월성월드메르디앙)</t>
  </si>
  <si>
    <t>1977-04-03</t>
  </si>
  <si>
    <t>010-3555-6600</t>
  </si>
  <si>
    <t>jaehwan@samickthk.co.kr</t>
  </si>
  <si>
    <t>대구광역시 수성구 교학로11길 46,  113동 1203호 (만촌동,만촌우방1차타운)</t>
  </si>
  <si>
    <t>1984-02-29</t>
  </si>
  <si>
    <t>010-8883-6222</t>
  </si>
  <si>
    <t>kimhm@samickthk.co.kr</t>
  </si>
  <si>
    <t>대구광역시 중구 대봉로43길 22, 201동 201호 (대봉동,더샵리비테르2차아파트)</t>
  </si>
  <si>
    <t>1988-11-13</t>
  </si>
  <si>
    <t>010-2939-6949</t>
  </si>
  <si>
    <t>goyumi@samickthk.co.kr</t>
  </si>
  <si>
    <t>광주광역시 광산구 목련로219번길 45,  102/801(운남동, 남양아파트)</t>
  </si>
  <si>
    <t>1993-02-18</t>
  </si>
  <si>
    <t>010-5411-9543</t>
  </si>
  <si>
    <t>becky@samickthk.co.kr</t>
  </si>
  <si>
    <t>대구광역시 동구 동부로 22길 14  705호(신천동,부띠크시티 오피스텔)</t>
  </si>
  <si>
    <t>1990-02-04</t>
  </si>
  <si>
    <t>010-2876-4171</t>
  </si>
  <si>
    <t>124001@samickthk.co.kr</t>
  </si>
  <si>
    <t>대구광역시 달서구 달구벌대로 1530, 105동 1505호(감삼동, 삼정브리티시용산)</t>
  </si>
  <si>
    <t>1995-07-20</t>
  </si>
  <si>
    <t>010-4012-0974</t>
  </si>
  <si>
    <t>pv135@samickthk.co.kr</t>
  </si>
  <si>
    <t>대구광역시 달서구 당산로36길 11, 103동 402호 (두류동, 두류센트레빌더시티)</t>
  </si>
  <si>
    <t>박주이</t>
  </si>
  <si>
    <t>자문역</t>
  </si>
  <si>
    <t>1969-12-10</t>
  </si>
  <si>
    <t>010-8802-3109</t>
  </si>
  <si>
    <t>juyipark@samickthk.co.kr</t>
  </si>
  <si>
    <t>경기도 안산시 상록구 구룡동길 31,  501호</t>
  </si>
  <si>
    <t>정준영</t>
  </si>
  <si>
    <t>1964-08-08</t>
  </si>
  <si>
    <t>010-2872-9586</t>
  </si>
  <si>
    <t>jyjung@samickthk.co.kr</t>
  </si>
  <si>
    <t>충청남도 천안시 서북구 월봉로 131  103동 203호(쌍용동 용암마을 아파트)</t>
  </si>
  <si>
    <t>이철모</t>
  </si>
  <si>
    <t>1963-09-24</t>
  </si>
  <si>
    <t>010-4950-1975</t>
  </si>
  <si>
    <t>leecm@samickthk.co.kr</t>
  </si>
  <si>
    <t>대구광역시 북구 구암로49길 24,  601/703(부영6단지아파트)</t>
  </si>
  <si>
    <t>조규호</t>
  </si>
  <si>
    <t>1965-04-01</t>
  </si>
  <si>
    <t>010-4950-1983</t>
  </si>
  <si>
    <t>ckh401@samickthk.co.kr</t>
  </si>
  <si>
    <t>경기도 안양시 만안구 경수대로 1193,  101/603(석수동, 석수대림아파트)</t>
  </si>
  <si>
    <t>1984-11-22</t>
  </si>
  <si>
    <t>010-8728-4321</t>
  </si>
  <si>
    <t>park@samickthk.co.kr</t>
  </si>
  <si>
    <t>대구광역시 달서구 달구벌대로 1530 102동 806호 (감삼동, 삼정브리티시용산)</t>
  </si>
  <si>
    <t>1990-05-03</t>
  </si>
  <si>
    <t>010-6752-6700</t>
  </si>
  <si>
    <t>khi@samickthk.co.kr</t>
  </si>
  <si>
    <t>대구광역시 북구 내곡로 49 104동 502호 (사수동, 이편한세상대구금호)</t>
  </si>
  <si>
    <t>1996-10-18</t>
  </si>
  <si>
    <t>010-9165-1342</t>
  </si>
  <si>
    <t>suji1018@samickthk.co.kr</t>
  </si>
  <si>
    <t>대구광역시 남구 이천로19길 81, 101동 1401호(대명동,교대역동서프라임36.5 )</t>
  </si>
  <si>
    <t>1968-07-09</t>
  </si>
  <si>
    <t>010-3702-5370</t>
  </si>
  <si>
    <t>wiki@samickthk.co.kr</t>
  </si>
  <si>
    <t>경기도 고양시 일산서구 강선로 142,  1705/501(일산동,후곡마을)</t>
  </si>
  <si>
    <t>1977-07-17</t>
  </si>
  <si>
    <t>010-9248-9402</t>
  </si>
  <si>
    <t>yjm1403@samickthk.co.kr</t>
  </si>
  <si>
    <t>대구광역시 달서구 월서로 14 101동 2602호(상인동, 상인역 e-편한세상 1단지)</t>
  </si>
  <si>
    <t>1972-07-02</t>
  </si>
  <si>
    <t>010-4808-7841</t>
  </si>
  <si>
    <t>yanghui@samickthk.co.kr</t>
  </si>
  <si>
    <t>대구광역시 달서구 달서대로 719,  109/1603(신당 한화꿈에그린)</t>
  </si>
  <si>
    <t>1967-07-26</t>
  </si>
  <si>
    <t>010-2520-9802</t>
  </si>
  <si>
    <t>195018@samickthk.co.kr</t>
  </si>
  <si>
    <t>경북 구미시 산동면 동곡1길  29-6</t>
  </si>
  <si>
    <t>1979-02-20</t>
  </si>
  <si>
    <t>010-8563-7258</t>
  </si>
  <si>
    <t>199076@samickthk.co.kr</t>
  </si>
  <si>
    <t>대구광역시 달서구 당산로 17 101동 1205호 (본리동, 더샵달서센트럴)</t>
  </si>
  <si>
    <t>1975-12-21</t>
  </si>
  <si>
    <t>010-8980-1177</t>
  </si>
  <si>
    <t>102008@samickthk.co.kr</t>
  </si>
  <si>
    <t>대구광역시 달서구 도원로 46  615/1703 (도원동,별메마을APT)</t>
  </si>
  <si>
    <t>1993-07-29</t>
  </si>
  <si>
    <t>010-5118-1829</t>
  </si>
  <si>
    <t>122001@samickthk.co.kr</t>
  </si>
  <si>
    <t>대구광역시 달성군 세천로 160  북죽곡엠코타운더솔레뉴 110동 403호</t>
  </si>
  <si>
    <t>1989-03-08</t>
  </si>
  <si>
    <t>010-5150-5911</t>
  </si>
  <si>
    <t>119016@samickthk.co.kr</t>
  </si>
  <si>
    <t>대구광역시 달서구 장산로 10, 107동 803호(용산동,용산1차서한화성아파트)</t>
  </si>
  <si>
    <t>1993-02-23</t>
  </si>
  <si>
    <t>010-7376-5884</t>
  </si>
  <si>
    <t>jko227@samickthk.co.kr</t>
  </si>
  <si>
    <t>대구광역시 달서구 성지로 12 711동 1203호(용산동, 성서7주공아파트)</t>
  </si>
  <si>
    <t>1994-05-01</t>
  </si>
  <si>
    <t>010-5098-7495</t>
  </si>
  <si>
    <t>haerimp@samickthk.co.kr</t>
  </si>
  <si>
    <t>대구광역시 달서구 와룡로31길 26 104동 2904호 (감삼동, 힐스테이트 죽전역 더 퍼스트)</t>
  </si>
  <si>
    <t>1991-08-10</t>
  </si>
  <si>
    <t>010-7173-2470</t>
  </si>
  <si>
    <t>wngus0810@samickthk.co.kr</t>
  </si>
  <si>
    <t>대구광역시 서구 서대구로42길 21-2 (평리동)</t>
  </si>
  <si>
    <t>1961-01-15</t>
  </si>
  <si>
    <t>010)8585-9556</t>
  </si>
  <si>
    <t>lsm@samickthk.co.kr</t>
  </si>
  <si>
    <t>대구광역시 달서구 장기로 189,  109/706(본리동, 성당래미안e-편한세상)</t>
  </si>
  <si>
    <t>1968-04-01</t>
  </si>
  <si>
    <t>010-2523-4744</t>
  </si>
  <si>
    <t>119011@samickthk.co.kr</t>
  </si>
  <si>
    <t>대구광역시 달성군 화원읍 비슬로 2417 104동1903호 (설화명곡역 우방아이유쉘)</t>
  </si>
  <si>
    <t>1982-05-17</t>
  </si>
  <si>
    <t>010-7162-1349</t>
  </si>
  <si>
    <t>115006@samickthk.co.kr</t>
  </si>
  <si>
    <t>대구광역시 달성군 다사읍 세천로 160 103동 2202호</t>
  </si>
  <si>
    <t>1988-01-12</t>
  </si>
  <si>
    <t>010-8973-8812</t>
  </si>
  <si>
    <t>yipark@samickthk.co.kr</t>
  </si>
  <si>
    <t>대구광역시 달서구 조암남로182, 112동 2202호(유천동,대구월배 아이파크)</t>
  </si>
  <si>
    <t>1968-09-02</t>
  </si>
  <si>
    <t>010-3072-9933</t>
  </si>
  <si>
    <t>yhsuh@samickthk.co.kr</t>
  </si>
  <si>
    <t>서울특별시 성동구 무학로6길 50 성동삼성쉐르빌 101동904호 (도선동, 성동삼성쉐르빌)</t>
  </si>
  <si>
    <t>1968-09-17</t>
  </si>
  <si>
    <t>010-4006-2162</t>
  </si>
  <si>
    <t>kslee96@samickthk.co.kr</t>
  </si>
  <si>
    <t>대구광역시 동구 신암동 139-69 동대구역 센텀화성파크드림 아파트(106동 803호)</t>
  </si>
  <si>
    <t>1977-06-19</t>
  </si>
  <si>
    <t>010-3510-0104</t>
  </si>
  <si>
    <t>jjg@samickthk.co.kr</t>
  </si>
  <si>
    <t>대구광역시 달서구 조암남로10  105/1804(월성E-편한세상)</t>
  </si>
  <si>
    <t>1967-06-10</t>
  </si>
  <si>
    <t>010-4643-4936</t>
  </si>
  <si>
    <t>jin5412@samickthk.co.kr</t>
  </si>
  <si>
    <t>대구광역시 수성구 범어로 24길 7-1</t>
  </si>
  <si>
    <t>1979-08-17</t>
  </si>
  <si>
    <t>010-4126-9883</t>
  </si>
  <si>
    <t>jinjin@samickthk.co.kr</t>
  </si>
  <si>
    <t>대구시 중구 재마루길 77  101동 2001호</t>
  </si>
  <si>
    <t>1978-01-13</t>
  </si>
  <si>
    <t>010-5429-2568</t>
  </si>
  <si>
    <t>shin1347@samickthk.co.kr</t>
  </si>
  <si>
    <t>대구광역시 달서구 와룡로43길 71-6 (용산동)</t>
  </si>
  <si>
    <t>1989-02-15</t>
  </si>
  <si>
    <t>010-4707-6724</t>
  </si>
  <si>
    <t>113051@samickthk.co.kr</t>
  </si>
  <si>
    <t>대구시 달성군 화원읍 명곡미래빌  105동 1605호</t>
  </si>
  <si>
    <t>1989-11-02</t>
  </si>
  <si>
    <t>010-8859-4797</t>
  </si>
  <si>
    <t>dmsal1102@samickthk.co.kr</t>
  </si>
  <si>
    <t>대구광역시 북구 도남중앙로7길 7, 306동 1004호(국우동, 힐스테이트데시앙도남3단지)</t>
  </si>
  <si>
    <t>1996-11-22</t>
  </si>
  <si>
    <t>010-8760-8702</t>
  </si>
  <si>
    <t>123021@samickthk.co.kr</t>
  </si>
  <si>
    <t>대구광역시 달서구 호산로 125, 210동 1601호 (파호동,성서삼성명가타운)</t>
  </si>
  <si>
    <t>1976-04-27</t>
  </si>
  <si>
    <t>010)6417-9050</t>
  </si>
  <si>
    <t>juno0427@samickthk.co.kr</t>
  </si>
  <si>
    <t>대구광역시 달서구 조암남로32길 40 103동1204호 (대천동, 월배삼정그린코아포레스트)</t>
  </si>
  <si>
    <t>1980-07-13</t>
  </si>
  <si>
    <t>010-9501-5060</t>
  </si>
  <si>
    <t>smith@samickthk.co.kr</t>
  </si>
  <si>
    <t>대구시 수성구 수성2가 192-3</t>
  </si>
  <si>
    <t>휴직</t>
  </si>
  <si>
    <t>1987-12-04</t>
  </si>
  <si>
    <t>010-6609-8353</t>
  </si>
  <si>
    <t>116012@samickthk.co.kr</t>
  </si>
  <si>
    <t>대구광역시 북구 한강로 17  102동 1005호 (금호서한이다음)</t>
  </si>
  <si>
    <t>1993-10-11</t>
  </si>
  <si>
    <t>010-4950-1953</t>
  </si>
  <si>
    <t>sanghoon.kim@samickthk.co.kr</t>
  </si>
  <si>
    <t>충청북도 청주시 청원구 내수읍 내수신안길 2, 101동 506호(신한빌리지)</t>
  </si>
  <si>
    <t>1986-05-07</t>
  </si>
  <si>
    <t>010-5123-5176</t>
  </si>
  <si>
    <t>nararask@samickthk.co.kr</t>
  </si>
  <si>
    <t>대구광역시 수성구 달구벌대로 2436 102동 5008호 (범어동, 수성 범어W)</t>
  </si>
  <si>
    <t>1995-06-26</t>
  </si>
  <si>
    <t>010-4195-3118</t>
  </si>
  <si>
    <t>123002@samickthk.co.kr</t>
  </si>
  <si>
    <t>대구광역시 동구 화랑로39길 58 (효목동)</t>
  </si>
  <si>
    <t>1999-08-11</t>
  </si>
  <si>
    <t>010-8565-1749</t>
  </si>
  <si>
    <t>anna@samickthk.co.kr</t>
  </si>
  <si>
    <t>대구광역시 남구 효서길 53, 104동 1902호(봉덕동, 앞산태왕아너스)</t>
  </si>
  <si>
    <t>1971-12-05</t>
  </si>
  <si>
    <t>010-3950-2274</t>
  </si>
  <si>
    <t>ykcha@samickthk.co.kr</t>
  </si>
  <si>
    <t>대구광역시 달서구 조암남로 10길 21,  102/2102(월성자이아파트)</t>
  </si>
  <si>
    <t>1976-05-09</t>
  </si>
  <si>
    <t>010-3775-1506</t>
  </si>
  <si>
    <t>sun@samickthk.co.kr</t>
  </si>
  <si>
    <t>대구광역시 달서구 달구벌대로 1515 103동 4402호(용산자이)</t>
  </si>
  <si>
    <t>1964-05-15</t>
  </si>
  <si>
    <t>010-2055-8604</t>
  </si>
  <si>
    <t>sangpil@samickthk.co.kr</t>
  </si>
  <si>
    <t>대구광역시 달서구 선원남로 77,  107/1701(이곡동, 한샘타운)</t>
  </si>
  <si>
    <t>1971-03-30</t>
  </si>
  <si>
    <t>010-4950-1962</t>
  </si>
  <si>
    <t>hm999@samickthk.co.kr</t>
  </si>
  <si>
    <t>대구광역시 달서구 이곡공원로 33 103동 102호 (이곡동, 성서동서화성타운)</t>
  </si>
  <si>
    <t>1973-02-02</t>
  </si>
  <si>
    <t>010-4950-1940</t>
  </si>
  <si>
    <t>nhc@samickthk.co.kr</t>
  </si>
  <si>
    <t>대구광역시 남구 효성중앙길37  107동 1206호</t>
  </si>
  <si>
    <t>1979-03-15</t>
  </si>
  <si>
    <t>010-3498-7443</t>
  </si>
  <si>
    <t>swoong79@samickthk.co.kr</t>
  </si>
  <si>
    <t>경기도 의왕시 내손중앙로 11 1106/1603(의왕내손이편한세상)</t>
  </si>
  <si>
    <t>1978-06-19</t>
  </si>
  <si>
    <t>010-6524-0619</t>
  </si>
  <si>
    <t>hotbloodman@samickthk.co.kr</t>
  </si>
  <si>
    <t>경기도 화성시 동탄대로4길 95 3413동1003호 (장지동, 레이크 반도유보라 아이비파크 9.0)</t>
  </si>
  <si>
    <t>1982-02-25</t>
  </si>
  <si>
    <t>010-9281-8016</t>
  </si>
  <si>
    <t>10072@samickthk.co.kr</t>
  </si>
  <si>
    <t>경기도 화성시 동탄대로4길 95  3402동401호 (레이크반도유보라아이비파크9차, 장지동)</t>
  </si>
  <si>
    <t>1987-05-20</t>
  </si>
  <si>
    <t>010-5585-3351</t>
  </si>
  <si>
    <t>jjw3351@samickthk.co.kr</t>
  </si>
  <si>
    <t>경기도 화성시 동탄대로4길 18, 3235동 109호 (장지동, 동탄호수 우남 더 테라스)</t>
  </si>
  <si>
    <t>010-8004-3349</t>
  </si>
  <si>
    <t>116056@samickthk.co.kr</t>
  </si>
  <si>
    <t>경기도 평택시 상서재로4길 13 209동 801호(동삭동, 평택센트럴자이2단지)</t>
  </si>
  <si>
    <t>1987-06-29</t>
  </si>
  <si>
    <t>010-2031-5284</t>
  </si>
  <si>
    <t>117019@samickthk.co.kr</t>
  </si>
  <si>
    <t>대구광역시 달성군 테크노북로 4길 11,  101동 802호(남해오네뜨아파트)</t>
  </si>
  <si>
    <t>1991-10-21</t>
  </si>
  <si>
    <t>010-2026-3227</t>
  </si>
  <si>
    <t>116049@samickthk.co.kr</t>
  </si>
  <si>
    <t>경기도 오산시 부산중앙로 12  오산시티자이1차2단지 206동1104호</t>
  </si>
  <si>
    <t>1978-01-07</t>
  </si>
  <si>
    <t>010-5350-3405</t>
  </si>
  <si>
    <t>mhk@samickthk.co.kr</t>
  </si>
  <si>
    <t>대구광역시 달성군 다사읍 서재로30길17,  101동/903호(서재1차보성타운)</t>
  </si>
  <si>
    <t>1980-09-27</t>
  </si>
  <si>
    <t>010-3050-7095</t>
  </si>
  <si>
    <t>msl80@samickthk.co.kr</t>
  </si>
  <si>
    <t>대구광역시 달서구 장기로 189 102동 203호(본리동, 성당래미안 e-편한세상)</t>
  </si>
  <si>
    <t>1984-02-15</t>
  </si>
  <si>
    <t>010-5041-5426</t>
  </si>
  <si>
    <t>akaap@samickthk.co.kr</t>
  </si>
  <si>
    <t>경기도 화성시 동탄순환대로 725 621호 (영천동)</t>
  </si>
  <si>
    <t>1984-08-07</t>
  </si>
  <si>
    <t>010-9611-7376</t>
  </si>
  <si>
    <t>han@samickthk.co.kr</t>
  </si>
  <si>
    <t>경기도 용인시 기흥구 기흥역로58번길 10 201동 3206호(구갈동, 기흥역 센트럴푸르지오)</t>
  </si>
  <si>
    <t>1990-07-29</t>
  </si>
  <si>
    <t>010-4950-1951</t>
  </si>
  <si>
    <t>118016@samickthk.co.kr</t>
  </si>
  <si>
    <t>대구광역시 달서구 장산로 10 103동 803호(용산동, 용산1차서한화성타운아파트)</t>
  </si>
  <si>
    <t>1996-04-03</t>
  </si>
  <si>
    <t>010-9061-0664</t>
  </si>
  <si>
    <t>otk1996@samickthk.co.kr</t>
  </si>
  <si>
    <t>대구광역시 달서구 호산동 716-12 다솜오피스텔 302호</t>
  </si>
  <si>
    <t>1994-10-06</t>
  </si>
  <si>
    <t>010-5055-0170</t>
  </si>
  <si>
    <t>hyeon2@samickthk.co.kr</t>
  </si>
  <si>
    <t>서울특별시 강남구 논현로 213 104동 1401호(도곡동, 역삼럭키아파트)</t>
  </si>
  <si>
    <t>1996-12-06</t>
  </si>
  <si>
    <t>010-2645-8689</t>
  </si>
  <si>
    <t>ehdcks2@samickthk.co.kr</t>
  </si>
  <si>
    <t>서울특별시 관악구 낙성대역6길 7-8 201호 (봉천동)</t>
  </si>
  <si>
    <t>1991-07-28</t>
  </si>
  <si>
    <t>010-4630-8045</t>
  </si>
  <si>
    <t>haemoon@samickthk.co.kr</t>
  </si>
  <si>
    <t>경상북도 구미시 수출대로14길 42, 1912호(임수동,보미더리즌타워)</t>
  </si>
  <si>
    <t>1978-09-02</t>
  </si>
  <si>
    <t>010-6346-4632</t>
  </si>
  <si>
    <t>ssangin@samickthk.co.kr</t>
  </si>
  <si>
    <t>경기도 군포시 번영로 328,  418동 2003호(한라2차아파트)</t>
  </si>
  <si>
    <t>1980-03-01</t>
  </si>
  <si>
    <t>010-4950-1960</t>
  </si>
  <si>
    <t>fire177@samickthk.co.kr</t>
  </si>
  <si>
    <t>대구광역시 달서구 조암남로32길 40 109동 2902호 (대천동, 월배삼정그린코아포레스트)</t>
  </si>
  <si>
    <t>1984-03-03</t>
  </si>
  <si>
    <t>010-9390-9348</t>
  </si>
  <si>
    <t>threerdsky@samickthk.co.kr</t>
  </si>
  <si>
    <t>대구광역시 달서구 성서동로 350,  202/102(용산동, 평화타운)</t>
  </si>
  <si>
    <t>1980-10-09</t>
  </si>
  <si>
    <t>010-9973-1009</t>
  </si>
  <si>
    <t>yjkim@samickthk.co.kr</t>
  </si>
  <si>
    <t>경기도 광명시 디지털로 64 105동 2404호 (철산동, 철산한신아파트)</t>
  </si>
  <si>
    <t>1996-03-15</t>
  </si>
  <si>
    <t>010-6392-2502</t>
  </si>
  <si>
    <t>nkwon15@samickthk.co.kr</t>
  </si>
  <si>
    <t>서울특별시 성북구 종암로11길 12 (종암동)</t>
  </si>
  <si>
    <t>1968-06-25</t>
  </si>
  <si>
    <t>010-4950-1917</t>
  </si>
  <si>
    <t>nakkyoon@samickthk.co.kr</t>
  </si>
  <si>
    <t>충청남도 천안시 동남구 풍세로 769-28,  211/1004(용곡동,용곡마을세광2차엔리치타워아파트)</t>
  </si>
  <si>
    <t>1980-12-25</t>
  </si>
  <si>
    <t>010-3950-1906</t>
  </si>
  <si>
    <t>kkwon1225@samickthk.co.kr</t>
  </si>
  <si>
    <t>서울특별시 양천구 목동서로 130,  405동 1103호(목동, 목동신시가지아파트)</t>
  </si>
  <si>
    <t>1983-11-07</t>
  </si>
  <si>
    <t>010-4950-1910</t>
  </si>
  <si>
    <t>kiy31016@samickthk.co.kr</t>
  </si>
  <si>
    <t>서울특별시 관악구 관악로 285  104동 503호(봉천동, 성현동아이파트)</t>
  </si>
  <si>
    <t>1987-10-02</t>
  </si>
  <si>
    <t>010-4950-1905</t>
  </si>
  <si>
    <t>yk6261@samickthk.co.kr</t>
  </si>
  <si>
    <t>인천광역시 남동구 구월로 192 1504동 2803호 (구월동, 구월힐스테이트) (구월동, 힐스테이트롯데캐슬골드1단지아파트)</t>
  </si>
  <si>
    <t>1991-06-07</t>
  </si>
  <si>
    <t>010-4950-1957</t>
  </si>
  <si>
    <t>ykm@samickthk.co.kr</t>
  </si>
  <si>
    <t>서울시 양천구 중앙로 53길 12-7, 301호(신월동)</t>
  </si>
  <si>
    <t>1997-12-14</t>
  </si>
  <si>
    <t>010-9244-8278</t>
  </si>
  <si>
    <t>122031@samickthk.co.kr</t>
  </si>
  <si>
    <t>경기도 수원시 영통구 동탄원천로915번길 36, 301동 705호(매탄동, 주공그린빌)</t>
  </si>
  <si>
    <t>1999-05-08</t>
  </si>
  <si>
    <t>010-3272-5031</t>
  </si>
  <si>
    <t>hyeyeon058@samickthk.co.kr</t>
  </si>
  <si>
    <t>서울특별시 영등포구 도신로 68 106/1007(신길동, 신길우성아파트)</t>
  </si>
  <si>
    <t>1978-09-30</t>
  </si>
  <si>
    <t>010-4950-1909</t>
  </si>
  <si>
    <t>chosh002@samickthk.co.kr</t>
  </si>
  <si>
    <t>경기도 안양시 동안구 비산로 22, 114동 404호(비산동, 평촌자이아이파크)</t>
  </si>
  <si>
    <t>1984-05-09</t>
  </si>
  <si>
    <t>010-4950-1912</t>
  </si>
  <si>
    <t>112010@samickthk.co.kr</t>
  </si>
  <si>
    <t>부천시 상일로 71 반달마을 선경아파트 1822동 1307호</t>
  </si>
  <si>
    <t>1986-02-08</t>
  </si>
  <si>
    <t>010-4950-1904</t>
  </si>
  <si>
    <t>114006@samickthk.co.kr</t>
  </si>
  <si>
    <t>서울특별시 마포구 성암로 1길 8 101동 407호(성산동, 성사1차풍림아파트)</t>
  </si>
  <si>
    <t>1991-05-26</t>
  </si>
  <si>
    <t>010-3950-1939</t>
  </si>
  <si>
    <t>116053@samickthk.co.kr</t>
  </si>
  <si>
    <t>서울특별시 성동구 무학로 33,  106동 603호(하왕십리동, 텐즈힐)</t>
  </si>
  <si>
    <t>1992-07-03</t>
  </si>
  <si>
    <t>010-3950-0378</t>
  </si>
  <si>
    <t>118012@samickthk.co.kr</t>
  </si>
  <si>
    <t>인천광역시 서구 한들로 33 102동 3701호 (백석동, 검암역로열파크씨티푸르지오1단지)</t>
  </si>
  <si>
    <t>1990-09-11</t>
  </si>
  <si>
    <t>010-6417-6523</t>
  </si>
  <si>
    <t>sehee@samickthk.co.kr</t>
  </si>
  <si>
    <t>서울특별시 강동구 상암로15길 33-6 401호 (암사동, 진성빌리지)</t>
  </si>
  <si>
    <t>1966-06-01</t>
  </si>
  <si>
    <t>010-4950-1911</t>
  </si>
  <si>
    <t>jihong66@samickthk.co.kr</t>
  </si>
  <si>
    <t>경기도 성남시 분당구 정자로 143  205동 1201호(정자동, 한솔마을LG아파트)</t>
  </si>
  <si>
    <t>1984-01-18</t>
  </si>
  <si>
    <t>010-4950-1916</t>
  </si>
  <si>
    <t>dongho7512@samickthk.co.kr</t>
  </si>
  <si>
    <t>인천광역시 미추홀구 용정공원로 33 107동 3104호(용현동, 인천 SK Sky VIEW)</t>
  </si>
  <si>
    <t>1981-03-16</t>
  </si>
  <si>
    <t>010-4950-1915</t>
  </si>
  <si>
    <t>110051@samickthk.co.kr</t>
  </si>
  <si>
    <t>인천광역시 남동구 논고개로 17, 1110동 1404호 (논현동, 에코메트로11단지한화꿈에그린아파트)</t>
  </si>
  <si>
    <t>1989-10-13</t>
  </si>
  <si>
    <t>010-4950-1914</t>
  </si>
  <si>
    <t>116008@samickthk.co.kr</t>
  </si>
  <si>
    <t>대구광역시 달서구 상화로58길 86 109동 1206호 (도원동, 롯데캐슬레이크)</t>
  </si>
  <si>
    <t>1992-04-09</t>
  </si>
  <si>
    <t>010-4950-1972</t>
  </si>
  <si>
    <t>118013@samickthk.co.kr</t>
  </si>
  <si>
    <t>인천광역시 미추홀구 낙섬동로 134 102동 2401호(용현동,용현자이크레스트)</t>
  </si>
  <si>
    <t>1994-04-23</t>
  </si>
  <si>
    <t>010-9355-5772</t>
  </si>
  <si>
    <t>116033@samickthk.co.kr</t>
  </si>
  <si>
    <t>인천광역시 연수구 송도과학로51번길 136,  213/503(송도동, 송도캐슬&amp;해모로)</t>
  </si>
  <si>
    <t>1976-01-30</t>
  </si>
  <si>
    <t>010-4950-1931</t>
  </si>
  <si>
    <t>jangco94@samickthk.co.kr</t>
  </si>
  <si>
    <t>경기 오산시 수청로 165 909동 504호(금암동, 죽미마을 휴튼9단지아파트)</t>
  </si>
  <si>
    <t>1984-07-08</t>
  </si>
  <si>
    <t>010-8768-1987</t>
  </si>
  <si>
    <t>nanpjk@samickthk.co.kr</t>
  </si>
  <si>
    <t>경기도 안성시 대덕면 서동대로 4725 127동 302호(안성롯데캐슬아파트)</t>
  </si>
  <si>
    <t>1984-03-10</t>
  </si>
  <si>
    <t>010-4950-1933</t>
  </si>
  <si>
    <t>112015@samickthk.co.kr</t>
  </si>
  <si>
    <t>1989-08-14</t>
  </si>
  <si>
    <t>010-3950-2315</t>
  </si>
  <si>
    <t>khd@samickthk.co.kr</t>
  </si>
  <si>
    <t>경기도 화성시 동탄공원로 21-39, 970동1401호 (능동,동탄푸른마을 신일해피트리아파트)</t>
  </si>
  <si>
    <t>1989-04-19</t>
  </si>
  <si>
    <t>010-2002-3479</t>
  </si>
  <si>
    <t>122080@samickthk.co.kr</t>
  </si>
  <si>
    <t>경기도 화성시 동탄신리천로2길 65 2317동 203호 (신동, 동탄2 디에트르 포레)</t>
  </si>
  <si>
    <t>1996-06-11</t>
  </si>
  <si>
    <t>010-9242-0254</t>
  </si>
  <si>
    <t>dlsrnjs6011@samickthk.co.kr</t>
  </si>
  <si>
    <t>경기도 화성시 메타폴리스로 47-25 1019호(반송동, 센트럴S타운)</t>
  </si>
  <si>
    <t>1997-02-06</t>
  </si>
  <si>
    <t>010-2311-5124</t>
  </si>
  <si>
    <t>ywr5124@samickthk.co.kr</t>
  </si>
  <si>
    <t>경기도 화성시 동탄순환대로10길 20 3521동 301호(산척동, 동탄호수공원 경기행복주택)</t>
  </si>
  <si>
    <t>1999-03-26</t>
  </si>
  <si>
    <t>010-2830-2917</t>
  </si>
  <si>
    <t>qkrcks479@samickthk.co.kr</t>
  </si>
  <si>
    <t>대구광역시 중구 대봉로 260, 103동 2401호(대봉동,센트로팰리스)</t>
  </si>
  <si>
    <t>1999-01-02</t>
  </si>
  <si>
    <t>010-5810-2914</t>
  </si>
  <si>
    <t>124016@samickthk.co.kr</t>
  </si>
  <si>
    <t>사직역삼정그린코아더베스트1차 102동 2902호</t>
  </si>
  <si>
    <t>1978-10-03</t>
  </si>
  <si>
    <t>010-4950-1920</t>
  </si>
  <si>
    <t>limcs@samickthk.co.kr</t>
  </si>
  <si>
    <t>경기도 화성시 동탄순환대로22길 14 1221동 1002호 (청계동, 대원칸타빌 포레지움)</t>
  </si>
  <si>
    <t>1982-10-04</t>
  </si>
  <si>
    <t>010-3539-8497</t>
  </si>
  <si>
    <t>pintoss@samickthk.co.kr</t>
  </si>
  <si>
    <t>경기도 화성시 동탄대로 469-12 201동 1601호 (오산동, 동탄역 린스트라우스)</t>
  </si>
  <si>
    <t>1985-04-20</t>
  </si>
  <si>
    <t>010-4950-1902</t>
  </si>
  <si>
    <t>ksh@samickthk.co.kr</t>
  </si>
  <si>
    <t>경기도 용인시 기흥구 덕영대로 2063 101동 2403호 (영덕동, 기흥 푸르지오 포레피스)</t>
  </si>
  <si>
    <t>1990-02-27</t>
  </si>
  <si>
    <t>010-9722-0227</t>
  </si>
  <si>
    <t>thsu5003@samickthk.co.kr</t>
  </si>
  <si>
    <t>경기도 평택시 상서재로5길 15 106동 402호 (동삭동, 평택센트럴자이 1단지)</t>
  </si>
  <si>
    <t>1996-01-03</t>
  </si>
  <si>
    <t>010-2880-1569</t>
  </si>
  <si>
    <t>123028@samickthk.co.kr</t>
  </si>
  <si>
    <t>경기도 안산시 상록구 예술관장1로 131, 5동 1503호(성포동, 선경아파트)</t>
  </si>
  <si>
    <t>1977-05-26</t>
  </si>
  <si>
    <t>010-4950-1919</t>
  </si>
  <si>
    <t>yhkwan@samickthk.co.kr</t>
  </si>
  <si>
    <t>경기도 화성시 동탄순환로21길 53 롯데알바트로스 1302-1504</t>
  </si>
  <si>
    <t>1981-03-08</t>
  </si>
  <si>
    <t>010-4950-1927</t>
  </si>
  <si>
    <t>wsyoon@samickthk.co.kr</t>
  </si>
  <si>
    <t>충청남도 천안시 서북구 3공단6로 123 103동 1903호 (차암동, 효성해링턴플레이스 스마일시티)</t>
  </si>
  <si>
    <t>1986-10-02</t>
  </si>
  <si>
    <t>010-4597-1991</t>
  </si>
  <si>
    <t>jbh@samickthk.co.kr</t>
  </si>
  <si>
    <t>충남 천안시 서북구 3공단6로 123  114동 903호(차암동, 효성해링턴플레이스 스마일시티)</t>
  </si>
  <si>
    <t>1993-02-03</t>
  </si>
  <si>
    <t>010-3950-2169</t>
  </si>
  <si>
    <t>118030@samickthk.co.kr</t>
  </si>
  <si>
    <t>세종특별자치시 해밀3로 32 109동 901호 (해밀동, 해밀마을1단지)</t>
  </si>
  <si>
    <t>1997-02-24</t>
  </si>
  <si>
    <t>010-5475-6273</t>
  </si>
  <si>
    <t>120002@samickthk.co.kr</t>
  </si>
  <si>
    <t>충청남도 천안시 서북구 불당25로 8, 309동 502호 (불당동, 불당호반써밋플레이스 센터시티)</t>
  </si>
  <si>
    <t>1994-07-03</t>
  </si>
  <si>
    <t>010-3950-2269</t>
  </si>
  <si>
    <t>mjh@samickthk.co.kr</t>
  </si>
  <si>
    <t>충청남도 아산시 배방읍 월천2길 34 203호</t>
  </si>
  <si>
    <t>1997-01-04</t>
  </si>
  <si>
    <t>010-2913-9107</t>
  </si>
  <si>
    <t>ysh@samickthk.co.kr</t>
  </si>
  <si>
    <t>충청남도 아산시 배방읍 장재로 46-34 301호</t>
  </si>
  <si>
    <t>1999-06-30</t>
  </si>
  <si>
    <t>010-8295-3803</t>
  </si>
  <si>
    <t>ljh@samickthk.co.kr</t>
  </si>
  <si>
    <t>경기도 안성시 공도읍 공도로 142 114동 1303호(디자인시티블루밍)</t>
  </si>
  <si>
    <t>1972-07-27</t>
  </si>
  <si>
    <t>010-4950-1918</t>
  </si>
  <si>
    <t>capri@samickthk.co.kr</t>
  </si>
  <si>
    <t>서울특별시 강동구 아리수로50길 50 215동1704호 (고덕동, 래미안힐스테이트고덕)</t>
  </si>
  <si>
    <t>1970-01-20</t>
  </si>
  <si>
    <t>010-4950-1901</t>
  </si>
  <si>
    <t>hjyoung@samickthk.co.kr</t>
  </si>
  <si>
    <t>서울특별시 강동구 성내로13길 57-6,  401호(삼성하늬파크빌)</t>
  </si>
  <si>
    <t>1974-03-18</t>
  </si>
  <si>
    <t>010-4950-1967</t>
  </si>
  <si>
    <t>choje@samickthk.co.kr</t>
  </si>
  <si>
    <t>광주 광산구 선운로2번길 1-9 빛가람 402호</t>
  </si>
  <si>
    <t>1983-09-23</t>
  </si>
  <si>
    <t>010-3556-9669</t>
  </si>
  <si>
    <t>haewon@samickthk.co.kr</t>
  </si>
  <si>
    <t>대전광역시 유성구 봉명로93 605-403(봉명동.도안6단지 센트럴시티아파트)</t>
  </si>
  <si>
    <t>1985-11-25</t>
  </si>
  <si>
    <t>010-4950-1986</t>
  </si>
  <si>
    <t>sevensungmo@samickthk.co.kr</t>
  </si>
  <si>
    <t>전라남도 나주시 우정로 77, 101동 1501호 (빛가람동, 빛가람 중흥 S-CLASS 센트럴 1차)</t>
  </si>
  <si>
    <t>1987-08-21</t>
  </si>
  <si>
    <t>010-4950-1970</t>
  </si>
  <si>
    <t>yilee@samickthk.co.kr</t>
  </si>
  <si>
    <t>대전광역시 유성구 테크노1로 12-22 디티비안 B동 402호 (관평동)</t>
  </si>
  <si>
    <t>1993-05-01</t>
  </si>
  <si>
    <t>010-6562-2047</t>
  </si>
  <si>
    <t>khw@samickthk.co.kr</t>
  </si>
  <si>
    <t>대구광역시 달서구 상원로 142, 101동 2701호(상인동,상인자이아파트)</t>
  </si>
  <si>
    <t>1972-12-16</t>
  </si>
  <si>
    <t>010-4950-1959</t>
  </si>
  <si>
    <t>wyjang@samickthk.co.kr</t>
  </si>
  <si>
    <t>대구광역시 달서구 선원로137,  106/1706(성서푸른마을아파트)</t>
  </si>
  <si>
    <t>1986-10-30</t>
  </si>
  <si>
    <t>010-4950-1965</t>
  </si>
  <si>
    <t>i000d@samickthk.co.kr</t>
  </si>
  <si>
    <t>경상북도 구미시 옥계북로 33  삼구트리니엔 105동 2302호</t>
  </si>
  <si>
    <t>1987-08-29</t>
  </si>
  <si>
    <t>010-3950-2297</t>
  </si>
  <si>
    <t>jihun@samickthk.co.kr</t>
  </si>
  <si>
    <t>대구광역시 달서구 조암로10길 11 109동 803호 (월성동, 월성 협성휴포레)</t>
  </si>
  <si>
    <t>1983-01-09</t>
  </si>
  <si>
    <t>010-7151-5784</t>
  </si>
  <si>
    <t>gkssk@samickthk.co.kr</t>
  </si>
  <si>
    <t>대구광역시 수성구 동대구로54길 34-9 (범어동)</t>
  </si>
  <si>
    <t>1991-11-11</t>
  </si>
  <si>
    <t>010-4950-1954</t>
  </si>
  <si>
    <t>jdy@samickthk.co.kr</t>
  </si>
  <si>
    <t>대구시 북구 칠곡중앙대로95길 11, 103동 202(관음동,동화훼밀리타운)</t>
  </si>
  <si>
    <t>1996-10-25</t>
  </si>
  <si>
    <t>010-8839-9887</t>
  </si>
  <si>
    <t>wany1115@samickthk.co.kr</t>
  </si>
  <si>
    <t>대구광역시 달서구 조암로 6길 20, 104동 303호(월성동,월성푸르지오)</t>
  </si>
  <si>
    <t>1980-02-25</t>
  </si>
  <si>
    <t>010-4950-1964</t>
  </si>
  <si>
    <t>kwon3796@samickthk.co.kr</t>
  </si>
  <si>
    <t>대구광역시 수성구 청호로 445 304호 (범어동)</t>
  </si>
  <si>
    <t>1982-04-13</t>
  </si>
  <si>
    <t>010-4950-1961</t>
  </si>
  <si>
    <t>kingdom@samickthk.co.kr</t>
  </si>
  <si>
    <t>대구광역시 달서구 월배로5길 76 216동 505호(유천동, 월배2차아이파크)</t>
  </si>
  <si>
    <t>1985-12-12</t>
  </si>
  <si>
    <t>010-4950-1963</t>
  </si>
  <si>
    <t>juhyun@samickthk.co.kr</t>
  </si>
  <si>
    <t>대구광역시 수성구 동대구로54길 34-9 1층 (범어동)</t>
  </si>
  <si>
    <t>1992-06-01</t>
  </si>
  <si>
    <t>010-9570-6822</t>
  </si>
  <si>
    <t>leeih@samickthk.co.kr</t>
  </si>
  <si>
    <t>대구광역시 달서구 신당로19</t>
  </si>
  <si>
    <t>1995-11-27</t>
  </si>
  <si>
    <t>010-9636-4255</t>
  </si>
  <si>
    <t>122004@samickthk.co.kr</t>
  </si>
  <si>
    <t>대구광역시 수성구 용학로36길 20, 102동 601호(지산동,대우로얄하이츠)</t>
  </si>
  <si>
    <t>1974-08-02</t>
  </si>
  <si>
    <t>010-4950-1944</t>
  </si>
  <si>
    <t>jjh@samickthk.co.kr</t>
  </si>
  <si>
    <t>경상남도 창원시 마산합포구 가포순환로 33 127동 802호(월영동, 창원월영마린애시앙부영아파트)</t>
  </si>
  <si>
    <t>1985-05-16</t>
  </si>
  <si>
    <t>010-6844-5412</t>
  </si>
  <si>
    <t>dnfrud5412@samickthk.co.kr</t>
  </si>
  <si>
    <t>경상남도 창원시 진해구 행암로 5, 109동 1901호 (장천동, 창원한신휴플러스오션파크)</t>
  </si>
  <si>
    <t>1987-02-01</t>
  </si>
  <si>
    <t>010-4950-1946</t>
  </si>
  <si>
    <t>sy001@samickthk.co.kr</t>
  </si>
  <si>
    <t>경상남도 창원시 성산구 대암로 22 106동 808호(남양동, 우성아파트)</t>
  </si>
  <si>
    <t>1988-09-11</t>
  </si>
  <si>
    <t>010-8572-1301</t>
  </si>
  <si>
    <t>smseop@samickthk.co.kr</t>
  </si>
  <si>
    <t>경상남도 창원시 마산합포구 3.15대로 154, 107동 202호 (월포동, 월포벽산블루밍)</t>
  </si>
  <si>
    <t>1996-05-14</t>
  </si>
  <si>
    <t>010-5660-4247</t>
  </si>
  <si>
    <t>cgh@samickthk.co.kr</t>
  </si>
  <si>
    <t>경상남도 창원시 마산회원구 회원천남길 50, 303호(회원동, 신일아파트)</t>
  </si>
  <si>
    <t>1971-03-02</t>
  </si>
  <si>
    <t>010-4950-1943</t>
  </si>
  <si>
    <t>march71@samickthk.co.kr</t>
  </si>
  <si>
    <t>경상남도 창원시 성산구 창원대로 1209번길 22,  208/1901 (성주동, 프리빌리지2차)</t>
  </si>
  <si>
    <t>1983-09-13</t>
  </si>
  <si>
    <t>010-4950-1947</t>
  </si>
  <si>
    <t>hellojinu@samickthk.co.kr</t>
  </si>
  <si>
    <t>부산광역시 북구 금곡대로 166, 604동 603호 (화명동, 롯데캐슬카이저)</t>
  </si>
  <si>
    <t>1985-09-06</t>
  </si>
  <si>
    <t>010-4950-1969</t>
  </si>
  <si>
    <t>kss6100@samickthk.co.kr</t>
  </si>
  <si>
    <t>경상남도 김해시 진영읍 진산대로 59 105동 302호 (중흥S클래스에코시티)</t>
  </si>
  <si>
    <t>1992-01-07</t>
  </si>
  <si>
    <t>010-2622-6556</t>
  </si>
  <si>
    <t xml:space="preserve">akdl121@samickthk.co.kr
</t>
  </si>
  <si>
    <t>부산 부산진구 중앙대로 941번길 11 211호 (양정동,부원아파트)</t>
  </si>
  <si>
    <t>1995-08-09</t>
  </si>
  <si>
    <t>010-3844-3588</t>
  </si>
  <si>
    <t>eogns73438@samickthk.co.kr</t>
  </si>
  <si>
    <t>부산광역시 사상구 사상로181번길 7, 1705호 (괘법동, 사상역 예서 두레라움)</t>
  </si>
  <si>
    <t>1978-01-20</t>
  </si>
  <si>
    <t>010-4950-1955</t>
  </si>
  <si>
    <t>windymill@samickthk.co.kr</t>
  </si>
  <si>
    <t>울산광역시 북구 통샘7길 6(화봉동) 예그리나 302호</t>
  </si>
  <si>
    <t>1981-07-10</t>
  </si>
  <si>
    <t>010-4950-1956</t>
  </si>
  <si>
    <t>kth0710@samickthk.co.kr</t>
  </si>
  <si>
    <t>울산광역시 남구 대암로 81 103동 1201호(야음동, 신정현대홈타운1단지아파트)</t>
  </si>
  <si>
    <t>1986-04-17</t>
  </si>
  <si>
    <t>010-4718-1988</t>
  </si>
  <si>
    <t>leesd@samickthk.co.kr</t>
  </si>
  <si>
    <t>울산광역시 울주군 웅촌면 정주권로 326-12 1층</t>
  </si>
  <si>
    <t>1991-12-26</t>
  </si>
  <si>
    <t>010-7657-1206</t>
  </si>
  <si>
    <t>wodus1226@samickthk.co.kr</t>
  </si>
  <si>
    <t>울산광역시 북구 통샘10길 9 105동 1104호 (화봉동, 효성,삼환아파트)</t>
  </si>
  <si>
    <t>1977-03-13</t>
  </si>
  <si>
    <t>010-6410-7633</t>
  </si>
  <si>
    <t>redcenter@samickthk.co.kr</t>
  </si>
  <si>
    <t>대구광역시 달서구 조암남로32길 40 114동 903호 (대천동, 월배삼정그린코아포레스트)</t>
  </si>
  <si>
    <t>1976-07-03</t>
  </si>
  <si>
    <t>010-3950-2186</t>
  </si>
  <si>
    <t>zenadu@samickthk.co.kr</t>
  </si>
  <si>
    <t>대구광역시 달서구 달구벌대로 1515 대구 용산자이 아파트 103동 4302호</t>
  </si>
  <si>
    <t>1982-09-18</t>
  </si>
  <si>
    <t>010-3497-3110</t>
  </si>
  <si>
    <t>tj@samickthk.co.kr</t>
  </si>
  <si>
    <t>경기도 의왕시 백운중앙로88 효성해링턴플레이스 504동 1201호</t>
  </si>
  <si>
    <t>1980-08-17</t>
  </si>
  <si>
    <t>010)9236-5070</t>
  </si>
  <si>
    <t>wjy@samickthk.co.kr</t>
  </si>
  <si>
    <t>대구광역시 동구 동북로 500,  103/305(효목동, 태왕메트로시티)</t>
  </si>
  <si>
    <t>1986-08-05</t>
  </si>
  <si>
    <t>010-2657-4350</t>
  </si>
  <si>
    <t>psy4350@samickthk.co.kr</t>
  </si>
  <si>
    <t>경기도 안산시 단원구 라성로15,  109/1903(원곡동,푸르지오브리파크)</t>
  </si>
  <si>
    <t>1992-08-31</t>
  </si>
  <si>
    <t>010-7440-7623</t>
  </si>
  <si>
    <t>min0831@samickthk.co.kr</t>
  </si>
  <si>
    <t>경기도 안양시 만안구 예술공원로 51, 102동 1201호 (안양동,두산위브더아티움)</t>
  </si>
  <si>
    <t>1990-11-26</t>
  </si>
  <si>
    <t>010-4330-0625</t>
  </si>
  <si>
    <t>118009@samickthk.co.kr</t>
  </si>
  <si>
    <t>서울특별시 금천구 시흥대로 459 YP아파텔 604호</t>
  </si>
  <si>
    <t>1996-09-05</t>
  </si>
  <si>
    <t>010-8814-8691</t>
  </si>
  <si>
    <t>124007@samickthk.co.kr</t>
  </si>
  <si>
    <t>서울특별시 성북구 성북로4길 52, 210동 1203호(돈암동,한진아파트)</t>
  </si>
  <si>
    <t>1994-08-08</t>
  </si>
  <si>
    <t>010-2626-1994</t>
  </si>
  <si>
    <t>119008@samickthk.co.kr</t>
  </si>
  <si>
    <t>서울특별시 강동구 천호대로221길 12 3층 (상일동)</t>
  </si>
  <si>
    <t>1969-04-04</t>
  </si>
  <si>
    <t>010-5777-3080</t>
  </si>
  <si>
    <t>sampin@samickthk.co.kr</t>
  </si>
  <si>
    <t>대구광역시 달서구 상인서로 46 서한타운 103동 406호</t>
  </si>
  <si>
    <t>1974-10-24</t>
  </si>
  <si>
    <t>010-3950-2559</t>
  </si>
  <si>
    <t>hdh1667@samickthk.co.kr</t>
  </si>
  <si>
    <t>대구시 달서구 진천로 77  108동 2103호(진천동, 진천역 계룡리슈빌 아파트)</t>
  </si>
  <si>
    <t>1980-08-01</t>
  </si>
  <si>
    <t>010-5533-8841</t>
  </si>
  <si>
    <t>g2basic@samickthk.co.kr</t>
  </si>
  <si>
    <t>대구광역시 달서구 월배로11길 9-15,  101동 1905호(유천동, 진천역 화성파크리젠시)</t>
  </si>
  <si>
    <t>1987-06-12</t>
  </si>
  <si>
    <t>010-9074-2406</t>
  </si>
  <si>
    <t>nite612@samickthk.co.kr</t>
  </si>
  <si>
    <t>대구광역시 동구 동북로 340 1007동 907호 (신암동, 동대구해모로스퀘어웨스트)</t>
  </si>
  <si>
    <t>010-3253-6015</t>
  </si>
  <si>
    <t>117002@samickthk.co.kr</t>
  </si>
  <si>
    <t>대구광역시 달서구 갈밭남로 12 205동 1505호(대곡동, 수목원제일풍경채)</t>
  </si>
  <si>
    <t>1988-04-28</t>
  </si>
  <si>
    <t>010-8980-9227</t>
  </si>
  <si>
    <t>116040@samickthk.co.kr</t>
  </si>
  <si>
    <t>대구광역시 달성군 다사읍 왕선로 26 105동 801호(죽곡 하우젠트아너스빌)</t>
  </si>
  <si>
    <t>1992-07-23</t>
  </si>
  <si>
    <t>010-9032-4626</t>
  </si>
  <si>
    <t>115029@samickthk.co.kr</t>
  </si>
  <si>
    <t>경기도 용인시 기흥구 농서로 87, A동 302호(농서동)</t>
  </si>
  <si>
    <t>1990-09-04</t>
  </si>
  <si>
    <t>010-4579-5886</t>
  </si>
  <si>
    <t>117069@samickthk.co.kr</t>
  </si>
  <si>
    <t>경기도 오산시 남부대로 430-12 106동 605호(고현동,아이파크아파트)</t>
  </si>
  <si>
    <t>1997-03-27</t>
  </si>
  <si>
    <t>010-8540-5474</t>
  </si>
  <si>
    <t>123019@samickthk.co.kr</t>
  </si>
  <si>
    <t>대구광역시 북구 대불로 1-14 (산격동)</t>
  </si>
  <si>
    <t>1992-07-30</t>
  </si>
  <si>
    <t>010-6789-5971</t>
  </si>
  <si>
    <t>122069@samickthk.co.kr</t>
  </si>
  <si>
    <t>대구광역시 동구 동촌로 391-22, 101동 401호(용계동,해오름타운)</t>
  </si>
  <si>
    <t>1997-01-14</t>
  </si>
  <si>
    <t>010-6687-2040</t>
  </si>
  <si>
    <t>123020@samickthk.co.kr</t>
  </si>
  <si>
    <t>대구광역시 서구 통학로 55-9, 101호 (내당동,골든파크빌)</t>
  </si>
  <si>
    <t>1998-03-09</t>
  </si>
  <si>
    <t>010-3896-7992</t>
  </si>
  <si>
    <t>122149@samickthk.co.kr</t>
  </si>
  <si>
    <t>대구광역시 달서구 조암남로16길 20, 202동 1306호(월성동, 월성동코오롱하늘채)</t>
  </si>
  <si>
    <t>1972-06-01</t>
  </si>
  <si>
    <t>010-4950-1976</t>
  </si>
  <si>
    <t>boguss@samickthk.co.kr</t>
  </si>
  <si>
    <t>대구광역시 수성구 동대구로 95  102동 803호(두산동, 수성SK리더스뷰)</t>
  </si>
  <si>
    <t>1970-05-03</t>
  </si>
  <si>
    <t>010-2024-8667</t>
  </si>
  <si>
    <t>kimjong@samickthk.co.kr</t>
  </si>
  <si>
    <t>대구광역시 남구 명덕로34길 48 주인세대</t>
  </si>
  <si>
    <t>1979-09-01</t>
  </si>
  <si>
    <t>010-9778-7751</t>
  </si>
  <si>
    <t>cp0901@samickthk.co.kr</t>
  </si>
  <si>
    <t>대구광역시 달서구 갈밭남로 12 211동 205호 (대곡동, 수목원제일풍경채)</t>
  </si>
  <si>
    <t>1988-05-03</t>
  </si>
  <si>
    <t>010-9364-9454</t>
  </si>
  <si>
    <t>114031@samickthk.co.kr</t>
  </si>
  <si>
    <t>대구광역시 달서구 성서동로 355-20 104동 1402호 (이곡동, 성서2차화성타운)</t>
  </si>
  <si>
    <t>1991-01-30</t>
  </si>
  <si>
    <t>010-7266-9441</t>
  </si>
  <si>
    <t>kyungrok130@samickthk.co.kr</t>
  </si>
  <si>
    <t>대구광역시 수성구 지산로3길 33 104동 702호 (지산동, 더샵 수성라크에르)</t>
  </si>
  <si>
    <t>1993-11-22</t>
  </si>
  <si>
    <t>010-3578-9610</t>
  </si>
  <si>
    <t>lce@samickthk.co.kr</t>
  </si>
  <si>
    <t>대구광역시 달성군 현풍읍 테크노북로2길 30 203동 1402호(대구테크노폴리스엘에이치천년나무2단지)</t>
  </si>
  <si>
    <t>1996-08-29</t>
  </si>
  <si>
    <t>대구광역시 수성구 수성로38길 58-5, 5동 101호(중동,그랜뷰빌라)</t>
  </si>
  <si>
    <t>1998-12-07</t>
  </si>
  <si>
    <t>010-2456-7430</t>
  </si>
  <si>
    <t>123040@samickthk.co.kr</t>
  </si>
  <si>
    <t>대구광역시 달성군 현풍읍 테크노북로2길 10, 103동 502호(대구테크노폴리스 LH천년나무1단지)</t>
  </si>
  <si>
    <t>1997-03-12</t>
  </si>
  <si>
    <t>010-9833-2426</t>
  </si>
  <si>
    <t>122141@samickthk.co.kr</t>
  </si>
  <si>
    <t>대구광역시 북구 관음중앙로33길 3-18, 302호(읍내동)</t>
  </si>
  <si>
    <t>1982-04-19</t>
  </si>
  <si>
    <t>010)9365-3809</t>
  </si>
  <si>
    <t>101008@samickthk.co.kr</t>
  </si>
  <si>
    <t>대구광역시 달서구 월성로 100 101동 2003호 (월성동, 월성 삼정그린코아 에듀파크)</t>
  </si>
  <si>
    <t>1964-09-10</t>
  </si>
  <si>
    <t>010-9963-6771</t>
  </si>
  <si>
    <t>104035@samickthk.co.kr</t>
  </si>
  <si>
    <t>대구광역시 동구 동북로 340 1002동 905호 (신암동, 동대구 해모로 스퀘어 웨스트)</t>
  </si>
  <si>
    <t>1964-08-15</t>
  </si>
  <si>
    <t>010-9775-7422</t>
  </si>
  <si>
    <t>199077@samickthk.co.kr</t>
  </si>
  <si>
    <t>대구광역시 달서구 학산로 30,  107/505(월성보성타운1단지)</t>
  </si>
  <si>
    <t>1976-03-14</t>
  </si>
  <si>
    <t>010-65413564</t>
  </si>
  <si>
    <t>102024@samickthk.co.kr</t>
  </si>
  <si>
    <t>대구광역시 달성군 화원읍 비슬로 2417 103동 2003호 (설화명곡역 우방아이유쉘)</t>
  </si>
  <si>
    <t>1981-01-18</t>
  </si>
  <si>
    <t>010-2815-7041</t>
  </si>
  <si>
    <t>103042@samickthk.co.kr</t>
  </si>
  <si>
    <t>대구광역시 달성군 다사읍 서재로7길 25 305동 2305호 (에코폴리스 동화아이위시3차)</t>
  </si>
  <si>
    <t>1975-11-28</t>
  </si>
  <si>
    <t>010-3511-9675</t>
  </si>
  <si>
    <t>100261@samickthk.co.kr</t>
  </si>
  <si>
    <t>대구광역시 달서구 성지로11  102/1010(영남우방1차아파트)</t>
  </si>
  <si>
    <t>1980-12-28</t>
  </si>
  <si>
    <t>011-520-3597</t>
  </si>
  <si>
    <t>100247@samickthk.co.kr</t>
  </si>
  <si>
    <t>대구광역시 달성군 구지면 국가산단대로70길 17, 106동 1201호(대구국가산단 디에트로 더 센트럴)</t>
  </si>
  <si>
    <t>1981-12-19</t>
  </si>
  <si>
    <t>010-4704-4128</t>
  </si>
  <si>
    <t>105029@samickthk.co.kr</t>
  </si>
  <si>
    <t>대구광역시 달서구 월성1동  월드메르디앙 104동 805호</t>
  </si>
  <si>
    <t>1975-06-04</t>
  </si>
  <si>
    <t>010-8530-5197</t>
  </si>
  <si>
    <t>105073@samickthk.co.kr</t>
  </si>
  <si>
    <t>대구광역시 달서구 도원로46 617동 1702호(별메마을)</t>
  </si>
  <si>
    <t>1966-02-07</t>
  </si>
  <si>
    <t>010-3977-8914</t>
  </si>
  <si>
    <t>103013@samickthk.co.kr</t>
  </si>
  <si>
    <t>대구광역시 달서구 성지로 11,  103/105(성서1차영남우방타운)</t>
  </si>
  <si>
    <t>1980-12-20</t>
  </si>
  <si>
    <t>010-9272-4324</t>
  </si>
  <si>
    <t>103041@samickthk.co.kr</t>
  </si>
  <si>
    <t>대구광역시 달서구 달서대로 41,  104/1907(대곡역화성파크드림아파트)</t>
  </si>
  <si>
    <t>1980-10-13</t>
  </si>
  <si>
    <t>011-531-8751</t>
  </si>
  <si>
    <t>100256@samickthk.co.kr</t>
  </si>
  <si>
    <t>대구광역시 달서구 조암남로32길 40, 111동 103호 (대천동, 월배삼정그린코아포레스트)</t>
  </si>
  <si>
    <t>1985-08-21</t>
  </si>
  <si>
    <t>010-4147-6964</t>
  </si>
  <si>
    <t>113019@samickthk.co.kr</t>
  </si>
  <si>
    <t>대구시 달서구 조암남로32길40, 113동 2105호(대천동, 월배삼정그린코아포레스트)</t>
  </si>
  <si>
    <t>1969-01-22</t>
  </si>
  <si>
    <t>010-3805-5429</t>
  </si>
  <si>
    <t>194024@samickthk.co.kr</t>
  </si>
  <si>
    <t>대구시달성군다사읍세천로187한라비발디109동103호</t>
  </si>
  <si>
    <t>1988-03-04</t>
  </si>
  <si>
    <t>010-3012-8003</t>
  </si>
  <si>
    <t>byangel13@naver.com</t>
  </si>
  <si>
    <t>대구광역시 달성군 국가산단북로 60길 59, 202동 1404호(반도유보라아이비파크 2)</t>
  </si>
  <si>
    <t>1982-10-02</t>
  </si>
  <si>
    <t>01091735315</t>
  </si>
  <si>
    <t>113023@samickthk.co.kr</t>
  </si>
  <si>
    <t>대구광역시 달서구 학산로 30 108동 1102호 (월성동, 월성보성아파트1단지)</t>
  </si>
  <si>
    <t>1984-07-31</t>
  </si>
  <si>
    <t xml:space="preserve"> 010-2491-0138</t>
  </si>
  <si>
    <t>113014@samickthk.co.kr</t>
  </si>
  <si>
    <t>대구광역시 달성군 테크노대로5길58  107동902호</t>
  </si>
  <si>
    <t>1983-10-13</t>
  </si>
  <si>
    <t>010-9117-9294</t>
  </si>
  <si>
    <t>111040@samickthk.co.kr</t>
  </si>
  <si>
    <t>대구광역시 달서구 용산로12길 77 102동 1501호 (장기동, 죽전역 코오롱하늘채아파트)</t>
  </si>
  <si>
    <t>1981-05-23</t>
  </si>
  <si>
    <t>010-2565-6497</t>
  </si>
  <si>
    <t>112037@samickthk.co.kr</t>
  </si>
  <si>
    <t>대구광역시 중구 남산로2길 17-14</t>
  </si>
  <si>
    <t>1982-11-01</t>
  </si>
  <si>
    <t>010-7116-9916</t>
  </si>
  <si>
    <t>113008@samickthk.co.kr</t>
  </si>
  <si>
    <t>대구광역시 북구 산격로14길 33</t>
  </si>
  <si>
    <t>1987-07-03</t>
  </si>
  <si>
    <t>010-9854-7950</t>
  </si>
  <si>
    <t>113005@samickthk.co.kr</t>
  </si>
  <si>
    <t>대구광역시 서구 통학로50길 13, 2층(비산동)</t>
  </si>
  <si>
    <t>1979-11-26</t>
  </si>
  <si>
    <t>010-9391-3444</t>
  </si>
  <si>
    <t>110086@samickthk.co.kr</t>
  </si>
  <si>
    <t>대구광역시 북구 팔거천동로52,  101/401(칠곡미래타운)</t>
  </si>
  <si>
    <t>1988-06-01</t>
  </si>
  <si>
    <t>010-6717-0395</t>
  </si>
  <si>
    <t>110084@samickthk.co.kr</t>
  </si>
  <si>
    <t>대구광역시 북구 동북로26길  17-10</t>
  </si>
  <si>
    <t>1988-12-05</t>
  </si>
  <si>
    <t>010)3945-7004</t>
  </si>
  <si>
    <t>110082@samickthk.co.kr</t>
  </si>
  <si>
    <t>대구광역시 달서구 도원로46,  604/804(별메마을아파트)</t>
  </si>
  <si>
    <t>1980-05-13</t>
  </si>
  <si>
    <t>010-9515-9454</t>
  </si>
  <si>
    <t>106045@samickthk.co.kr</t>
  </si>
  <si>
    <t>대구광역시 북구 내곡로 89 308동 1406호 (사수동, 브라운스톤 강북)</t>
  </si>
  <si>
    <t>1993-10-04</t>
  </si>
  <si>
    <t>010-4262-2338</t>
  </si>
  <si>
    <t>115027@samickthk.co.kr</t>
  </si>
  <si>
    <t>대구광역시 북구 구암로32길 14, 103동 501호(구암동, 칠곡3차서한타운)</t>
  </si>
  <si>
    <t>1992-08-11</t>
  </si>
  <si>
    <t>010-4173-0986</t>
  </si>
  <si>
    <t>116018@samickthk.co.kr</t>
  </si>
  <si>
    <t>대구광역시 달서구 상화로 380,  401/110(상인동, 장미아파트)</t>
  </si>
  <si>
    <t>1987-11-25</t>
  </si>
  <si>
    <t>010-4131-6646</t>
  </si>
  <si>
    <t>111042@samickthk.co.kr</t>
  </si>
  <si>
    <t>대구광역시 달성군 다사읍 서재리 궁산2길 12 101동403호 (서재 메가시티 태왕아너스)</t>
  </si>
  <si>
    <t>1992-11-13</t>
  </si>
  <si>
    <t>010-3229-6095</t>
  </si>
  <si>
    <t>118004@samickthk.co.kr</t>
  </si>
  <si>
    <t>대구 달서구 구마로 12길 89 대구 달서구 구마로12길 89(월성주공5단지 아파트,502동 1508호)</t>
  </si>
  <si>
    <t>1988-07-04</t>
  </si>
  <si>
    <t>010-8630-7272</t>
  </si>
  <si>
    <t>118019@samickthk.co.kr</t>
  </si>
  <si>
    <t>대구광역시 달성군 유가읍 테크노북로9길 16, 110동 1301호(우미린)</t>
  </si>
  <si>
    <t>010-2794-1065</t>
  </si>
  <si>
    <t>120010@samickthk.co.kr</t>
  </si>
  <si>
    <t>대구광역시 북구 용송로 63 103동 901호(태전동, 관음타운)</t>
  </si>
  <si>
    <t>1996-12-03</t>
  </si>
  <si>
    <t>010-9757-5904</t>
  </si>
  <si>
    <t>121012@samickthk.co.kr</t>
  </si>
  <si>
    <t>대구광역시 달성군 현풍읍 부리1길 24, 205호</t>
  </si>
  <si>
    <t>1993-03-10</t>
  </si>
  <si>
    <t>010-7666-3779</t>
  </si>
  <si>
    <t>120008@samickthk.co.kr</t>
  </si>
  <si>
    <t>대구광역시 달서구 선원로37북길 22-3 101호(이곡동)</t>
  </si>
  <si>
    <t>1995-03-18</t>
  </si>
  <si>
    <t>010-7203-1811</t>
  </si>
  <si>
    <t>114005@samickthk.co.kr</t>
  </si>
  <si>
    <t>대구광역시 북구 구암로21길 6,  102/505(한양코스모스아파트)</t>
  </si>
  <si>
    <t>1994-02-08</t>
  </si>
  <si>
    <t>010-5382-0588</t>
  </si>
  <si>
    <t>122108@samickthk.co.kr</t>
  </si>
  <si>
    <t>대구광역시 서구 북비산로 65길 30-5 (비산동)</t>
  </si>
  <si>
    <t>1995-04-19</t>
  </si>
  <si>
    <t>010-5838-0488</t>
  </si>
  <si>
    <t>122101@samickthk.co.kr</t>
  </si>
  <si>
    <t>대구광역시 달서구 학산로 30, 110동 1001호 (월성동, 월성보성타운)</t>
  </si>
  <si>
    <t>1993-01-16</t>
  </si>
  <si>
    <t>010-5148-6977</t>
  </si>
  <si>
    <t>120019@samickthk.co.kr</t>
  </si>
  <si>
    <t>대구광역시 달서구 월배로32안길 66 203동 409호(진천동, 월배2차귀빈타운)</t>
  </si>
  <si>
    <t>1999-10-19</t>
  </si>
  <si>
    <t>010-2047-6554</t>
  </si>
  <si>
    <t>123049@samickthk.co.kr</t>
  </si>
  <si>
    <t>대구광역시 북구 도담길 16, 202동 602호(국우동, 힐스테이트데시앙도남2단지)</t>
  </si>
  <si>
    <t>2000-10-14</t>
  </si>
  <si>
    <t>010-3623-8384</t>
  </si>
  <si>
    <t>122111@samickthk.co.kr</t>
  </si>
  <si>
    <t>대구광역시 남구 대명서6길 35-1, 303호(대명동)</t>
  </si>
  <si>
    <t>1996-06-13</t>
  </si>
  <si>
    <t>010-7477-1374</t>
  </si>
  <si>
    <t>122109@samickthk.co.kr</t>
  </si>
  <si>
    <t>대구광역시 북구 관음로 18, 102동 503호(태전동,태전대백맨션)</t>
  </si>
  <si>
    <t>1991-03-01</t>
  </si>
  <si>
    <t>010-4115-6102</t>
  </si>
  <si>
    <t>122099@samickthk.co.kr</t>
  </si>
  <si>
    <t>대구광역시 달서구 상화로 370, 302동 109호 (상인동,장미아파트)</t>
  </si>
  <si>
    <t>1994-07-29</t>
  </si>
  <si>
    <t>010-7324-1260</t>
  </si>
  <si>
    <t>123044@samickthk.co.kr</t>
  </si>
  <si>
    <t>경상북도 구미시 산호대로25길 39, 202동 1203호(옥계동, 부영아파트)</t>
  </si>
  <si>
    <t>2000-11-11</t>
  </si>
  <si>
    <t>010-9551-5366</t>
  </si>
  <si>
    <t>123042@samickthk.co.kr</t>
  </si>
  <si>
    <t>대구광역시 달성군 구지면 국가산단북로34길 10, 307동 404호(반도유보라아이비파크 3)</t>
  </si>
  <si>
    <t>2001-04-30</t>
  </si>
  <si>
    <t>010-6396-3357</t>
  </si>
  <si>
    <t>123041@samickthk.co.kr</t>
  </si>
  <si>
    <t>대구광역시 북구 검단동로 24-38, 303호(검단동, 신한빌라)</t>
  </si>
  <si>
    <t>1998-11-12</t>
  </si>
  <si>
    <t>010-6276-3465</t>
  </si>
  <si>
    <t>121059@samickthk.co.kr</t>
  </si>
  <si>
    <t>대구광역시 서구 국채보상로 66길 40 102동 101호(평리동, 대림빌라)</t>
  </si>
  <si>
    <t>1994-12-03</t>
  </si>
  <si>
    <t>010-2088-5449</t>
  </si>
  <si>
    <t>121058@samickthk.co.kr</t>
  </si>
  <si>
    <t>대구광역시 동구 동부로 33 102동 206호(신천동, 신천역 까사밀라)</t>
  </si>
  <si>
    <t>1998-02-12</t>
  </si>
  <si>
    <t>010-3865-0212</t>
  </si>
  <si>
    <t>122008@samickthk.co.kr</t>
  </si>
  <si>
    <t>대구광역시 달성군 논공읍 남리길 7, 505동 501호(평광현대아파트)</t>
  </si>
  <si>
    <t>1996-06-14</t>
  </si>
  <si>
    <t>010-8836-9144</t>
  </si>
  <si>
    <t>122040@samickthk.co.kr</t>
  </si>
  <si>
    <t>대구광역시 달성군 다사읍  왕선로 49, 102동 1311호(동서타운)</t>
  </si>
  <si>
    <t>1989-08-03</t>
  </si>
  <si>
    <t>010-9371-2990</t>
  </si>
  <si>
    <t>122042@samickthk.co.kr</t>
  </si>
  <si>
    <t>대구광역시 남구 경상2길 30 (대명동)</t>
  </si>
  <si>
    <t>1978-01-25</t>
  </si>
  <si>
    <t>010-2039-5145</t>
  </si>
  <si>
    <t>lsh5145@samickthk.co.kr</t>
  </si>
  <si>
    <t>대구광역시 달서구 월배로11길 33,  108/1104(진천역AK그랑폴리스아파트)</t>
  </si>
  <si>
    <t>1979-07-04</t>
  </si>
  <si>
    <t>010-5157-0704</t>
  </si>
  <si>
    <t>sky79z@samickthk.co.kr</t>
  </si>
  <si>
    <t>대구광역시 달서구 조암로 6길 19,  107/1302(월성동, 월성월드메르디앙)</t>
  </si>
  <si>
    <t>1982-12-19</t>
  </si>
  <si>
    <t>010-6537-1801</t>
  </si>
  <si>
    <t>110024@samickthk.co.kr</t>
  </si>
  <si>
    <t>대구광역시 달성군 다사읍 서재로 7길 25 에코폴리스 동화아이위시 3차 303동 1901호</t>
  </si>
  <si>
    <t>010-5444-4583</t>
  </si>
  <si>
    <t>ajshaha@samickthk.co.kr</t>
  </si>
  <si>
    <t>대구광역시 북구 검단동로 24-30 (검단동)</t>
  </si>
  <si>
    <t>1996-07-25</t>
  </si>
  <si>
    <t>010-2399-8158</t>
  </si>
  <si>
    <t>122010@samickthk.co.kr</t>
  </si>
  <si>
    <t>대구광역시 동구 팔공로51길 10, 316동 1606호(봉무동, 이시아폴리스더샵3차)</t>
  </si>
  <si>
    <t>2000-06-30</t>
  </si>
  <si>
    <t>010-3034-8244</t>
  </si>
  <si>
    <t>120001@samickthk.co.kr</t>
  </si>
  <si>
    <t>대구광역시 달성군 현풍읍 테크노북로4길 27, 304동 1107호 (대구테크노폴리스엘에이치천년나무3단지)</t>
  </si>
  <si>
    <t>1976-05-29</t>
  </si>
  <si>
    <t>010-9965-1477</t>
  </si>
  <si>
    <t>103021@samickthk.co.kr</t>
  </si>
  <si>
    <t>대구광역시 달성군 다사읍 세천로 187,  109/1703(대구 세천 한라비발디아파트)</t>
  </si>
  <si>
    <t>1977-01-08</t>
  </si>
  <si>
    <t>010-9548-3669</t>
  </si>
  <si>
    <t>103046@samickthk.co.kr</t>
  </si>
  <si>
    <t>대구광역시  달성군 화원읍 비슬로 520길 22-1</t>
  </si>
  <si>
    <t>1975-03-21</t>
  </si>
  <si>
    <t>010-2675-7407</t>
  </si>
  <si>
    <t>199113@samickthk.co.kr</t>
  </si>
  <si>
    <t>대구광역시 달성군 유가읍 테크노대로5길 79   111/302(진아리채)</t>
  </si>
  <si>
    <t>1980-09-10</t>
  </si>
  <si>
    <t>010-2537-7704</t>
  </si>
  <si>
    <t>103008@samickthk.co.kr</t>
  </si>
  <si>
    <t>대구광역시 달성군 화원읍 비슬로539길 35,  101/302(대곡역래미안아파트)</t>
  </si>
  <si>
    <t>1964-03-25</t>
  </si>
  <si>
    <t>010-8717-0257</t>
  </si>
  <si>
    <t>104034@samickthk.co.kr</t>
  </si>
  <si>
    <t>대구광역시 달성군 다사읍 서재로7길 25 316동 1603호 (에코폴리스 동화 아이위시 3차)</t>
  </si>
  <si>
    <t>1970-04-04</t>
  </si>
  <si>
    <t>010-5512-6615</t>
  </si>
  <si>
    <t>195094@samickthk.co.kr</t>
  </si>
  <si>
    <t>대구광역시 달성군 화원읍 비슬로539길 35 106동804호(대곡역래미안)</t>
  </si>
  <si>
    <t>1978-07-07</t>
  </si>
  <si>
    <t>010-2385-1082</t>
  </si>
  <si>
    <t>103007@samickthk.co.kr</t>
  </si>
  <si>
    <t>대구광역시 달성군 다사읍 세천로182-10 101동803호(현대썬앤빌 대구)</t>
  </si>
  <si>
    <t>1981-10-27</t>
  </si>
  <si>
    <t>010-7427-0217</t>
  </si>
  <si>
    <t>106024@samickthk.co.kr</t>
  </si>
  <si>
    <t>대구광역시 달성군 다사읍 세천북로 10 102동 602호(세천삼정그린코아더베스트 1단지)</t>
  </si>
  <si>
    <t>1978-08-02</t>
  </si>
  <si>
    <t>010)4032-3357</t>
  </si>
  <si>
    <t>110014@samickthk.co.kr</t>
  </si>
  <si>
    <t>대구광역시 북구 검단동로 24-38  303호(신한빌라)</t>
  </si>
  <si>
    <t>1987-10-16</t>
  </si>
  <si>
    <t>010-6665-5482</t>
  </si>
  <si>
    <t>109017@samickthk.co.kr</t>
  </si>
  <si>
    <t>대구광역시 달성군 구지면 국가산단대로70길 17, 109동 1301호 (대구국가산단 디에트르 더 센트럴)</t>
  </si>
  <si>
    <t>1987-12-23</t>
  </si>
  <si>
    <t>010-9054-0127</t>
  </si>
  <si>
    <t>110074@samickthk.co.kr</t>
  </si>
  <si>
    <t>대구광역시 달성군 구지면 과학마을로3길 14 108동 1004호 (반도유보라아이비파크)</t>
  </si>
  <si>
    <t>1988-02-01</t>
  </si>
  <si>
    <t>010-4057-0909</t>
  </si>
  <si>
    <t>110075@samickthk.co.kr</t>
  </si>
  <si>
    <t>대구광역시 달성군 구지면 과학마을로3길 14 101동 1805호 (대구국가산단 반도유보라 아이비파크)</t>
  </si>
  <si>
    <t>1978-07-02</t>
  </si>
  <si>
    <t>010)9912-2955</t>
  </si>
  <si>
    <t>110079@samickthk.co.kr</t>
  </si>
  <si>
    <t>대구광역시 북구 검단로 28,  103/104(복현건영아파트)</t>
  </si>
  <si>
    <t>1985-05-13</t>
  </si>
  <si>
    <t>010-8844-2696</t>
  </si>
  <si>
    <t>110085@samickthk.co.kr</t>
  </si>
  <si>
    <t>대구광역시 달성군 현풍읍 테크노상업로 49 111동 602호 (제일풍경채더퍼스트)</t>
  </si>
  <si>
    <t>1986-08-17</t>
  </si>
  <si>
    <t>010-2228-2072</t>
  </si>
  <si>
    <t>110091@samickthk.co.kr</t>
  </si>
  <si>
    <t>대구광역시 북구 성북로 70 1004동 1102호 (침산동, 침산화성파크드림)</t>
  </si>
  <si>
    <t>010-6220-1399</t>
  </si>
  <si>
    <t>111029@samickthk.co.kr</t>
  </si>
  <si>
    <t>대구광역시 북구 구암로32길 22,  102/1307(칠곡동서2차아파트)</t>
  </si>
  <si>
    <t>1980-04-05</t>
  </si>
  <si>
    <t>010-2517-0303</t>
  </si>
  <si>
    <t>111030@samickthk.co.kr</t>
  </si>
  <si>
    <t>대구광역시 중구 남산로 73 103동 605호 (남산동, 청라힐스자이)</t>
  </si>
  <si>
    <t>1987-07-14</t>
  </si>
  <si>
    <t>010-5000-7892</t>
  </si>
  <si>
    <t>110077@samickthk.co.kr</t>
  </si>
  <si>
    <t>대구광역시 달서구 상화로5길 23 103동 901호(진천동,진천태왕아너스)</t>
  </si>
  <si>
    <t>1981-01-20</t>
  </si>
  <si>
    <t>010-5124-3296</t>
  </si>
  <si>
    <t>106022@samickthk.co.kr</t>
  </si>
  <si>
    <t>대구광역시 달성군 구지면 과학마을로3길 14 108동 2001호 (대구국가산단 반도유보라 아이비파크)</t>
  </si>
  <si>
    <t>1981-09-29</t>
  </si>
  <si>
    <t>010-8857-9550</t>
  </si>
  <si>
    <t>106047@samickthk.co.kr</t>
  </si>
  <si>
    <t>대구광역시 달서구 조암남로 116 101동 803호 (대천동, 이안월배)</t>
  </si>
  <si>
    <t>1973-04-18</t>
  </si>
  <si>
    <t>010-3829-2282</t>
  </si>
  <si>
    <t>103014@samickthk.co.kr</t>
  </si>
  <si>
    <t>대구광역시 달성군 다사읍 왕선로 49 102동 207호 (동서타운)</t>
  </si>
  <si>
    <t>1982-05-10</t>
  </si>
  <si>
    <t>010-4152-9759</t>
  </si>
  <si>
    <t>103012@samickthk.co.kr</t>
  </si>
  <si>
    <t>대구광역시 달서구 이곡공원로 49,  301/1612(성서3차동서타운)</t>
  </si>
  <si>
    <t>1979-02-26</t>
  </si>
  <si>
    <t>010)4156-6739</t>
  </si>
  <si>
    <t>103004@samickthk.co.kr</t>
  </si>
  <si>
    <t>경상북도 경산시 경산로44길 29 201동 506호 (옥산동, 신화타운)</t>
  </si>
  <si>
    <t>1987-04-22</t>
  </si>
  <si>
    <t>010-9567-9808</t>
  </si>
  <si>
    <t>113015@samickthk.co.kr</t>
  </si>
  <si>
    <t>대구광역시 중구 명덕로 33 107동 204호 (남산동, 남산자이하늘채)</t>
  </si>
  <si>
    <t>1978-06-29</t>
  </si>
  <si>
    <t>010-5040-8565</t>
  </si>
  <si>
    <t>105070@samickthk.co.kr</t>
  </si>
  <si>
    <t>대구광역시 남구 현충로 48길 28  만경빌라 502호</t>
  </si>
  <si>
    <t>1980-06-21</t>
  </si>
  <si>
    <t>010-4509-2222</t>
  </si>
  <si>
    <t>106020@samickthk.co.kr</t>
  </si>
  <si>
    <t>대구광역시 달서구 월배로5길 76, 215동 1803호 (유천동, 대구월배2차 아이파크)</t>
  </si>
  <si>
    <t>1993-04-08</t>
  </si>
  <si>
    <t>010-5428-8141</t>
  </si>
  <si>
    <t>118023@samickthk.co.kr</t>
  </si>
  <si>
    <t>대구광역시 달서구 상원로3길 27 202호 (상인동)</t>
  </si>
  <si>
    <t>1995-01-19</t>
  </si>
  <si>
    <t>010-3220-3677</t>
  </si>
  <si>
    <t>118021@samickthk.co.kr</t>
  </si>
  <si>
    <t>대구광역시 북구 구리로250 109동 703호 (주공그린빌1단지)</t>
  </si>
  <si>
    <t>1991-01-25</t>
  </si>
  <si>
    <t>010-2105-1174</t>
  </si>
  <si>
    <t>114004@samickthk.co.kr</t>
  </si>
  <si>
    <t>대구광역시 달성군 구지면 화산리 1105 반도유보라3차 303동 2004호</t>
  </si>
  <si>
    <t>1987-02-13</t>
  </si>
  <si>
    <t>010-4509-4128</t>
  </si>
  <si>
    <t>113048@samickthk.co.kr</t>
  </si>
  <si>
    <t>대구광역시 달서구 와룡로123, 103동 1502호(감상동,죽전역 동화아이위시)</t>
  </si>
  <si>
    <t>1987-08-22</t>
  </si>
  <si>
    <t>010-8616-1046</t>
  </si>
  <si>
    <t>110078@samickthk.co.kr</t>
  </si>
  <si>
    <t>대구광역시 달성군 현풍읍 국가산단대로70길 41 109동 1202호 (국가산단 서한이다음 아파트)</t>
  </si>
  <si>
    <t>1992-09-25</t>
  </si>
  <si>
    <t>010-8983-2476</t>
  </si>
  <si>
    <t>118002@samickthk.co.kr</t>
  </si>
  <si>
    <t>대구광역시 달서구 새동네로 34 103동 1510호 (용산동, 보람타운)</t>
  </si>
  <si>
    <t>1994-04-08</t>
  </si>
  <si>
    <t>010-7138-0498</t>
  </si>
  <si>
    <t>117052@samickthk.co.kr</t>
  </si>
  <si>
    <t>대구광역시 달서구 월곡로 152  (상인동)</t>
  </si>
  <si>
    <t>1996-03-12</t>
  </si>
  <si>
    <t>010-2098-8385</t>
  </si>
  <si>
    <t>117060@samickthk.co.kr</t>
  </si>
  <si>
    <t>대구광역시 수성구 달구벌대로536길 75-6 (만촌동)</t>
  </si>
  <si>
    <t>1997-10-08</t>
  </si>
  <si>
    <t>010-6411-2235</t>
  </si>
  <si>
    <t>121015@samickthk.co.kr</t>
  </si>
  <si>
    <t>대구광역시 달성군 유가읍 현풍로47길 38 302호</t>
  </si>
  <si>
    <t>1990-02-28</t>
  </si>
  <si>
    <t>010-3737-0707</t>
  </si>
  <si>
    <t>118034@samickthk.co.kr</t>
  </si>
  <si>
    <t>대구광역시 달성군 현풍읍 현풍동로22길 3, 302호</t>
  </si>
  <si>
    <t>1996-05-29</t>
  </si>
  <si>
    <t>010-8622-0529</t>
  </si>
  <si>
    <t>121014@samickthk.co.kr</t>
  </si>
  <si>
    <t>대구광역시 달서구 월곡로 291 1409호(상인동, 중석아파트)</t>
  </si>
  <si>
    <t>1993-11-11</t>
  </si>
  <si>
    <t>010-4785-9745</t>
  </si>
  <si>
    <t>121017@samickthk.co.kr</t>
  </si>
  <si>
    <t>대구광역시 달성군 유가읍 테크노중앙대로1길 38-26, 101호</t>
  </si>
  <si>
    <t>1997-08-29</t>
  </si>
  <si>
    <t>010-4026-9106</t>
  </si>
  <si>
    <t>122048@samickthk.co.kr</t>
  </si>
  <si>
    <t>대구광역시 달성군 현풍읍 현풍동로 45-5 302호</t>
  </si>
  <si>
    <t>1993-06-18</t>
  </si>
  <si>
    <t>010-5055-5458</t>
  </si>
  <si>
    <t>122052@samickthk.co.kr</t>
  </si>
  <si>
    <t>대구광역시 달성군 구지면 과학마을로 70 102동 1202호 (과학마을청아람)</t>
  </si>
  <si>
    <t>1996-12-02</t>
  </si>
  <si>
    <t>010-2078-8818</t>
  </si>
  <si>
    <t>122049@samickthk.co.kr</t>
  </si>
  <si>
    <t>대구광역시 달성군 유가읍 테크노남로11길 17 202호</t>
  </si>
  <si>
    <t>1995-06-04</t>
  </si>
  <si>
    <t>010-4810-4674</t>
  </si>
  <si>
    <t>121061@samickthk.co.kr</t>
  </si>
  <si>
    <t>대구광역시 남구 대봉로14길 30 103동 806호(봉덕동, 봉덕화성파크드림)</t>
  </si>
  <si>
    <t>1999-09-09</t>
  </si>
  <si>
    <t>010-2705-4988</t>
  </si>
  <si>
    <t>121064@samickthk.co.kr</t>
  </si>
  <si>
    <t>대구광역시 달성군 구지면 과학마을로3길 14 107동 805호 (대구국가산단 반도유보라 아이비파크)</t>
  </si>
  <si>
    <t>1999-11-16</t>
  </si>
  <si>
    <t>010-6369-4015</t>
  </si>
  <si>
    <t>121066@samickthk.co.kr</t>
  </si>
  <si>
    <t>대구광역시 달성군 유가읍 테크노중앙대로1길 60-4 302호</t>
  </si>
  <si>
    <t>1995-05-24</t>
  </si>
  <si>
    <t>010-4855-4829</t>
  </si>
  <si>
    <t>122050@samickthk.co.kr</t>
  </si>
  <si>
    <t>대구광역시 북구 침산남로 116, 102동 1307호(침산동, 침산동서타운)</t>
  </si>
  <si>
    <t>1997-11-28</t>
  </si>
  <si>
    <t>010-6638-0441</t>
  </si>
  <si>
    <t>122114@samickthk.co.kr</t>
  </si>
  <si>
    <t>대구광역시 달서구 선원남로 99, 314동 802호 (이곡동,성서한빛마을)</t>
  </si>
  <si>
    <t>010-9452-3101</t>
  </si>
  <si>
    <t>122047@samickthk.co.kr</t>
  </si>
  <si>
    <t>대구광역시 북구 구암로21길 6, 104동 702호(읍내동, 코스모스한양아파트)</t>
  </si>
  <si>
    <t>1997-05-02</t>
  </si>
  <si>
    <t>010-3445-9739</t>
  </si>
  <si>
    <t>122054@samickthk.co.kr</t>
  </si>
  <si>
    <t>대구광역시 달성군 유가읍 테크노북로 165 102동 404호 (대구테크노폴리스 화성파크드림)</t>
  </si>
  <si>
    <t>1998-10-12</t>
  </si>
  <si>
    <t>010-6663-2432</t>
  </si>
  <si>
    <t>122064@samickthk.co.kr</t>
  </si>
  <si>
    <t>대구광역시 서구 북비산로57길 6-16  (평리동)</t>
  </si>
  <si>
    <t>1996-03-31</t>
  </si>
  <si>
    <t>010-9098-6798</t>
  </si>
  <si>
    <t>121063@samickthk.co.kr</t>
  </si>
  <si>
    <t>대구광역시 달서구 한들로 36 101동 305호(장기동, 영남네오빌파크)</t>
  </si>
  <si>
    <t>1993-06-25</t>
  </si>
  <si>
    <t>010-5033-8493</t>
  </si>
  <si>
    <t>122053@samickthk.co.kr</t>
  </si>
  <si>
    <t>대구광역시 수성구 파동로 84 1동 402호 (파동, 2차대자연아파트)</t>
  </si>
  <si>
    <t>1992-06-18</t>
  </si>
  <si>
    <t>010-8723-5182</t>
  </si>
  <si>
    <t>122046@samickthk.co.kr</t>
  </si>
  <si>
    <t>대구광역시 동구 화랑로25길 23,  1002호(효목동, 효목하이츠)</t>
  </si>
  <si>
    <t>1999-11-10</t>
  </si>
  <si>
    <t>010-3370-8579</t>
  </si>
  <si>
    <t>122044@samickthk.co.kr</t>
  </si>
  <si>
    <t>대구광역시 달서구 달서대로 719, 107동 405호(신당동, 신당한화꿈에그린아파트)</t>
  </si>
  <si>
    <t>1975-05-28</t>
  </si>
  <si>
    <t>010-2623-5916</t>
  </si>
  <si>
    <t>icon56@samickthk.co.kr</t>
  </si>
  <si>
    <t>대구광역시 달서구 월배로11길 33  110동 903호(유천동,AK그랑폴리스아파트)</t>
  </si>
  <si>
    <t>1967-06-24</t>
  </si>
  <si>
    <t>010-6361-1185</t>
  </si>
  <si>
    <t>lsryeol@samickthk.co.kr</t>
  </si>
  <si>
    <t>대구광역시 달성군 유가읍 테크노대로5길 80 204동 403호 (호반베르디움 2차)</t>
  </si>
  <si>
    <t>1985-03-07</t>
  </si>
  <si>
    <t>010-2882-9045</t>
  </si>
  <si>
    <t>dlangml@samickthk.co.kr</t>
  </si>
  <si>
    <t>대구광역시 달성군 구지면 국가산단대로70길 42 301동 404호 (모아미래도 에듀퍼스트)</t>
  </si>
  <si>
    <t>1984-05-03</t>
  </si>
  <si>
    <t>010-6546-7825</t>
  </si>
  <si>
    <t>haejung@samickthk.co.kr</t>
  </si>
  <si>
    <t>대구광역시 남구 대봉로30길 15 101동 402호 (이천동, 대봉교역 태왕아너스)</t>
  </si>
  <si>
    <t>1986-02-28</t>
  </si>
  <si>
    <t>010-4740-8995</t>
  </si>
  <si>
    <t>kjk8995@samickthk.co.kr</t>
  </si>
  <si>
    <t>대구광역시 달서구 조암로6길 19 105동 2507호 (월성동, 월성월드메르디앙아파트)</t>
  </si>
  <si>
    <t>1996-06-28</t>
  </si>
  <si>
    <t>010-3815-2329</t>
  </si>
  <si>
    <t>gw3815@samickthk.co.kr</t>
  </si>
  <si>
    <t>대구광역시 달성군 화원읍 화원로2길 25</t>
  </si>
  <si>
    <t>1988-10-31</t>
  </si>
  <si>
    <t>010-6783-4567</t>
  </si>
  <si>
    <t>hslee88@samickthk.co.kr</t>
  </si>
  <si>
    <t>대구광역시 달서구 용산로 160 104동 803호(용산동, 우방죽전타운)</t>
  </si>
  <si>
    <t>1998-01-02</t>
  </si>
  <si>
    <t>010-3392-3626</t>
  </si>
  <si>
    <t>123046@samickthk.co.kr</t>
  </si>
  <si>
    <t>대구광역시 달서구 진천로9길 70-5 (진천동)</t>
  </si>
  <si>
    <t>1966-07-03</t>
  </si>
  <si>
    <t>010-3537-8762</t>
  </si>
  <si>
    <t>190129@samickthk.co.kr</t>
  </si>
  <si>
    <t>대구광역시 서구 평리로 221,  103/311(꽃동네아파트)</t>
  </si>
  <si>
    <t>1977-08-16</t>
  </si>
  <si>
    <t>010-2702-6433</t>
  </si>
  <si>
    <t>195092@samickthk.co.kr</t>
  </si>
  <si>
    <t>대구광역시 달성군 다사읍 다사역로60  105/2804(다사e편한세상)</t>
  </si>
  <si>
    <t>1968-01-20</t>
  </si>
  <si>
    <t>010-8560-6607</t>
  </si>
  <si>
    <t>191041@samickthk.co.kr</t>
  </si>
  <si>
    <t>대구광역시 달서구 호산로 125 216동 505호 (파호동,성서삼성명가타운)</t>
  </si>
  <si>
    <t>1981-06-11</t>
  </si>
  <si>
    <t>010-7711-2632</t>
  </si>
  <si>
    <t>110080@samickthk.co.kr</t>
  </si>
  <si>
    <t>대구광역시 달성군 다사읍 죽곡2길 6 102동 415호 (강창태성그린시티)</t>
  </si>
  <si>
    <t>1980-01-11</t>
  </si>
  <si>
    <t>010-3610-8130</t>
  </si>
  <si>
    <t>110081@samickthk.co.kr</t>
  </si>
  <si>
    <t>대구광역시 달서구 새동네로 34 202동 602호 (용산동, 성서보람타운)</t>
  </si>
  <si>
    <t>1988-02-13</t>
  </si>
  <si>
    <t>010-9112-5218</t>
  </si>
  <si>
    <t>110094@samickthk.co.kr</t>
  </si>
  <si>
    <t>대구광역시 달서구 조암남로 182 111동 2004호(유천동, 대구월배 아이파크)</t>
  </si>
  <si>
    <t>1981-01-07</t>
  </si>
  <si>
    <t>010-5659-0535</t>
  </si>
  <si>
    <t>113016@samickthk.co.kr</t>
  </si>
  <si>
    <t>대구광역시 달서구 월배로22길 14 402호(진천동)</t>
  </si>
  <si>
    <t>1980-03-08</t>
  </si>
  <si>
    <t>010-5122-6378</t>
  </si>
  <si>
    <t>103047@samickthk.co.kr</t>
  </si>
  <si>
    <t>대구광역시 달성군 다사읍 세천북로 10 101동 302호 (세천삼정그린코아더베스트아파트1단지)</t>
  </si>
  <si>
    <t>1965-08-07</t>
  </si>
  <si>
    <t>010-8585-5615</t>
  </si>
  <si>
    <t>195045@samickthk.co.kr</t>
  </si>
  <si>
    <t>대구광역시 서구 북비산로 266-10</t>
  </si>
  <si>
    <t>1969-12-07</t>
  </si>
  <si>
    <t>010-7123-6278</t>
  </si>
  <si>
    <t>199078@samickthk.co.kr</t>
  </si>
  <si>
    <t>대구광역시 달성군 현풍읍 테크노상업로 33 104동 1303호 (서한이다음아파트)</t>
  </si>
  <si>
    <t>1982-05-05</t>
  </si>
  <si>
    <t>010-9156-1982</t>
  </si>
  <si>
    <t>110090@samickthk.co.kr</t>
  </si>
  <si>
    <t>대구광역시 달성군 다사읍 서재로7길 25 306동 2001호 (에코폴리스 동화 아이위시 3차)</t>
  </si>
  <si>
    <t>1988-07-25</t>
  </si>
  <si>
    <t>010-2409-5597</t>
  </si>
  <si>
    <t>118017@samickthk.co.kr</t>
  </si>
  <si>
    <t>대구광역시 국채보상로 34길 12 120동 1204호(중리동, 중리롯데캐슬)</t>
  </si>
  <si>
    <t>1977-12-10</t>
  </si>
  <si>
    <t>010)5258-6078</t>
  </si>
  <si>
    <t>106035@samickthk.co.kr</t>
  </si>
  <si>
    <t>대구광역시 중구 남산로1길 106</t>
  </si>
  <si>
    <t>1980-08-07</t>
  </si>
  <si>
    <t>010-9365-8338</t>
  </si>
  <si>
    <t>109024@samickthk.co.kr</t>
  </si>
  <si>
    <t>대구광역시 달성군 과학마을로 2길 6,  201/705(달성2차 청아람아파트)</t>
  </si>
  <si>
    <t>1983-03-02</t>
  </si>
  <si>
    <t>010-3500-4893</t>
  </si>
  <si>
    <t>111041@samickthk.co.kr</t>
  </si>
  <si>
    <t>대구광역시 북구 옥산로103  202/1003(침산1차푸르지오)</t>
  </si>
  <si>
    <t>1998-07-27</t>
  </si>
  <si>
    <t>010-6645-6919</t>
  </si>
  <si>
    <t>122022@samickthk.co.kr</t>
  </si>
  <si>
    <t>대구광역시 달성군 유가읍 테크노중앙대로1길 50 303호</t>
  </si>
  <si>
    <t>1992-06-07</t>
  </si>
  <si>
    <t>010-5531-7942</t>
  </si>
  <si>
    <t>122106@samickthk.co.kr</t>
  </si>
  <si>
    <t>대구광역시 달성군 유가읍 테크노북로 260 101동 1802호 (예미지 더 센트럴)</t>
  </si>
  <si>
    <t>2001-02-01</t>
  </si>
  <si>
    <t>010-9892-2850</t>
  </si>
  <si>
    <t>124002@samickthk.co.kr</t>
  </si>
  <si>
    <t>대구광역시 달성군 논공읍 비슬로350길 52</t>
  </si>
  <si>
    <t>1989-09-02</t>
  </si>
  <si>
    <t>010-2001-0902</t>
  </si>
  <si>
    <t>124003@samickthk.co.kr</t>
  </si>
  <si>
    <t>대구광역시 달성군 현풍읍 테크노상업로 49, 108동 305호(제일풍경채더퍼스트)</t>
  </si>
  <si>
    <t>1998-07-15</t>
  </si>
  <si>
    <t>010-8611-2803</t>
  </si>
  <si>
    <t>124005@samickthk.co.kr</t>
  </si>
  <si>
    <t>경상북도 영천시 망정1길 171, 102동 1302호(야사동, 한신THE휴영천퍼스트)</t>
  </si>
  <si>
    <t>1995-07-19</t>
  </si>
  <si>
    <t>010-4260-6686</t>
  </si>
  <si>
    <t>122117@samickthk.co.kr</t>
  </si>
  <si>
    <t>대구광역시 달성군 현풍읍 현풍동로 45-9 202호</t>
  </si>
  <si>
    <t>1990-11-17</t>
  </si>
  <si>
    <t>010-7576-5718</t>
  </si>
  <si>
    <t>122059@samickthk.co.kr</t>
  </si>
  <si>
    <t>대구광역시 달성군 현풍읍 현풍중앙로21길 43 301호</t>
  </si>
  <si>
    <t>1993-12-13</t>
  </si>
  <si>
    <t>010-6410-2548</t>
  </si>
  <si>
    <t>122055@samickthk.co.kr</t>
  </si>
  <si>
    <t>대구광역시 달성군 다사읍 서재로7길 23, 207동 1403호(에코폴리스 동화아이위시2차)</t>
  </si>
  <si>
    <t>010-5918-1140</t>
  </si>
  <si>
    <t>122104@samickthk.co.kr</t>
  </si>
  <si>
    <t>대구광역시 달성군 화원읍 명곡로 11, 106동 1204호 (명곡미래빌 1단지)</t>
  </si>
  <si>
    <t>1996-12-10</t>
  </si>
  <si>
    <t>010-4851-8262</t>
  </si>
  <si>
    <t>122116@samickthk.co.kr</t>
  </si>
  <si>
    <t>대구광역시 서구 달서천로69길 5 (비산동)</t>
  </si>
  <si>
    <t>1993-04-13</t>
  </si>
  <si>
    <t>010-7712-4610</t>
  </si>
  <si>
    <t>121068@samickthk.co.kr</t>
  </si>
  <si>
    <t>경상북도 구미시 송동로 147 320동 201호(도량동, 3주공아파트)</t>
  </si>
  <si>
    <t>1992-01-08</t>
  </si>
  <si>
    <t>010-4282-8220</t>
  </si>
  <si>
    <t>122057@samickthk.co.kr</t>
  </si>
  <si>
    <t>대구광역시 달성군 현풍읍 현풍동로27길 42, 401호(경림타운)</t>
  </si>
  <si>
    <t>1991-02-08</t>
  </si>
  <si>
    <t>010-4067-9263</t>
  </si>
  <si>
    <t>124004@samickthk.co.kr</t>
  </si>
  <si>
    <t>대구광역시 달서구 월성로 100, 101동 1305호(월성동, 월성 삼정그린코아 에듀파크)</t>
  </si>
  <si>
    <t>1979-12-01</t>
  </si>
  <si>
    <t>010-8509-4098</t>
  </si>
  <si>
    <t>122035@samickthk.co.kr</t>
  </si>
  <si>
    <t>대구광역시 달성군 현풍읍 테크노북로2길 9, 102동 901호(대구 테크노폴리스 일동미라주 더파크)</t>
  </si>
  <si>
    <t>1975-02-03</t>
  </si>
  <si>
    <t>010-2816-2433</t>
  </si>
  <si>
    <t>kwon@samickthk.co.kr</t>
  </si>
  <si>
    <t>대구 광역시 북구 관음로 295 104동 2301호</t>
  </si>
  <si>
    <t>1982-07-01</t>
  </si>
  <si>
    <t>010-6317-0700</t>
  </si>
  <si>
    <t>kskim@samickthk.co.kr</t>
  </si>
  <si>
    <t>대구광역시 달서구 월서로 51 106동 701호 (진천동, 월배역 포스코더샾 아파트)</t>
  </si>
  <si>
    <t>1982-11-17</t>
  </si>
  <si>
    <t>010-8587-2464</t>
  </si>
  <si>
    <t>jjd1117@samickthk.co.kr</t>
  </si>
  <si>
    <t>대구광역시 달성군 다사읍 대실역남로 33, 307동 1902호</t>
  </si>
  <si>
    <t>1990-04-17</t>
  </si>
  <si>
    <t>010-7122-5942</t>
  </si>
  <si>
    <t>116043@samickthk.co.kr</t>
  </si>
  <si>
    <t>대구광역시 북구 구리로 254 101동 306호 (칠곡현대아파트)</t>
  </si>
  <si>
    <t>1995-03-07</t>
  </si>
  <si>
    <t>010-9464-5330</t>
  </si>
  <si>
    <t>113042@samickthk.co.kr</t>
  </si>
  <si>
    <t>대구광역시 달서구 계대동문로3길 41, 202호 (신당동)</t>
  </si>
  <si>
    <t>1998-11-19</t>
  </si>
  <si>
    <t>010-8971-3740</t>
  </si>
  <si>
    <t>123075@samickthk.co.kr</t>
  </si>
  <si>
    <t>경상북도 포항시 남구 오천읍 정몽주로 702, 103동 102호(제일맨션)</t>
  </si>
  <si>
    <t>1996-02-23</t>
  </si>
  <si>
    <t>010-5282-8976</t>
  </si>
  <si>
    <t>123029@samickthk.co.kr</t>
  </si>
  <si>
    <t>대구광역시 동구 동부로 20, 303동 901호</t>
  </si>
  <si>
    <t>1975-10-16</t>
  </si>
  <si>
    <t>010-5163-6890</t>
  </si>
  <si>
    <t>196018@samickthk.co.kr</t>
  </si>
  <si>
    <t>경상북도 구미시 왕산로 28-13  112동 1703호 (임은동, 코오롱하늘채)</t>
  </si>
  <si>
    <t>1967-02-06</t>
  </si>
  <si>
    <t>010-5547-6063</t>
  </si>
  <si>
    <t>195080@samickthk.co.kr</t>
  </si>
  <si>
    <t>대구광역시 달서구 선원로 100 101동 1201호(이곡동, 동서서한타운)</t>
  </si>
  <si>
    <t>1971-05-12</t>
  </si>
  <si>
    <t>010-9021-3667</t>
  </si>
  <si>
    <t>195050@samickthk.co.kr</t>
  </si>
  <si>
    <t>대구광역시 달성군 화원읍 명곡로 11,  101/1901(명곡미래빌1단지)</t>
  </si>
  <si>
    <t>1977-04-24</t>
  </si>
  <si>
    <t>010-7107-0848</t>
  </si>
  <si>
    <t>103016@samickthk.co.kr</t>
  </si>
  <si>
    <t>대구광역시 달서구 조암로6길 20,  102/702(월성푸르지오)</t>
  </si>
  <si>
    <t>1990-12-11</t>
  </si>
  <si>
    <t>010-3520-2005</t>
  </si>
  <si>
    <t>113034@samickthk.co.kr</t>
  </si>
  <si>
    <t>대구광역시 북구 신천동로 722</t>
  </si>
  <si>
    <t>1985-12-14</t>
  </si>
  <si>
    <t>010-8997-2381</t>
  </si>
  <si>
    <t>110034@samickthk.co.kr</t>
  </si>
  <si>
    <t>대구광역시 달서구 학산로7길 69-9,  103호</t>
  </si>
  <si>
    <t>1984-08-09</t>
  </si>
  <si>
    <t>010-5555-1696</t>
  </si>
  <si>
    <t>110037@samickthk.co.kr</t>
  </si>
  <si>
    <t>대구 달성군 다사읍 세천남로 35 111동 603호(제일풍경채프라임)</t>
  </si>
  <si>
    <t>1977-04-06</t>
  </si>
  <si>
    <t>010-5130-0421</t>
  </si>
  <si>
    <t>113022@samickthk.co.kr</t>
  </si>
  <si>
    <t>대구광역시 남구 대명로 42 마동 311호 (대명동, 우방코스모스아파트)</t>
  </si>
  <si>
    <t>1981-03-03</t>
  </si>
  <si>
    <t>010-3536-2569</t>
  </si>
  <si>
    <t>110041@samickthk.co.kr</t>
  </si>
  <si>
    <t>경북 구미시 해평면 도문1길 15-58 번지</t>
  </si>
  <si>
    <t>1983-02-10</t>
  </si>
  <si>
    <t>010-9916-2544</t>
  </si>
  <si>
    <t>110038@samickthk.co.kr</t>
  </si>
  <si>
    <t>대구광역시 북구 구암로21길 38 102동 1001호 (읍내동, 공작한양아파트)</t>
  </si>
  <si>
    <t>1990-06-21</t>
  </si>
  <si>
    <t>010-9428-7277</t>
  </si>
  <si>
    <t>115018@samickthk.co.kr</t>
  </si>
  <si>
    <t>대구광역시 서구 달서천로61길 37 (비산동)</t>
  </si>
  <si>
    <t>010-6282-0685</t>
  </si>
  <si>
    <t>115017@samickthk.co.kr</t>
  </si>
  <si>
    <t>대구광역시 달성군 구지면 국가산단대로70길17 108동 1503호</t>
  </si>
  <si>
    <t>1989-11-05</t>
  </si>
  <si>
    <t>010-2332-2828</t>
  </si>
  <si>
    <t>117006@samickthk.co.kr</t>
  </si>
  <si>
    <t>경상북도 칠곡군 석적읍 남율로9길 81 306동 1401호 (칠곡남율효성해링턴플레이스3단지)</t>
  </si>
  <si>
    <t>1985-06-11</t>
  </si>
  <si>
    <t>010-3967-6658</t>
  </si>
  <si>
    <t>117012@samickthk.co.kr</t>
  </si>
  <si>
    <t>대구광역시 서구 서대구로 45길 7 (평리동)</t>
  </si>
  <si>
    <t>1992-09-10</t>
  </si>
  <si>
    <t>010-5012-9148</t>
  </si>
  <si>
    <t>117011@samickthk.co.kr</t>
  </si>
  <si>
    <t>대구광역시 달서구 본동616  월성주공5단지 505동 1204호</t>
  </si>
  <si>
    <t>010-7556-8968</t>
  </si>
  <si>
    <t>116045@samickthk.co.kr</t>
  </si>
  <si>
    <t>대구광역시 서구 국채보상로37길 38 612동505호 (평리동, 서대구역서한이다음더퍼스트)</t>
  </si>
  <si>
    <t>1993-08-20</t>
  </si>
  <si>
    <t>01083214864</t>
  </si>
  <si>
    <t>116015@samickthk.co.kr</t>
  </si>
  <si>
    <t>대구광역시 달성군 다사읍 서재로7길 25 307동601호 (에코폴리스 동화 아이위시 3차)</t>
  </si>
  <si>
    <t>1984-12-07</t>
  </si>
  <si>
    <t>010-9293-3286</t>
  </si>
  <si>
    <t>114020@samickthk.co.kr</t>
  </si>
  <si>
    <t>대구광역시 달성군 유가읍 테크노대로5길 57 208동 1604호 (대구테크노폴리스남해오네뜨2차)</t>
  </si>
  <si>
    <t>1986-11-04</t>
  </si>
  <si>
    <t>010-9590-8074</t>
  </si>
  <si>
    <t>115008@samickthk.co.kr</t>
  </si>
  <si>
    <t>대구광역시 달서구 신당로 56,  110동 507호(신당동,성서주공아파트)</t>
  </si>
  <si>
    <t>1987-07-08</t>
  </si>
  <si>
    <t>010-3533-8759</t>
  </si>
  <si>
    <t>118037@samickthk.co.kr</t>
  </si>
  <si>
    <t>대구광역시 수성구 동원로 123 202동 1103호 (만촌동, 메트로팔레스2단지아파트)</t>
  </si>
  <si>
    <t>1990-05-05</t>
  </si>
  <si>
    <t>010-2787-4966</t>
  </si>
  <si>
    <t>117068@samickthk.co.kr</t>
  </si>
  <si>
    <t>대구광역시 동구 신암로16길 33 104동 707호(신천동, 신천가람타운)</t>
  </si>
  <si>
    <t>1994-06-21</t>
  </si>
  <si>
    <t>010-5189-3918</t>
  </si>
  <si>
    <t>117065@samickthk.co.kr</t>
  </si>
  <si>
    <t>대구광역시 달서구 용산로12길 77 104동 2501호 (장기동, 죽전역코오롱하늘채)</t>
  </si>
  <si>
    <t>1995-08-20</t>
  </si>
  <si>
    <t>010-8011-7949</t>
  </si>
  <si>
    <t>120012@samickthk.co.kr</t>
  </si>
  <si>
    <t>대구광역시 서구 서대구로 77 101동 2003호(평리동, 평리청구타운)</t>
  </si>
  <si>
    <t>1989-03-17</t>
  </si>
  <si>
    <t>010-6886-4427</t>
  </si>
  <si>
    <t>118038@samickthk.co.kr</t>
  </si>
  <si>
    <t>대구광역시 동구 평화로 76-2  2층(신암동)</t>
  </si>
  <si>
    <t>1993-08-16</t>
  </si>
  <si>
    <t>010-3651-7595</t>
  </si>
  <si>
    <t>117066@samickthk.co.kr</t>
  </si>
  <si>
    <t>대구광역시 동구 팔공로53길 40 407동 1701호(봉무동,이시아폴리스더샵4차)</t>
  </si>
  <si>
    <t>1991-10-28</t>
  </si>
  <si>
    <t>010-8959-1184</t>
  </si>
  <si>
    <t>123015@samickthk.co.kr</t>
  </si>
  <si>
    <t>대구광역시 남구 대경길 205 307호(대명동 모나코빌라)</t>
  </si>
  <si>
    <t>2001-06-25</t>
  </si>
  <si>
    <t>010-7118-0509</t>
  </si>
  <si>
    <t>122120@samickthk.co.kr</t>
  </si>
  <si>
    <t>대구광역시 중구 달구벌대로 1970, 202동 1101호(남산동, 청라 센트럴파크)</t>
  </si>
  <si>
    <t>1994-03-17</t>
  </si>
  <si>
    <t>010-6618-0481</t>
  </si>
  <si>
    <t>120011@samickthk.co.kr</t>
  </si>
  <si>
    <t>대구광역시 북구 구암로17길 24 (읍내동)</t>
  </si>
  <si>
    <t>2000-10-03</t>
  </si>
  <si>
    <t>010-5465-6264</t>
  </si>
  <si>
    <t>122119@samickthk.co.kr</t>
  </si>
  <si>
    <t>대구광역시 달서구 새동네로 34, 202동 1205호 (용산동,보람타운)</t>
  </si>
  <si>
    <t>1992-09-06</t>
  </si>
  <si>
    <t>010-5059-3043</t>
  </si>
  <si>
    <t>120013@samickthk.co.kr</t>
  </si>
  <si>
    <t>대구광역시 남구 중앙대로47길 83-2 (대명동)</t>
  </si>
  <si>
    <t>1996-02-21</t>
  </si>
  <si>
    <t>010-3373-3799</t>
  </si>
  <si>
    <t>123010@samickthk.co.kr</t>
  </si>
  <si>
    <t>대구광역시 서구 달구벌대로329길 97-2 (중리동)</t>
  </si>
  <si>
    <t>1997-03-16</t>
  </si>
  <si>
    <t>010-7712-6080</t>
  </si>
  <si>
    <t>122091@samickthk.co.kr</t>
  </si>
  <si>
    <t>대구광역시 달서구 구마로14남길 55, 407동 806호 (월성동, 월성 센트로파크)</t>
  </si>
  <si>
    <t>1995-04-01</t>
  </si>
  <si>
    <t>010-2667-2044</t>
  </si>
  <si>
    <t>122024@samickthk.co.kr</t>
  </si>
  <si>
    <t>대구광역시 서구 큰장로25길 5-8, 301호(내당동, 황제빌라)</t>
  </si>
  <si>
    <t>1993-02-27</t>
  </si>
  <si>
    <t>010-8972-2932</t>
  </si>
  <si>
    <t>123036@samickthk.co.kr</t>
  </si>
  <si>
    <t>대구광역시 달서구 성서동로65길 34 (이곡동)</t>
  </si>
  <si>
    <t>2000-10-28</t>
  </si>
  <si>
    <t>010-8578-7810</t>
  </si>
  <si>
    <t>122151@samickthk.co.kr</t>
  </si>
  <si>
    <t>대구광역시 중구 남산로13길 17, 108동 1301호(남산동,보성황실타운아파트)</t>
  </si>
  <si>
    <t>1997-12-08</t>
  </si>
  <si>
    <t>010-5142-7029</t>
  </si>
  <si>
    <t>122090@samickthk.co.kr</t>
  </si>
  <si>
    <t>대구광역시 달서구 학산로7길 69-11 윈섬101호 (본동)</t>
  </si>
  <si>
    <t>1978-01-19</t>
  </si>
  <si>
    <t>010-4495-2000</t>
  </si>
  <si>
    <t>vibrato@samickthk.co.kr</t>
  </si>
  <si>
    <t>대구광역시 달성군 다사읍 서재로7길 25 307동 101호(에코폴리스 동화아이위시 3차)</t>
  </si>
  <si>
    <t>1984-01-14</t>
  </si>
  <si>
    <t>010-5258-3214</t>
  </si>
  <si>
    <t>jikimi22@samickthk.co.kr</t>
  </si>
  <si>
    <t>대구광역시 달성군 화원읍 비슬로539길 38 105동 1301호 (대곡역신동아파밀리에아파트)</t>
  </si>
  <si>
    <t>1990-02-16</t>
  </si>
  <si>
    <t>010-3362-3429</t>
  </si>
  <si>
    <t>117057@samickthk.co.kr</t>
  </si>
  <si>
    <t>대구광역시 달서구 구마로 36길 20,  209동 1206호(본동, 그린맨션)</t>
  </si>
  <si>
    <t>1990-11-04</t>
  </si>
  <si>
    <t>010-4459-9222</t>
  </si>
  <si>
    <t>113004@samickthk.co.kr</t>
  </si>
  <si>
    <t>대구 달서구 장기로 160, 101동 101호(감삼동,성당코오롱하늘채)</t>
  </si>
  <si>
    <t>1998-06-21</t>
  </si>
  <si>
    <t>010-4225-2450</t>
  </si>
  <si>
    <t>123050@samickthk.co.kr</t>
  </si>
  <si>
    <t>경상북도 영양군 영양읍 창암3길 54-8</t>
  </si>
  <si>
    <t>1982-03-16</t>
  </si>
  <si>
    <t>010-8565-1377</t>
  </si>
  <si>
    <t>110043@samickthk.co.kr</t>
  </si>
  <si>
    <t>대구광역시 달서구 선원로23남길 15 201호 (이곡동)</t>
  </si>
  <si>
    <t>1965-08-26</t>
  </si>
  <si>
    <t>010-4570-3901</t>
  </si>
  <si>
    <t>118032@samickthk.co.kr</t>
  </si>
  <si>
    <t>대구 달서구 유천동 488 유천포스코더샵 아파트 105/805</t>
  </si>
  <si>
    <t>010-9373-2951</t>
  </si>
  <si>
    <t>110036@samickthk.co.kr</t>
  </si>
  <si>
    <t>대구광역시 달성군 화원읍 명곡로 11 106동 304호(명곡미래빌 1단지)</t>
  </si>
  <si>
    <t>1986-12-23</t>
  </si>
  <si>
    <t>010-2075-6006</t>
  </si>
  <si>
    <t>111010@samickthk.co.kr</t>
  </si>
  <si>
    <t>대구광역시 달성군 다사읍 서재로7길 23 201동 2503호(에코폴리스 동화아이위시2차)</t>
  </si>
  <si>
    <t>1985-08-29</t>
  </si>
  <si>
    <t>010-5438-0959</t>
  </si>
  <si>
    <t>110040@samickthk.co.kr</t>
  </si>
  <si>
    <t>대구광역시 달서구 성서서로 316 202동 1304호 (이곡동, 성서대백창신한라맨션)</t>
  </si>
  <si>
    <t>1987-07-09</t>
  </si>
  <si>
    <t>010-9389-3553</t>
  </si>
  <si>
    <t>111031@samickthk.co.kr</t>
  </si>
  <si>
    <t>대구광역시 달성군 다사읍 서재로7길 25 308동1203호 (에코폴리스 동화 아이위시 3차)</t>
  </si>
  <si>
    <t>010-2933-5422</t>
  </si>
  <si>
    <t>116046@samickthk.co.kr</t>
  </si>
  <si>
    <t>대구 광역시 달서구 구마로 12길 89 월성주공아파트 505동 1303호</t>
  </si>
  <si>
    <t>1992-06-26</t>
  </si>
  <si>
    <t>010-4185-2269</t>
  </si>
  <si>
    <t>114030@samickthk.co.kr</t>
  </si>
  <si>
    <t>대구광역시 달서구 갈밭남로 17 206동 502호 (대곡동, 대구대곡수목원호정포레스트)</t>
  </si>
  <si>
    <t>1987-12-19</t>
  </si>
  <si>
    <t>010-2520-5339</t>
  </si>
  <si>
    <t>114023@samickthk.co.kr</t>
  </si>
  <si>
    <t>대구광역시 달성군 다사읍 서재로24길 29 102동 1803호 (신성서 진흥더블파크)</t>
  </si>
  <si>
    <t>1982-11-08</t>
  </si>
  <si>
    <t>010-5108-7351</t>
  </si>
  <si>
    <t>114024@samickthk.co.kr</t>
  </si>
  <si>
    <t>대구광역시 달성군 옥포읍 돌미로6길5  서한아파트 506동1006호</t>
  </si>
  <si>
    <t>1992-11-27</t>
  </si>
  <si>
    <t>010-4080-3867</t>
  </si>
  <si>
    <t>114026@samickthk.co.kr</t>
  </si>
  <si>
    <t>대구광역시 중구 달성로 123 103동 1501호 (달성동, 달성파크푸르지오힐스테이트)</t>
  </si>
  <si>
    <t>010-2577-0125</t>
  </si>
  <si>
    <t>117005@samickthk.co.kr</t>
  </si>
  <si>
    <t>대구광역시 달서구 진천로16길 26 103동904호 (진천동, 진천역 라온프라이빗 센텀)</t>
  </si>
  <si>
    <t>1990-11-13</t>
  </si>
  <si>
    <t>010-8575-9660</t>
  </si>
  <si>
    <t>116044@samickthk.co.kr</t>
  </si>
  <si>
    <t>대구광역시 달성군 옥포읍 비슬로 1941 102동 1004호 (대구옥포LH허브시티)</t>
  </si>
  <si>
    <t>1992-03-09</t>
  </si>
  <si>
    <t>010-5159-4097</t>
  </si>
  <si>
    <t>116002@samickthk.co.kr</t>
  </si>
  <si>
    <t>대구광역시 달서구 진천로16길 26 101동 2603호 (진천동, 진천역 라온프라이빗 센텀)</t>
  </si>
  <si>
    <t>1996-09-11</t>
  </si>
  <si>
    <t>010-9055-6321</t>
  </si>
  <si>
    <t>123009@samickthk.co.kr</t>
  </si>
  <si>
    <t>대구광역시 달서구 성지로 42, 804동 302호(용산동, 성서8주공아파트)</t>
  </si>
  <si>
    <t>1996-02-24</t>
  </si>
  <si>
    <t>010-5452-0279</t>
  </si>
  <si>
    <t>123037@samickthk.co.kr</t>
  </si>
  <si>
    <t>경상남도 거창군 가조면 지산로 1466</t>
  </si>
  <si>
    <t>2000-10-27</t>
  </si>
  <si>
    <t>010-4998-2976</t>
  </si>
  <si>
    <t>123038@samickthk.co.kr</t>
  </si>
  <si>
    <t>대구광역시 달성군 다사읍 서재로7길 23, 205동 1707호(에코폴리스 동화아이위시2차)</t>
  </si>
  <si>
    <t>1997-11-25</t>
  </si>
  <si>
    <t>010-9972-4235</t>
  </si>
  <si>
    <t>120014@samickthk.co.kr</t>
  </si>
  <si>
    <t>대구광역시 달서구 계대동문로 123 105동 1006호(이곡동, 우방타운)</t>
  </si>
  <si>
    <t>2000-04-24</t>
  </si>
  <si>
    <t>010-7585-1669</t>
  </si>
  <si>
    <t>122152@samickthk.co.kr</t>
  </si>
  <si>
    <t>대구광역시 북구 침산남로 215, 101동 3203호(침산동,강변일성트루엘)</t>
  </si>
  <si>
    <t>010-5067-1499</t>
  </si>
  <si>
    <t>122016@samickthk.co.kr</t>
  </si>
  <si>
    <t>대구광역시 달서구 구마로 12길 89 502동705호</t>
  </si>
  <si>
    <t>1994-05-04</t>
  </si>
  <si>
    <t>010-6767-2610</t>
  </si>
  <si>
    <t>122015@samickthk.co.kr</t>
  </si>
  <si>
    <t>대구광역시 수성구 파동로40길 30-2 (파동)</t>
  </si>
  <si>
    <t>2000-07-04</t>
  </si>
  <si>
    <t>010-4454-0359</t>
  </si>
  <si>
    <t>122153@samickthk.co.kr</t>
  </si>
  <si>
    <t>대구광역시 달서구 성서로72길 115-4 (이곡동)</t>
  </si>
  <si>
    <t>2000-12-03</t>
  </si>
  <si>
    <t>010-2106-9419</t>
  </si>
  <si>
    <t>123016@samickthk.co.kr</t>
  </si>
  <si>
    <t>대구광역시 북구 팔거천동로 104, 102동 1308호(동천동, 칠곡2차보성서한타운)</t>
  </si>
  <si>
    <t>1998-01-19</t>
  </si>
  <si>
    <t>010-9211-2240</t>
  </si>
  <si>
    <t>122013@samickthk.co.kr</t>
  </si>
  <si>
    <t>대구광역시 북구 중앙대로 591, 213동 1303호(침산동, 침산동코오롱하늘채)</t>
  </si>
  <si>
    <t>1995-05-08</t>
  </si>
  <si>
    <t>010-6889-6334</t>
  </si>
  <si>
    <t>123051@samickthk.co.kr</t>
  </si>
  <si>
    <t>대구광역시 서구 통학로49길 49-14 (평리동)</t>
  </si>
  <si>
    <t>1975-08-27</t>
  </si>
  <si>
    <t>010-6625-3512</t>
  </si>
  <si>
    <t>namjinking@samickthk.co.kr</t>
  </si>
  <si>
    <t>대구광역시 달서구 장기로 160,  108동 1401호(감삼동, 성당코오롱하늘채)</t>
  </si>
  <si>
    <t>1976-02-03</t>
  </si>
  <si>
    <t>010-2801-3680</t>
  </si>
  <si>
    <t>yangsh@samickthk.co.kr</t>
  </si>
  <si>
    <t>대구광역시 중구 대봉로43길 21, 106동 404호(대봉동, 더샵리비테르1차아파트 )</t>
  </si>
  <si>
    <t>1976-03-05</t>
  </si>
  <si>
    <t>010-2628-1268</t>
  </si>
  <si>
    <t>artdelman@samickthk.co.kr</t>
  </si>
  <si>
    <t>경상북도 의성군 점곡면 의성길안로 1426</t>
  </si>
  <si>
    <t>1981-12-09</t>
  </si>
  <si>
    <t>010-4139-8184</t>
  </si>
  <si>
    <t>sungchul@samickthk.co.kr</t>
  </si>
  <si>
    <t>대구광역시 달서구 학산로2길 24 101동 403호(월성동, 월성청구타운)</t>
  </si>
  <si>
    <t>1981-04-20</t>
  </si>
  <si>
    <t>010-6555-4244</t>
  </si>
  <si>
    <t>bann1004@samickthk.co.kr</t>
  </si>
  <si>
    <t>대구광역시 달서구 당산로36길 11 104동 602호(두류동, 두류 센트레빌 더시티)</t>
  </si>
  <si>
    <t>1981-11-20</t>
  </si>
  <si>
    <t>010-6622-9186</t>
  </si>
  <si>
    <t>angelaya@samickthk.co.kr</t>
  </si>
  <si>
    <t>대구광역시 달성군 유가읍 테크노북로9길 16 103동 303호 (우미린더포레스트)</t>
  </si>
  <si>
    <t>1984-06-13</t>
  </si>
  <si>
    <t>010-6688-9420</t>
  </si>
  <si>
    <t>js0613@samickthk.co.kr</t>
  </si>
  <si>
    <t>대구광역시 달성군 현풍읍 테크노북로2길 9 107동 1402호 (대구테크노폴리스일동미라주더파크)</t>
  </si>
  <si>
    <t>1987-11-06</t>
  </si>
  <si>
    <t>010-7245-0072</t>
  </si>
  <si>
    <t>115015@samickthk.co.kr</t>
  </si>
  <si>
    <t>대구광역시 달서구 구마로12길 89 506동 801호(본동, 월성주공아파트)</t>
  </si>
  <si>
    <t>1986-09-11</t>
  </si>
  <si>
    <t>010-8946-0013</t>
  </si>
  <si>
    <t>alstn@samickthk.co.kr</t>
  </si>
  <si>
    <t>대구광역시 달성군 다사읍 세천로 160,   102동 704호(북죽곡엠코타운더솔레뉴)</t>
  </si>
  <si>
    <t>1993-01-18</t>
  </si>
  <si>
    <t>010-2066-0680</t>
  </si>
  <si>
    <t>kimdk9301@samickthk.co.kr</t>
  </si>
  <si>
    <t>대구광역시 남구 대명로21길 47 (대명동)</t>
  </si>
  <si>
    <t>1993-02-10</t>
  </si>
  <si>
    <t>010-4582-6736</t>
  </si>
  <si>
    <t>donghoon@samickthk.co.kr</t>
  </si>
  <si>
    <t>대구광역시 달성군 현풍읍 테크노대로 73, 1동 1214호(줌시티(줌시티)</t>
  </si>
  <si>
    <t>1992-04-14</t>
  </si>
  <si>
    <t>010-8788-7514</t>
  </si>
  <si>
    <t>121024@samickthk.co.kr</t>
  </si>
  <si>
    <t>대구광역시 달서구 조암남로32길 40, 112동504 (대천동, 월배삼정그린코아포레스트)</t>
  </si>
  <si>
    <t>1995-04-24</t>
  </si>
  <si>
    <t>010-9928-6367</t>
  </si>
  <si>
    <t>122142@samickthk.co.kr</t>
  </si>
  <si>
    <t>대구광역시 북구 침산남로19길 8, 202동 1801호 (침산동, 침산2차청구타운)</t>
  </si>
  <si>
    <t>010-2798-8554</t>
  </si>
  <si>
    <t>dhqudfh22@samickthk.co.kr</t>
  </si>
  <si>
    <t>대구광역시 달성군 현풍읍 비슬로 136길 25-2 201호</t>
  </si>
  <si>
    <t>1979-02-18</t>
  </si>
  <si>
    <t>010-8567-7640</t>
  </si>
  <si>
    <t>smile-0102@samickthk.co.kr</t>
  </si>
  <si>
    <t>대구 광역시 달서구 월배로 5길 76 217동401호(유천동,대구월배2차 아이파크)</t>
  </si>
  <si>
    <t>1989-03-14</t>
  </si>
  <si>
    <t>010-7611-8061</t>
  </si>
  <si>
    <t>rbckd011@samickthk.co.kr</t>
  </si>
  <si>
    <t>대구광역시 서구 국채보상로37길 38 621동 902호 (평리동, 서대구역서한이다음더퍼스트)</t>
  </si>
  <si>
    <t>1994-03-08</t>
  </si>
  <si>
    <t>010-3438-8723</t>
  </si>
  <si>
    <t>cnmcm@samickthk.co.kr</t>
  </si>
  <si>
    <t>대구광역시 달성군 화원읍 명천로 243 507동 1607호(명곡미래빌 5단지)</t>
  </si>
  <si>
    <t>1996-02-13</t>
  </si>
  <si>
    <t>010-3856-5296</t>
  </si>
  <si>
    <t>121018@samickthk.co.kr</t>
  </si>
  <si>
    <t>대구광역시 달성군 현풍읍 테크노북로 4길 27, 301동 407호(대구테크노폴리스 LH천년나무 3단지)</t>
  </si>
  <si>
    <t>1996-04-08</t>
  </si>
  <si>
    <t>010-7547-8823</t>
  </si>
  <si>
    <t>122023@samickthk.co.kr</t>
  </si>
  <si>
    <t>대구광역시 달서구 야외음악당로53길 62-17 (두류동)</t>
  </si>
  <si>
    <t>1974-12-29</t>
  </si>
  <si>
    <t>010-3072-9935</t>
  </si>
  <si>
    <t>morgoth@samickthk.co.kr</t>
  </si>
  <si>
    <t>대구광역시 중구 달구벌대로 1975 102동 2603호 (대신동, 태왕아너스스카이 아파트)</t>
  </si>
  <si>
    <t>1978-06-17</t>
  </si>
  <si>
    <t>010-8590-2711</t>
  </si>
  <si>
    <t>shkim@samickthk.co.kr</t>
  </si>
  <si>
    <t>대구광역시 달성군 화원읍 비슬로 539길 35,  108/1704(대곡역래미안아파트)</t>
  </si>
  <si>
    <t>1985-10-22</t>
  </si>
  <si>
    <t>010-6433-0488</t>
  </si>
  <si>
    <t>jmlee@samickthk.co.kr</t>
  </si>
  <si>
    <t>대구시 달성군 유가읍 테크노북로 260 예미지 104/2103</t>
  </si>
  <si>
    <t>1988-12-06</t>
  </si>
  <si>
    <t>010-2350-9465</t>
  </si>
  <si>
    <t>joo123@samickthk.co.kr</t>
  </si>
  <si>
    <t>대구광역시 달성군 다사읍 대실역북로 26 260/1802 (대실역청아람 2단지)</t>
  </si>
  <si>
    <t>1988-12-13</t>
  </si>
  <si>
    <t>010-5177-9750</t>
  </si>
  <si>
    <t>118008@samickthk.co.kr</t>
  </si>
  <si>
    <t>대구광역시 중구 재마루길 21 2층(남산동)</t>
  </si>
  <si>
    <t>1993-02-24</t>
  </si>
  <si>
    <t>010-9808-3226</t>
  </si>
  <si>
    <t>117031@samickthk.co.kr</t>
  </si>
  <si>
    <t>대구광역시 달서구 용산로12길 77 105동 3703호(장기동, 죽전역코오롱하늘채)</t>
  </si>
  <si>
    <t>010-4932-6200</t>
  </si>
  <si>
    <t>122076@samickthk.co.kr</t>
  </si>
  <si>
    <t>대구광역시 서구 서대구로68길 50-4, 101호(비산동,삼성씨티빌)</t>
  </si>
  <si>
    <t>1979-12-05</t>
  </si>
  <si>
    <t>010-4517-3551</t>
  </si>
  <si>
    <t>kwangilove@samickthk.co.kr</t>
  </si>
  <si>
    <t>대구광역시 중구 달구벌대로 2020  101동 1604호(남산동, 남산e편한세상)</t>
  </si>
  <si>
    <t>1979-04-29</t>
  </si>
  <si>
    <t>010)6352-9604</t>
  </si>
  <si>
    <t>hibae@samickthk.co.kr</t>
  </si>
  <si>
    <t>대구광역시 수성구 달구벌대로522길 17 101동 402호 (만촌동, 만촌역태왕아너스)</t>
  </si>
  <si>
    <t>1987-07-10</t>
  </si>
  <si>
    <t>010-9655-7416</t>
  </si>
  <si>
    <t>leewh0710@samickthk.co.kr</t>
  </si>
  <si>
    <t>경북 칠곡군 석적읍 석적로 955-19,  105동 1906호(우방신천지타운)</t>
  </si>
  <si>
    <t>1989-08-04</t>
  </si>
  <si>
    <t>010-2004-6371</t>
  </si>
  <si>
    <t>117039@samickthk.co.kr</t>
  </si>
  <si>
    <t>대구광역시 서구 달서로18길 5 301호 (비산동)</t>
  </si>
  <si>
    <t>1983-11-19</t>
  </si>
  <si>
    <t>010-5223-8632</t>
  </si>
  <si>
    <t>jgpark@samickthk.co.kr</t>
  </si>
  <si>
    <t>대구광역시 달성군 다사읍 대실역남로 50 죽곡한신휴플러스 107동 1006호</t>
  </si>
  <si>
    <t>1980-04-20</t>
  </si>
  <si>
    <t>010-4378-3651</t>
  </si>
  <si>
    <t>sjj13@samickthk.co.kr</t>
  </si>
  <si>
    <t>경산남도 창녕군 남지읍 남지중앙1길 10,  703/403(덕진7차봄아파트)</t>
  </si>
  <si>
    <t>1988-09-20</t>
  </si>
  <si>
    <t>010-2418-8380</t>
  </si>
  <si>
    <t>yjsim@samickthk.co.kr</t>
  </si>
  <si>
    <t>대구광역시 달서구 월배로5길 76 210동 401호(유천동, 대구월배2차 아이파크)</t>
  </si>
  <si>
    <t>1992-05-15</t>
  </si>
  <si>
    <t>010-2575-3395</t>
  </si>
  <si>
    <t>121036@samickthk.co.kr</t>
  </si>
  <si>
    <t>대구광역시 달성군 현풍읍 테크노북로4길 27 302동 1409호(대구테크노폴리스 LH천년나무3단지)</t>
  </si>
  <si>
    <t>1997-09-25</t>
  </si>
  <si>
    <t>010-3312-9166</t>
  </si>
  <si>
    <t>122143@samickthk.co.kr</t>
  </si>
  <si>
    <t>대구광역시 북구 칠곡중앙대로125길 7, 103동 1003호 (읍내동, SD아이프라임강북아파트)</t>
  </si>
  <si>
    <t>1997-08-06</t>
  </si>
  <si>
    <t>010-8986-6914</t>
  </si>
  <si>
    <t>122079@samickthk.co.kr</t>
  </si>
  <si>
    <t>대구광역시 달성군 현풍읍 테크노북로4길 27 303동 802호 (대구테크노폴리스엘에이치천년나무3단지)</t>
  </si>
  <si>
    <t>1998-01-29</t>
  </si>
  <si>
    <t>010-5527-4816</t>
  </si>
  <si>
    <t>123067@samickthk.co.kr</t>
  </si>
  <si>
    <t>1973-04-02</t>
  </si>
  <si>
    <t>010-2084-9815</t>
  </si>
  <si>
    <t>jknoh@samickthk.co.kr</t>
  </si>
  <si>
    <t>경남 거창군 거창읍 거열로 7길 29 대경넥스빌 106동 1007호</t>
  </si>
  <si>
    <t>1973-08-03</t>
  </si>
  <si>
    <t>010-2505-3784</t>
  </si>
  <si>
    <t>newtek1@samickthk.co.kr</t>
  </si>
  <si>
    <t>대구광역시 달성군 다사읍 대실역북로 38 105동 1505호 (대실역청아람 1단지)</t>
  </si>
  <si>
    <t>1988-08-01</t>
  </si>
  <si>
    <t>010-2760-7912</t>
  </si>
  <si>
    <t>113047@samickthk.co.kr</t>
  </si>
  <si>
    <t>대구광역시 달서구 송현로7길 10 1110동 806호 (상인동, 상인화성파크드림1단지아파트)</t>
  </si>
  <si>
    <t>1983-02-05</t>
  </si>
  <si>
    <t>010-9431-6618</t>
  </si>
  <si>
    <t>111064@samickthk.co.kr</t>
  </si>
  <si>
    <t>대구광역시 북구 침산로21길10 201동 801호(침산동, 대한.동아침산2차무지개아파트)</t>
  </si>
  <si>
    <t>1985-04-21</t>
  </si>
  <si>
    <t>010-4808-3814</t>
  </si>
  <si>
    <t>hslim@samickthk.co.kr</t>
  </si>
  <si>
    <t>대구광역시 달서구 월배로5길 76,  212동 1904호(유천동, 대구월배2차아이파크)</t>
  </si>
  <si>
    <t>1997-11-09</t>
  </si>
  <si>
    <t>010-2461-6631</t>
  </si>
  <si>
    <t>123061@samickthk.co.kr</t>
  </si>
  <si>
    <t>대구광역시 중구 달구벌대로 1943, 104동 401호 (대신동, e편한세상 대신)</t>
  </si>
  <si>
    <t>1997-03-30</t>
  </si>
  <si>
    <t>010-6246-2099</t>
  </si>
  <si>
    <t>120020@samickthk.co.kr</t>
  </si>
  <si>
    <t>대구광역시 달서구 조암로6길 20 108동 1407(월성동, 월성프르지오)</t>
  </si>
  <si>
    <t>1999-05-22</t>
  </si>
  <si>
    <t>010-5060-6958</t>
  </si>
  <si>
    <t>124013@samickthk.co.kr</t>
  </si>
  <si>
    <t>대구광역시 달서구 도원로 45, 412동 202호(도원동,대곡강산타운)</t>
  </si>
  <si>
    <t>1967-06-22</t>
  </si>
  <si>
    <t>010-5548-3867</t>
  </si>
  <si>
    <t>100294@samickthk.co.kr</t>
  </si>
  <si>
    <t>대구광역시 달서구 구마로 12길 93  5동 1441호(월성주공아파트)</t>
  </si>
  <si>
    <t>1974-01-22</t>
  </si>
  <si>
    <t>010-8850-6658</t>
  </si>
  <si>
    <t>102041@samickthk.co.kr</t>
  </si>
  <si>
    <t>대구광역시 달서구 용산로 12길 77 죽전역 코오롱하늘채 104동 2101호</t>
  </si>
  <si>
    <t>1968-10-20</t>
  </si>
  <si>
    <t>010-3119-8557</t>
  </si>
  <si>
    <t>100232@samickthk.co.kr</t>
  </si>
  <si>
    <t>대구광역시 달서구 용산로 174 101동 1305호 (용산동, 용산우방타운)</t>
  </si>
  <si>
    <t>1976-11-14</t>
  </si>
  <si>
    <t>010-3510-3219</t>
  </si>
  <si>
    <t>199089@samickthk.co.kr</t>
  </si>
  <si>
    <t>대구 남구 안지랑로 6길 35 1층</t>
  </si>
  <si>
    <t>1973-11-03</t>
  </si>
  <si>
    <t>010-9081-8042</t>
  </si>
  <si>
    <t>cwc@samickthk.co.kr</t>
  </si>
  <si>
    <t>대구광역시 달성군 다사읍 달구벌대로 812,  201/302(강창하이츠)</t>
  </si>
  <si>
    <t>2000-12-28</t>
  </si>
  <si>
    <t>010-6341-1150</t>
  </si>
  <si>
    <t>122150@samickthk.co.kr</t>
  </si>
  <si>
    <t>대구광역시 북구 오봉로 39, 507호 (노원동2가, 노원동화타운)</t>
  </si>
  <si>
    <t>1997-11-21</t>
  </si>
  <si>
    <t>010-4783-8698</t>
  </si>
  <si>
    <t>124011@samickthk.co.kr</t>
  </si>
  <si>
    <t>경상북ㅂ도 포항시 북구 흥해읍 도음로877번길 15, 103동 302호(삼도뷰엔빌)</t>
  </si>
  <si>
    <t>1973-03-19</t>
  </si>
  <si>
    <t>010-3950-1934</t>
  </si>
  <si>
    <t>shdel7@samickthk.co.kr</t>
  </si>
  <si>
    <t>대구광역시 달서구 상화로 86,  202/402(삼성래미안2차아파트)</t>
  </si>
  <si>
    <t>1974-01-27</t>
  </si>
  <si>
    <t>010-2816-1207</t>
  </si>
  <si>
    <t>tmdqo@samickthk.co.kr</t>
  </si>
  <si>
    <t>대구광역시 달서구 조암로10길 11 105동 706호 (월성동, 월성 협성휴포레)</t>
  </si>
  <si>
    <t>1964-09-20</t>
  </si>
  <si>
    <t>010)8587-2877</t>
  </si>
  <si>
    <t>196032@samickthk.co.kr</t>
  </si>
  <si>
    <t>대구광역시 북구 대현남로서4길 18,  502호(광승벤처빌)</t>
  </si>
  <si>
    <t>1989-10-07</t>
  </si>
  <si>
    <t>010-8591-8036</t>
  </si>
  <si>
    <t>120022@samickthk.co.kr</t>
  </si>
  <si>
    <t>대구광역시 달서구 선원로 241 105동 1008호(용산동, 성서2차보성타운)</t>
  </si>
  <si>
    <t>1976-07-08</t>
  </si>
  <si>
    <t>010-3437-0612</t>
  </si>
  <si>
    <t>123070@samickthk.co.kr</t>
  </si>
  <si>
    <t>대구광역시 달서구 월배로5길 76,  217동 2201호(유천동, 대구월배2차 아이파크)</t>
  </si>
  <si>
    <t>1989-03-01</t>
  </si>
  <si>
    <t>010-6428-8433</t>
  </si>
  <si>
    <t>sblee@samickthk.co.kr</t>
  </si>
  <si>
    <t>대구광역시 달성군 현풍읍 현풍중앙로 144-21</t>
  </si>
  <si>
    <t>1992-05-23</t>
  </si>
  <si>
    <t>010-7276-8546</t>
  </si>
  <si>
    <t>hw99594@samickthk.co.kr</t>
  </si>
  <si>
    <t>대구광역시 달성군 옥포읍 돌미로 70, 403동 1404호 (옥포 대성베르힐4단지)</t>
  </si>
  <si>
    <t>1967-06-15</t>
  </si>
  <si>
    <t>010-3523-6706</t>
  </si>
  <si>
    <t xml:space="preserve">jgo68@samickthk.co.kr </t>
  </si>
  <si>
    <t>대구광역시 북구 조야로8길 11  103동 202호(한솔장관빌라)</t>
  </si>
  <si>
    <t>1973-11-07</t>
  </si>
  <si>
    <t>010-4950-1938</t>
  </si>
  <si>
    <t>seiko96@samickthk.co.kr</t>
  </si>
  <si>
    <t>대구광역시 서구 국채보상로34길12,  116/306(중리롯데캐슬)</t>
  </si>
  <si>
    <t>1984-08-22</t>
  </si>
  <si>
    <t>010-4783-3448</t>
  </si>
  <si>
    <t>122077@samickthk.co.kr</t>
  </si>
  <si>
    <t>서울특별시 구로구 도림로 59, 106동 1304호(구로동,구로두산아파트)</t>
  </si>
  <si>
    <t>1991-07-25</t>
  </si>
  <si>
    <t>010-4950-1935</t>
  </si>
  <si>
    <t>hdh@samickthk.co.kr</t>
  </si>
  <si>
    <t>경상북도 경산시 성암로21길 69 112동 1002호 (중산동, 경남,신성아파트)</t>
  </si>
  <si>
    <t>1989-03-27</t>
  </si>
  <si>
    <t>010-3950-0162</t>
  </si>
  <si>
    <t>sehopark@samickthk.co.kr</t>
  </si>
  <si>
    <t>대구광역시 달성군 다사읍 서재로30길 7, 201동 1502호 (서재2차보성타운)</t>
  </si>
  <si>
    <t>1989-03-09</t>
  </si>
  <si>
    <t>010-3950-0173</t>
  </si>
  <si>
    <t>junhyungkim@samickthk.co.kr</t>
  </si>
  <si>
    <t>경기도 광주시 초월읍 경충대로1127번길 65 202동 1305호(초월e-편한세상아파트)</t>
  </si>
  <si>
    <t>1988-03-12</t>
  </si>
  <si>
    <t>010-8912-1103</t>
  </si>
  <si>
    <t>aeng312@samickthk.co.kr</t>
  </si>
  <si>
    <t>대구광역시 달성군 화원읍 사문진로 349, 101동 711호(삼주타운)</t>
  </si>
  <si>
    <t>1990-06-03</t>
  </si>
  <si>
    <t>010-6629-0603</t>
  </si>
  <si>
    <t>asmin636@samickthk.co.kr</t>
  </si>
  <si>
    <t>대구광역시 달서구 학산로2길 27, 102동 1002호(월성동, 월성화성타운)</t>
  </si>
  <si>
    <t>1963-07-13</t>
  </si>
  <si>
    <t>010-4581-8364</t>
  </si>
  <si>
    <t>jongsuje@samickthk.co.kr</t>
  </si>
  <si>
    <t>경기도 화성시 동탄기흥로353번길 76 1631동 107호(오산동, 중흥에스클래스더테라스리버파크1차)</t>
  </si>
  <si>
    <t>1974-04-24</t>
  </si>
  <si>
    <t>010-3695-8966</t>
  </si>
  <si>
    <t>ksd@samickthk.co.kr</t>
  </si>
  <si>
    <t>경기도 안성시 공도읍 공도로 150 112/102(KCC 스위첸아파트)</t>
  </si>
  <si>
    <t>1974-10-06</t>
  </si>
  <si>
    <t>010-4950-1980</t>
  </si>
  <si>
    <t>hans@samickthk.co.kr</t>
  </si>
  <si>
    <t>경기도 오산시 경기대로 99-18 두산동아아파트 101동501호</t>
  </si>
  <si>
    <t>1975-08-05</t>
  </si>
  <si>
    <t>010-3369-5315</t>
  </si>
  <si>
    <t>sjhno1@samickthk.co.kr</t>
  </si>
  <si>
    <t>경기도 화성시 서동탄로 53 111동203호 (능동, 서동탄역파크자이)</t>
  </si>
  <si>
    <t>1989-01-30</t>
  </si>
  <si>
    <t>010-9711-1307</t>
  </si>
  <si>
    <t>111020@samickthk.co.kr</t>
  </si>
  <si>
    <t>경기도 평택시 진위면 엘지로 55-33  삼익그린빌II 201호</t>
  </si>
  <si>
    <t>1986-12-05</t>
  </si>
  <si>
    <t>010-3362-8847</t>
  </si>
  <si>
    <t>113045@samickthk.co.kr</t>
  </si>
  <si>
    <t>경기도 평택시 진위면 엘지로 55-33 305호 (삼익 그린빌Ⅱ)</t>
  </si>
  <si>
    <t>1993-12-14</t>
  </si>
  <si>
    <t>010-2926-7837</t>
  </si>
  <si>
    <t>113046@samickthk.co.kr</t>
  </si>
  <si>
    <t>경기도 평택시 평남로 996 소사벌푸르지오 105동 504호 소사벌푸르지오 105동 504호</t>
  </si>
  <si>
    <t>1975-11-22</t>
  </si>
  <si>
    <t>010)2527-2137</t>
  </si>
  <si>
    <t>sihc@samickthk.co.kr</t>
  </si>
  <si>
    <t>대구광역시 달서구 용산동  성서2차 영남우방 103동 1506호</t>
  </si>
  <si>
    <t>1967-08-15</t>
  </si>
  <si>
    <t>010-2528-8410</t>
  </si>
  <si>
    <t>leets@samickthk.co.kr</t>
  </si>
  <si>
    <t>경기도 화성시 동탄순환대로 10길 88 3618동 204호(반도유보라 아이비파크)</t>
  </si>
  <si>
    <t>1972-02-06</t>
  </si>
  <si>
    <t>010-9166-9972</t>
  </si>
  <si>
    <t>yjsdevil@samickthk.co.kr</t>
  </si>
  <si>
    <t>경기화성시 동탄대로 22길30  610/1501(센트럴자이)</t>
  </si>
  <si>
    <t>1980-01-12</t>
  </si>
  <si>
    <t>010-9461-2615</t>
  </si>
  <si>
    <t>ksm2615@samickthk.co.kr</t>
  </si>
  <si>
    <t>경기도 화성시 동탄대로4길 17 3108동 501호 (장지동, 금호어울림레이크)</t>
  </si>
  <si>
    <t>1982-05-15</t>
  </si>
  <si>
    <t>010-9383-6157</t>
  </si>
  <si>
    <t>lkc@samickthk.co.kr</t>
  </si>
  <si>
    <t>경기도 평택시 진위면 엘지로 55-33 405호 (삼익 그린빌Ⅱ)</t>
  </si>
  <si>
    <t>1980-10-30</t>
  </si>
  <si>
    <t>010)7475-8844</t>
  </si>
  <si>
    <t>112019@samickthk.co.kr</t>
  </si>
  <si>
    <t>대구 달성군 유가읍 테크노북로9길 42 힐데스하임 105-301호</t>
  </si>
  <si>
    <t>1990-11-14</t>
  </si>
  <si>
    <t>010-2790-2947</t>
  </si>
  <si>
    <t>117036@samickthk.co.kr</t>
  </si>
  <si>
    <t>경기도 평택시 진위면 엘지로 55-33 205호</t>
  </si>
  <si>
    <t>1991-05-06</t>
  </si>
  <si>
    <t>010-2630-7299</t>
  </si>
  <si>
    <t>117035@samickthk.co.kr</t>
  </si>
  <si>
    <t>경기도 평택시 진위면 엘지로 55-33  206호</t>
  </si>
  <si>
    <t>1980-03-13</t>
  </si>
  <si>
    <t>010)3491-4483</t>
  </si>
  <si>
    <t>debuti80@samickthk.co.kr</t>
  </si>
  <si>
    <t>경기도 광주시 오포읍 문형리  우림퓨전빌@ 105-803</t>
  </si>
  <si>
    <t>1963-01-03</t>
  </si>
  <si>
    <t>010-3335-8468</t>
  </si>
  <si>
    <t>sykang@samickthk.co.kr</t>
  </si>
  <si>
    <t>경기도 수원시 영통구 동수원로 448, 102동 1105호(매탄동, 현대아파트)</t>
  </si>
  <si>
    <t>1979-12-12</t>
  </si>
  <si>
    <t>010-4950-1925</t>
  </si>
  <si>
    <t>jinsince79@samickthk.co.kr</t>
  </si>
  <si>
    <t>충청남도 천안시 서북구 봉서산로 85, 108동 1401호 (불당동, 호반리젠시빌아파트)</t>
  </si>
  <si>
    <t>1973-06-17</t>
  </si>
  <si>
    <t>010)5120-9930</t>
  </si>
  <si>
    <t>rifee@samickthk.co.kr</t>
  </si>
  <si>
    <t>대구광역시 수성구 천을로 180,  105/1505(매호동서아파트)</t>
  </si>
  <si>
    <t>1976-12-05</t>
  </si>
  <si>
    <t>010-8882-3885</t>
  </si>
  <si>
    <t>shku@samickthk.co.kr</t>
  </si>
  <si>
    <t>경기도 오산시 부산중앙로 11 101동 803호 (부산동, 오산시티자이1단지)</t>
  </si>
  <si>
    <t>1975-12-30</t>
  </si>
  <si>
    <t>010-4950-1952</t>
  </si>
  <si>
    <t>chkim@samickthk.co.kr</t>
  </si>
  <si>
    <t>경기도 수원시 태장로82번길 32 106동 604호(망포동, 동수원LG자이1차)</t>
  </si>
  <si>
    <t>1978-11-29</t>
  </si>
  <si>
    <t>010-4950-1971</t>
  </si>
  <si>
    <t>getmored@samickthk.co.kr</t>
  </si>
  <si>
    <t>대전 유성구 원내로 52 샘물타운아파트 305동 405호</t>
  </si>
  <si>
    <t>1986-01-28</t>
  </si>
  <si>
    <t>010-4950-1924</t>
  </si>
  <si>
    <t>nsh@samickthk.co.kr</t>
  </si>
  <si>
    <t>경기도 오산시 운암로 122 106동 202호 (부산동, 오산운암1단지 주공아파트)</t>
  </si>
  <si>
    <t>1991-02-27</t>
  </si>
  <si>
    <t>010-2401-0227</t>
  </si>
  <si>
    <t>hichoi@samickthk.co.kr</t>
  </si>
  <si>
    <t>경기도 화성시 장조4로 33 204동 601호 (안녕동, 우미린센트포레2단지)</t>
  </si>
  <si>
    <t>1995-11-03</t>
  </si>
  <si>
    <t>010-3625-2960</t>
  </si>
  <si>
    <t>113050@samickthk.co.kr</t>
  </si>
  <si>
    <t>경기도 군포시 산본로 299 203동 1206호(금정동,주공아파트)</t>
  </si>
  <si>
    <t>1994-09-16</t>
  </si>
  <si>
    <t>010-2922-8737</t>
  </si>
  <si>
    <t>psw8737@samickthk.co.kr</t>
  </si>
  <si>
    <t>경기 화성시 동탄기흥로277번길 12 2605동 405호(동탄행복1차아파트)</t>
  </si>
  <si>
    <t>1978-08-23</t>
  </si>
  <si>
    <t>010-7301-1734</t>
  </si>
  <si>
    <t>namks78@samickthk.co.kr</t>
  </si>
  <si>
    <t>경기도 평택시 소사3로 22 213동 405호 (소사동, 평택 효성해링턴 플레이스 2단지)</t>
  </si>
  <si>
    <t>1979-12-03</t>
  </si>
  <si>
    <t>010-4320-7158</t>
  </si>
  <si>
    <t>blueyaky@samickthk.co.kr</t>
  </si>
  <si>
    <t>경기도 평택시 용죽1로 14 101동 1603호 (용이동, 평택비전푸르지오)</t>
  </si>
  <si>
    <t>1979-01-28</t>
  </si>
  <si>
    <t>010-6300-7283</t>
  </si>
  <si>
    <t>ksinycon@samickthk.co.kr</t>
  </si>
  <si>
    <t>경기도 평택시 죽백8길 37 102동 302호 (죽백동, 평택소사벌 해링턴 코트)</t>
  </si>
  <si>
    <t>1992-11-14</t>
  </si>
  <si>
    <t>010-8980-9936</t>
  </si>
  <si>
    <t>rhwwl12@samickthk.co.kr</t>
  </si>
  <si>
    <t>경기도 오산시 남부대로 486-13 201동 615호 (청호동)</t>
  </si>
  <si>
    <t>1989-10-11</t>
  </si>
  <si>
    <t>010-9773-0929</t>
  </si>
  <si>
    <t>wonjh1989@samickthk.co.kr</t>
  </si>
  <si>
    <t>경기도 오산시 창학로 230, 320호(수청동, 제이클래스오산대역)</t>
  </si>
  <si>
    <t>1989-09-30</t>
  </si>
  <si>
    <t>010-2833-7188</t>
  </si>
  <si>
    <t>dcshin@samickthk.co.kr</t>
  </si>
  <si>
    <t>서울특별시 관악구 문성로 74 나동 1108호(신림동, 건영1차아파트)</t>
  </si>
  <si>
    <t>1988-08-03</t>
  </si>
  <si>
    <t>010-8181-3499</t>
  </si>
  <si>
    <t>122146@samickthk.co.kr</t>
  </si>
  <si>
    <t>대구광역시 달성군 구지면 과학마을로 70, 109동 1003호 (과학마을청아람)</t>
  </si>
  <si>
    <t>1997-04-05</t>
  </si>
  <si>
    <t>010-7736-7439</t>
  </si>
  <si>
    <t>cksrl0405@samickthk.co.kr</t>
  </si>
  <si>
    <t>경기도 평택시 진위면 엘지로 55-33, 302호</t>
  </si>
  <si>
    <t>1994-11-18</t>
  </si>
  <si>
    <t>010-9936-8832</t>
  </si>
  <si>
    <t>kt8832@samickthk.co.kr</t>
  </si>
  <si>
    <t>충청남도 천안시 동남구 대흥로 227-2 5층 (대흥동)</t>
  </si>
  <si>
    <t>1995-07-30</t>
  </si>
  <si>
    <t>010-2311-0748</t>
  </si>
  <si>
    <t>hj0748@samickthk.co.kr</t>
  </si>
  <si>
    <t>경기도 화성시 경기대로 1011 B동 610호 (병점동)</t>
  </si>
  <si>
    <t>1997-02-20</t>
  </si>
  <si>
    <t>010-3360-7212</t>
  </si>
  <si>
    <t>tj74065@samickthk.co.kr</t>
  </si>
  <si>
    <t>충청남도 천안시 서북구 두정중5길 15 201동 804호(두정동, 두정2차대우아파트)</t>
  </si>
  <si>
    <t>1992-10-07</t>
  </si>
  <si>
    <t>010-6745-1897</t>
  </si>
  <si>
    <t>daisy@samickthk.co.kr</t>
  </si>
  <si>
    <t>경기도 오산시 궐리사로29번길 13 109-1004 (궐동, 세교우남퍼스트빌)</t>
  </si>
  <si>
    <t>1996-08-19</t>
  </si>
  <si>
    <t>010-3439-3715</t>
  </si>
  <si>
    <t>leedh@samickthk.co.kr</t>
  </si>
  <si>
    <t>경기도 오산시 오산로 46 대명빌리지 304호 (갈곶동)</t>
  </si>
  <si>
    <t>1966-11-12</t>
  </si>
  <si>
    <t>010-4347-2987</t>
  </si>
  <si>
    <t>ysshin@samickthk.co.kr</t>
  </si>
  <si>
    <t>경기도 용인시 수지구 수지로 75 208동 1101호 (상현동, 심곡마을 광교 힐스테이트)</t>
  </si>
  <si>
    <t>1978-01-04</t>
  </si>
  <si>
    <t>010-3169-1571</t>
  </si>
  <si>
    <t>mcpark@samickthk.co.kr</t>
  </si>
  <si>
    <t>경기도 화성시 동탄대로4길 18, 3232동 109 (장지동, 동탄호수 우남 더 테라스)</t>
  </si>
  <si>
    <t>1975-12-02</t>
  </si>
  <si>
    <t>010-4950-1930</t>
  </si>
  <si>
    <t>choims@samickthk.co.kr</t>
  </si>
  <si>
    <t>경기도 화성시 탄요1길 75 111동 2호(반송동, 에코릿지동탄)</t>
  </si>
  <si>
    <t>1982-12-16</t>
  </si>
  <si>
    <t>010-3019-3814</t>
  </si>
  <si>
    <t>jhjung@samickthk.co.kr</t>
  </si>
  <si>
    <t>충청남도 천안시 서북구 성성7로 36 106동 3301호 (성성동, 천안푸르지오레이크사이드)</t>
  </si>
  <si>
    <t>1984-06-10</t>
  </si>
  <si>
    <t>010-8005-7584</t>
  </si>
  <si>
    <t>zzzsoul@samickthk.co.kr</t>
  </si>
  <si>
    <t>경기도 오산시 부산중앙로 12 202동 1803호(부산동, 오산시티자이2단지)</t>
  </si>
  <si>
    <t>1980-10-01</t>
  </si>
  <si>
    <t>010-9635-7418</t>
  </si>
  <si>
    <t>parksungyoul@samickthk.co.kr</t>
  </si>
  <si>
    <t>인천광역시 계양구 계산동 956-13 에르메스 302호</t>
  </si>
  <si>
    <t>1990-08-27</t>
  </si>
  <si>
    <t>010-4526-8322</t>
  </si>
  <si>
    <t>113040@samickthk.co.kr</t>
  </si>
  <si>
    <t>경기도 군포시 산본천로 119-9 1103동 405호(산본동,주공아파트)</t>
  </si>
  <si>
    <t>1990-05-20</t>
  </si>
  <si>
    <t>010-2085-7408</t>
  </si>
  <si>
    <t>jangsfan@samickthk.co.kr</t>
  </si>
  <si>
    <t>경기도 안양시 동안구 엘에스로45번길 30 106동 3202호 (호계동, 평촌 두산위브 리버뷰)</t>
  </si>
  <si>
    <t>1992-03-31</t>
  </si>
  <si>
    <t>010-9276-1626</t>
  </si>
  <si>
    <t>kjin@samickthk.co.kr</t>
  </si>
  <si>
    <t>경기도 평택시 상서재로 55 306동 802호 (동삭동, 평택센트럴자이 3단지)</t>
  </si>
  <si>
    <t>1990-02-21</t>
  </si>
  <si>
    <t>010-4083-3682</t>
  </si>
  <si>
    <t>hohyounglee@samickthk.co.kr</t>
  </si>
  <si>
    <t>경기도 평택시 진위면 엘지로 55-31, 309호</t>
  </si>
  <si>
    <t>1989-12-23</t>
  </si>
  <si>
    <t>010-3533-8347</t>
  </si>
  <si>
    <t>pjh1801@samickthk.co.kr</t>
  </si>
  <si>
    <t>경기도 평택시 진위면 엘지로 55-31 204호 (삼익 그린빌Ⅰ)</t>
  </si>
  <si>
    <t>1991-02-28</t>
  </si>
  <si>
    <t>010-2356-7561</t>
  </si>
  <si>
    <t>pjh7561@samickthk.co.kr</t>
  </si>
  <si>
    <t>경기도 오산시 궐리사로59번길 21, 306호(궐동)</t>
  </si>
  <si>
    <t>1992-08-23</t>
  </si>
  <si>
    <t>010-7226-8798</t>
  </si>
  <si>
    <t>ymh0823@samickthk.co.kr</t>
  </si>
  <si>
    <t>경기도 화성시 떡전골로 60 병점효성헤링턴플레이스 101동506호</t>
  </si>
  <si>
    <t>1995-10-18</t>
  </si>
  <si>
    <t>010-2040-9333</t>
  </si>
  <si>
    <t>jay9333@samickthk.co.kr</t>
  </si>
  <si>
    <t>경기도 오산시 경기대로 78-23 406호 (원동)</t>
  </si>
  <si>
    <t>1995-08-14</t>
  </si>
  <si>
    <t>010-6415-7894</t>
  </si>
  <si>
    <t>song115599@samickthk.co.kr</t>
  </si>
  <si>
    <t>경기도 오산시 남부대로 486-13 202동 1206호(청호동)</t>
  </si>
  <si>
    <t>1974-03-01</t>
  </si>
  <si>
    <t>010-5134-6803</t>
  </si>
  <si>
    <t>jjoseph0122@samickthk.co.kr</t>
  </si>
  <si>
    <t>충청남도 천안시 서북구 직산읍 남산2길 99-45</t>
  </si>
  <si>
    <t>1977-09-10</t>
  </si>
  <si>
    <t>010-6259-4571</t>
  </si>
  <si>
    <t>heejun@samickthk.co.kr</t>
  </si>
  <si>
    <t>경기도 안성시 공도읍 공도로 51-17, 103동 304호(안성공도우미린더퍼스트)</t>
  </si>
  <si>
    <t>1981-09-30</t>
  </si>
  <si>
    <t>010-5179-0701</t>
  </si>
  <si>
    <t>mylee@samickthk.co.kr</t>
  </si>
  <si>
    <t>경기도 평택시 현촌3길 21,  109동402호 (평택용이금호어울림1단지)</t>
  </si>
  <si>
    <t>010-6310-6094</t>
  </si>
  <si>
    <t>jcy007@samickthk.co.kr</t>
  </si>
  <si>
    <t>경기도 평택시 고덕로 271 1303동 403호 (고덕동, 고덕국제신도시 제일풍경채3차 센텀)</t>
  </si>
  <si>
    <t>1982-03-17</t>
  </si>
  <si>
    <t>010-9407-2737</t>
  </si>
  <si>
    <t>kho1982@samickthk.co.kr</t>
  </si>
  <si>
    <t>경기도 평택시 고덕국제8로 100 1328동 2005호(고덕동,고덕국제신도시제일풍경 제2차에듀)</t>
  </si>
  <si>
    <t>010-4019-5424</t>
  </si>
  <si>
    <t>yys95820@samickthk.co.kr</t>
  </si>
  <si>
    <t>경기도 화성시 동탄순환대로 10길 42, 3514동 711호(화성동탄2LH행복주택35단지)</t>
  </si>
  <si>
    <t>1979-11-21</t>
  </si>
  <si>
    <t>010-2412-3493</t>
  </si>
  <si>
    <t>yunholee@samickthk.co.kr</t>
  </si>
  <si>
    <t>경상북도 안동시 배움길 77, 106동 505호(당북동, 센트럴자이)</t>
  </si>
  <si>
    <t>1979-10-22</t>
  </si>
  <si>
    <t>010-3950-2181</t>
  </si>
  <si>
    <t>yoosent@samickthk.co.kr</t>
  </si>
  <si>
    <t>경기도 안성시 공도읍 공도로 142 109동 1102호 (디자인시티블루밍)</t>
  </si>
  <si>
    <t>1992-02-05</t>
  </si>
  <si>
    <t>010-9349-1552</t>
  </si>
  <si>
    <t>ohsh@samickthk.co.kr</t>
  </si>
  <si>
    <t>1988-02-06</t>
  </si>
  <si>
    <t>010-2035-3674</t>
  </si>
  <si>
    <t>nschoi@samickthk.co.kr</t>
  </si>
  <si>
    <t>경기도 오산시 부산중앙로 12 203동 2201호 (부산동, 시티자이 2단지)</t>
  </si>
  <si>
    <t>1988-09-15</t>
  </si>
  <si>
    <t>010-7337-8840</t>
  </si>
  <si>
    <t>hj.park@samickthk.co.kr</t>
  </si>
  <si>
    <t>경기도 평택시 고덕국제대로 202 283동1304호 (고덕동, 고덕국제신도시엘에이치르플로랑)</t>
  </si>
  <si>
    <t>1988-12-15</t>
  </si>
  <si>
    <t>010-8384-9369</t>
  </si>
  <si>
    <t>wyg88@samickthk.co.kr</t>
  </si>
  <si>
    <t>경기도 오산시 경기대로 178 1001호 (원동)</t>
  </si>
  <si>
    <t>1994-10-15</t>
  </si>
  <si>
    <t>010-8940-6292</t>
  </si>
  <si>
    <t>lsw1346@samickthk.co.kr</t>
  </si>
  <si>
    <t>충청남도 아산시 탕정면 탕정면로75번길 20-1, 301호</t>
  </si>
  <si>
    <t>1994-11-05</t>
  </si>
  <si>
    <t>010-9936-0643</t>
  </si>
  <si>
    <t>qlsod123@samickthk.co.kr</t>
  </si>
  <si>
    <t>경기도 오산시 대원로38번길 14-1 꿈동산 204호</t>
  </si>
  <si>
    <t>1974-09-07</t>
  </si>
  <si>
    <t>010-4813-6548</t>
  </si>
  <si>
    <t>cylee@samickthk.co.kr</t>
  </si>
  <si>
    <t>경기도 평택시 진위면 엘지로 55-33 204호</t>
  </si>
  <si>
    <t>1982-02-10</t>
  </si>
  <si>
    <t>010-6338-6520</t>
  </si>
  <si>
    <t>mclys@samickthk.co.kr</t>
  </si>
  <si>
    <t>경기도 평택시 상서재로 55 318동 1102호 (동삭동, 평택센트럴자이 3단지)</t>
  </si>
  <si>
    <t>1979-02-21</t>
  </si>
  <si>
    <t>010-9595-0252</t>
  </si>
  <si>
    <t>dm573@samickthk.co.kr</t>
  </si>
  <si>
    <t>경기도 수원시 영통구 덕영대로 1410  112동 1305호(망포동, 아이파크캐슬1단지)</t>
  </si>
  <si>
    <t>1986-01-01</t>
  </si>
  <si>
    <t>010-9565-4569</t>
  </si>
  <si>
    <t>dhsfuf@samickthk.co.kr</t>
  </si>
  <si>
    <t>경기도 화성시 동탄대로8길 91 2451동 802호 (산척동, 더레이크시티부영1단지)</t>
  </si>
  <si>
    <t>1984-02-21</t>
  </si>
  <si>
    <t>010-5133-6523</t>
  </si>
  <si>
    <t>shkye@samickthk.co.kr</t>
  </si>
  <si>
    <t>경기도 평택시 상서재로 55 평택센트럴자이3차 313동 1904호</t>
  </si>
  <si>
    <t>1988-11-28</t>
  </si>
  <si>
    <t>010-2889-8211</t>
  </si>
  <si>
    <t>116052@samickthk.co.kr</t>
  </si>
  <si>
    <t>경기도 평택시 동삭1로22번길 40 302동 1603호 (동삭동, 더샵지제역센트럴파크3BL아파트)</t>
  </si>
  <si>
    <t>1987-06-25</t>
  </si>
  <si>
    <t>010-2044-6520</t>
  </si>
  <si>
    <t>116051@samickthk.co.kr</t>
  </si>
  <si>
    <t>경기도 평택시 고덕면 고덕중앙2로 100 808동 1801호 (평택고덕어울림스퀘어)</t>
  </si>
  <si>
    <t>1994-08-03</t>
  </si>
  <si>
    <t>010-9891-6947</t>
  </si>
  <si>
    <t>121041@samickthk.co.kr</t>
  </si>
  <si>
    <t>경기도 화성시 동탄반석로 207,  207동 602호 (반송동, 동탄시범한빛마을 삼부르네상스)</t>
  </si>
  <si>
    <t>1996-10-09</t>
  </si>
  <si>
    <t>010-9957-5379</t>
  </si>
  <si>
    <t>122123@samickthk.co.kr</t>
  </si>
  <si>
    <t>경기도 평택시 진위면 엘지로 55-33 308호</t>
  </si>
  <si>
    <t>1967-12-27</t>
  </si>
  <si>
    <t>010-4721-9212</t>
  </si>
  <si>
    <t>kimjhk@samickthk.co.kr</t>
  </si>
  <si>
    <t>대구광역시 달서구 성지로 12,  702/1102(용산동, 성서주공7단지 아파트)</t>
  </si>
  <si>
    <t>1971-03-03</t>
  </si>
  <si>
    <t>010-2576-9953</t>
  </si>
  <si>
    <t>dong@samickthk.co.kr</t>
  </si>
  <si>
    <t>대구광역시 달서구 장산로 10,  102/1302(용산1차 서한 화성아파트)</t>
  </si>
  <si>
    <t>1978-04-05</t>
  </si>
  <si>
    <t>010-9350-9182</t>
  </si>
  <si>
    <t>mini0405@samickthk.co.kr</t>
  </si>
  <si>
    <t>대구시 북구 침산남로 116 침산동서타운 101-1111</t>
  </si>
  <si>
    <t>1975-09-14</t>
  </si>
  <si>
    <t>010-3532-4385</t>
  </si>
  <si>
    <t>deg@samickthk.co.kr</t>
  </si>
  <si>
    <t>경기도 수원시 팔달구 인계로20 118동 202호(매교통,매교역푸르지오SKVIEW)</t>
  </si>
  <si>
    <t>1972-11-25</t>
  </si>
  <si>
    <t>010-2001-7929</t>
  </si>
  <si>
    <t>kimss001@samickthk.co.kr</t>
  </si>
  <si>
    <t>경기도 평택시 고덕면 고덕국제대로 179 131동 605호 (고덕국제신도시 제일풍경채)</t>
  </si>
  <si>
    <t>010-7131-9742</t>
  </si>
  <si>
    <t>pns0102@samickthk.co.kr</t>
  </si>
  <si>
    <t>경기도 평택시 신촌5로20  동문굿모닝힐맘시티 3단지 305동 2503호</t>
  </si>
  <si>
    <t>1991-12-11</t>
  </si>
  <si>
    <t>010-5091-7481</t>
  </si>
  <si>
    <t>113049@samickthk.co.kr</t>
  </si>
  <si>
    <t>경기도 화성시 봉담읍 와우로34번길 11,  108/1503(현대 아이파크)</t>
  </si>
  <si>
    <t>1966-11-16</t>
  </si>
  <si>
    <t>010-8593-9846</t>
  </si>
  <si>
    <t>103002@samickthk.co.kr</t>
  </si>
  <si>
    <t>대구광역시 남구 용두2길 9-1</t>
  </si>
  <si>
    <t>1970-08-25</t>
  </si>
  <si>
    <t>010-4525-7519</t>
  </si>
  <si>
    <t>199088@samickthk.co.kr</t>
  </si>
  <si>
    <t>경상북도 경산시 자인면 중촌천북길 15  .</t>
  </si>
  <si>
    <t>1966-09-25</t>
  </si>
  <si>
    <t>010-3814-0922</t>
  </si>
  <si>
    <t>196064@samickthk.co.kr</t>
  </si>
  <si>
    <t>대구광역시 서구 평리로 236,  207/306(삼익뉴타운)</t>
  </si>
  <si>
    <t>1966-02-25</t>
  </si>
  <si>
    <t>010-2527-9440</t>
  </si>
  <si>
    <t>196066@samickthk.co.kr</t>
  </si>
  <si>
    <t>대구광역시 달서구 와룡로 53길40,  107/901(죽전그린빌)</t>
  </si>
  <si>
    <t>1982-09-16</t>
  </si>
  <si>
    <t>010-7999-6257</t>
  </si>
  <si>
    <t>106039@samickthk.co.kr</t>
  </si>
  <si>
    <t>경기도 안성시 공도로 51-17번지 111동2404호우미린 더퍼스트</t>
  </si>
  <si>
    <t>1975-04-12</t>
  </si>
  <si>
    <t>010-3546-1778</t>
  </si>
  <si>
    <t>110003@samickthk.co.kr</t>
  </si>
  <si>
    <t>제주특별자치도 서귀포시 대정읍 에듀시티로 74, 119동 102호 (라온프라이빗에듀)</t>
  </si>
  <si>
    <t>1979-08-14</t>
  </si>
  <si>
    <t>010-8794-1744</t>
  </si>
  <si>
    <t>105060@samickthk.co.kr</t>
  </si>
  <si>
    <t>경기도 안성시 대덕면 서동대로 4725, 106동 1801호 (안성롯데캐슬아파트)</t>
  </si>
  <si>
    <t>1977-08-10</t>
  </si>
  <si>
    <t>010-8571-3672</t>
  </si>
  <si>
    <t>102040@samickthk.co.kr</t>
  </si>
  <si>
    <t>대구광역시 남구 대봉로 12, 107동 1602호 (봉덕동, 앞산봉덕영무예다음)</t>
  </si>
  <si>
    <t>1976-10-19</t>
  </si>
  <si>
    <t>010-2912-7860</t>
  </si>
  <si>
    <t>105010@samickthk.co.kr</t>
  </si>
  <si>
    <t>대구광역시 달서구 이곡공원로 83 105동708호 (용산동, 성서2차영남우방타운)</t>
  </si>
  <si>
    <t>1980-01-10</t>
  </si>
  <si>
    <t>010-2080-6909</t>
  </si>
  <si>
    <t>105036@samickthk.co.kr</t>
  </si>
  <si>
    <t>대구광역시 달성군 유가읍 테크노순환로 423 1303동 205호 (대구테크노폴리스중흥에스-클래스포디움)</t>
  </si>
  <si>
    <t>1980-06-10</t>
  </si>
  <si>
    <t>010-5020-3288</t>
  </si>
  <si>
    <t>105037@samickthk.co.kr</t>
  </si>
  <si>
    <t>대구시 달서구 월배로5길 76  월배아이파크 2차 214동 2503호</t>
  </si>
  <si>
    <t>1983-01-28</t>
  </si>
  <si>
    <t>010-6328-9238</t>
  </si>
  <si>
    <t>106004@samickthk.co.kr</t>
  </si>
  <si>
    <t>경기도 안성시 대덕면 서동대로 4725,  118동 1006호(안성롯데캐슬아파트)</t>
  </si>
  <si>
    <t>1978-11-20</t>
  </si>
  <si>
    <t>010-3504-4897</t>
  </si>
  <si>
    <t>105058@samickthk.co.kr</t>
  </si>
  <si>
    <t>경기도 안성시 공도읍 공도로 142 110동 301호 (디자인시티블루밍)</t>
  </si>
  <si>
    <t>1974-02-28</t>
  </si>
  <si>
    <t>010-2063-7561</t>
  </si>
  <si>
    <t>104011@samickthk.co.kr</t>
  </si>
  <si>
    <t>경기도 수원시 팔달구 중부대로 80 105동 603호 (인계동,인계한양수자인)</t>
  </si>
  <si>
    <t>1984-01-25</t>
  </si>
  <si>
    <t>010-8589-5544</t>
  </si>
  <si>
    <t>108031@samickthk.co.kr</t>
  </si>
  <si>
    <t>경기도 평택시 진위면 엘지로 55-31 삼익그린빌 301호</t>
  </si>
  <si>
    <t>1985-12-13</t>
  </si>
  <si>
    <t>010-5285-2698</t>
  </si>
  <si>
    <t>109020@samickthk.co.kr</t>
  </si>
  <si>
    <t>대구광역시 달서구 구마로14남길 55 411동1106호 (월성동, 월성주공4단지)</t>
  </si>
  <si>
    <t>1987-05-09</t>
  </si>
  <si>
    <t>010-7515-0587</t>
  </si>
  <si>
    <t>109023@samickthk.co.kr</t>
  </si>
  <si>
    <t>경기도 평택시 서재로 36 101동 1402호 (동삭동,서재자이아파트)</t>
  </si>
  <si>
    <t>1984-10-30</t>
  </si>
  <si>
    <t>010-2028-9151</t>
  </si>
  <si>
    <t>109025@samickthk.co.kr</t>
  </si>
  <si>
    <t>경기도 평택시 세교동 힐스테이트평택 109동2303호</t>
  </si>
  <si>
    <t>010-2807-1512</t>
  </si>
  <si>
    <t>109027@samickthk.co.kr</t>
  </si>
  <si>
    <t>경기도 평택시 상서재로 80, 501동 1801호 (동삭동, 평택센트럴자이 5단지)</t>
  </si>
  <si>
    <t>1976-07-15</t>
  </si>
  <si>
    <t>010-5046-3132</t>
  </si>
  <si>
    <t>109028@samickthk.co.kr</t>
  </si>
  <si>
    <t>경기도 안성시 대덕면 서동대로 4725, 116동 701호 (안성롯데캐슬아파트)</t>
  </si>
  <si>
    <t>1977-11-10</t>
  </si>
  <si>
    <t>010-9367-4284</t>
  </si>
  <si>
    <t>109029@samickthk.co.kr</t>
  </si>
  <si>
    <t>경기도 안성시 공도읍 서동대로 4079,  17/1601(주은풍림아파트)</t>
  </si>
  <si>
    <t>1982-01-17</t>
  </si>
  <si>
    <t>010-2556-1222</t>
  </si>
  <si>
    <t>110025@samickthk.co.kr</t>
  </si>
  <si>
    <t>경기도 오산시 남부대로 411-15, 102동 1204호 (원동, 오산원동 푸르지오)</t>
  </si>
  <si>
    <t>1986-02-10</t>
  </si>
  <si>
    <t>010-9511-5781</t>
  </si>
  <si>
    <t>110026@samickthk.co.kr</t>
  </si>
  <si>
    <t>경기도 오산시 동부대로 332-14, 102동 2006호 (청호동, 오산자이아파트)</t>
  </si>
  <si>
    <t>1976-04-18</t>
  </si>
  <si>
    <t>010-7593-0881</t>
  </si>
  <si>
    <t>108016@samickthk.co.kr</t>
  </si>
  <si>
    <t>경기도 평택시 신흥1로 67 112동 302호(용이동, e편한세상평택용이1단지)</t>
  </si>
  <si>
    <t>1982-06-09</t>
  </si>
  <si>
    <t>010-9011-6020</t>
  </si>
  <si>
    <t>108017@samickthk.co.kr</t>
  </si>
  <si>
    <t>경기도 오산시 원동로 22, 624호(원동, 르마레시티)</t>
  </si>
  <si>
    <t>1982-05-30</t>
  </si>
  <si>
    <t>010-6534-3425</t>
  </si>
  <si>
    <t>108018@samickthk.co.kr</t>
  </si>
  <si>
    <t>경기도 안성시 대덕면 서동대로 4725 102동 1206호 (안성롯데캐슬아파트)</t>
  </si>
  <si>
    <t>1984-12-29</t>
  </si>
  <si>
    <t>010-5294-7355</t>
  </si>
  <si>
    <t>110089@samickthk.co.kr</t>
  </si>
  <si>
    <t>경기도 평택시 현촌3길 21,  116동 1201호(용이동, 평택용이금호어울림1단지)</t>
  </si>
  <si>
    <t>1980-07-16</t>
  </si>
  <si>
    <t>010-2002-6421</t>
  </si>
  <si>
    <t>111046@samickthk.co.kr</t>
  </si>
  <si>
    <t>대구광역시 달서구 용산로 259 205동1204호 (용산동, 용산파크타운)</t>
  </si>
  <si>
    <t>1977-10-28</t>
  </si>
  <si>
    <t>010-8623-8711</t>
  </si>
  <si>
    <t>106007@samickthk.co.kr</t>
  </si>
  <si>
    <t>경기도 평택시 현촌4길 25, 205호 (용이동)</t>
  </si>
  <si>
    <t>010-2912-9217</t>
  </si>
  <si>
    <t>104024@samickthk.co.kr</t>
  </si>
  <si>
    <t>경기도 평택시 지산로20번길 64, 201호 (지산동, 대한주택)</t>
  </si>
  <si>
    <t>1982-04-06</t>
  </si>
  <si>
    <t>010-4521-6137</t>
  </si>
  <si>
    <t>107002@samickthk.co.kr</t>
  </si>
  <si>
    <t>경기도 평택시 세교6로 46, 103동 202호 (세교동, 힐스테이트 평택)</t>
  </si>
  <si>
    <t>1979-01-02</t>
  </si>
  <si>
    <t>010-4441-5589</t>
  </si>
  <si>
    <t>106014@samickthk.co.kr</t>
  </si>
  <si>
    <t>경기도 안성시 공도읍 송원길 64, 102동 1201호 (안성공도금호어울림)</t>
  </si>
  <si>
    <t>1982-03-28</t>
  </si>
  <si>
    <t>010-75515703</t>
  </si>
  <si>
    <t>106026@samickthk.co.kr</t>
  </si>
  <si>
    <t>경기도 평택시 상서재로4길 13, 207동 1404호(동삭동,평택센트럴자이2단지)</t>
  </si>
  <si>
    <t>1992-05-22</t>
  </si>
  <si>
    <t>010-8552-8944</t>
  </si>
  <si>
    <t>117018@samickthk.co.kr</t>
  </si>
  <si>
    <t>경기도 오산시 남부대로 464-51, 201동 403호 (청호동, 엘지아파트)</t>
  </si>
  <si>
    <t>1990-10-30</t>
  </si>
  <si>
    <t>010-5800-4481</t>
  </si>
  <si>
    <t>117021@samickthk.co.kr</t>
  </si>
  <si>
    <t>경기도 평택시 평남로 996, 105동 504호 (비전동, 평택소사벌푸르지오)</t>
  </si>
  <si>
    <t>1982-07-09</t>
  </si>
  <si>
    <t>010-2929-8388</t>
  </si>
  <si>
    <t>111044@samickthk.co.kr</t>
  </si>
  <si>
    <t>경기도 안성시 공도읍 송림길 10,  209/903(참아름아파트)</t>
  </si>
  <si>
    <t>1988-12-16</t>
  </si>
  <si>
    <t>010-5621-5444</t>
  </si>
  <si>
    <t>116019@samickthk.co.kr</t>
  </si>
  <si>
    <t>경기도 김포시 통진읍 김포대로2270번길 40,  105/1305(소망마을)</t>
  </si>
  <si>
    <t>1987-08-28</t>
  </si>
  <si>
    <t>010-6534-0828</t>
  </si>
  <si>
    <t>116036@samickthk.co.kr</t>
  </si>
  <si>
    <t>경기도 평택시 진위면 엘지로 55, 103동 906 (한일아파트)</t>
  </si>
  <si>
    <t>1993-12-06</t>
  </si>
  <si>
    <t>010-9652-9312</t>
  </si>
  <si>
    <t>116037@samickthk.co.kr</t>
  </si>
  <si>
    <t>대전광역시 유성구 와룡로 136번길 75,  208동 1306호(봉산동, 봉산휴먼시아 2단지아파트)</t>
  </si>
  <si>
    <t>1988-02-23</t>
  </si>
  <si>
    <t>010-7233-9559</t>
  </si>
  <si>
    <t>117016@samickthk.co.kr</t>
  </si>
  <si>
    <t>경기도 오산시 경기대로 74, 101동 906호 (갈곶동, 우림아파트)</t>
  </si>
  <si>
    <t>1976-11-27</t>
  </si>
  <si>
    <t>010-3072-9931</t>
  </si>
  <si>
    <t>csoob@samickthk.co.kr</t>
  </si>
  <si>
    <t>경기도 안성시 공도읍 공도로 150,  114/601(KCC스위첸아파트)</t>
  </si>
  <si>
    <t>1980-11-03</t>
  </si>
  <si>
    <t>010-2252-1367</t>
  </si>
  <si>
    <t>cho1367@samickthk.co.kr</t>
  </si>
  <si>
    <t>충청남도 천안시 서북구 두정중11길 17,  105/1403(경남아너스빌)</t>
  </si>
  <si>
    <t>1980-02-29</t>
  </si>
  <si>
    <t>010-4244-5449</t>
  </si>
  <si>
    <t>nhjm5@samickthk.co.kr</t>
  </si>
  <si>
    <t>경기도 평택시 현촌3길21,  121동 902호(용이동, 평택용이 금호어울림 1단지)</t>
  </si>
  <si>
    <t>1979-12-11</t>
  </si>
  <si>
    <t>010-7210-3738</t>
  </si>
  <si>
    <t>rmch@samickthk.co.kr</t>
  </si>
  <si>
    <t>경기도 화성시 동탄반석로 41 613동2003호(신도브래뉴)</t>
  </si>
  <si>
    <t>1980-07-29</t>
  </si>
  <si>
    <t>010-2932-5582</t>
  </si>
  <si>
    <t>skek4676@samickthk.co.kr</t>
  </si>
  <si>
    <t>경기도 안성시 공도읍 마정강변길 33,  201/303(임광그대가아파트)</t>
  </si>
  <si>
    <t>1968-03-26</t>
  </si>
  <si>
    <t>010-3214-1227</t>
  </si>
  <si>
    <t>stcori123@samickthk.co.kr</t>
  </si>
  <si>
    <t>평택시 추담로 58-78 코오롱하늘채아파트 1001동502호</t>
  </si>
  <si>
    <t>1981-07-24</t>
  </si>
  <si>
    <t>010-4507-5750</t>
  </si>
  <si>
    <t>hjs810724@samickthk.co.kr</t>
  </si>
  <si>
    <t>경기도 평택시 현촌1로 7 108동102호(용이동,e편한세상평택아파트)</t>
  </si>
  <si>
    <t>1984-07-19</t>
  </si>
  <si>
    <t>010-5632-8982</t>
  </si>
  <si>
    <t>dwk8982@samickthk.co.kr</t>
  </si>
  <si>
    <t>경기도 평택시 신촌1로 9  106동504호 (칠원동, 평택지제역동문굿모닝힐맘시티1단지)</t>
  </si>
  <si>
    <t>1978-06-03</t>
  </si>
  <si>
    <t>010-4171-7238</t>
  </si>
  <si>
    <t>112021@samickthk.co.kr</t>
  </si>
  <si>
    <t>경기도 평택시 힐스테이트평택2차 212동 2103호</t>
  </si>
  <si>
    <t>1983-07-28</t>
  </si>
  <si>
    <t>010-3505-3996</t>
  </si>
  <si>
    <t>112022@samickthk.co.kr</t>
  </si>
  <si>
    <t>대구광역시 북구 학정로110길 29 105동 804호 (학정동, 학정청아람)</t>
  </si>
  <si>
    <t>1991-07-15</t>
  </si>
  <si>
    <t>010-5675-4612</t>
  </si>
  <si>
    <t>ysjang@samickthk.co.kr</t>
  </si>
  <si>
    <t>경기도 평택시 진위면 엘지로 55-33 301호</t>
  </si>
  <si>
    <t>1988-04-02</t>
  </si>
  <si>
    <t>010-6432-9752</t>
  </si>
  <si>
    <t>akj1988@samickthk.co.kr</t>
  </si>
  <si>
    <t>충청남도 천안시 서북구 불당24로 9, 106동 1102호(불당동, 천안불당 엘에이치1단지)</t>
  </si>
  <si>
    <t>1986-10-27</t>
  </si>
  <si>
    <t>010-5773-5446</t>
  </si>
  <si>
    <t>jspark@samickthk.co.kr</t>
  </si>
  <si>
    <t>경기도 화성시 동탄대로1길 32, 2905동 701호(장지동, 금호어울림레이크2차)</t>
  </si>
  <si>
    <t>1976-09-24</t>
  </si>
  <si>
    <t>010-9193-6793</t>
  </si>
  <si>
    <t>hongno@samickthk.co.kr</t>
  </si>
  <si>
    <t>경기도 안성시 공도읍 공도로 142,  109/303(디자인시티 블루밍)</t>
  </si>
  <si>
    <t>1982-07-20</t>
  </si>
  <si>
    <t>010-4818-9001</t>
  </si>
  <si>
    <t>110087@samickthk.co.kr</t>
  </si>
  <si>
    <t>경기도 평택시 칠원동 신촌5로 56  413동 2103호(동문 굿모닝힐 맘시티 아파트)</t>
  </si>
  <si>
    <t>1977-09-13</t>
  </si>
  <si>
    <t>010-3019-8818</t>
  </si>
  <si>
    <t>jaewon@samickthk.co.kr</t>
  </si>
  <si>
    <t>경기도 화성시 양감면 요당길 229-16</t>
  </si>
  <si>
    <t>1976-07-06</t>
  </si>
  <si>
    <t>010-2824-6162</t>
  </si>
  <si>
    <t>111047@samickthk.co.kr</t>
  </si>
  <si>
    <t>경기도 안성시 대덕면 서동대로 4725 104동 1003호(안성롯데캐슬아파트)</t>
  </si>
  <si>
    <t>1982-05-21</t>
  </si>
  <si>
    <t>010-3696-5375</t>
  </si>
  <si>
    <t>111043@samickthk.co.kr</t>
  </si>
  <si>
    <t>경기도 안성시 공도읍 공도로 51-17  (우미린더퍼스트)105동 1404호</t>
  </si>
  <si>
    <t>1986-08-04</t>
  </si>
  <si>
    <t>010-7204-0613</t>
  </si>
  <si>
    <t>117017@samickthk.co.kr</t>
  </si>
  <si>
    <t>경기도 안성시 공도읍 서동대로 4079,  110동 1206호(주은풍림아파트)</t>
  </si>
  <si>
    <t>010-8947-0066</t>
  </si>
  <si>
    <t>112026@samickthk.co.kr</t>
  </si>
  <si>
    <t>경기도 안성시 고수2로 20,  201/902(대우경남아파트)</t>
  </si>
  <si>
    <t>1970-09-27</t>
  </si>
  <si>
    <t>010-4950-1984</t>
  </si>
  <si>
    <t>kdh111@samickthk.co.kr</t>
  </si>
  <si>
    <t>경기도 화성시 동탄공원로 21-12,  903/103(푸른마을 포스코더샵2차)</t>
  </si>
  <si>
    <t>1973-02-23</t>
  </si>
  <si>
    <t>010-5460-4246</t>
  </si>
  <si>
    <t>ksjung@samickthk.co.kr</t>
  </si>
  <si>
    <t>세종특별자치시 만남로 187 가락마을16단지 1602-102 (고운동, 가락마을16단지)</t>
  </si>
  <si>
    <t>1976-04-19</t>
  </si>
  <si>
    <t>010-9414-4403</t>
  </si>
  <si>
    <t>jhku@samickthk.co.kr</t>
  </si>
  <si>
    <t>경기도 오산시 부산중앙로12 201동1704호(오산시티자이 아파트)</t>
  </si>
  <si>
    <t>1988-01-08</t>
  </si>
  <si>
    <t>010-2460-4929</t>
  </si>
  <si>
    <t>ws.lee@samickthk.co.kr</t>
  </si>
  <si>
    <t>충청남도 천안시 동남구 청당2길 118, 113동 1001호(청당동,청당마을벽산블루밍아파트)</t>
  </si>
  <si>
    <t>1986-06-03</t>
  </si>
  <si>
    <t>010-6340-9886</t>
  </si>
  <si>
    <t>117055@samickthk.co.kr</t>
  </si>
  <si>
    <t>경기도 성남시 분당구 성남대로 393, A동 3319호 (정자동,분당 두산위브파빌리온)</t>
  </si>
  <si>
    <t>1990-07-01</t>
  </si>
  <si>
    <t>010-6598-1660</t>
  </si>
  <si>
    <t>bjh1990@samickthk.co.kr</t>
  </si>
  <si>
    <t>경기 화성시 동탄신리천로2길 65 동탄2디에트르포레 2316동 201호</t>
  </si>
  <si>
    <t>1990-03-12</t>
  </si>
  <si>
    <t>010-6295-4316</t>
  </si>
  <si>
    <t>116050@samickthk.co.kr</t>
  </si>
  <si>
    <t>경기도 평택시 지제동삭1로 220 110동 1902호 (동삭동, e편한세상지제역)</t>
  </si>
  <si>
    <t>1980-03-15</t>
  </si>
  <si>
    <t>010-8440-5435</t>
  </si>
  <si>
    <t>nami@samickthk.co.kr</t>
  </si>
  <si>
    <t>대구광역시 달서구 조암로 6길 19,  107/1302(월성동, 월성월드메르디앙 아파트)</t>
  </si>
  <si>
    <t>1988-07-16</t>
  </si>
  <si>
    <t>010-2995-6367</t>
  </si>
  <si>
    <t>122067@samickthk.co.kr</t>
  </si>
  <si>
    <t>충청남도 천안시 서북구 봉서산샛길 64, 506동 405호(쌍용동, 쌍용마을뜨란채)</t>
  </si>
  <si>
    <t>1994-11-14</t>
  </si>
  <si>
    <t>010-4485-0218</t>
  </si>
  <si>
    <t>hwan_14@samickthk.co.kr</t>
  </si>
  <si>
    <t>대구광역시 서구 평리로54길 5, 201호(내당동)</t>
  </si>
  <si>
    <t>1992-11-28</t>
  </si>
  <si>
    <t>010-3868-9083</t>
  </si>
  <si>
    <t>sls1128@samickthk.co.kr</t>
  </si>
  <si>
    <t>경상남도 창원시 성산구 창원대로780번길 77, 1003호(외동,광득미지루아파트)</t>
  </si>
  <si>
    <t>1992-08-12</t>
  </si>
  <si>
    <t>010-8441-5226</t>
  </si>
  <si>
    <t>odhot@samickthk.co.kr</t>
  </si>
  <si>
    <t>경기도 오산시 경기대로 99-15 113동 302호(원동, 동부삼환아파트)</t>
  </si>
  <si>
    <t>1986-09-02</t>
  </si>
  <si>
    <t>010-6478-1988</t>
  </si>
  <si>
    <t>122121@samickthk.co.kr</t>
  </si>
  <si>
    <t>충청남도 천안시 서북구 직산읍 천안밸리로 22-11, 103동 1403호(직산한양수자인 아이림)</t>
  </si>
  <si>
    <t>2000-11-20</t>
  </si>
  <si>
    <t>010-5620-6691</t>
  </si>
  <si>
    <t>123064@samickthk.co.kr</t>
  </si>
  <si>
    <t>경기도 오산시 오산로50번길 11 진영빌 306호 (갈곶동)</t>
  </si>
  <si>
    <t>1997-09-18</t>
  </si>
  <si>
    <t>010-9319-0340</t>
  </si>
  <si>
    <t>124009@samickthk.co.kr</t>
  </si>
  <si>
    <t>울산광역시 울주군 언양읍 북문11길 9, 104동 504호(신울산경남아너스빌)</t>
  </si>
  <si>
    <t>010-4693-3915</t>
  </si>
  <si>
    <t>122087@samickthk.co.kr</t>
  </si>
  <si>
    <t>서울특별시 양천구 목동중앙서로7길  17-26</t>
  </si>
  <si>
    <t>1995-05-01</t>
  </si>
  <si>
    <t>010-9497-0568</t>
  </si>
  <si>
    <t>iwj9497@samickthk.co.kr</t>
  </si>
  <si>
    <t>경기도 오산시 남부대로441번길 14-5 리더스빌 304호 (고현동)</t>
  </si>
  <si>
    <t>1993-05-17</t>
  </si>
  <si>
    <t>010-7795-6661</t>
  </si>
  <si>
    <t>122124@samickthk.co.kr</t>
  </si>
  <si>
    <t>경기도 화성시 동탄기흥로277번길 12, 2604동 1007호</t>
  </si>
  <si>
    <t>1998-04-24</t>
  </si>
  <si>
    <t>010-8348-7933</t>
  </si>
  <si>
    <t>123055@samickthk.co.kr</t>
  </si>
  <si>
    <t>대전광역시 동구 대전천동로 458  612호</t>
  </si>
  <si>
    <t>1998-02-15</t>
  </si>
  <si>
    <t>010-9353-1967</t>
  </si>
  <si>
    <t>123054@samickthk.co.kr</t>
  </si>
  <si>
    <t>서울특별시 도봉구 노해로70길 126  1809동 302호</t>
  </si>
  <si>
    <t>2000-02-25</t>
  </si>
  <si>
    <t>010-3564-6646</t>
  </si>
  <si>
    <t>123053@samickthk.co.kr</t>
  </si>
  <si>
    <t>경기도 평택시 경기대로 1155 101동 102호</t>
  </si>
  <si>
    <t>1975-12-07</t>
  </si>
  <si>
    <t>010-3891-5786</t>
  </si>
  <si>
    <t>happyhwang@samickthk.co.kr</t>
  </si>
  <si>
    <t>대구시 달서구 월배로5길 76 218동 2403호(월배2차아이파크)</t>
  </si>
  <si>
    <t>1980-04-08</t>
  </si>
  <si>
    <t>010-9205-6207</t>
  </si>
  <si>
    <t>111036@samickthk.co.kr</t>
  </si>
  <si>
    <t>대구광역시 북구 사수동 브라운스톤강북 302동 1804호 (사수동)</t>
  </si>
  <si>
    <t>1990-07-10</t>
  </si>
  <si>
    <t>010-3850-7842</t>
  </si>
  <si>
    <t>chs7842@samickthk.co.kr</t>
  </si>
  <si>
    <t>충북 청주시 흥덕구 오송읍 오송생명7로151(오송역 파라곤 센트럴시티) 211동 605호</t>
  </si>
  <si>
    <t>1991-10-30</t>
  </si>
  <si>
    <t>010-2271-0146</t>
  </si>
  <si>
    <t>yky4475@samickthk.co.kr</t>
  </si>
  <si>
    <t>충청북도 청주시 청원구 오창읍 양청1길 4 201호</t>
  </si>
  <si>
    <t>1996-07-24</t>
  </si>
  <si>
    <t>010-7654-9363</t>
  </si>
  <si>
    <t>jgkang@samickthk.co.kr</t>
  </si>
  <si>
    <t>경기도 평택시 현촌4길 25, 403호(용이동)</t>
  </si>
  <si>
    <t>1983-04-14</t>
  </si>
  <si>
    <t>010-9422-1808</t>
  </si>
  <si>
    <t>skyoo0414@samickthk.co.kr</t>
  </si>
  <si>
    <t>경기도 평택시 상서재로 50 센트럴자이 아파트 4단지 402동 605호 (동삭동)</t>
  </si>
  <si>
    <t>1987-02-28</t>
  </si>
  <si>
    <t>010-2436-8164</t>
  </si>
  <si>
    <t>jjs@samickthk.co.kr</t>
  </si>
  <si>
    <t>충청남도 천안시 서북구 오성1길 19, 1동 303호(두정동,굳휴먼빌)</t>
  </si>
  <si>
    <t>1992-06-16</t>
  </si>
  <si>
    <t>010-9989-5117</t>
  </si>
  <si>
    <t>js.park@samickthk.co.kr</t>
  </si>
  <si>
    <t>경기도 화성시 동탄중앙로 99 514동 601호(동탄새강마을휴먼시아)</t>
  </si>
  <si>
    <t>1990-02-09</t>
  </si>
  <si>
    <t>010-4842-3888</t>
  </si>
  <si>
    <t>cwi1514@samickthk.co.kr</t>
  </si>
  <si>
    <t>경기도 평택시 진위면 엘지로 55-31 203호</t>
  </si>
  <si>
    <t>1992-05-28</t>
  </si>
  <si>
    <t>010-7466-0528</t>
  </si>
  <si>
    <t>gskim@samickthk.co.kr</t>
  </si>
  <si>
    <t>대구광역시 북구 대천로 101, 102동 1210호(동천동,칠곡3차화성타운)</t>
  </si>
  <si>
    <t>1990-01-30</t>
  </si>
  <si>
    <t>010-4454-7884</t>
  </si>
  <si>
    <t>shyang@samickthk.co.kr</t>
  </si>
  <si>
    <t>경상북도 구미시 봉곡서로 9길 10, 301호(봉곡동)</t>
  </si>
  <si>
    <t>1992-09-29</t>
  </si>
  <si>
    <t>010-3343-3912</t>
  </si>
  <si>
    <t>ksj0929@samickthk.co.kr</t>
  </si>
  <si>
    <t>경기도오산시 박동길 15, 204호(수청동,까사11)</t>
  </si>
  <si>
    <t>1989-08-30</t>
  </si>
  <si>
    <t>010-5335-6561</t>
  </si>
  <si>
    <t>sehwan@samickthk.co.kr</t>
  </si>
  <si>
    <t>충청남도 천안시 서북구 성정중7길 17 203호 (성정동, 한스빌)</t>
  </si>
  <si>
    <t>1992-08-15</t>
  </si>
  <si>
    <t>010-9982-9815</t>
  </si>
  <si>
    <t>shincecilia@samickthk.co.kr</t>
  </si>
  <si>
    <t>경기도 평택시 청북읍 안청로5길 6-2</t>
  </si>
  <si>
    <t>1999-12-17</t>
  </si>
  <si>
    <t>010-9287-3998</t>
  </si>
  <si>
    <t>123007@samickthk.co.kr</t>
  </si>
  <si>
    <t>경상북도 안동시 경동로 977-6, 507동 1202호 (용상동, 주공5아파트)</t>
  </si>
  <si>
    <t>1976-04-25</t>
  </si>
  <si>
    <t>010-5533-5856</t>
  </si>
  <si>
    <t>ydh@samickthk.co.kr</t>
  </si>
  <si>
    <t>경기도 안성시 공도읍 진건중길 15-13 110동 803호(쌍용스윗닷홈아파트)</t>
  </si>
  <si>
    <t>1991-10-01</t>
  </si>
  <si>
    <t>010-5152-7946</t>
  </si>
  <si>
    <t>htc7946@samickthk.co.kr</t>
  </si>
  <si>
    <t>충청남도 아산시 탕정면 갈산교로 223 206동 401호 (호반써밋 그랜드마크 Ⅲ(3차))</t>
  </si>
  <si>
    <t>1990-10-01</t>
  </si>
  <si>
    <t>010-3450-9678</t>
  </si>
  <si>
    <t>khj37391001@samickthk.co.kr</t>
  </si>
  <si>
    <t>경기도 평택시 진위면 엘지로 55-33 208호 (삼익 그린빌Ⅱ)</t>
  </si>
  <si>
    <t>1999-09-14</t>
  </si>
  <si>
    <t>010-9023-2848</t>
  </si>
  <si>
    <t>wgchoi7@samickthk.co.kr</t>
  </si>
  <si>
    <t>경기도 오산시 수청로8번길 9 304호 (수청동)</t>
  </si>
  <si>
    <t>2024-05-20</t>
  </si>
  <si>
    <t>1968-12-17</t>
  </si>
  <si>
    <t>010-4950-1942</t>
  </si>
  <si>
    <t>kjh@samickthk.co.kr</t>
  </si>
  <si>
    <t>경상남도 창원시 성산구 동산로 115,  108/1405(상남동,대동아파트)</t>
  </si>
  <si>
    <t>1966-12-05</t>
  </si>
  <si>
    <t>010-4950-1977</t>
  </si>
  <si>
    <t>rpmbsh@samickthk.co.kr</t>
  </si>
  <si>
    <t>대구광역시 달서구 상원로 142,  107/705(상인자이아파트)</t>
  </si>
  <si>
    <t>1977-09-18</t>
  </si>
  <si>
    <t>010-5775-4471</t>
  </si>
  <si>
    <t>jany@samickthk.co.kr</t>
  </si>
  <si>
    <t>대구광역시 북구 내곡로 90 102동 1604호 (사수동, 서희스타힐스테이)</t>
  </si>
  <si>
    <t>1983-05-11</t>
  </si>
  <si>
    <t>010-3765-9428</t>
  </si>
  <si>
    <t>jskim@samickthk.co.kr</t>
  </si>
  <si>
    <t>경기도 화성시 동탄순환대로 1길 99 2706동 406호(동탄레이크자이더테라스)</t>
  </si>
  <si>
    <t>1985-09-09</t>
  </si>
  <si>
    <t>010-3117-5317</t>
  </si>
  <si>
    <t>jaeho.lee@samickthk.co.kr</t>
  </si>
  <si>
    <t>경기도 수원시 권선구 동수원로146번길 233-3 601호(곡반정동)</t>
  </si>
  <si>
    <t>1990-11-22</t>
  </si>
  <si>
    <t>010-7116-1122</t>
  </si>
  <si>
    <t>lsh@samickthk.co.kr</t>
  </si>
  <si>
    <t>경기도 용인시 공세로 126-24 까사어거스타 205호</t>
  </si>
  <si>
    <t>1995-12-28</t>
  </si>
  <si>
    <t>010-7720-9382</t>
  </si>
  <si>
    <t>122033@samickthk.co.kr</t>
  </si>
  <si>
    <t>경기도 수원시 팔달구 효원로249번길 46-9, 606호(인계동)</t>
  </si>
  <si>
    <t>1993-11-19</t>
  </si>
  <si>
    <t>010-2882-2387</t>
  </si>
  <si>
    <t>4khd@samickthk.co.kr</t>
  </si>
  <si>
    <t>경기도 용인시 기흥구 민속촌로11번길 23-3 303호 (보라동)</t>
  </si>
  <si>
    <t>1997-06-03</t>
  </si>
  <si>
    <t>010-7439-1101</t>
  </si>
  <si>
    <t>122097@samickthk.co.kr</t>
  </si>
  <si>
    <t>경상북도 영천시 금호읍 덕성길 20, 105동 1001호(금호우방타운)</t>
  </si>
  <si>
    <t>1994-07-09</t>
  </si>
  <si>
    <t>010-2251-3175</t>
  </si>
  <si>
    <t>123052@samickthk.co.kr</t>
  </si>
  <si>
    <t>대구광역시 동구 방촌로15길 56 1층 (방촌동)</t>
  </si>
  <si>
    <t>2000-10-06</t>
  </si>
  <si>
    <t>010-3389-6921</t>
  </si>
  <si>
    <t>123060@samickthk.co.kr</t>
  </si>
  <si>
    <t>경기도 용인시 기흥구 원고매로 56-3 205호 (고매동)</t>
  </si>
  <si>
    <t>1993-03-08</t>
  </si>
  <si>
    <t>010-2772-5060</t>
  </si>
  <si>
    <t>124014@samickthk.co.kr</t>
  </si>
  <si>
    <t>경기도 화성시 수노을중앙로 257, 1103동 903호(새솔동,세영리첼 에듀파크)</t>
  </si>
  <si>
    <t>010-4950-1958</t>
  </si>
  <si>
    <t>hwaang73@samickthk.co.kr</t>
  </si>
  <si>
    <t>대구광역시 달서구 와룡로 42 101동 1504호 (본동, 달서 코아루 더리브)</t>
  </si>
  <si>
    <t>1978-03-29</t>
  </si>
  <si>
    <t>010-4950-1945</t>
  </si>
  <si>
    <t>ksw0@samickthk.co.kr</t>
  </si>
  <si>
    <t>경상남도 창원시 성산구 창이대로 881번길 19,  104/1601(대방대동황토방아파트)</t>
  </si>
  <si>
    <t>1983-02-09</t>
  </si>
  <si>
    <t>010-4950-1922</t>
  </si>
  <si>
    <t>nyj@samickthk.co.kr</t>
  </si>
  <si>
    <t>서울특별시 송파구 동남로 18길 9,  2동 903호(가락동, 극동아파트)</t>
  </si>
  <si>
    <t>1982-04-05</t>
  </si>
  <si>
    <t>010-4950-1934</t>
  </si>
  <si>
    <t>110052@samickthk.co.kr</t>
  </si>
  <si>
    <t>경기도 용인시 기흥구 덕영대로2077번길 20, 109동 205호(영덕동,용인영덕신일아파트)</t>
  </si>
  <si>
    <t>1989-12-25</t>
  </si>
  <si>
    <t>010-2882-4318</t>
  </si>
  <si>
    <t>123063@samickthk.co.kr</t>
  </si>
  <si>
    <t>경기도 수원시 영통구 영통로290번길 25, 510동 1104호 (영통동, 신나무실 주공아파트)</t>
  </si>
  <si>
    <t>1993-09-22</t>
  </si>
  <si>
    <t>010-5818-1697</t>
  </si>
  <si>
    <t>123062@samickthk.co.kr</t>
  </si>
  <si>
    <t>경기도 평택시 고덕면 효덕새싹길 55, 112동 2001호 (고덕하늘채시그니처)</t>
  </si>
  <si>
    <t>1996-10-05</t>
  </si>
  <si>
    <t>010-5272-3071</t>
  </si>
  <si>
    <t>122140@samickthk.co.kr</t>
  </si>
  <si>
    <t>경기도 용인시 기흥구 공세로 126-22, 401호(공세동,청담빌)</t>
  </si>
  <si>
    <t>1982-01-11</t>
  </si>
  <si>
    <t>010-2323-7591</t>
  </si>
  <si>
    <t>pyi111@samickthk.co.kr</t>
  </si>
  <si>
    <t>경기도 수원시 권선구 서부로 1818-6 그린아트빌A 501호 (탑동)</t>
  </si>
  <si>
    <t>1997-06-30</t>
  </si>
  <si>
    <t>010-6698-2839</t>
  </si>
  <si>
    <t>123076@samickthk.co.kr</t>
  </si>
  <si>
    <t>경기도 화성시 동탄오산로 86-11 GTX 광장프리미엄빌 1 1110호</t>
  </si>
  <si>
    <t>1993-12-15</t>
  </si>
  <si>
    <t>010-3121-2320</t>
  </si>
  <si>
    <t>124015@samickthk.co.kr</t>
  </si>
  <si>
    <t>경기도 화성시 동탄신리천로5길 90 3801동 602호(신동, 동탄2 LH 38단지)</t>
  </si>
  <si>
    <t>1947-01-07</t>
  </si>
  <si>
    <t>010-6333-8877</t>
  </si>
  <si>
    <t>jyh@samickthk.co.kr</t>
  </si>
  <si>
    <t>대구광역시 수성구 동대구로50길 37,  102/702(범어동, 범어유림노르웨이숲)</t>
  </si>
  <si>
    <t>1974-05-30</t>
  </si>
  <si>
    <t>010-3072-9930</t>
  </si>
  <si>
    <t>jjw@samickthk.co.kr</t>
  </si>
  <si>
    <t>대구광역시 수성구 동대구로 250, 101동 901호(범어동, 태왕유성하이빌)</t>
  </si>
  <si>
    <t>1955-06-11</t>
  </si>
  <si>
    <t>010-8888-4266</t>
  </si>
  <si>
    <t>changsoo@samickthk.co.kr</t>
  </si>
  <si>
    <t>경상북도 성주군 대가면 옥화2길 20-16 .</t>
  </si>
  <si>
    <t>미조로기</t>
  </si>
  <si>
    <t>이사</t>
  </si>
  <si>
    <t>박찬섭</t>
  </si>
  <si>
    <t>사외이사</t>
  </si>
  <si>
    <t>1968-10-03</t>
  </si>
  <si>
    <t>010-8590-7038</t>
  </si>
  <si>
    <t>대구광역시 수성구 달구벌대로 2435 109동 2806호(범어동,두산위브더제니스)</t>
  </si>
  <si>
    <t>임환오</t>
  </si>
  <si>
    <t>1958-01-08</t>
  </si>
  <si>
    <t>010-2521-1261</t>
  </si>
  <si>
    <t>대구광역시 수성구 천을로 91 103동 1006호(시지태왕아너스)</t>
  </si>
  <si>
    <t>이수진</t>
  </si>
  <si>
    <t>1977-08-14</t>
  </si>
  <si>
    <t>010-4119-5771</t>
  </si>
  <si>
    <t>applef743@gmail.com</t>
  </si>
  <si>
    <t>대구 수성구 들안로 60길 17, 101동 2004호(화성파크드림 1단지)</t>
  </si>
  <si>
    <t>1951-10-24</t>
  </si>
  <si>
    <t>010-6333-8866</t>
  </si>
  <si>
    <t>jun2909@samickthk.co.kr</t>
  </si>
  <si>
    <t>대구광역시 동구 팔공로53길 10 105동 2404호(봉무동, 이시아폴리스더샵 1차)</t>
  </si>
  <si>
    <t>심갑보</t>
  </si>
  <si>
    <t>1936-03-13</t>
  </si>
  <si>
    <t>1955-05-20</t>
  </si>
  <si>
    <t>010-3560-3443</t>
  </si>
  <si>
    <t>100070@samickthk.co.kr</t>
  </si>
  <si>
    <t>대구광역시 남구 효성중앙길 82,  101/1501(삼성 래미안 1단지)</t>
  </si>
  <si>
    <t>1958-11-24</t>
  </si>
  <si>
    <t>010-3532-1671</t>
  </si>
  <si>
    <t>jhpark@samickthk.co.kr</t>
  </si>
  <si>
    <t>대구광역시 달성군 다사읍 서재로30길 17,  201/1502(서재보성타운)</t>
  </si>
  <si>
    <t>교육 변경을 기다려 봅시댱</t>
    <phoneticPr fontId="3" type="noConversion"/>
  </si>
  <si>
    <t>122007@samickthk.co.kr</t>
    <phoneticPr fontId="3" type="noConversion"/>
  </si>
  <si>
    <t>010-2106-4059</t>
    <phoneticPr fontId="3" type="noConversion"/>
  </si>
  <si>
    <t>신청</t>
    <phoneticPr fontId="3" type="noConversion"/>
  </si>
  <si>
    <t>일정변경(7월)/신청</t>
    <phoneticPr fontId="3" type="noConversion"/>
  </si>
  <si>
    <t>변경/</t>
    <phoneticPr fontId="3" type="noConversion"/>
  </si>
  <si>
    <t>일정변경(10월로)</t>
    <phoneticPr fontId="3" type="noConversion"/>
  </si>
  <si>
    <t>일정변경(5월로)</t>
    <phoneticPr fontId="3" type="noConversion"/>
  </si>
  <si>
    <t>교육종류</t>
    <phoneticPr fontId="6" type="noConversion"/>
  </si>
  <si>
    <t>22
24</t>
    <phoneticPr fontId="3" type="noConversion"/>
  </si>
  <si>
    <t>제조기업 원가계산 및 분석실무</t>
    <phoneticPr fontId="3" type="noConversion"/>
  </si>
  <si>
    <t>대면</t>
    <phoneticPr fontId="3" type="noConversion"/>
  </si>
  <si>
    <t>유동협</t>
    <phoneticPr fontId="3" type="noConversion"/>
  </si>
  <si>
    <t>대구</t>
    <phoneticPr fontId="3" type="noConversion"/>
  </si>
  <si>
    <t>KPC</t>
    <phoneticPr fontId="3" type="noConversion"/>
  </si>
  <si>
    <t>추가교육</t>
    <phoneticPr fontId="3" type="noConversion"/>
  </si>
  <si>
    <t>`</t>
    <phoneticPr fontId="3" type="noConversion"/>
  </si>
  <si>
    <t>변경(보직변경)/참석/신청(숙박)</t>
    <phoneticPr fontId="3" type="noConversion"/>
  </si>
  <si>
    <t>지녕이에게 물어보기</t>
    <phoneticPr fontId="3" type="noConversion"/>
  </si>
  <si>
    <t>자동화2팀(볼나사)</t>
    <phoneticPr fontId="3" type="noConversion"/>
  </si>
  <si>
    <r>
      <rPr>
        <sz val="9"/>
        <color rgb="FF5D5D5D"/>
        <rFont val="맑은 고딕"/>
        <family val="3"/>
        <charset val="129"/>
      </rPr>
      <t>품질보증팀</t>
    </r>
    <r>
      <rPr>
        <sz val="9"/>
        <color rgb="FF5D5D5D"/>
        <rFont val="Tahoma"/>
        <family val="2"/>
      </rPr>
      <t>(</t>
    </r>
    <r>
      <rPr>
        <sz val="9"/>
        <color rgb="FF5D5D5D"/>
        <rFont val="맑은 고딕"/>
        <family val="2"/>
        <charset val="129"/>
      </rPr>
      <t>볼나사</t>
    </r>
    <r>
      <rPr>
        <sz val="9"/>
        <color rgb="FF5D5D5D"/>
        <rFont val="Tahoma"/>
        <family val="2"/>
      </rPr>
      <t>)</t>
    </r>
    <phoneticPr fontId="3" type="noConversion"/>
  </si>
  <si>
    <r>
      <rPr>
        <sz val="9"/>
        <color rgb="FF5D5D5D"/>
        <rFont val="맑은 고딕"/>
        <family val="3"/>
        <charset val="129"/>
      </rPr>
      <t>품질보증팀</t>
    </r>
    <r>
      <rPr>
        <sz val="9"/>
        <color rgb="FF5D5D5D"/>
        <rFont val="Tahoma"/>
        <family val="2"/>
      </rPr>
      <t>(</t>
    </r>
    <r>
      <rPr>
        <sz val="9"/>
        <color rgb="FF5D5D5D"/>
        <rFont val="맑은 고딕"/>
        <family val="2"/>
        <charset val="129"/>
      </rPr>
      <t>테크노</t>
    </r>
    <r>
      <rPr>
        <sz val="9"/>
        <color rgb="FF5D5D5D"/>
        <rFont val="Tahoma"/>
        <family val="2"/>
      </rPr>
      <t>)</t>
    </r>
    <phoneticPr fontId="3" type="noConversion"/>
  </si>
  <si>
    <t>KSA(부산)</t>
  </si>
  <si>
    <t>고객 데이터 분석 실무(Excel활용)</t>
  </si>
  <si>
    <t>제품개발 프로젝트 관리[중급]</t>
  </si>
  <si>
    <t>자동화1팀</t>
    <phoneticPr fontId="3" type="noConversion"/>
  </si>
  <si>
    <t>품질보증팀(테크노)</t>
    <phoneticPr fontId="3" type="noConversion"/>
  </si>
  <si>
    <t>마케팅팀</t>
    <phoneticPr fontId="3" type="noConversion"/>
  </si>
  <si>
    <t>공정장비팀</t>
    <phoneticPr fontId="3" type="noConversion"/>
  </si>
  <si>
    <t>SCM팀</t>
    <phoneticPr fontId="3" type="noConversion"/>
  </si>
  <si>
    <t>서울유통영업팀</t>
    <phoneticPr fontId="3" type="noConversion"/>
  </si>
  <si>
    <t>제품출하팀(테크노)</t>
    <phoneticPr fontId="3" type="noConversion"/>
  </si>
  <si>
    <t>자동화1팀(테크노)</t>
    <phoneticPr fontId="3" type="noConversion"/>
  </si>
  <si>
    <t>전략기획팀</t>
    <phoneticPr fontId="3" type="noConversion"/>
  </si>
  <si>
    <t>6/3~64</t>
    <phoneticPr fontId="3" type="noConversion"/>
  </si>
  <si>
    <t>6/3~6/4</t>
    <phoneticPr fontId="3" type="noConversion"/>
  </si>
  <si>
    <t>6/3~6/5</t>
    <phoneticPr fontId="3" type="noConversion"/>
  </si>
  <si>
    <t>5/28예정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</si>
</sst>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_-* #,##0.0_-;\-* #,##0.0_-;_-* &quot;-&quot;_-;_-@_-"/>
    <numFmt numFmtId="180" formatCode="m&quot;/&quot;d"/>
    <numFmt numFmtId="181" formatCode="_-* #,##0.0_-;\-* #,##0.0_-;_-* &quot;-&quot;?_-;_-@_-"/>
    <numFmt numFmtId="182" formatCode="m&quot;/&quot;d;@"/>
    <numFmt numFmtId="183" formatCode="mm&quot;월&quot;\ dd&quot;일&quot;"/>
    <numFmt numFmtId="184" formatCode="0_);[Red]\(0\)"/>
  </numFmts>
  <fonts count="6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10"/>
      <color rgb="FF0000FF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8"/>
      <name val="굴림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7"/>
      <name val="맑은 고딕"/>
      <family val="3"/>
      <charset val="129"/>
    </font>
    <font>
      <sz val="7"/>
      <color theme="1"/>
      <name val="맑은 고딕"/>
      <family val="3"/>
      <charset val="129"/>
      <scheme val="minor"/>
    </font>
    <font>
      <sz val="8"/>
      <name val="굴림"/>
      <family val="2"/>
      <charset val="129"/>
    </font>
    <font>
      <sz val="7.5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ajor"/>
    </font>
    <font>
      <sz val="6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6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color rgb="FFFF0000"/>
      <name val="맑은 고딕"/>
      <family val="2"/>
      <charset val="129"/>
      <scheme val="minor"/>
    </font>
    <font>
      <b/>
      <sz val="8"/>
      <color rgb="FFFF0000"/>
      <name val="굴림"/>
      <family val="3"/>
      <charset val="129"/>
    </font>
    <font>
      <sz val="10"/>
      <color rgb="FF000000"/>
      <name val="Tahoma"/>
      <family val="2"/>
    </font>
    <font>
      <sz val="9"/>
      <color rgb="FF5D5D5D"/>
      <name val="Tahoma"/>
      <family val="2"/>
    </font>
    <font>
      <b/>
      <sz val="8.25"/>
      <color rgb="FF33482F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</font>
    <font>
      <sz val="8"/>
      <color rgb="FF00B0F0"/>
      <name val="맑은 고딕"/>
      <family val="3"/>
      <charset val="129"/>
      <scheme val="minor"/>
    </font>
    <font>
      <sz val="8"/>
      <color rgb="FF00B0F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5D5D5D"/>
      <name val="맑은 고딕"/>
      <family val="2"/>
      <charset val="129"/>
    </font>
    <font>
      <sz val="9"/>
      <color rgb="FF5D5D5D"/>
      <name val="맑은 고딕"/>
      <family val="3"/>
      <charset val="129"/>
    </font>
    <font>
      <sz val="9"/>
      <color rgb="FF5D5D5D"/>
      <name val="Tahoma"/>
      <family val="3"/>
      <charset val="129"/>
    </font>
    <font>
      <sz val="8"/>
      <color rgb="FF00B0F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rgb="FFEBF1DE"/>
      </patternFill>
    </fill>
    <fill>
      <patternFill patternType="solid">
        <fgColor rgb="FFFFCCCC"/>
        <b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rgb="FFFFC7CE"/>
      </patternFill>
    </fill>
    <fill>
      <patternFill patternType="solid">
        <fgColor rgb="FFFFFFFF"/>
      </patternFill>
    </fill>
    <fill>
      <gradientFill degree="90">
        <stop position="0">
          <color rgb="FFF4F8F3"/>
        </stop>
        <stop position="1">
          <color rgb="FFDFE7DE"/>
        </stop>
      </gradient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BF1DE"/>
      </patternFill>
    </fill>
    <fill>
      <patternFill patternType="solid">
        <fgColor theme="0" tint="-0.14999847407452621"/>
        <bgColor rgb="FFFFC7CE"/>
      </patternFill>
    </fill>
  </fills>
  <borders count="20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 style="thin">
        <color rgb="FFFFFFFF"/>
      </left>
      <right style="thin">
        <color rgb="FF9CAB99"/>
      </right>
      <top style="thin">
        <color rgb="FFFFFFFF"/>
      </top>
      <bottom style="thin">
        <color rgb="FF9CAB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E5E5E5"/>
      </bottom>
      <diagonal/>
    </border>
    <border>
      <left/>
      <right style="thin">
        <color rgb="FFBFBFBF"/>
      </right>
      <top/>
      <bottom/>
      <diagonal/>
    </border>
  </borders>
  <cellStyleXfs count="1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33" fillId="0" borderId="0"/>
    <xf numFmtId="41" fontId="33" fillId="0" borderId="0" applyFont="0" applyFill="0" applyBorder="0" applyAlignment="0" applyProtection="0"/>
    <xf numFmtId="0" fontId="50" fillId="0" borderId="0">
      <alignment vertical="center"/>
    </xf>
    <xf numFmtId="0" fontId="57" fillId="0" borderId="0" applyNumberFormat="0" applyFill="0" applyBorder="0" applyAlignment="0" applyProtection="0">
      <alignment vertical="center"/>
    </xf>
  </cellStyleXfs>
  <cellXfs count="1828">
    <xf numFmtId="0" fontId="0" fillId="0" borderId="0" xfId="0">
      <alignment vertical="center"/>
    </xf>
    <xf numFmtId="0" fontId="2" fillId="0" borderId="0" xfId="2" applyFont="1" applyBorder="1" applyAlignment="1">
      <alignment horizontal="center" vertical="center"/>
    </xf>
    <xf numFmtId="0" fontId="5" fillId="2" borderId="19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20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21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22" xfId="2" applyFont="1" applyFill="1" applyBorder="1" applyAlignment="1" applyProtection="1">
      <alignment horizontal="center" vertical="center" wrapText="1" readingOrder="1"/>
      <protection locked="0" hidden="1"/>
    </xf>
    <xf numFmtId="0" fontId="5" fillId="3" borderId="23" xfId="2" applyFont="1" applyFill="1" applyBorder="1" applyAlignment="1" applyProtection="1">
      <alignment horizontal="center" vertical="center" shrinkToFit="1" readingOrder="1"/>
      <protection locked="0" hidden="1"/>
    </xf>
    <xf numFmtId="0" fontId="5" fillId="3" borderId="24" xfId="2" applyFont="1" applyFill="1" applyBorder="1" applyAlignment="1" applyProtection="1">
      <alignment horizontal="center" vertical="center" shrinkToFit="1" readingOrder="1"/>
      <protection locked="0" hidden="1"/>
    </xf>
    <xf numFmtId="0" fontId="5" fillId="0" borderId="24" xfId="2" applyFont="1" applyBorder="1" applyAlignment="1" applyProtection="1">
      <alignment horizontal="center" vertical="center" shrinkToFit="1" readingOrder="1"/>
      <protection locked="0" hidden="1"/>
    </xf>
    <xf numFmtId="0" fontId="5" fillId="0" borderId="21" xfId="2" applyFont="1" applyBorder="1" applyAlignment="1" applyProtection="1">
      <alignment horizontal="center" vertical="center" shrinkToFit="1" readingOrder="1"/>
      <protection locked="0" hidden="1"/>
    </xf>
    <xf numFmtId="0" fontId="5" fillId="0" borderId="25" xfId="2" applyFont="1" applyBorder="1" applyAlignment="1" applyProtection="1">
      <alignment horizontal="center" vertical="center" shrinkToFit="1" readingOrder="1"/>
      <protection locked="0" hidden="1"/>
    </xf>
    <xf numFmtId="0" fontId="4" fillId="0" borderId="27" xfId="2" applyFont="1" applyBorder="1" applyAlignment="1" applyProtection="1">
      <alignment horizontal="center" vertical="center" wrapText="1" readingOrder="1"/>
      <protection locked="0" hidden="1"/>
    </xf>
    <xf numFmtId="176" fontId="4" fillId="0" borderId="29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30" xfId="2" applyNumberFormat="1" applyFont="1" applyBorder="1" applyAlignment="1" applyProtection="1">
      <alignment horizontal="right" vertical="center"/>
      <protection locked="0" hidden="1"/>
    </xf>
    <xf numFmtId="177" fontId="4" fillId="0" borderId="31" xfId="2" applyNumberFormat="1" applyFont="1" applyBorder="1" applyAlignment="1" applyProtection="1">
      <alignment horizontal="right" vertical="center"/>
      <protection locked="0" hidden="1"/>
    </xf>
    <xf numFmtId="178" fontId="9" fillId="4" borderId="32" xfId="2" applyNumberFormat="1" applyFont="1" applyFill="1" applyBorder="1" applyAlignment="1" applyProtection="1">
      <alignment horizontal="right" vertical="center"/>
      <protection hidden="1"/>
    </xf>
    <xf numFmtId="176" fontId="4" fillId="3" borderId="3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3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4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31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35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36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3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32" xfId="2" applyNumberFormat="1" applyFont="1" applyBorder="1" applyAlignment="1" applyProtection="1">
      <alignment horizontal="center" vertical="center" wrapText="1"/>
      <protection locked="0" hidden="1"/>
    </xf>
    <xf numFmtId="0" fontId="4" fillId="0" borderId="37" xfId="2" applyFont="1" applyBorder="1" applyAlignment="1" applyProtection="1">
      <alignment horizontal="center" vertical="center" wrapText="1" readingOrder="1"/>
      <protection locked="0" hidden="1"/>
    </xf>
    <xf numFmtId="176" fontId="4" fillId="0" borderId="4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40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41" xfId="2" applyNumberFormat="1" applyFont="1" applyBorder="1" applyAlignment="1" applyProtection="1">
      <alignment horizontal="right" vertical="center"/>
      <protection locked="0" hidden="1"/>
    </xf>
    <xf numFmtId="177" fontId="4" fillId="0" borderId="42" xfId="2" applyNumberFormat="1" applyFont="1" applyBorder="1" applyAlignment="1" applyProtection="1">
      <alignment horizontal="right" vertical="center"/>
      <protection locked="0" hidden="1"/>
    </xf>
    <xf numFmtId="178" fontId="9" fillId="4" borderId="43" xfId="2" applyNumberFormat="1" applyFont="1" applyFill="1" applyBorder="1" applyAlignment="1" applyProtection="1">
      <alignment horizontal="right" vertical="center"/>
      <protection hidden="1"/>
    </xf>
    <xf numFmtId="176" fontId="4" fillId="3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46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42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47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48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41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43" xfId="2" applyNumberFormat="1" applyFont="1" applyBorder="1" applyAlignment="1" applyProtection="1">
      <alignment horizontal="center" vertical="center" wrapText="1"/>
      <protection locked="0" hidden="1"/>
    </xf>
    <xf numFmtId="0" fontId="4" fillId="0" borderId="49" xfId="2" applyFont="1" applyBorder="1" applyAlignment="1" applyProtection="1">
      <alignment horizontal="center" vertical="center" wrapText="1" readingOrder="1"/>
      <protection locked="0" hidden="1"/>
    </xf>
    <xf numFmtId="176" fontId="4" fillId="0" borderId="5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51" xfId="2" applyNumberFormat="1" applyFont="1" applyBorder="1" applyAlignment="1" applyProtection="1">
      <alignment horizontal="right" vertical="center"/>
      <protection locked="0" hidden="1"/>
    </xf>
    <xf numFmtId="177" fontId="4" fillId="0" borderId="52" xfId="2" applyNumberFormat="1" applyFont="1" applyBorder="1" applyAlignment="1" applyProtection="1">
      <alignment horizontal="right" vertical="center"/>
      <protection locked="0" hidden="1"/>
    </xf>
    <xf numFmtId="176" fontId="4" fillId="0" borderId="53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1" xfId="2" applyNumberFormat="1" applyFont="1" applyBorder="1" applyAlignment="1" applyProtection="1">
      <alignment horizontal="center" vertical="center" wrapText="1"/>
      <protection locked="0" hidden="1"/>
    </xf>
    <xf numFmtId="0" fontId="11" fillId="0" borderId="54" xfId="0" applyFont="1" applyBorder="1" applyAlignment="1">
      <alignment horizontal="center" vertical="center"/>
    </xf>
    <xf numFmtId="0" fontId="4" fillId="0" borderId="55" xfId="2" applyFont="1" applyBorder="1" applyAlignment="1" applyProtection="1">
      <alignment horizontal="center" vertical="center" wrapText="1" readingOrder="1"/>
      <protection locked="0" hidden="1"/>
    </xf>
    <xf numFmtId="176" fontId="4" fillId="0" borderId="57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7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58" xfId="2" applyNumberFormat="1" applyFont="1" applyBorder="1" applyAlignment="1" applyProtection="1">
      <alignment horizontal="right" vertical="center"/>
      <protection locked="0" hidden="1"/>
    </xf>
    <xf numFmtId="177" fontId="4" fillId="0" borderId="59" xfId="2" applyNumberFormat="1" applyFont="1" applyBorder="1" applyAlignment="1" applyProtection="1">
      <alignment horizontal="right" vertical="center"/>
      <protection locked="0" hidden="1"/>
    </xf>
    <xf numFmtId="178" fontId="9" fillId="4" borderId="60" xfId="2" applyNumberFormat="1" applyFont="1" applyFill="1" applyBorder="1" applyAlignment="1" applyProtection="1">
      <alignment horizontal="right" vertical="center"/>
      <protection hidden="1"/>
    </xf>
    <xf numFmtId="176" fontId="4" fillId="3" borderId="6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2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63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64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8" xfId="2" applyNumberFormat="1" applyFont="1" applyBorder="1" applyAlignment="1" applyProtection="1">
      <alignment horizontal="center" vertical="center" wrapText="1"/>
      <protection locked="0" hidden="1"/>
    </xf>
    <xf numFmtId="0" fontId="11" fillId="0" borderId="66" xfId="0" applyFont="1" applyBorder="1" applyAlignment="1">
      <alignment horizontal="center" vertical="center"/>
    </xf>
    <xf numFmtId="0" fontId="4" fillId="0" borderId="29" xfId="3" applyFont="1" applyBorder="1" applyAlignment="1" applyProtection="1">
      <alignment horizontal="center" vertical="center" wrapText="1"/>
      <protection locked="0" hidden="1"/>
    </xf>
    <xf numFmtId="0" fontId="4" fillId="0" borderId="30" xfId="3" applyFont="1" applyBorder="1" applyAlignment="1" applyProtection="1">
      <alignment horizontal="center" vertical="center" wrapText="1"/>
      <protection locked="0" hidden="1"/>
    </xf>
    <xf numFmtId="0" fontId="11" fillId="0" borderId="67" xfId="0" applyFont="1" applyBorder="1" applyAlignment="1">
      <alignment horizontal="center" vertical="center"/>
    </xf>
    <xf numFmtId="0" fontId="11" fillId="5" borderId="49" xfId="2" applyFont="1" applyFill="1" applyBorder="1" applyAlignment="1" applyProtection="1">
      <alignment horizontal="center" vertical="center" wrapText="1" readingOrder="1"/>
      <protection locked="0" hidden="1"/>
    </xf>
    <xf numFmtId="0" fontId="4" fillId="0" borderId="50" xfId="3" applyFont="1" applyBorder="1" applyAlignment="1" applyProtection="1">
      <alignment horizontal="center" vertical="center" wrapText="1"/>
      <protection locked="0" hidden="1"/>
    </xf>
    <xf numFmtId="0" fontId="4" fillId="0" borderId="51" xfId="3" applyFont="1" applyBorder="1" applyAlignment="1" applyProtection="1">
      <alignment horizontal="center" vertical="center" wrapText="1"/>
      <protection locked="0" hidden="1"/>
    </xf>
    <xf numFmtId="178" fontId="9" fillId="4" borderId="69" xfId="2" applyNumberFormat="1" applyFont="1" applyFill="1" applyBorder="1" applyAlignment="1" applyProtection="1">
      <alignment horizontal="right" vertical="center"/>
      <protection hidden="1"/>
    </xf>
    <xf numFmtId="176" fontId="4" fillId="3" borderId="70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6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52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71" xfId="2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Fill="1">
      <alignment vertical="center"/>
    </xf>
    <xf numFmtId="0" fontId="4" fillId="0" borderId="17" xfId="2" applyFont="1" applyBorder="1" applyAlignment="1" applyProtection="1">
      <alignment horizontal="center" vertical="center" wrapText="1" readingOrder="1"/>
      <protection locked="0" hidden="1"/>
    </xf>
    <xf numFmtId="176" fontId="4" fillId="0" borderId="73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73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74" xfId="2" applyNumberFormat="1" applyFont="1" applyBorder="1" applyAlignment="1" applyProtection="1">
      <alignment horizontal="right" vertical="center"/>
      <protection locked="0" hidden="1"/>
    </xf>
    <xf numFmtId="177" fontId="4" fillId="0" borderId="75" xfId="2" applyNumberFormat="1" applyFont="1" applyBorder="1" applyAlignment="1" applyProtection="1">
      <alignment horizontal="right" vertical="center"/>
      <protection locked="0" hidden="1"/>
    </xf>
    <xf numFmtId="178" fontId="9" fillId="4" borderId="76" xfId="2" applyNumberFormat="1" applyFont="1" applyFill="1" applyBorder="1" applyAlignment="1" applyProtection="1">
      <alignment horizontal="right" vertical="center"/>
      <protection hidden="1"/>
    </xf>
    <xf numFmtId="176" fontId="4" fillId="3" borderId="77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78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78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79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8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81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82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76" xfId="2" applyNumberFormat="1" applyFont="1" applyBorder="1" applyAlignment="1" applyProtection="1">
      <alignment horizontal="center" vertical="center" wrapText="1"/>
      <protection locked="0" hidden="1"/>
    </xf>
    <xf numFmtId="0" fontId="4" fillId="0" borderId="27" xfId="4" applyFont="1" applyBorder="1" applyAlignment="1" applyProtection="1">
      <alignment horizontal="center" vertical="center" wrapText="1" readingOrder="1"/>
      <protection locked="0" hidden="1"/>
    </xf>
    <xf numFmtId="176" fontId="4" fillId="0" borderId="29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30" xfId="4" applyNumberFormat="1" applyFont="1" applyBorder="1" applyAlignment="1" applyProtection="1">
      <alignment horizontal="right" vertical="center"/>
      <protection locked="0" hidden="1"/>
    </xf>
    <xf numFmtId="177" fontId="4" fillId="0" borderId="31" xfId="4" applyNumberFormat="1" applyFont="1" applyBorder="1" applyAlignment="1" applyProtection="1">
      <alignment horizontal="right" vertical="center"/>
      <protection locked="0" hidden="1"/>
    </xf>
    <xf numFmtId="178" fontId="9" fillId="4" borderId="32" xfId="4" applyNumberFormat="1" applyFont="1" applyFill="1" applyBorder="1" applyAlignment="1" applyProtection="1">
      <alignment horizontal="right" vertical="center"/>
      <protection hidden="1"/>
    </xf>
    <xf numFmtId="176" fontId="12" fillId="3" borderId="34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5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36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30" xfId="4" applyNumberFormat="1" applyFont="1" applyBorder="1" applyAlignment="1" applyProtection="1">
      <alignment horizontal="center" vertical="center" wrapText="1"/>
      <protection locked="0" hidden="1"/>
    </xf>
    <xf numFmtId="0" fontId="11" fillId="5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0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51" xfId="4" applyNumberFormat="1" applyFont="1" applyBorder="1" applyAlignment="1" applyProtection="1">
      <alignment horizontal="right" vertical="center"/>
      <protection locked="0" hidden="1"/>
    </xf>
    <xf numFmtId="177" fontId="4" fillId="0" borderId="42" xfId="4" applyNumberFormat="1" applyFont="1" applyBorder="1" applyAlignment="1" applyProtection="1">
      <alignment horizontal="right" vertical="center"/>
      <protection locked="0" hidden="1"/>
    </xf>
    <xf numFmtId="178" fontId="9" fillId="4" borderId="43" xfId="4" applyNumberFormat="1" applyFont="1" applyFill="1" applyBorder="1" applyAlignment="1" applyProtection="1">
      <alignment horizontal="right" vertical="center"/>
      <protection hidden="1"/>
    </xf>
    <xf numFmtId="176" fontId="4" fillId="0" borderId="47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4" applyNumberFormat="1" applyFont="1" applyBorder="1" applyAlignment="1" applyProtection="1">
      <alignment horizontal="center" vertical="center" wrapText="1"/>
      <protection locked="0" hidden="1"/>
    </xf>
    <xf numFmtId="0" fontId="4" fillId="0" borderId="49" xfId="4" applyFont="1" applyBorder="1" applyAlignment="1" applyProtection="1">
      <alignment horizontal="center" vertical="center" wrapText="1" readingOrder="1"/>
      <protection locked="0" hidden="1"/>
    </xf>
    <xf numFmtId="176" fontId="4" fillId="0" borderId="51" xfId="4" applyNumberFormat="1" applyFont="1" applyBorder="1" applyAlignment="1" applyProtection="1">
      <alignment horizontal="center" vertical="center" wrapText="1"/>
      <protection locked="0" hidden="1"/>
    </xf>
    <xf numFmtId="176" fontId="12" fillId="0" borderId="45" xfId="3" quotePrefix="1" applyNumberFormat="1" applyFont="1" applyBorder="1" applyAlignment="1" applyProtection="1">
      <alignment horizontal="center" vertical="center" wrapText="1"/>
      <protection locked="0" hidden="1"/>
    </xf>
    <xf numFmtId="0" fontId="4" fillId="0" borderId="55" xfId="4" applyFont="1" applyBorder="1" applyAlignment="1" applyProtection="1">
      <alignment horizontal="center" vertical="center" wrapText="1" readingOrder="1"/>
      <protection locked="0" hidden="1"/>
    </xf>
    <xf numFmtId="176" fontId="4" fillId="0" borderId="57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57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58" xfId="4" applyNumberFormat="1" applyFont="1" applyBorder="1" applyAlignment="1" applyProtection="1">
      <alignment horizontal="right" vertical="center"/>
      <protection locked="0" hidden="1"/>
    </xf>
    <xf numFmtId="177" fontId="4" fillId="0" borderId="63" xfId="4" applyNumberFormat="1" applyFont="1" applyBorder="1" applyAlignment="1" applyProtection="1">
      <alignment horizontal="right" vertical="center"/>
      <protection locked="0" hidden="1"/>
    </xf>
    <xf numFmtId="178" fontId="9" fillId="4" borderId="60" xfId="4" applyNumberFormat="1" applyFont="1" applyFill="1" applyBorder="1" applyAlignment="1" applyProtection="1">
      <alignment horizontal="right" vertical="center"/>
      <protection hidden="1"/>
    </xf>
    <xf numFmtId="176" fontId="4" fillId="0" borderId="64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58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60" xfId="2" applyNumberFormat="1" applyFont="1" applyBorder="1" applyAlignment="1" applyProtection="1">
      <alignment horizontal="center" vertical="center" wrapText="1"/>
      <protection locked="0" hidden="1"/>
    </xf>
    <xf numFmtId="0" fontId="11" fillId="0" borderId="27" xfId="2" applyFont="1" applyFill="1" applyBorder="1" applyAlignment="1" applyProtection="1">
      <alignment horizontal="center" vertical="center" wrapText="1" readingOrder="1"/>
      <protection locked="0" hidden="1"/>
    </xf>
    <xf numFmtId="0" fontId="4" fillId="0" borderId="28" xfId="3" applyFont="1" applyBorder="1" applyAlignment="1" applyProtection="1">
      <alignment horizontal="center" vertical="center" wrapText="1"/>
      <protection locked="0" hidden="1"/>
    </xf>
    <xf numFmtId="0" fontId="4" fillId="0" borderId="36" xfId="3" applyFont="1" applyBorder="1" applyAlignment="1" applyProtection="1">
      <alignment horizontal="center" vertical="center" wrapText="1"/>
      <protection locked="0" hidden="1"/>
    </xf>
    <xf numFmtId="0" fontId="11" fillId="0" borderId="49" xfId="2" applyFont="1" applyFill="1" applyBorder="1" applyAlignment="1" applyProtection="1">
      <alignment horizontal="center" vertical="center" wrapText="1" readingOrder="1"/>
      <protection locked="0" hidden="1"/>
    </xf>
    <xf numFmtId="0" fontId="4" fillId="0" borderId="38" xfId="3" applyFont="1" applyBorder="1" applyAlignment="1" applyProtection="1">
      <alignment horizontal="center" vertical="center" wrapText="1"/>
      <protection locked="0" hidden="1"/>
    </xf>
    <xf numFmtId="0" fontId="4" fillId="0" borderId="53" xfId="3" applyFont="1" applyBorder="1" applyAlignment="1" applyProtection="1">
      <alignment horizontal="center" vertical="center" wrapText="1"/>
      <protection locked="0" hidden="1"/>
    </xf>
    <xf numFmtId="0" fontId="11" fillId="0" borderId="55" xfId="2" applyFont="1" applyFill="1" applyBorder="1" applyAlignment="1" applyProtection="1">
      <alignment horizontal="center" vertical="center" wrapText="1" readingOrder="1"/>
      <protection locked="0" hidden="1"/>
    </xf>
    <xf numFmtId="177" fontId="4" fillId="0" borderId="63" xfId="2" applyNumberFormat="1" applyFont="1" applyBorder="1" applyAlignment="1" applyProtection="1">
      <alignment horizontal="right" vertical="center"/>
      <protection locked="0" hidden="1"/>
    </xf>
    <xf numFmtId="0" fontId="4" fillId="0" borderId="57" xfId="3" applyFont="1" applyBorder="1" applyAlignment="1" applyProtection="1">
      <alignment horizontal="center" vertical="center" wrapText="1"/>
      <protection locked="0" hidden="1"/>
    </xf>
    <xf numFmtId="0" fontId="4" fillId="0" borderId="56" xfId="3" applyFont="1" applyBorder="1" applyAlignment="1" applyProtection="1">
      <alignment horizontal="center" vertical="center" wrapText="1"/>
      <protection locked="0" hidden="1"/>
    </xf>
    <xf numFmtId="0" fontId="4" fillId="0" borderId="65" xfId="3" applyFont="1" applyBorder="1" applyAlignment="1" applyProtection="1">
      <alignment horizontal="center" vertical="center" wrapText="1"/>
      <protection locked="0" hidden="1"/>
    </xf>
    <xf numFmtId="0" fontId="4" fillId="0" borderId="43" xfId="3" applyFont="1" applyBorder="1" applyAlignment="1" applyProtection="1">
      <alignment horizontal="center" vertical="center" wrapText="1"/>
      <protection locked="0" hidden="1"/>
    </xf>
    <xf numFmtId="0" fontId="4" fillId="0" borderId="37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68" xfId="2" applyNumberFormat="1" applyFont="1" applyBorder="1" applyAlignment="1" applyProtection="1">
      <alignment horizontal="center" vertical="center" wrapText="1"/>
      <protection locked="0" hidden="1"/>
    </xf>
    <xf numFmtId="176" fontId="13" fillId="3" borderId="62" xfId="3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60" xfId="3" applyFont="1" applyBorder="1" applyAlignment="1" applyProtection="1">
      <alignment horizontal="center" vertical="center" wrapText="1"/>
      <protection locked="0" hidden="1"/>
    </xf>
    <xf numFmtId="176" fontId="4" fillId="0" borderId="4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46" xfId="3" applyNumberFormat="1" applyFont="1" applyFill="1" applyBorder="1" applyAlignment="1" applyProtection="1">
      <alignment horizontal="center" vertical="top" wrapText="1"/>
      <protection locked="0" hidden="1"/>
    </xf>
    <xf numFmtId="0" fontId="12" fillId="0" borderId="0" xfId="2" applyFont="1" applyBorder="1" applyAlignment="1">
      <alignment vertical="center" wrapText="1"/>
    </xf>
    <xf numFmtId="0" fontId="4" fillId="0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38" xfId="2" applyNumberFormat="1" applyFont="1" applyBorder="1" applyAlignment="1" applyProtection="1">
      <alignment horizontal="center" vertical="center" wrapText="1"/>
      <protection locked="0" hidden="1"/>
    </xf>
    <xf numFmtId="0" fontId="4" fillId="0" borderId="50" xfId="2" applyFont="1" applyBorder="1" applyAlignment="1" applyProtection="1">
      <alignment horizontal="center" vertical="center" wrapText="1"/>
      <protection locked="0" hidden="1"/>
    </xf>
    <xf numFmtId="0" fontId="4" fillId="0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6" xfId="2" applyNumberFormat="1" applyFont="1" applyBorder="1" applyAlignment="1" applyProtection="1">
      <alignment horizontal="center" vertical="center" wrapText="1"/>
      <protection locked="0" hidden="1"/>
    </xf>
    <xf numFmtId="0" fontId="4" fillId="0" borderId="27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28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2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83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85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85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86" xfId="2" applyNumberFormat="1" applyFont="1" applyBorder="1" applyAlignment="1" applyProtection="1">
      <alignment horizontal="right" vertical="center"/>
      <protection locked="0" hidden="1"/>
    </xf>
    <xf numFmtId="178" fontId="9" fillId="4" borderId="66" xfId="2" applyNumberFormat="1" applyFont="1" applyFill="1" applyBorder="1" applyAlignment="1" applyProtection="1">
      <alignment horizontal="right" vertical="center"/>
      <protection hidden="1"/>
    </xf>
    <xf numFmtId="176" fontId="4" fillId="3" borderId="87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88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88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59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89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6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84" xfId="2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center" vertical="center"/>
    </xf>
    <xf numFmtId="176" fontId="4" fillId="6" borderId="32" xfId="2" applyNumberFormat="1" applyFont="1" applyFill="1" applyBorder="1" applyAlignment="1" applyProtection="1">
      <alignment horizontal="center" vertical="center" wrapText="1"/>
      <protection locked="0" hidden="1"/>
    </xf>
    <xf numFmtId="0" fontId="4" fillId="6" borderId="27" xfId="2" applyFont="1" applyFill="1" applyBorder="1" applyAlignment="1" applyProtection="1">
      <alignment horizontal="center" vertical="center" wrapText="1" readingOrder="1"/>
      <protection locked="0" hidden="1"/>
    </xf>
    <xf numFmtId="176" fontId="4" fillId="6" borderId="29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29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6" borderId="30" xfId="2" applyNumberFormat="1" applyFont="1" applyFill="1" applyBorder="1" applyAlignment="1" applyProtection="1">
      <alignment horizontal="right" vertical="center"/>
      <protection locked="0" hidden="1"/>
    </xf>
    <xf numFmtId="177" fontId="4" fillId="6" borderId="31" xfId="2" applyNumberFormat="1" applyFont="1" applyFill="1" applyBorder="1" applyAlignment="1" applyProtection="1">
      <alignment horizontal="right" vertical="center"/>
      <protection locked="0" hidden="1"/>
    </xf>
    <xf numFmtId="178" fontId="9" fillId="6" borderId="32" xfId="2" applyNumberFormat="1" applyFont="1" applyFill="1" applyBorder="1" applyAlignment="1" applyProtection="1">
      <alignment horizontal="right" vertical="center"/>
      <protection hidden="1"/>
    </xf>
    <xf numFmtId="176" fontId="4" fillId="6" borderId="3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3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3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35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36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28" xfId="2" applyNumberFormat="1" applyFont="1" applyFill="1" applyBorder="1" applyAlignment="1" applyProtection="1">
      <alignment horizontal="center" vertical="center" wrapText="1"/>
      <protection locked="0" hidden="1"/>
    </xf>
    <xf numFmtId="0" fontId="14" fillId="0" borderId="27" xfId="4" applyFont="1" applyFill="1" applyBorder="1" applyAlignment="1" applyProtection="1">
      <alignment horizontal="center" vertical="center"/>
      <protection locked="0" hidden="1"/>
    </xf>
    <xf numFmtId="0" fontId="4" fillId="0" borderId="29" xfId="4" applyFont="1" applyBorder="1" applyAlignment="1" applyProtection="1">
      <alignment horizontal="center" vertical="center"/>
      <protection locked="0" hidden="1"/>
    </xf>
    <xf numFmtId="0" fontId="4" fillId="0" borderId="29" xfId="4" applyFont="1" applyBorder="1" applyAlignment="1" applyProtection="1">
      <alignment horizontal="center" vertical="center" wrapText="1"/>
      <protection locked="0" hidden="1"/>
    </xf>
    <xf numFmtId="179" fontId="4" fillId="0" borderId="30" xfId="1" applyNumberFormat="1" applyFont="1" applyFill="1" applyBorder="1" applyAlignment="1" applyProtection="1">
      <alignment horizontal="center" vertical="center"/>
      <protection locked="0" hidden="1"/>
    </xf>
    <xf numFmtId="179" fontId="4" fillId="0" borderId="31" xfId="1" applyNumberFormat="1" applyFont="1" applyFill="1" applyBorder="1" applyAlignment="1" applyProtection="1">
      <alignment horizontal="center" vertical="center"/>
      <protection locked="0" hidden="1"/>
    </xf>
    <xf numFmtId="179" fontId="13" fillId="4" borderId="32" xfId="4" applyNumberFormat="1" applyFont="1" applyFill="1" applyBorder="1" applyAlignment="1" applyProtection="1">
      <alignment horizontal="center" vertical="center"/>
      <protection locked="0" hidden="1"/>
    </xf>
    <xf numFmtId="0" fontId="4" fillId="3" borderId="33" xfId="4" applyFont="1" applyFill="1" applyBorder="1" applyAlignment="1" applyProtection="1">
      <alignment horizontal="center" vertical="center" shrinkToFit="1"/>
      <protection locked="0" hidden="1"/>
    </xf>
    <xf numFmtId="0" fontId="4" fillId="3" borderId="34" xfId="4" applyFont="1" applyFill="1" applyBorder="1" applyAlignment="1" applyProtection="1">
      <alignment horizontal="center" vertical="center" shrinkToFit="1"/>
      <protection locked="0" hidden="1"/>
    </xf>
    <xf numFmtId="0" fontId="13" fillId="0" borderId="34" xfId="4" applyFont="1" applyBorder="1" applyAlignment="1" applyProtection="1">
      <alignment horizontal="center" vertical="center" shrinkToFit="1"/>
      <protection locked="0" hidden="1"/>
    </xf>
    <xf numFmtId="0" fontId="4" fillId="0" borderId="31" xfId="4" applyFont="1" applyBorder="1" applyAlignment="1" applyProtection="1">
      <alignment horizontal="center" vertical="center" wrapText="1" shrinkToFit="1"/>
      <protection locked="0" hidden="1"/>
    </xf>
    <xf numFmtId="0" fontId="13" fillId="0" borderId="35" xfId="4" applyFont="1" applyBorder="1" applyAlignment="1" applyProtection="1">
      <alignment horizontal="center" vertical="center" shrinkToFit="1"/>
      <protection locked="0" hidden="1"/>
    </xf>
    <xf numFmtId="0" fontId="4" fillId="0" borderId="36" xfId="4" applyFont="1" applyBorder="1" applyAlignment="1" applyProtection="1">
      <alignment horizontal="center" vertical="center" wrapText="1"/>
      <protection locked="0" hidden="1"/>
    </xf>
    <xf numFmtId="0" fontId="4" fillId="0" borderId="28" xfId="4" applyFont="1" applyBorder="1" applyAlignment="1" applyProtection="1">
      <alignment horizontal="center" vertical="center" wrapText="1"/>
      <protection locked="0" hidden="1"/>
    </xf>
    <xf numFmtId="0" fontId="11" fillId="0" borderId="49" xfId="4" applyFont="1" applyFill="1" applyBorder="1" applyAlignment="1" applyProtection="1">
      <alignment horizontal="center" vertical="center"/>
      <protection locked="0" hidden="1"/>
    </xf>
    <xf numFmtId="0" fontId="4" fillId="0" borderId="50" xfId="4" applyFont="1" applyBorder="1" applyAlignment="1" applyProtection="1">
      <alignment horizontal="center" vertical="center"/>
      <protection locked="0" hidden="1"/>
    </xf>
    <xf numFmtId="0" fontId="4" fillId="0" borderId="50" xfId="4" applyFont="1" applyBorder="1" applyAlignment="1" applyProtection="1">
      <alignment horizontal="center" vertical="center" wrapText="1"/>
      <protection locked="0" hidden="1"/>
    </xf>
    <xf numFmtId="179" fontId="4" fillId="0" borderId="51" xfId="1" applyNumberFormat="1" applyFont="1" applyFill="1" applyBorder="1" applyAlignment="1" applyProtection="1">
      <alignment horizontal="center" vertical="center"/>
      <protection locked="0" hidden="1"/>
    </xf>
    <xf numFmtId="179" fontId="4" fillId="0" borderId="42" xfId="1" applyNumberFormat="1" applyFont="1" applyFill="1" applyBorder="1" applyAlignment="1" applyProtection="1">
      <alignment horizontal="center" vertical="center"/>
      <protection locked="0" hidden="1"/>
    </xf>
    <xf numFmtId="179" fontId="13" fillId="4" borderId="43" xfId="4" applyNumberFormat="1" applyFont="1" applyFill="1" applyBorder="1" applyAlignment="1" applyProtection="1">
      <alignment horizontal="center" vertical="center"/>
      <protection locked="0" hidden="1"/>
    </xf>
    <xf numFmtId="0" fontId="4" fillId="3" borderId="44" xfId="4" applyFont="1" applyFill="1" applyBorder="1" applyAlignment="1" applyProtection="1">
      <alignment horizontal="center" vertical="center" shrinkToFit="1"/>
      <protection locked="0" hidden="1"/>
    </xf>
    <xf numFmtId="0" fontId="4" fillId="3" borderId="45" xfId="4" applyFont="1" applyFill="1" applyBorder="1" applyAlignment="1" applyProtection="1">
      <alignment horizontal="center" vertical="center" shrinkToFit="1"/>
      <protection locked="0" hidden="1"/>
    </xf>
    <xf numFmtId="0" fontId="4" fillId="0" borderId="45" xfId="4" applyFont="1" applyBorder="1" applyAlignment="1" applyProtection="1">
      <alignment horizontal="center" vertical="center" wrapText="1" shrinkToFit="1"/>
      <protection locked="0" hidden="1"/>
    </xf>
    <xf numFmtId="0" fontId="4" fillId="0" borderId="45" xfId="4" applyFont="1" applyBorder="1" applyAlignment="1" applyProtection="1">
      <alignment horizontal="center" vertical="center" shrinkToFit="1"/>
      <protection locked="0" hidden="1"/>
    </xf>
    <xf numFmtId="0" fontId="4" fillId="0" borderId="42" xfId="4" applyFont="1" applyBorder="1" applyAlignment="1" applyProtection="1">
      <alignment horizontal="center" vertical="center" shrinkToFit="1"/>
      <protection locked="0" hidden="1"/>
    </xf>
    <xf numFmtId="0" fontId="4" fillId="0" borderId="47" xfId="4" applyFont="1" applyBorder="1" applyAlignment="1" applyProtection="1">
      <alignment horizontal="center" vertical="center" shrinkToFit="1"/>
      <protection locked="0" hidden="1"/>
    </xf>
    <xf numFmtId="0" fontId="4" fillId="0" borderId="53" xfId="4" applyFont="1" applyBorder="1" applyAlignment="1" applyProtection="1">
      <alignment horizontal="center" vertical="center"/>
      <protection locked="0" hidden="1"/>
    </xf>
    <xf numFmtId="0" fontId="4" fillId="0" borderId="38" xfId="4" applyFont="1" applyBorder="1" applyAlignment="1" applyProtection="1">
      <alignment horizontal="center" vertical="center"/>
      <protection locked="0" hidden="1"/>
    </xf>
    <xf numFmtId="0" fontId="4" fillId="0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38" xfId="4" applyNumberFormat="1" applyFont="1" applyBorder="1" applyAlignment="1" applyProtection="1">
      <alignment horizontal="center" vertical="center" wrapText="1"/>
      <protection locked="0" hidden="1"/>
    </xf>
    <xf numFmtId="0" fontId="4" fillId="0" borderId="55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6" xfId="4" applyNumberFormat="1" applyFont="1" applyBorder="1" applyAlignment="1" applyProtection="1">
      <alignment horizontal="center" vertical="center" wrapText="1"/>
      <protection locked="0" hidden="1"/>
    </xf>
    <xf numFmtId="0" fontId="4" fillId="0" borderId="27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28" xfId="4" applyNumberFormat="1" applyFont="1" applyBorder="1" applyAlignment="1" applyProtection="1">
      <alignment horizontal="center" vertical="center" wrapText="1"/>
      <protection locked="0" hidden="1"/>
    </xf>
    <xf numFmtId="0" fontId="11" fillId="0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0" borderId="42" xfId="2" applyNumberFormat="1" applyFont="1" applyFill="1" applyBorder="1" applyAlignment="1" applyProtection="1">
      <alignment horizontal="right" vertical="center"/>
      <protection locked="0" hidden="1"/>
    </xf>
    <xf numFmtId="176" fontId="4" fillId="0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6" xfId="4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3" xfId="3" applyFont="1" applyFill="1" applyBorder="1" applyAlignment="1" applyProtection="1">
      <alignment horizontal="center" vertical="center" wrapText="1"/>
      <protection locked="0" hidden="1"/>
    </xf>
    <xf numFmtId="176" fontId="4" fillId="0" borderId="5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4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51" xfId="4" applyNumberFormat="1" applyFont="1" applyFill="1" applyBorder="1" applyAlignment="1" applyProtection="1">
      <alignment horizontal="right" vertical="center"/>
      <protection locked="0" hidden="1"/>
    </xf>
    <xf numFmtId="177" fontId="4" fillId="0" borderId="42" xfId="4" applyNumberFormat="1" applyFont="1" applyFill="1" applyBorder="1" applyAlignment="1" applyProtection="1">
      <alignment horizontal="right" vertical="center"/>
      <protection locked="0" hidden="1"/>
    </xf>
    <xf numFmtId="176" fontId="4" fillId="3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3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3" quotePrefix="1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4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6" borderId="60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0" borderId="91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93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93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94" xfId="2" applyNumberFormat="1" applyFont="1" applyBorder="1" applyAlignment="1" applyProtection="1">
      <alignment horizontal="right" vertical="center"/>
      <protection locked="0" hidden="1"/>
    </xf>
    <xf numFmtId="177" fontId="4" fillId="0" borderId="95" xfId="2" applyNumberFormat="1" applyFont="1" applyBorder="1" applyAlignment="1" applyProtection="1">
      <alignment horizontal="right" vertical="center"/>
      <protection locked="0" hidden="1"/>
    </xf>
    <xf numFmtId="178" fontId="9" fillId="4" borderId="96" xfId="2" applyNumberFormat="1" applyFont="1" applyFill="1" applyBorder="1" applyAlignment="1" applyProtection="1">
      <alignment horizontal="right" vertical="center"/>
      <protection hidden="1"/>
    </xf>
    <xf numFmtId="176" fontId="4" fillId="3" borderId="97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98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98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95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99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100" xfId="2" applyNumberFormat="1" applyFont="1" applyBorder="1" applyAlignment="1" applyProtection="1">
      <alignment horizontal="center" vertical="center" wrapText="1"/>
      <protection locked="0" hidden="1"/>
    </xf>
    <xf numFmtId="0" fontId="4" fillId="0" borderId="93" xfId="3" applyFont="1" applyBorder="1" applyAlignment="1" applyProtection="1">
      <alignment horizontal="center" vertical="center" wrapText="1"/>
      <protection locked="0" hidden="1"/>
    </xf>
    <xf numFmtId="0" fontId="4" fillId="0" borderId="92" xfId="3" applyFont="1" applyBorder="1" applyAlignment="1" applyProtection="1">
      <alignment horizontal="center" vertical="center" wrapText="1"/>
      <protection locked="0" hidden="1"/>
    </xf>
    <xf numFmtId="0" fontId="4" fillId="0" borderId="96" xfId="3" applyFont="1" applyBorder="1" applyAlignment="1" applyProtection="1">
      <alignment horizontal="center" vertical="center" wrapText="1"/>
      <protection locked="0" hidden="1"/>
    </xf>
    <xf numFmtId="176" fontId="4" fillId="0" borderId="29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29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30" xfId="2" applyNumberFormat="1" applyFont="1" applyFill="1" applyBorder="1" applyAlignment="1" applyProtection="1">
      <alignment horizontal="right" vertical="center"/>
      <protection locked="0" hidden="1"/>
    </xf>
    <xf numFmtId="177" fontId="4" fillId="0" borderId="31" xfId="2" applyNumberFormat="1" applyFont="1" applyFill="1" applyBorder="1" applyAlignment="1" applyProtection="1">
      <alignment horizontal="right" vertical="center"/>
      <protection locked="0" hidden="1"/>
    </xf>
    <xf numFmtId="176" fontId="4" fillId="0" borderId="36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28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2" xfId="2" applyNumberFormat="1" applyFont="1" applyFill="1" applyBorder="1" applyAlignment="1" applyProtection="1">
      <alignment horizontal="center" vertical="center" wrapText="1"/>
      <protection locked="0" hidden="1"/>
    </xf>
    <xf numFmtId="176" fontId="15" fillId="0" borderId="36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2" applyNumberFormat="1" applyFont="1" applyBorder="1" applyAlignment="1" applyProtection="1">
      <alignment horizontal="left" vertical="center" wrapText="1"/>
      <protection locked="0" hidden="1"/>
    </xf>
    <xf numFmtId="176" fontId="4" fillId="0" borderId="28" xfId="2" applyNumberFormat="1" applyFont="1" applyBorder="1" applyAlignment="1" applyProtection="1">
      <alignment horizontal="left" vertical="center" wrapText="1"/>
      <protection locked="0" hidden="1"/>
    </xf>
    <xf numFmtId="176" fontId="4" fillId="0" borderId="50" xfId="2" applyNumberFormat="1" applyFont="1" applyBorder="1" applyAlignment="1" applyProtection="1">
      <alignment horizontal="left" vertical="center" wrapText="1"/>
      <protection locked="0" hidden="1"/>
    </xf>
    <xf numFmtId="176" fontId="4" fillId="0" borderId="38" xfId="2" applyNumberFormat="1" applyFont="1" applyBorder="1" applyAlignment="1" applyProtection="1">
      <alignment horizontal="left" vertical="center" wrapText="1"/>
      <protection locked="0" hidden="1"/>
    </xf>
    <xf numFmtId="0" fontId="4" fillId="0" borderId="50" xfId="3" applyFont="1" applyBorder="1" applyAlignment="1" applyProtection="1">
      <alignment horizontal="left" vertical="center" wrapText="1"/>
      <protection locked="0" hidden="1"/>
    </xf>
    <xf numFmtId="0" fontId="4" fillId="0" borderId="38" xfId="3" applyFont="1" applyBorder="1" applyAlignment="1" applyProtection="1">
      <alignment horizontal="left" vertical="center" wrapText="1"/>
      <protection locked="0" hidden="1"/>
    </xf>
    <xf numFmtId="0" fontId="4" fillId="0" borderId="57" xfId="3" applyFont="1" applyBorder="1" applyAlignment="1" applyProtection="1">
      <alignment horizontal="left" vertical="center" wrapText="1"/>
      <protection locked="0" hidden="1"/>
    </xf>
    <xf numFmtId="0" fontId="4" fillId="0" borderId="56" xfId="3" applyFont="1" applyBorder="1" applyAlignment="1" applyProtection="1">
      <alignment horizontal="left" vertical="center" wrapText="1"/>
      <protection locked="0" hidden="1"/>
    </xf>
    <xf numFmtId="176" fontId="4" fillId="0" borderId="32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43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60" xfId="4" applyNumberFormat="1" applyFont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29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0" applyNumberFormat="1" applyFont="1" applyBorder="1" applyAlignment="1" applyProtection="1">
      <alignment horizontal="center" vertical="center" shrinkToFit="1"/>
      <protection locked="0" hidden="1"/>
    </xf>
    <xf numFmtId="177" fontId="4" fillId="0" borderId="30" xfId="0" applyNumberFormat="1" applyFont="1" applyBorder="1" applyAlignment="1" applyProtection="1">
      <alignment horizontal="right" vertical="center"/>
      <protection locked="0" hidden="1"/>
    </xf>
    <xf numFmtId="177" fontId="4" fillId="0" borderId="31" xfId="0" applyNumberFormat="1" applyFont="1" applyFill="1" applyBorder="1" applyAlignment="1" applyProtection="1">
      <alignment horizontal="right" vertical="center"/>
      <protection locked="0" hidden="1"/>
    </xf>
    <xf numFmtId="178" fontId="9" fillId="4" borderId="32" xfId="0" applyNumberFormat="1" applyFont="1" applyFill="1" applyBorder="1" applyAlignment="1" applyProtection="1">
      <alignment horizontal="right" vertical="center"/>
      <protection hidden="1"/>
    </xf>
    <xf numFmtId="176" fontId="4" fillId="3" borderId="33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3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45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4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31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35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36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28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32" xfId="0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49" xfId="0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0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0" applyNumberFormat="1" applyFont="1" applyBorder="1" applyAlignment="1" applyProtection="1">
      <alignment horizontal="center" vertical="center" shrinkToFit="1"/>
      <protection locked="0" hidden="1"/>
    </xf>
    <xf numFmtId="177" fontId="4" fillId="0" borderId="51" xfId="0" applyNumberFormat="1" applyFont="1" applyBorder="1" applyAlignment="1" applyProtection="1">
      <alignment horizontal="right" vertical="center"/>
      <protection locked="0" hidden="1"/>
    </xf>
    <xf numFmtId="177" fontId="4" fillId="0" borderId="42" xfId="0" applyNumberFormat="1" applyFont="1" applyFill="1" applyBorder="1" applyAlignment="1" applyProtection="1">
      <alignment horizontal="right" vertical="center"/>
      <protection locked="0" hidden="1"/>
    </xf>
    <xf numFmtId="178" fontId="9" fillId="4" borderId="43" xfId="0" applyNumberFormat="1" applyFont="1" applyFill="1" applyBorder="1" applyAlignment="1" applyProtection="1">
      <alignment horizontal="right" vertical="center"/>
      <protection hidden="1"/>
    </xf>
    <xf numFmtId="176" fontId="4" fillId="3" borderId="4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42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47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0" applyNumberFormat="1" applyFont="1" applyBorder="1" applyAlignment="1" applyProtection="1">
      <alignment horizontal="center" vertical="center" wrapText="1"/>
      <protection locked="0" hidden="1"/>
    </xf>
    <xf numFmtId="0" fontId="4" fillId="0" borderId="50" xfId="0" applyFont="1" applyBorder="1" applyAlignment="1" applyProtection="1">
      <alignment horizontal="center" vertical="center" wrapText="1"/>
      <protection locked="0" hidden="1"/>
    </xf>
    <xf numFmtId="0" fontId="4" fillId="0" borderId="38" xfId="0" applyFont="1" applyBorder="1" applyAlignment="1" applyProtection="1">
      <alignment horizontal="center" vertical="center" wrapText="1"/>
      <protection locked="0" hidden="1"/>
    </xf>
    <xf numFmtId="0" fontId="4" fillId="0" borderId="43" xfId="0" applyFont="1" applyBorder="1" applyAlignment="1" applyProtection="1">
      <alignment horizontal="center" vertical="center" wrapText="1"/>
      <protection locked="0" hidden="1"/>
    </xf>
    <xf numFmtId="176" fontId="4" fillId="0" borderId="38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43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3" xfId="0" applyNumberFormat="1" applyFont="1" applyBorder="1" applyAlignment="1" applyProtection="1">
      <alignment horizontal="center" vertical="center" wrapText="1"/>
      <protection locked="0" hidden="1"/>
    </xf>
    <xf numFmtId="177" fontId="4" fillId="0" borderId="31" xfId="0" applyNumberFormat="1" applyFont="1" applyBorder="1" applyAlignment="1" applyProtection="1">
      <alignment horizontal="right" vertical="center"/>
      <protection locked="0" hidden="1"/>
    </xf>
    <xf numFmtId="176" fontId="4" fillId="0" borderId="32" xfId="0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0" applyNumberFormat="1" applyFont="1" applyBorder="1" applyAlignment="1" applyProtection="1">
      <alignment horizontal="right" vertical="center"/>
      <protection locked="0" hidden="1"/>
    </xf>
    <xf numFmtId="0" fontId="4" fillId="0" borderId="55" xfId="0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7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57" xfId="0" applyNumberFormat="1" applyFont="1" applyBorder="1" applyAlignment="1" applyProtection="1">
      <alignment horizontal="center" vertical="center" shrinkToFit="1"/>
      <protection locked="0" hidden="1"/>
    </xf>
    <xf numFmtId="177" fontId="4" fillId="0" borderId="58" xfId="0" applyNumberFormat="1" applyFont="1" applyBorder="1" applyAlignment="1" applyProtection="1">
      <alignment horizontal="right" vertical="center"/>
      <protection locked="0" hidden="1"/>
    </xf>
    <xf numFmtId="177" fontId="4" fillId="0" borderId="63" xfId="0" applyNumberFormat="1" applyFont="1" applyBorder="1" applyAlignment="1" applyProtection="1">
      <alignment horizontal="right" vertical="center"/>
      <protection locked="0" hidden="1"/>
    </xf>
    <xf numFmtId="178" fontId="9" fillId="4" borderId="60" xfId="0" applyNumberFormat="1" applyFont="1" applyFill="1" applyBorder="1" applyAlignment="1" applyProtection="1">
      <alignment horizontal="right" vertical="center"/>
      <protection hidden="1"/>
    </xf>
    <xf numFmtId="176" fontId="4" fillId="3" borderId="6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62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2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63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64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56" xfId="0" applyNumberFormat="1" applyFont="1" applyBorder="1" applyAlignment="1" applyProtection="1">
      <alignment horizontal="center" vertical="center" wrapText="1"/>
      <protection locked="0" hidden="1"/>
    </xf>
    <xf numFmtId="176" fontId="4" fillId="0" borderId="60" xfId="0" applyNumberFormat="1" applyFont="1" applyBorder="1" applyAlignment="1" applyProtection="1">
      <alignment horizontal="center" vertical="center" wrapText="1"/>
      <protection locked="0" hidden="1"/>
    </xf>
    <xf numFmtId="0" fontId="11" fillId="0" borderId="27" xfId="4" applyFont="1" applyFill="1" applyBorder="1" applyAlignment="1" applyProtection="1">
      <alignment horizontal="center" vertical="center" wrapText="1" readingOrder="1"/>
      <protection locked="0" hidden="1"/>
    </xf>
    <xf numFmtId="0" fontId="4" fillId="0" borderId="29" xfId="3" applyFont="1" applyBorder="1" applyAlignment="1" applyProtection="1">
      <alignment horizontal="left" vertical="center" wrapText="1"/>
      <protection locked="0" hidden="1"/>
    </xf>
    <xf numFmtId="0" fontId="4" fillId="0" borderId="30" xfId="3" applyFont="1" applyBorder="1" applyAlignment="1" applyProtection="1">
      <alignment horizontal="left" vertical="center" wrapText="1"/>
      <protection locked="0" hidden="1"/>
    </xf>
    <xf numFmtId="0" fontId="4" fillId="0" borderId="32" xfId="3" applyFont="1" applyBorder="1" applyAlignment="1" applyProtection="1">
      <alignment horizontal="center" vertical="center" wrapText="1"/>
      <protection locked="0" hidden="1"/>
    </xf>
    <xf numFmtId="176" fontId="4" fillId="7" borderId="50" xfId="4" applyNumberFormat="1" applyFont="1" applyFill="1" applyBorder="1" applyAlignment="1" applyProtection="1">
      <alignment horizontal="center" vertical="center" shrinkToFit="1"/>
      <protection locked="0" hidden="1"/>
    </xf>
    <xf numFmtId="176" fontId="4" fillId="0" borderId="50" xfId="5" applyNumberFormat="1" applyFont="1" applyBorder="1" applyAlignment="1" applyProtection="1">
      <alignment horizontal="left" vertical="center" wrapText="1"/>
      <protection locked="0" hidden="1"/>
    </xf>
    <xf numFmtId="176" fontId="4" fillId="0" borderId="51" xfId="5" applyNumberFormat="1" applyFont="1" applyBorder="1" applyAlignment="1" applyProtection="1">
      <alignment horizontal="left" vertical="center" wrapText="1"/>
      <protection locked="0" hidden="1"/>
    </xf>
    <xf numFmtId="176" fontId="4" fillId="0" borderId="43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43" xfId="5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5" applyNumberFormat="1" applyFont="1" applyBorder="1" applyAlignment="1" applyProtection="1">
      <alignment horizontal="center" vertical="center" shrinkToFit="1"/>
      <protection locked="0" hidden="1"/>
    </xf>
    <xf numFmtId="176" fontId="4" fillId="0" borderId="50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47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4" applyNumberFormat="1" applyFont="1" applyFill="1" applyBorder="1" applyAlignment="1" applyProtection="1">
      <alignment horizontal="left" vertical="center" wrapText="1"/>
      <protection locked="0" hidden="1"/>
    </xf>
    <xf numFmtId="176" fontId="4" fillId="0" borderId="51" xfId="4" applyNumberFormat="1" applyFont="1" applyFill="1" applyBorder="1" applyAlignment="1" applyProtection="1">
      <alignment horizontal="left" vertical="center" wrapText="1"/>
      <protection locked="0" hidden="1"/>
    </xf>
    <xf numFmtId="176" fontId="4" fillId="0" borderId="43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4" applyNumberFormat="1" applyFont="1" applyBorder="1" applyAlignment="1" applyProtection="1">
      <alignment horizontal="left" vertical="center" wrapText="1"/>
      <protection locked="0" hidden="1"/>
    </xf>
    <xf numFmtId="176" fontId="4" fillId="0" borderId="51" xfId="4" applyNumberFormat="1" applyFont="1" applyBorder="1" applyAlignment="1" applyProtection="1">
      <alignment horizontal="left" vertical="center" wrapText="1"/>
      <protection locked="0" hidden="1"/>
    </xf>
    <xf numFmtId="176" fontId="4" fillId="0" borderId="57" xfId="5" applyNumberFormat="1" applyFont="1" applyBorder="1" applyAlignment="1" applyProtection="1">
      <alignment horizontal="center" vertical="center" shrinkToFit="1"/>
      <protection locked="0" hidden="1"/>
    </xf>
    <xf numFmtId="176" fontId="4" fillId="0" borderId="57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57" xfId="5" applyNumberFormat="1" applyFont="1" applyBorder="1" applyAlignment="1" applyProtection="1">
      <alignment horizontal="left" vertical="center" wrapText="1"/>
      <protection locked="0" hidden="1"/>
    </xf>
    <xf numFmtId="176" fontId="4" fillId="0" borderId="58" xfId="5" applyNumberFormat="1" applyFont="1" applyBorder="1" applyAlignment="1" applyProtection="1">
      <alignment horizontal="left" vertical="center" wrapText="1"/>
      <protection locked="0" hidden="1"/>
    </xf>
    <xf numFmtId="176" fontId="4" fillId="0" borderId="60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9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101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29" xfId="0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30" xfId="0" applyNumberFormat="1" applyFont="1" applyFill="1" applyBorder="1" applyAlignment="1" applyProtection="1">
      <alignment horizontal="right" vertical="center"/>
      <protection locked="0" hidden="1"/>
    </xf>
    <xf numFmtId="176" fontId="4" fillId="0" borderId="3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5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6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0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1" xfId="0" applyNumberFormat="1" applyFont="1" applyBorder="1" applyAlignment="1" applyProtection="1">
      <alignment horizontal="center" vertical="center" wrapText="1"/>
      <protection locked="0" hidden="1"/>
    </xf>
    <xf numFmtId="0" fontId="4" fillId="0" borderId="50" xfId="0" applyFont="1" applyBorder="1" applyAlignment="1" applyProtection="1">
      <alignment horizontal="center" vertical="center" shrinkToFit="1"/>
      <protection locked="0" hidden="1"/>
    </xf>
    <xf numFmtId="0" fontId="4" fillId="0" borderId="51" xfId="0" applyFont="1" applyBorder="1" applyAlignment="1" applyProtection="1">
      <alignment horizontal="right" vertical="center"/>
      <protection locked="0" hidden="1"/>
    </xf>
    <xf numFmtId="0" fontId="11" fillId="0" borderId="49" xfId="0" applyFont="1" applyFill="1" applyBorder="1" applyAlignment="1" applyProtection="1">
      <alignment horizontal="center" vertical="center" wrapText="1" readingOrder="1"/>
      <protection locked="0" hidden="1"/>
    </xf>
    <xf numFmtId="176" fontId="4" fillId="7" borderId="43" xfId="0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42" xfId="0" applyFont="1" applyBorder="1" applyAlignment="1" applyProtection="1">
      <alignment horizontal="right" vertical="center"/>
      <protection locked="0" hidden="1"/>
    </xf>
    <xf numFmtId="0" fontId="8" fillId="0" borderId="49" xfId="2" applyFont="1" applyFill="1" applyBorder="1" applyAlignment="1" applyProtection="1">
      <alignment horizontal="center" vertical="center" wrapText="1" readingOrder="1"/>
      <protection locked="0" hidden="1"/>
    </xf>
    <xf numFmtId="176" fontId="19" fillId="3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3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0" borderId="45" xfId="3" applyNumberFormat="1" applyFont="1" applyBorder="1" applyAlignment="1" applyProtection="1">
      <alignment horizontal="center" vertical="center" wrapText="1"/>
      <protection locked="0" hidden="1"/>
    </xf>
    <xf numFmtId="176" fontId="19" fillId="0" borderId="42" xfId="3" applyNumberFormat="1" applyFont="1" applyBorder="1" applyAlignment="1" applyProtection="1">
      <alignment horizontal="center" vertical="center" wrapText="1"/>
      <protection locked="0" hidden="1"/>
    </xf>
    <xf numFmtId="176" fontId="19" fillId="0" borderId="47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33" xfId="6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34" xfId="6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4" xfId="6" applyNumberFormat="1" applyFont="1" applyBorder="1" applyAlignment="1" applyProtection="1">
      <alignment horizontal="center" vertical="center" wrapText="1"/>
      <protection locked="0" hidden="1"/>
    </xf>
    <xf numFmtId="176" fontId="4" fillId="0" borderId="31" xfId="6" applyNumberFormat="1" applyFont="1" applyBorder="1" applyAlignment="1" applyProtection="1">
      <alignment horizontal="center" vertical="center" wrapText="1"/>
      <protection locked="0" hidden="1"/>
    </xf>
    <xf numFmtId="0" fontId="4" fillId="0" borderId="29" xfId="6" applyFont="1" applyBorder="1" applyAlignment="1" applyProtection="1">
      <alignment horizontal="center" vertical="center" wrapText="1"/>
      <protection locked="0" hidden="1"/>
    </xf>
    <xf numFmtId="0" fontId="4" fillId="0" borderId="30" xfId="6" applyFont="1" applyBorder="1" applyAlignment="1" applyProtection="1">
      <alignment horizontal="center" vertical="center" wrapText="1"/>
      <protection locked="0" hidden="1"/>
    </xf>
    <xf numFmtId="0" fontId="4" fillId="0" borderId="32" xfId="6" applyFont="1" applyBorder="1" applyAlignment="1" applyProtection="1">
      <alignment horizontal="center" vertical="center" wrapText="1"/>
      <protection locked="0" hidden="1"/>
    </xf>
    <xf numFmtId="176" fontId="4" fillId="3" borderId="44" xfId="6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45" xfId="6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6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6" applyNumberFormat="1" applyFont="1" applyBorder="1" applyAlignment="1" applyProtection="1">
      <alignment horizontal="center" vertical="center" wrapText="1"/>
      <protection locked="0" hidden="1"/>
    </xf>
    <xf numFmtId="176" fontId="4" fillId="0" borderId="42" xfId="6" applyNumberFormat="1" applyFont="1" applyBorder="1" applyAlignment="1" applyProtection="1">
      <alignment horizontal="center" vertical="center" wrapText="1"/>
      <protection locked="0" hidden="1"/>
    </xf>
    <xf numFmtId="0" fontId="4" fillId="0" borderId="50" xfId="6" applyFont="1" applyFill="1" applyBorder="1" applyAlignment="1" applyProtection="1">
      <alignment horizontal="center" vertical="center" wrapText="1"/>
      <protection locked="0" hidden="1"/>
    </xf>
    <xf numFmtId="0" fontId="4" fillId="0" borderId="51" xfId="6" applyFont="1" applyFill="1" applyBorder="1" applyAlignment="1" applyProtection="1">
      <alignment horizontal="center" vertical="center" wrapText="1"/>
      <protection locked="0" hidden="1"/>
    </xf>
    <xf numFmtId="0" fontId="4" fillId="0" borderId="43" xfId="6" applyFont="1" applyFill="1" applyBorder="1" applyAlignment="1" applyProtection="1">
      <alignment horizontal="center" vertical="center" wrapText="1"/>
      <protection locked="0" hidden="1"/>
    </xf>
    <xf numFmtId="0" fontId="4" fillId="0" borderId="50" xfId="6" applyFont="1" applyBorder="1" applyAlignment="1" applyProtection="1">
      <alignment horizontal="center" vertical="center" wrapText="1"/>
      <protection locked="0" hidden="1"/>
    </xf>
    <xf numFmtId="0" fontId="4" fillId="0" borderId="51" xfId="6" applyFont="1" applyBorder="1" applyAlignment="1" applyProtection="1">
      <alignment horizontal="center" vertical="center" wrapText="1"/>
      <protection locked="0" hidden="1"/>
    </xf>
    <xf numFmtId="0" fontId="4" fillId="0" borderId="43" xfId="3" applyFont="1" applyFill="1" applyBorder="1" applyAlignment="1" applyProtection="1">
      <alignment horizontal="center" vertical="center" wrapText="1"/>
      <protection locked="0" hidden="1"/>
    </xf>
    <xf numFmtId="0" fontId="4" fillId="0" borderId="58" xfId="3" applyFont="1" applyBorder="1" applyAlignment="1" applyProtection="1">
      <alignment horizontal="center" vertical="center" wrapText="1"/>
      <protection locked="0" hidden="1"/>
    </xf>
    <xf numFmtId="177" fontId="4" fillId="8" borderId="30" xfId="2" applyNumberFormat="1" applyFont="1" applyFill="1" applyBorder="1" applyAlignment="1" applyProtection="1">
      <alignment horizontal="right" vertical="center"/>
      <protection locked="0" hidden="1"/>
    </xf>
    <xf numFmtId="0" fontId="4" fillId="8" borderId="32" xfId="3" applyFont="1" applyFill="1" applyBorder="1" applyAlignment="1" applyProtection="1">
      <alignment horizontal="center" vertical="center" wrapText="1"/>
      <protection locked="0" hidden="1"/>
    </xf>
    <xf numFmtId="0" fontId="4" fillId="9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9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9" borderId="42" xfId="2" applyNumberFormat="1" applyFont="1" applyFill="1" applyBorder="1" applyAlignment="1" applyProtection="1">
      <alignment horizontal="right" vertical="center"/>
      <protection locked="0" hidden="1"/>
    </xf>
    <xf numFmtId="178" fontId="9" fillId="9" borderId="43" xfId="2" applyNumberFormat="1" applyFont="1" applyFill="1" applyBorder="1" applyAlignment="1" applyProtection="1">
      <alignment horizontal="right" vertical="center"/>
      <protection hidden="1"/>
    </xf>
    <xf numFmtId="176" fontId="4" fillId="9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3" xfId="2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5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7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9" borderId="58" xfId="2" applyNumberFormat="1" applyFont="1" applyFill="1" applyBorder="1" applyAlignment="1" applyProtection="1">
      <alignment horizontal="right" vertical="center"/>
      <protection locked="0" hidden="1"/>
    </xf>
    <xf numFmtId="177" fontId="4" fillId="9" borderId="63" xfId="2" applyNumberFormat="1" applyFont="1" applyFill="1" applyBorder="1" applyAlignment="1" applyProtection="1">
      <alignment horizontal="right" vertical="center"/>
      <protection locked="0" hidden="1"/>
    </xf>
    <xf numFmtId="178" fontId="9" fillId="9" borderId="60" xfId="2" applyNumberFormat="1" applyFont="1" applyFill="1" applyBorder="1" applyAlignment="1" applyProtection="1">
      <alignment horizontal="right" vertical="center"/>
      <protection hidden="1"/>
    </xf>
    <xf numFmtId="176" fontId="4" fillId="9" borderId="6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6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64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65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8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6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27" xfId="2" applyNumberFormat="1" applyFont="1" applyBorder="1" applyAlignment="1" applyProtection="1">
      <alignment horizontal="center" vertical="center" wrapText="1"/>
      <protection locked="0" hidden="1"/>
    </xf>
    <xf numFmtId="0" fontId="4" fillId="0" borderId="49" xfId="5" applyFont="1" applyBorder="1" applyAlignment="1" applyProtection="1">
      <alignment horizontal="center" vertical="center" wrapText="1" readingOrder="1"/>
      <protection locked="0" hidden="1"/>
    </xf>
    <xf numFmtId="177" fontId="4" fillId="0" borderId="51" xfId="5" applyNumberFormat="1" applyFont="1" applyBorder="1" applyAlignment="1" applyProtection="1">
      <alignment horizontal="right" vertical="center"/>
      <protection locked="0" hidden="1"/>
    </xf>
    <xf numFmtId="177" fontId="4" fillId="0" borderId="42" xfId="5" applyNumberFormat="1" applyFont="1" applyBorder="1" applyAlignment="1" applyProtection="1">
      <alignment horizontal="right" vertical="center"/>
      <protection locked="0" hidden="1"/>
    </xf>
    <xf numFmtId="178" fontId="9" fillId="4" borderId="43" xfId="5" applyNumberFormat="1" applyFont="1" applyFill="1" applyBorder="1" applyAlignment="1" applyProtection="1">
      <alignment horizontal="right" vertical="center"/>
      <protection hidden="1"/>
    </xf>
    <xf numFmtId="176" fontId="4" fillId="0" borderId="47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49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51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49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5" xfId="2" applyNumberFormat="1" applyFont="1" applyBorder="1" applyAlignment="1" applyProtection="1">
      <alignment horizontal="center" vertical="center" wrapText="1"/>
      <protection locked="0" hidden="1"/>
    </xf>
    <xf numFmtId="179" fontId="4" fillId="0" borderId="30" xfId="1" applyNumberFormat="1" applyFont="1" applyBorder="1" applyAlignment="1" applyProtection="1">
      <alignment horizontal="right" vertical="center"/>
      <protection locked="0" hidden="1"/>
    </xf>
    <xf numFmtId="179" fontId="4" fillId="0" borderId="31" xfId="1" applyNumberFormat="1" applyFont="1" applyBorder="1" applyAlignment="1" applyProtection="1">
      <alignment horizontal="right" vertical="center"/>
      <protection locked="0" hidden="1"/>
    </xf>
    <xf numFmtId="176" fontId="4" fillId="3" borderId="34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4" xfId="3" quotePrefix="1" applyNumberFormat="1" applyFont="1" applyBorder="1" applyAlignment="1" applyProtection="1">
      <alignment horizontal="center" vertical="center" wrapText="1"/>
      <protection locked="0" hidden="1"/>
    </xf>
    <xf numFmtId="176" fontId="4" fillId="6" borderId="45" xfId="3" applyNumberFormat="1" applyFont="1" applyFill="1" applyBorder="1" applyAlignment="1" applyProtection="1">
      <alignment horizontal="center" vertical="center" wrapText="1"/>
      <protection locked="0" hidden="1"/>
    </xf>
    <xf numFmtId="0" fontId="11" fillId="5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6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7" borderId="43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5" borderId="27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29" xfId="2" applyNumberFormat="1" applyFont="1" applyBorder="1" applyAlignment="1" applyProtection="1">
      <alignment horizontal="center" vertical="center" wrapText="1" shrinkToFit="1"/>
      <protection locked="0" hidden="1"/>
    </xf>
    <xf numFmtId="176" fontId="4" fillId="0" borderId="50" xfId="2" applyNumberFormat="1" applyFont="1" applyBorder="1" applyAlignment="1" applyProtection="1">
      <alignment horizontal="center" vertical="center" wrapText="1" shrinkToFit="1"/>
      <protection locked="0" hidden="1"/>
    </xf>
    <xf numFmtId="0" fontId="4" fillId="0" borderId="27" xfId="7" applyFont="1" applyBorder="1" applyAlignment="1" applyProtection="1">
      <alignment horizontal="center" vertical="center" wrapText="1" readingOrder="1"/>
      <protection locked="0" hidden="1"/>
    </xf>
    <xf numFmtId="176" fontId="4" fillId="0" borderId="29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29" xfId="7" applyNumberFormat="1" applyFont="1" applyBorder="1" applyAlignment="1" applyProtection="1">
      <alignment horizontal="center" vertical="center" shrinkToFit="1"/>
      <protection locked="0" hidden="1"/>
    </xf>
    <xf numFmtId="177" fontId="4" fillId="0" borderId="30" xfId="7" applyNumberFormat="1" applyFont="1" applyBorder="1" applyAlignment="1" applyProtection="1">
      <alignment horizontal="right" vertical="center"/>
      <protection locked="0" hidden="1"/>
    </xf>
    <xf numFmtId="177" fontId="4" fillId="0" borderId="31" xfId="7" applyNumberFormat="1" applyFont="1" applyBorder="1" applyAlignment="1" applyProtection="1">
      <alignment horizontal="right" vertical="center"/>
      <protection locked="0" hidden="1"/>
    </xf>
    <xf numFmtId="178" fontId="9" fillId="4" borderId="32" xfId="7" applyNumberFormat="1" applyFont="1" applyFill="1" applyBorder="1" applyAlignment="1" applyProtection="1">
      <alignment horizontal="right" vertical="center"/>
      <protection hidden="1"/>
    </xf>
    <xf numFmtId="176" fontId="4" fillId="0" borderId="35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36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30" xfId="7" applyNumberFormat="1" applyFont="1" applyBorder="1" applyAlignment="1" applyProtection="1">
      <alignment horizontal="center" vertical="center" wrapText="1"/>
      <protection locked="0" hidden="1"/>
    </xf>
    <xf numFmtId="177" fontId="4" fillId="8" borderId="51" xfId="4" applyNumberFormat="1" applyFont="1" applyFill="1" applyBorder="1" applyAlignment="1" applyProtection="1">
      <alignment horizontal="right" vertical="center"/>
      <protection locked="0" hidden="1"/>
    </xf>
    <xf numFmtId="176" fontId="4" fillId="8" borderId="43" xfId="4" applyNumberFormat="1" applyFont="1" applyFill="1" applyBorder="1" applyAlignment="1" applyProtection="1">
      <alignment horizontal="center" vertical="center" wrapText="1"/>
      <protection locked="0" hidden="1"/>
    </xf>
    <xf numFmtId="0" fontId="4" fillId="8" borderId="43" xfId="3" applyFont="1" applyFill="1" applyBorder="1" applyAlignment="1" applyProtection="1">
      <alignment horizontal="center" vertical="center" wrapText="1"/>
      <protection locked="0" hidden="1"/>
    </xf>
    <xf numFmtId="176" fontId="4" fillId="0" borderId="51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9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4" applyNumberFormat="1" applyFont="1" applyFill="1" applyBorder="1" applyAlignment="1" applyProtection="1">
      <alignment horizontal="right" vertical="center"/>
      <protection locked="0" hidden="1"/>
    </xf>
    <xf numFmtId="176" fontId="22" fillId="0" borderId="50" xfId="2" applyNumberFormat="1" applyFont="1" applyBorder="1" applyAlignment="1" applyProtection="1">
      <alignment horizontal="center" vertical="center" wrapText="1"/>
      <protection locked="0" hidden="1"/>
    </xf>
    <xf numFmtId="0" fontId="4" fillId="0" borderId="49" xfId="8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0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8" applyNumberFormat="1" applyFont="1" applyBorder="1" applyAlignment="1" applyProtection="1">
      <alignment horizontal="center" vertical="center" shrinkToFit="1"/>
      <protection locked="0" hidden="1"/>
    </xf>
    <xf numFmtId="177" fontId="4" fillId="0" borderId="51" xfId="8" applyNumberFormat="1" applyFont="1" applyBorder="1" applyAlignment="1" applyProtection="1">
      <alignment horizontal="right" vertical="center"/>
      <protection locked="0" hidden="1"/>
    </xf>
    <xf numFmtId="178" fontId="9" fillId="10" borderId="43" xfId="8" applyNumberFormat="1" applyFont="1" applyFill="1" applyBorder="1" applyAlignment="1" applyProtection="1">
      <alignment horizontal="right" vertical="center"/>
      <protection hidden="1"/>
    </xf>
    <xf numFmtId="176" fontId="4" fillId="11" borderId="44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1" borderId="45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5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42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47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8" applyNumberFormat="1" applyFont="1" applyBorder="1" applyAlignment="1" applyProtection="1">
      <alignment horizontal="center" vertical="center" wrapText="1"/>
      <protection locked="0" hidden="1"/>
    </xf>
    <xf numFmtId="0" fontId="22" fillId="0" borderId="50" xfId="8" applyFont="1" applyBorder="1" applyAlignment="1" applyProtection="1">
      <alignment horizontal="center" vertical="center" wrapText="1"/>
      <protection locked="0" hidden="1"/>
    </xf>
    <xf numFmtId="0" fontId="22" fillId="0" borderId="51" xfId="8" applyFont="1" applyBorder="1" applyAlignment="1" applyProtection="1">
      <alignment horizontal="center" vertical="center" wrapText="1"/>
      <protection locked="0" hidden="1"/>
    </xf>
    <xf numFmtId="0" fontId="4" fillId="0" borderId="43" xfId="8" applyFont="1" applyBorder="1" applyAlignment="1" applyProtection="1">
      <alignment horizontal="center" vertical="center" wrapText="1"/>
      <protection locked="0" hidden="1"/>
    </xf>
    <xf numFmtId="0" fontId="4" fillId="0" borderId="55" xfId="8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57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57" xfId="8" applyNumberFormat="1" applyFont="1" applyBorder="1" applyAlignment="1" applyProtection="1">
      <alignment horizontal="center" vertical="center" shrinkToFit="1"/>
      <protection locked="0" hidden="1"/>
    </xf>
    <xf numFmtId="177" fontId="4" fillId="0" borderId="58" xfId="8" applyNumberFormat="1" applyFont="1" applyBorder="1" applyAlignment="1" applyProtection="1">
      <alignment horizontal="right" vertical="center"/>
      <protection locked="0" hidden="1"/>
    </xf>
    <xf numFmtId="177" fontId="4" fillId="0" borderId="63" xfId="2" applyNumberFormat="1" applyFont="1" applyFill="1" applyBorder="1" applyAlignment="1" applyProtection="1">
      <alignment horizontal="right" vertical="center"/>
      <protection locked="0" hidden="1"/>
    </xf>
    <xf numFmtId="178" fontId="9" fillId="10" borderId="60" xfId="8" applyNumberFormat="1" applyFont="1" applyFill="1" applyBorder="1" applyAlignment="1" applyProtection="1">
      <alignment horizontal="right" vertical="center"/>
      <protection hidden="1"/>
    </xf>
    <xf numFmtId="176" fontId="4" fillId="11" borderId="61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1" borderId="62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2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63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64" xfId="8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8" applyNumberFormat="1" applyFont="1" applyBorder="1" applyAlignment="1" applyProtection="1">
      <alignment horizontal="center" vertical="center" wrapText="1"/>
      <protection locked="0" hidden="1"/>
    </xf>
    <xf numFmtId="0" fontId="22" fillId="0" borderId="57" xfId="8" applyFont="1" applyBorder="1" applyAlignment="1" applyProtection="1">
      <alignment horizontal="center" vertical="center" wrapText="1"/>
      <protection locked="0" hidden="1"/>
    </xf>
    <xf numFmtId="0" fontId="22" fillId="0" borderId="58" xfId="8" applyFont="1" applyBorder="1" applyAlignment="1" applyProtection="1">
      <alignment horizontal="center" vertical="center" wrapText="1"/>
      <protection locked="0" hidden="1"/>
    </xf>
    <xf numFmtId="0" fontId="4" fillId="0" borderId="60" xfId="8" applyFont="1" applyBorder="1" applyAlignment="1" applyProtection="1">
      <alignment horizontal="center" vertical="center" wrapText="1"/>
      <protection locked="0" hidden="1"/>
    </xf>
    <xf numFmtId="176" fontId="4" fillId="0" borderId="29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30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32" xfId="5" applyNumberFormat="1" applyFont="1" applyBorder="1" applyAlignment="1" applyProtection="1">
      <alignment horizontal="center" vertical="center" wrapText="1"/>
      <protection locked="0" hidden="1"/>
    </xf>
    <xf numFmtId="0" fontId="4" fillId="0" borderId="108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11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110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111" xfId="2" applyNumberFormat="1" applyFont="1" applyBorder="1" applyAlignment="1" applyProtection="1">
      <alignment horizontal="right" vertical="center"/>
      <protection locked="0" hidden="1"/>
    </xf>
    <xf numFmtId="177" fontId="4" fillId="0" borderId="112" xfId="2" applyNumberFormat="1" applyFont="1" applyBorder="1" applyAlignment="1" applyProtection="1">
      <alignment horizontal="right" vertical="center"/>
      <protection locked="0" hidden="1"/>
    </xf>
    <xf numFmtId="178" fontId="9" fillId="4" borderId="113" xfId="2" applyNumberFormat="1" applyFont="1" applyFill="1" applyBorder="1" applyAlignment="1" applyProtection="1">
      <alignment horizontal="right" vertical="center"/>
      <protection hidden="1"/>
    </xf>
    <xf numFmtId="176" fontId="4" fillId="3" borderId="11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11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15" xfId="3" applyNumberFormat="1" applyFont="1" applyBorder="1" applyAlignment="1" applyProtection="1">
      <alignment horizontal="center" vertical="center" wrapText="1"/>
      <protection locked="0" hidden="1"/>
    </xf>
    <xf numFmtId="176" fontId="4" fillId="3" borderId="115" xfId="3" applyNumberFormat="1" applyFont="1" applyFill="1" applyBorder="1" applyAlignment="1" applyProtection="1">
      <alignment horizontal="center" vertical="top" wrapText="1"/>
      <protection locked="0" hidden="1"/>
    </xf>
    <xf numFmtId="176" fontId="4" fillId="0" borderId="112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116" xfId="2" applyNumberFormat="1" applyFont="1" applyBorder="1" applyAlignment="1" applyProtection="1">
      <alignment horizontal="center" vertical="center" wrapText="1"/>
      <protection locked="0" hidden="1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17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18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19" xfId="2" applyFont="1" applyFill="1" applyBorder="1" applyAlignment="1" applyProtection="1">
      <alignment horizontal="center" vertical="center" wrapText="1" readingOrder="1"/>
      <protection locked="0" hidden="1"/>
    </xf>
    <xf numFmtId="0" fontId="5" fillId="3" borderId="120" xfId="2" applyFont="1" applyFill="1" applyBorder="1" applyAlignment="1" applyProtection="1">
      <alignment horizontal="center" vertical="center" shrinkToFit="1" readingOrder="1"/>
      <protection locked="0" hidden="1"/>
    </xf>
    <xf numFmtId="0" fontId="5" fillId="3" borderId="121" xfId="2" applyFont="1" applyFill="1" applyBorder="1" applyAlignment="1" applyProtection="1">
      <alignment horizontal="center" vertical="center" shrinkToFit="1" readingOrder="1"/>
      <protection locked="0" hidden="1"/>
    </xf>
    <xf numFmtId="0" fontId="5" fillId="0" borderId="121" xfId="2" applyFont="1" applyBorder="1" applyAlignment="1" applyProtection="1">
      <alignment horizontal="center" vertical="center" shrinkToFit="1" readingOrder="1"/>
      <protection locked="0" hidden="1"/>
    </xf>
    <xf numFmtId="0" fontId="5" fillId="0" borderId="118" xfId="2" applyFont="1" applyBorder="1" applyAlignment="1" applyProtection="1">
      <alignment horizontal="center" vertical="center" shrinkToFit="1" readingOrder="1"/>
      <protection locked="0" hidden="1"/>
    </xf>
    <xf numFmtId="0" fontId="5" fillId="0" borderId="122" xfId="2" applyFont="1" applyBorder="1" applyAlignment="1" applyProtection="1">
      <alignment horizontal="center" vertical="center" shrinkToFit="1" readingOrder="1"/>
      <protection locked="0" hidden="1"/>
    </xf>
    <xf numFmtId="176" fontId="4" fillId="0" borderId="125" xfId="2" applyNumberFormat="1" applyFont="1" applyBorder="1" applyAlignment="1" applyProtection="1">
      <alignment horizontal="center" vertical="center" wrapText="1"/>
      <protection locked="0" hidden="1"/>
    </xf>
    <xf numFmtId="0" fontId="11" fillId="0" borderId="90" xfId="0" applyFont="1" applyBorder="1" applyAlignment="1">
      <alignment horizontal="center" vertical="center"/>
    </xf>
    <xf numFmtId="176" fontId="4" fillId="0" borderId="90" xfId="4" applyNumberFormat="1" applyFont="1" applyBorder="1" applyAlignment="1" applyProtection="1">
      <alignment horizontal="center" vertical="center" wrapText="1"/>
      <protection locked="0" hidden="1"/>
    </xf>
    <xf numFmtId="176" fontId="4" fillId="7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7" borderId="101" xfId="2" applyNumberFormat="1" applyFont="1" applyFill="1" applyBorder="1" applyAlignment="1" applyProtection="1">
      <alignment horizontal="center" vertical="center" wrapText="1"/>
      <protection locked="0" hidden="1"/>
    </xf>
    <xf numFmtId="176" fontId="12" fillId="3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49" xfId="7" applyFont="1" applyBorder="1" applyAlignment="1" applyProtection="1">
      <alignment horizontal="center" vertical="center" wrapText="1" readingOrder="1"/>
      <protection locked="0" hidden="1"/>
    </xf>
    <xf numFmtId="176" fontId="4" fillId="0" borderId="50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7" applyNumberFormat="1" applyFont="1" applyBorder="1" applyAlignment="1" applyProtection="1">
      <alignment horizontal="center" vertical="center" shrinkToFit="1"/>
      <protection locked="0" hidden="1"/>
    </xf>
    <xf numFmtId="177" fontId="4" fillId="0" borderId="51" xfId="7" applyNumberFormat="1" applyFont="1" applyBorder="1" applyAlignment="1" applyProtection="1">
      <alignment horizontal="right" vertical="center"/>
      <protection locked="0" hidden="1"/>
    </xf>
    <xf numFmtId="177" fontId="4" fillId="0" borderId="42" xfId="7" applyNumberFormat="1" applyFont="1" applyBorder="1" applyAlignment="1" applyProtection="1">
      <alignment horizontal="right" vertical="center"/>
      <protection locked="0" hidden="1"/>
    </xf>
    <xf numFmtId="178" fontId="9" fillId="4" borderId="43" xfId="7" applyNumberFormat="1" applyFont="1" applyFill="1" applyBorder="1" applyAlignment="1" applyProtection="1">
      <alignment horizontal="right" vertical="center"/>
      <protection hidden="1"/>
    </xf>
    <xf numFmtId="176" fontId="4" fillId="0" borderId="47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53" xfId="7" applyNumberFormat="1" applyFont="1" applyBorder="1" applyAlignment="1" applyProtection="1">
      <alignment horizontal="center" vertical="center" wrapText="1"/>
      <protection locked="0" hidden="1"/>
    </xf>
    <xf numFmtId="176" fontId="4" fillId="0" borderId="50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0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51" xfId="0" applyNumberFormat="1" applyFont="1" applyFill="1" applyBorder="1" applyAlignment="1" applyProtection="1">
      <alignment horizontal="right" vertical="center"/>
      <protection locked="0" hidden="1"/>
    </xf>
    <xf numFmtId="176" fontId="4" fillId="0" borderId="42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7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3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90" xfId="4" applyNumberFormat="1" applyFont="1" applyFill="1" applyBorder="1" applyAlignment="1" applyProtection="1">
      <alignment horizontal="center" vertical="center" wrapText="1"/>
      <protection locked="0" hidden="1"/>
    </xf>
    <xf numFmtId="0" fontId="14" fillId="0" borderId="1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27" xfId="0" applyFont="1" applyBorder="1" applyAlignment="1">
      <alignment horizontal="center" vertical="center"/>
    </xf>
    <xf numFmtId="0" fontId="14" fillId="0" borderId="128" xfId="0" applyFont="1" applyBorder="1" applyAlignment="1">
      <alignment horizontal="center" vertical="center"/>
    </xf>
    <xf numFmtId="0" fontId="14" fillId="0" borderId="126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90" xfId="0" applyFont="1" applyFill="1" applyBorder="1" applyAlignment="1">
      <alignment horizontal="center" vertical="center"/>
    </xf>
    <xf numFmtId="176" fontId="4" fillId="0" borderId="45" xfId="2" applyNumberFormat="1" applyFont="1" applyBorder="1" applyAlignment="1" applyProtection="1">
      <alignment horizontal="center" vertical="center" wrapText="1"/>
      <protection locked="0" hidden="1"/>
    </xf>
    <xf numFmtId="176" fontId="15" fillId="0" borderId="53" xfId="2" applyNumberFormat="1" applyFont="1" applyBorder="1" applyAlignment="1" applyProtection="1">
      <alignment horizontal="center" vertical="center" wrapText="1"/>
      <protection locked="0" hidden="1"/>
    </xf>
    <xf numFmtId="0" fontId="14" fillId="6" borderId="127" xfId="0" applyFont="1" applyFill="1" applyBorder="1" applyAlignment="1">
      <alignment horizontal="center" vertical="center"/>
    </xf>
    <xf numFmtId="176" fontId="4" fillId="3" borderId="45" xfId="3" applyNumberFormat="1" applyFont="1" applyFill="1" applyBorder="1" applyAlignment="1" applyProtection="1">
      <alignment horizontal="center" vertical="top" wrapText="1"/>
      <protection locked="0" hidden="1"/>
    </xf>
    <xf numFmtId="179" fontId="4" fillId="0" borderId="51" xfId="1" applyNumberFormat="1" applyFont="1" applyBorder="1" applyAlignment="1" applyProtection="1">
      <alignment horizontal="right" vertical="center"/>
      <protection locked="0" hidden="1"/>
    </xf>
    <xf numFmtId="179" fontId="4" fillId="0" borderId="42" xfId="1" applyNumberFormat="1" applyFont="1" applyBorder="1" applyAlignment="1" applyProtection="1">
      <alignment horizontal="right" vertical="center"/>
      <protection locked="0" hidden="1"/>
    </xf>
    <xf numFmtId="0" fontId="14" fillId="8" borderId="130" xfId="0" applyFont="1" applyFill="1" applyBorder="1" applyAlignment="1">
      <alignment horizontal="center" vertical="center" wrapText="1"/>
    </xf>
    <xf numFmtId="0" fontId="14" fillId="0" borderId="131" xfId="0" applyFont="1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14" fillId="0" borderId="131" xfId="0" applyFont="1" applyFill="1" applyBorder="1" applyAlignment="1">
      <alignment horizontal="center" vertical="center"/>
    </xf>
    <xf numFmtId="0" fontId="0" fillId="0" borderId="131" xfId="0" applyFill="1" applyBorder="1" applyAlignment="1">
      <alignment horizontal="center" vertical="center"/>
    </xf>
    <xf numFmtId="0" fontId="0" fillId="6" borderId="132" xfId="0" applyFill="1" applyBorder="1" applyAlignment="1">
      <alignment horizontal="center" vertical="center"/>
    </xf>
    <xf numFmtId="0" fontId="14" fillId="0" borderId="130" xfId="0" applyFont="1" applyFill="1" applyBorder="1" applyAlignment="1">
      <alignment horizontal="center" vertical="center" wrapText="1"/>
    </xf>
    <xf numFmtId="0" fontId="14" fillId="0" borderId="49" xfId="4" applyFont="1" applyFill="1" applyBorder="1" applyAlignment="1" applyProtection="1">
      <alignment horizontal="center" vertical="center"/>
      <protection locked="0" hidden="1"/>
    </xf>
    <xf numFmtId="0" fontId="13" fillId="0" borderId="45" xfId="4" applyFont="1" applyBorder="1" applyAlignment="1" applyProtection="1">
      <alignment horizontal="center" vertical="center" shrinkToFit="1"/>
      <protection locked="0" hidden="1"/>
    </xf>
    <xf numFmtId="0" fontId="4" fillId="0" borderId="42" xfId="4" applyFont="1" applyBorder="1" applyAlignment="1" applyProtection="1">
      <alignment horizontal="center" vertical="center" wrapText="1" shrinkToFit="1"/>
      <protection locked="0" hidden="1"/>
    </xf>
    <xf numFmtId="0" fontId="13" fillId="0" borderId="47" xfId="4" applyFont="1" applyBorder="1" applyAlignment="1" applyProtection="1">
      <alignment horizontal="center" vertical="center" shrinkToFit="1"/>
      <protection locked="0" hidden="1"/>
    </xf>
    <xf numFmtId="0" fontId="4" fillId="0" borderId="53" xfId="4" applyFont="1" applyBorder="1" applyAlignment="1" applyProtection="1">
      <alignment horizontal="center" vertical="center" wrapText="1"/>
      <protection locked="0" hidden="1"/>
    </xf>
    <xf numFmtId="0" fontId="34" fillId="0" borderId="0" xfId="9" applyFont="1" applyFill="1" applyAlignment="1">
      <alignment horizontal="center" vertical="center"/>
    </xf>
    <xf numFmtId="0" fontId="8" fillId="0" borderId="0" xfId="9" applyFont="1" applyFill="1" applyAlignment="1">
      <alignment horizontal="left" vertical="center"/>
    </xf>
    <xf numFmtId="0" fontId="34" fillId="0" borderId="111" xfId="9" applyFont="1" applyFill="1" applyBorder="1" applyAlignment="1">
      <alignment horizontal="center" vertical="center"/>
    </xf>
    <xf numFmtId="0" fontId="34" fillId="0" borderId="112" xfId="9" applyFont="1" applyFill="1" applyBorder="1" applyAlignment="1">
      <alignment horizontal="center" vertical="center"/>
    </xf>
    <xf numFmtId="0" fontId="34" fillId="0" borderId="112" xfId="9" applyFont="1" applyFill="1" applyBorder="1" applyAlignment="1">
      <alignment horizontal="left" vertical="center" wrapText="1"/>
    </xf>
    <xf numFmtId="180" fontId="34" fillId="0" borderId="112" xfId="9" applyNumberFormat="1" applyFont="1" applyFill="1" applyBorder="1" applyAlignment="1">
      <alignment horizontal="center" vertical="center" wrapText="1"/>
    </xf>
    <xf numFmtId="0" fontId="34" fillId="0" borderId="116" xfId="9" applyFont="1" applyFill="1" applyBorder="1" applyAlignment="1">
      <alignment horizontal="center" vertical="center" wrapText="1"/>
    </xf>
    <xf numFmtId="0" fontId="34" fillId="0" borderId="112" xfId="9" applyFont="1" applyFill="1" applyBorder="1" applyAlignment="1">
      <alignment horizontal="center" vertical="center" wrapText="1"/>
    </xf>
    <xf numFmtId="181" fontId="8" fillId="0" borderId="115" xfId="10" applyNumberFormat="1" applyFont="1" applyFill="1" applyBorder="1" applyAlignment="1">
      <alignment horizontal="right" vertical="center"/>
    </xf>
    <xf numFmtId="181" fontId="8" fillId="0" borderId="138" xfId="10" applyNumberFormat="1" applyFont="1" applyFill="1" applyBorder="1" applyAlignment="1">
      <alignment horizontal="right" vertical="center"/>
    </xf>
    <xf numFmtId="181" fontId="8" fillId="0" borderId="116" xfId="10" applyNumberFormat="1" applyFont="1" applyFill="1" applyBorder="1" applyAlignment="1">
      <alignment horizontal="right" vertical="center"/>
    </xf>
    <xf numFmtId="0" fontId="8" fillId="0" borderId="110" xfId="9" applyFont="1" applyFill="1" applyBorder="1" applyAlignment="1">
      <alignment horizontal="center" vertical="center" wrapText="1"/>
    </xf>
    <xf numFmtId="41" fontId="8" fillId="0" borderId="110" xfId="9" applyNumberFormat="1" applyFont="1" applyFill="1" applyBorder="1" applyAlignment="1">
      <alignment horizontal="right" vertical="center"/>
    </xf>
    <xf numFmtId="181" fontId="34" fillId="0" borderId="110" xfId="9" applyNumberFormat="1" applyFont="1" applyFill="1" applyBorder="1" applyAlignment="1">
      <alignment horizontal="center" vertical="center"/>
    </xf>
    <xf numFmtId="0" fontId="34" fillId="0" borderId="51" xfId="9" applyFont="1" applyFill="1" applyBorder="1" applyAlignment="1">
      <alignment horizontal="center" vertical="center"/>
    </xf>
    <xf numFmtId="0" fontId="34" fillId="0" borderId="42" xfId="9" applyFont="1" applyFill="1" applyBorder="1" applyAlignment="1">
      <alignment horizontal="center" vertical="center"/>
    </xf>
    <xf numFmtId="0" fontId="34" fillId="0" borderId="42" xfId="9" applyFont="1" applyFill="1" applyBorder="1" applyAlignment="1">
      <alignment horizontal="left" vertical="center"/>
    </xf>
    <xf numFmtId="180" fontId="34" fillId="0" borderId="42" xfId="9" applyNumberFormat="1" applyFont="1" applyFill="1" applyBorder="1" applyAlignment="1">
      <alignment horizontal="center" vertical="center"/>
    </xf>
    <xf numFmtId="0" fontId="34" fillId="0" borderId="47" xfId="9" applyFont="1" applyFill="1" applyBorder="1" applyAlignment="1">
      <alignment horizontal="center" vertical="center" wrapText="1"/>
    </xf>
    <xf numFmtId="0" fontId="34" fillId="0" borderId="42" xfId="9" applyFont="1" applyFill="1" applyBorder="1" applyAlignment="1">
      <alignment horizontal="center" vertical="center" wrapText="1"/>
    </xf>
    <xf numFmtId="181" fontId="8" fillId="0" borderId="45" xfId="10" applyNumberFormat="1" applyFont="1" applyFill="1" applyBorder="1" applyAlignment="1">
      <alignment horizontal="right" vertical="center"/>
    </xf>
    <xf numFmtId="181" fontId="8" fillId="0" borderId="139" xfId="10" applyNumberFormat="1" applyFont="1" applyFill="1" applyBorder="1" applyAlignment="1">
      <alignment horizontal="right" vertical="center"/>
    </xf>
    <xf numFmtId="181" fontId="8" fillId="0" borderId="47" xfId="10" applyNumberFormat="1" applyFont="1" applyFill="1" applyBorder="1" applyAlignment="1">
      <alignment horizontal="right" vertical="center"/>
    </xf>
    <xf numFmtId="0" fontId="8" fillId="0" borderId="50" xfId="9" applyFont="1" applyFill="1" applyBorder="1" applyAlignment="1">
      <alignment horizontal="center" vertical="center"/>
    </xf>
    <xf numFmtId="41" fontId="8" fillId="0" borderId="50" xfId="9" applyNumberFormat="1" applyFont="1" applyFill="1" applyBorder="1" applyAlignment="1">
      <alignment horizontal="right" vertical="center"/>
    </xf>
    <xf numFmtId="181" fontId="34" fillId="0" borderId="50" xfId="9" applyNumberFormat="1" applyFont="1" applyFill="1" applyBorder="1" applyAlignment="1">
      <alignment horizontal="center" vertical="center"/>
    </xf>
    <xf numFmtId="0" fontId="8" fillId="0" borderId="50" xfId="9" applyFont="1" applyFill="1" applyBorder="1" applyAlignment="1">
      <alignment horizontal="center" vertical="center" wrapText="1"/>
    </xf>
    <xf numFmtId="0" fontId="34" fillId="0" borderId="41" xfId="9" applyFont="1" applyFill="1" applyBorder="1" applyAlignment="1">
      <alignment horizontal="center" vertical="center"/>
    </xf>
    <xf numFmtId="0" fontId="34" fillId="0" borderId="52" xfId="9" applyFont="1" applyFill="1" applyBorder="1" applyAlignment="1">
      <alignment horizontal="center" vertical="center"/>
    </xf>
    <xf numFmtId="180" fontId="34" fillId="0" borderId="52" xfId="9" applyNumberFormat="1" applyFont="1" applyFill="1" applyBorder="1" applyAlignment="1">
      <alignment horizontal="center" vertical="center"/>
    </xf>
    <xf numFmtId="0" fontId="34" fillId="0" borderId="71" xfId="9" applyFont="1" applyFill="1" applyBorder="1" applyAlignment="1">
      <alignment horizontal="center" vertical="center" wrapText="1"/>
    </xf>
    <xf numFmtId="0" fontId="34" fillId="0" borderId="52" xfId="9" applyFont="1" applyFill="1" applyBorder="1" applyAlignment="1">
      <alignment horizontal="center" vertical="center" wrapText="1"/>
    </xf>
    <xf numFmtId="181" fontId="8" fillId="0" borderId="46" xfId="10" applyNumberFormat="1" applyFont="1" applyFill="1" applyBorder="1" applyAlignment="1">
      <alignment horizontal="right" vertical="center"/>
    </xf>
    <xf numFmtId="181" fontId="8" fillId="0" borderId="140" xfId="10" applyNumberFormat="1" applyFont="1" applyFill="1" applyBorder="1" applyAlignment="1">
      <alignment horizontal="right" vertical="center"/>
    </xf>
    <xf numFmtId="181" fontId="8" fillId="0" borderId="71" xfId="10" applyNumberFormat="1" applyFont="1" applyFill="1" applyBorder="1" applyAlignment="1">
      <alignment horizontal="right" vertical="center"/>
    </xf>
    <xf numFmtId="0" fontId="8" fillId="0" borderId="40" xfId="9" applyFont="1" applyFill="1" applyBorder="1" applyAlignment="1">
      <alignment horizontal="center" vertical="center" wrapText="1"/>
    </xf>
    <xf numFmtId="0" fontId="34" fillId="0" borderId="42" xfId="9" applyFont="1" applyFill="1" applyBorder="1" applyAlignment="1">
      <alignment horizontal="left" vertical="center" wrapText="1"/>
    </xf>
    <xf numFmtId="0" fontId="34" fillId="0" borderId="0" xfId="9" applyFont="1" applyFill="1" applyBorder="1" applyAlignment="1">
      <alignment horizontal="center" vertical="center"/>
    </xf>
    <xf numFmtId="0" fontId="34" fillId="0" borderId="42" xfId="9" applyFont="1" applyFill="1" applyBorder="1" applyAlignment="1">
      <alignment horizontal="left" vertical="center" shrinkToFit="1"/>
    </xf>
    <xf numFmtId="0" fontId="34" fillId="0" borderId="52" xfId="9" applyFont="1" applyFill="1" applyBorder="1" applyAlignment="1">
      <alignment horizontal="left" vertical="center" wrapText="1"/>
    </xf>
    <xf numFmtId="0" fontId="34" fillId="0" borderId="52" xfId="9" applyFont="1" applyFill="1" applyBorder="1" applyAlignment="1">
      <alignment horizontal="left" vertical="center"/>
    </xf>
    <xf numFmtId="0" fontId="39" fillId="0" borderId="0" xfId="9" applyFont="1" applyFill="1" applyAlignment="1">
      <alignment vertical="center"/>
    </xf>
    <xf numFmtId="0" fontId="8" fillId="0" borderId="51" xfId="9" applyFont="1" applyFill="1" applyBorder="1" applyAlignment="1">
      <alignment horizontal="center" vertical="center" wrapText="1"/>
    </xf>
    <xf numFmtId="0" fontId="34" fillId="0" borderId="82" xfId="9" applyFont="1" applyFill="1" applyBorder="1" applyAlignment="1">
      <alignment horizontal="center" vertical="center"/>
    </xf>
    <xf numFmtId="0" fontId="8" fillId="0" borderId="142" xfId="9" applyFont="1" applyFill="1" applyBorder="1" applyAlignment="1">
      <alignment horizontal="center" vertical="center" wrapText="1"/>
    </xf>
    <xf numFmtId="0" fontId="8" fillId="0" borderId="82" xfId="9" applyFont="1" applyFill="1" applyBorder="1" applyAlignment="1">
      <alignment horizontal="center" vertical="center" wrapText="1"/>
    </xf>
    <xf numFmtId="0" fontId="34" fillId="0" borderId="79" xfId="9" applyFont="1" applyFill="1" applyBorder="1" applyAlignment="1">
      <alignment horizontal="left" vertical="center" wrapText="1"/>
    </xf>
    <xf numFmtId="180" fontId="34" fillId="0" borderId="79" xfId="9" applyNumberFormat="1" applyFont="1" applyFill="1" applyBorder="1" applyAlignment="1">
      <alignment horizontal="center" vertical="center"/>
    </xf>
    <xf numFmtId="0" fontId="34" fillId="0" borderId="80" xfId="9" applyFont="1" applyFill="1" applyBorder="1" applyAlignment="1">
      <alignment horizontal="center" vertical="center" wrapText="1"/>
    </xf>
    <xf numFmtId="0" fontId="34" fillId="0" borderId="79" xfId="9" applyFont="1" applyFill="1" applyBorder="1" applyAlignment="1">
      <alignment horizontal="center" vertical="center"/>
    </xf>
    <xf numFmtId="0" fontId="34" fillId="0" borderId="79" xfId="9" applyFont="1" applyFill="1" applyBorder="1" applyAlignment="1">
      <alignment horizontal="center" vertical="center" wrapText="1"/>
    </xf>
    <xf numFmtId="181" fontId="8" fillId="0" borderId="78" xfId="10" applyNumberFormat="1" applyFont="1" applyFill="1" applyBorder="1" applyAlignment="1">
      <alignment horizontal="right" vertical="center"/>
    </xf>
    <xf numFmtId="181" fontId="8" fillId="0" borderId="142" xfId="10" applyNumberFormat="1" applyFont="1" applyFill="1" applyBorder="1" applyAlignment="1">
      <alignment horizontal="right" vertical="center"/>
    </xf>
    <xf numFmtId="181" fontId="8" fillId="0" borderId="80" xfId="10" applyNumberFormat="1" applyFont="1" applyFill="1" applyBorder="1" applyAlignment="1">
      <alignment horizontal="right" vertical="center"/>
    </xf>
    <xf numFmtId="0" fontId="8" fillId="0" borderId="73" xfId="9" applyFont="1" applyFill="1" applyBorder="1" applyAlignment="1">
      <alignment horizontal="center" vertical="center" wrapText="1"/>
    </xf>
    <xf numFmtId="0" fontId="40" fillId="0" borderId="79" xfId="9" applyFont="1" applyFill="1" applyBorder="1" applyAlignment="1">
      <alignment horizontal="center" vertical="center" wrapText="1"/>
    </xf>
    <xf numFmtId="0" fontId="41" fillId="0" borderId="42" xfId="0" applyFont="1" applyBorder="1">
      <alignment vertical="center"/>
    </xf>
    <xf numFmtId="181" fontId="34" fillId="0" borderId="73" xfId="9" applyNumberFormat="1" applyFont="1" applyFill="1" applyBorder="1" applyAlignment="1">
      <alignment horizontal="center" vertical="center"/>
    </xf>
    <xf numFmtId="41" fontId="8" fillId="0" borderId="73" xfId="9" applyNumberFormat="1" applyFont="1" applyFill="1" applyBorder="1" applyAlignment="1">
      <alignment horizontal="right" vertical="center" wrapText="1"/>
    </xf>
    <xf numFmtId="0" fontId="8" fillId="0" borderId="0" xfId="9" applyFont="1" applyFill="1" applyBorder="1" applyAlignment="1">
      <alignment horizontal="center" vertical="center" wrapText="1"/>
    </xf>
    <xf numFmtId="0" fontId="41" fillId="0" borderId="0" xfId="0" applyFont="1" applyBorder="1">
      <alignment vertical="center"/>
    </xf>
    <xf numFmtId="180" fontId="34" fillId="0" borderId="0" xfId="9" applyNumberFormat="1" applyFont="1" applyFill="1" applyBorder="1" applyAlignment="1">
      <alignment horizontal="center" vertical="center"/>
    </xf>
    <xf numFmtId="0" fontId="34" fillId="0" borderId="0" xfId="9" applyFont="1" applyFill="1" applyBorder="1" applyAlignment="1">
      <alignment horizontal="center" vertical="center" wrapText="1"/>
    </xf>
    <xf numFmtId="0" fontId="34" fillId="0" borderId="143" xfId="9" applyFont="1" applyFill="1" applyBorder="1" applyAlignment="1">
      <alignment horizontal="center" vertical="center" wrapText="1"/>
    </xf>
    <xf numFmtId="181" fontId="8" fillId="0" borderId="0" xfId="10" applyNumberFormat="1" applyFont="1" applyFill="1" applyBorder="1" applyAlignment="1">
      <alignment horizontal="right" vertical="center"/>
    </xf>
    <xf numFmtId="41" fontId="8" fillId="0" borderId="0" xfId="9" applyNumberFormat="1" applyFont="1" applyFill="1" applyBorder="1" applyAlignment="1">
      <alignment horizontal="right" vertical="center" wrapText="1"/>
    </xf>
    <xf numFmtId="181" fontId="34" fillId="0" borderId="0" xfId="9" applyNumberFormat="1" applyFont="1" applyFill="1" applyBorder="1" applyAlignment="1">
      <alignment horizontal="center" vertical="center"/>
    </xf>
    <xf numFmtId="0" fontId="34" fillId="0" borderId="0" xfId="9" applyFont="1" applyFill="1" applyAlignment="1">
      <alignment horizontal="left" vertical="center"/>
    </xf>
    <xf numFmtId="0" fontId="34" fillId="0" borderId="143" xfId="9" applyFont="1" applyFill="1" applyBorder="1" applyAlignment="1">
      <alignment horizontal="left" vertical="center"/>
    </xf>
    <xf numFmtId="181" fontId="42" fillId="0" borderId="0" xfId="9" applyNumberFormat="1" applyFont="1" applyFill="1" applyAlignment="1">
      <alignment horizontal="left" vertical="center"/>
    </xf>
    <xf numFmtId="0" fontId="8" fillId="0" borderId="0" xfId="9" applyFont="1" applyFill="1" applyAlignment="1">
      <alignment horizontal="center" vertical="center"/>
    </xf>
    <xf numFmtId="41" fontId="8" fillId="0" borderId="0" xfId="9" applyNumberFormat="1" applyFont="1" applyFill="1" applyAlignment="1">
      <alignment horizontal="left" vertical="center"/>
    </xf>
    <xf numFmtId="0" fontId="34" fillId="0" borderId="107" xfId="9" applyFont="1" applyFill="1" applyBorder="1" applyAlignment="1">
      <alignment horizontal="center" vertical="center"/>
    </xf>
    <xf numFmtId="49" fontId="34" fillId="0" borderId="107" xfId="9" applyNumberFormat="1" applyFont="1" applyFill="1" applyBorder="1" applyAlignment="1">
      <alignment horizontal="center" vertical="center"/>
    </xf>
    <xf numFmtId="181" fontId="34" fillId="0" borderId="107" xfId="9" applyNumberFormat="1" applyFont="1" applyFill="1" applyBorder="1" applyAlignment="1">
      <alignment horizontal="center" vertical="center"/>
    </xf>
    <xf numFmtId="0" fontId="41" fillId="0" borderId="0" xfId="0" applyFont="1" applyFill="1">
      <alignment vertical="center"/>
    </xf>
    <xf numFmtId="0" fontId="39" fillId="0" borderId="141" xfId="9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41" fillId="0" borderId="42" xfId="0" applyFont="1" applyFill="1" applyBorder="1">
      <alignment vertical="center"/>
    </xf>
    <xf numFmtId="0" fontId="41" fillId="0" borderId="42" xfId="0" applyFont="1" applyFill="1" applyBorder="1" applyAlignment="1">
      <alignment vertical="center" wrapText="1"/>
    </xf>
    <xf numFmtId="0" fontId="14" fillId="4" borderId="130" xfId="0" applyFont="1" applyFill="1" applyBorder="1" applyAlignment="1">
      <alignment horizontal="left" vertical="center"/>
    </xf>
    <xf numFmtId="0" fontId="14" fillId="4" borderId="131" xfId="0" applyFont="1" applyFill="1" applyBorder="1" applyAlignment="1">
      <alignment horizontal="left" vertical="center"/>
    </xf>
    <xf numFmtId="0" fontId="14" fillId="0" borderId="131" xfId="0" applyFont="1" applyBorder="1" applyAlignment="1">
      <alignment horizontal="left" vertical="center"/>
    </xf>
    <xf numFmtId="0" fontId="11" fillId="0" borderId="131" xfId="0" applyFont="1" applyBorder="1" applyAlignment="1">
      <alignment horizontal="left" vertical="center"/>
    </xf>
    <xf numFmtId="176" fontId="4" fillId="0" borderId="109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38" xfId="0" applyNumberFormat="1" applyFont="1" applyBorder="1" applyAlignment="1" applyProtection="1">
      <alignment vertical="center" wrapText="1"/>
      <protection locked="0" hidden="1"/>
    </xf>
    <xf numFmtId="0" fontId="11" fillId="12" borderId="132" xfId="0" applyFont="1" applyFill="1" applyBorder="1" applyAlignment="1">
      <alignment horizontal="left" vertical="center"/>
    </xf>
    <xf numFmtId="0" fontId="8" fillId="0" borderId="144" xfId="9" applyFont="1" applyFill="1" applyBorder="1" applyAlignment="1">
      <alignment horizontal="center" vertical="center" wrapText="1"/>
    </xf>
    <xf numFmtId="0" fontId="5" fillId="0" borderId="0" xfId="2" applyFont="1" applyFill="1" applyBorder="1" applyAlignment="1" applyProtection="1">
      <alignment vertical="center" wrapText="1" readingOrder="1"/>
      <protection locked="0" hidden="1"/>
    </xf>
    <xf numFmtId="0" fontId="1" fillId="0" borderId="0" xfId="2" applyFill="1" applyBorder="1" applyAlignment="1" applyProtection="1">
      <alignment vertical="center"/>
      <protection locked="0" hidden="1"/>
    </xf>
    <xf numFmtId="0" fontId="5" fillId="0" borderId="0" xfId="2" applyFont="1" applyFill="1" applyBorder="1" applyAlignment="1" applyProtection="1">
      <alignment horizontal="center" vertical="center" wrapText="1" readingOrder="1"/>
      <protection locked="0" hidden="1"/>
    </xf>
    <xf numFmtId="0" fontId="8" fillId="0" borderId="42" xfId="9" applyFont="1" applyFill="1" applyBorder="1" applyAlignment="1">
      <alignment horizontal="center" vertical="center" wrapText="1"/>
    </xf>
    <xf numFmtId="0" fontId="34" fillId="0" borderId="47" xfId="9" applyFont="1" applyFill="1" applyBorder="1" applyAlignment="1">
      <alignment horizontal="center" vertical="center"/>
    </xf>
    <xf numFmtId="0" fontId="8" fillId="0" borderId="47" xfId="9" applyFont="1" applyFill="1" applyBorder="1" applyAlignment="1">
      <alignment horizontal="center" vertical="center" wrapText="1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14" fillId="0" borderId="4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34" fillId="0" borderId="147" xfId="9" applyFont="1" applyFill="1" applyBorder="1" applyAlignment="1">
      <alignment horizontal="center" vertical="center" wrapText="1"/>
    </xf>
    <xf numFmtId="0" fontId="4" fillId="12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5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0" xfId="4" applyNumberFormat="1" applyFont="1" applyFill="1" applyBorder="1" applyAlignment="1" applyProtection="1">
      <alignment horizontal="center" vertical="center" shrinkToFit="1"/>
      <protection locked="0" hidden="1"/>
    </xf>
    <xf numFmtId="177" fontId="4" fillId="12" borderId="51" xfId="4" applyNumberFormat="1" applyFont="1" applyFill="1" applyBorder="1" applyAlignment="1" applyProtection="1">
      <alignment horizontal="right" vertical="center"/>
      <protection locked="0" hidden="1"/>
    </xf>
    <xf numFmtId="177" fontId="4" fillId="12" borderId="42" xfId="4" applyNumberFormat="1" applyFont="1" applyFill="1" applyBorder="1" applyAlignment="1" applyProtection="1">
      <alignment horizontal="right" vertical="center"/>
      <protection locked="0" hidden="1"/>
    </xf>
    <xf numFmtId="178" fontId="9" fillId="12" borderId="43" xfId="4" applyNumberFormat="1" applyFont="1" applyFill="1" applyBorder="1" applyAlignment="1" applyProtection="1">
      <alignment horizontal="right" vertical="center"/>
      <protection hidden="1"/>
    </xf>
    <xf numFmtId="176" fontId="4" fillId="12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7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3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82" fontId="14" fillId="0" borderId="41" xfId="0" applyNumberFormat="1" applyFont="1" applyBorder="1" applyAlignment="1">
      <alignment horizontal="center" vertical="center"/>
    </xf>
    <xf numFmtId="182" fontId="14" fillId="0" borderId="51" xfId="0" applyNumberFormat="1" applyFont="1" applyBorder="1" applyAlignment="1">
      <alignment horizontal="center" vertical="center"/>
    </xf>
    <xf numFmtId="182" fontId="0" fillId="0" borderId="146" xfId="0" applyNumberFormat="1" applyBorder="1">
      <alignment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38" xfId="4" applyNumberFormat="1" applyFont="1" applyBorder="1" applyAlignment="1" applyProtection="1">
      <alignment vertical="center" wrapText="1"/>
      <protection locked="0" hidden="1"/>
    </xf>
    <xf numFmtId="176" fontId="4" fillId="0" borderId="38" xfId="0" applyNumberFormat="1" applyFont="1" applyBorder="1" applyAlignment="1" applyProtection="1">
      <alignment horizontal="left" vertical="center" wrapText="1"/>
      <protection locked="0" hidden="1"/>
    </xf>
    <xf numFmtId="176" fontId="4" fillId="0" borderId="56" xfId="2" applyNumberFormat="1" applyFont="1" applyBorder="1" applyAlignment="1" applyProtection="1">
      <alignment vertical="center"/>
      <protection locked="0" hidden="1"/>
    </xf>
    <xf numFmtId="176" fontId="4" fillId="0" borderId="38" xfId="5" applyNumberFormat="1" applyFont="1" applyBorder="1" applyAlignment="1" applyProtection="1">
      <alignment vertical="center" wrapText="1"/>
      <protection locked="0" hidden="1"/>
    </xf>
    <xf numFmtId="176" fontId="4" fillId="0" borderId="38" xfId="0" applyNumberFormat="1" applyFont="1" applyBorder="1" applyAlignment="1" applyProtection="1">
      <alignment vertical="center" wrapText="1"/>
      <protection locked="0" hidden="1"/>
    </xf>
    <xf numFmtId="176" fontId="4" fillId="0" borderId="38" xfId="4" applyNumberFormat="1" applyFont="1" applyBorder="1" applyAlignment="1" applyProtection="1">
      <alignment horizontal="left" vertical="center"/>
      <protection locked="0" hidden="1"/>
    </xf>
    <xf numFmtId="176" fontId="4" fillId="0" borderId="38" xfId="2" applyNumberFormat="1" applyFont="1" applyFill="1" applyBorder="1" applyAlignment="1" applyProtection="1">
      <alignment vertical="center"/>
      <protection locked="0" hidden="1"/>
    </xf>
    <xf numFmtId="176" fontId="4" fillId="0" borderId="38" xfId="4" applyNumberFormat="1" applyFont="1" applyBorder="1" applyAlignment="1" applyProtection="1">
      <alignment horizontal="left" vertical="center" wrapText="1"/>
      <protection locked="0" hidden="1"/>
    </xf>
    <xf numFmtId="176" fontId="4" fillId="12" borderId="38" xfId="2" applyNumberFormat="1" applyFont="1" applyFill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horizontal="left" vertical="center" wrapText="1"/>
      <protection locked="0" hidden="1"/>
    </xf>
    <xf numFmtId="176" fontId="4" fillId="0" borderId="38" xfId="4" applyNumberFormat="1" applyFont="1" applyBorder="1" applyAlignment="1" applyProtection="1">
      <alignment vertical="center"/>
      <protection locked="0" hidden="1"/>
    </xf>
    <xf numFmtId="176" fontId="4" fillId="0" borderId="38" xfId="0" applyNumberFormat="1" applyFont="1" applyBorder="1" applyAlignment="1" applyProtection="1">
      <alignment horizontal="left" vertical="center"/>
      <protection locked="0" hidden="1"/>
    </xf>
    <xf numFmtId="176" fontId="4" fillId="0" borderId="38" xfId="2" applyNumberFormat="1" applyFont="1" applyFill="1" applyBorder="1" applyAlignment="1" applyProtection="1">
      <alignment vertical="center" wrapText="1"/>
      <protection locked="0" hidden="1"/>
    </xf>
    <xf numFmtId="176" fontId="4" fillId="0" borderId="38" xfId="4" applyNumberFormat="1" applyFont="1" applyFill="1" applyBorder="1" applyAlignment="1" applyProtection="1">
      <alignment vertical="center" wrapText="1"/>
      <protection locked="0" hidden="1"/>
    </xf>
    <xf numFmtId="176" fontId="21" fillId="0" borderId="38" xfId="7" applyNumberFormat="1" applyFont="1" applyBorder="1" applyAlignment="1" applyProtection="1">
      <alignment vertical="center" wrapText="1"/>
      <protection locked="0" hidden="1"/>
    </xf>
    <xf numFmtId="176" fontId="4" fillId="0" borderId="38" xfId="0" applyNumberFormat="1" applyFont="1" applyFill="1" applyBorder="1" applyAlignment="1" applyProtection="1">
      <alignment vertical="center" wrapText="1"/>
      <protection locked="0" hidden="1"/>
    </xf>
    <xf numFmtId="176" fontId="4" fillId="0" borderId="38" xfId="5" applyNumberFormat="1" applyFont="1" applyBorder="1" applyAlignment="1" applyProtection="1">
      <alignment vertical="center"/>
      <protection locked="0" hidden="1"/>
    </xf>
    <xf numFmtId="0" fontId="16" fillId="0" borderId="38" xfId="0" applyFont="1" applyBorder="1" applyAlignment="1">
      <alignment horizontal="left" vertical="center"/>
    </xf>
    <xf numFmtId="0" fontId="4" fillId="12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38" xfId="2" applyNumberFormat="1" applyFont="1" applyFill="1" applyBorder="1" applyAlignment="1" applyProtection="1">
      <alignment vertical="center"/>
      <protection locked="0" hidden="1"/>
    </xf>
    <xf numFmtId="176" fontId="4" fillId="12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2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12" borderId="42" xfId="2" applyNumberFormat="1" applyFont="1" applyFill="1" applyBorder="1" applyAlignment="1" applyProtection="1">
      <alignment horizontal="right" vertical="center"/>
      <protection locked="0" hidden="1"/>
    </xf>
    <xf numFmtId="0" fontId="8" fillId="0" borderId="42" xfId="9" applyFont="1" applyFill="1" applyBorder="1" applyAlignment="1">
      <alignment horizontal="center" vertical="center"/>
    </xf>
    <xf numFmtId="0" fontId="8" fillId="0" borderId="52" xfId="9" applyFont="1" applyFill="1" applyBorder="1" applyAlignment="1">
      <alignment horizontal="center" vertical="center"/>
    </xf>
    <xf numFmtId="0" fontId="34" fillId="0" borderId="42" xfId="9" applyFont="1" applyFill="1" applyBorder="1" applyAlignment="1">
      <alignment horizontal="center" vertical="center" shrinkToFit="1"/>
    </xf>
    <xf numFmtId="0" fontId="39" fillId="0" borderId="0" xfId="9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39" fillId="0" borderId="141" xfId="9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1" fillId="0" borderId="79" xfId="0" applyFont="1" applyFill="1" applyBorder="1" applyAlignment="1">
      <alignment horizontal="center" vertical="center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9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182" fontId="14" fillId="0" borderId="47" xfId="0" applyNumberFormat="1" applyFont="1" applyBorder="1" applyAlignment="1">
      <alignment horizontal="center" vertical="center"/>
    </xf>
    <xf numFmtId="0" fontId="4" fillId="12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56" xfId="2" applyNumberFormat="1" applyFont="1" applyFill="1" applyBorder="1" applyAlignment="1" applyProtection="1">
      <alignment vertical="center"/>
      <protection locked="0" hidden="1"/>
    </xf>
    <xf numFmtId="176" fontId="4" fillId="12" borderId="5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7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2" borderId="58" xfId="2" applyNumberFormat="1" applyFont="1" applyFill="1" applyBorder="1" applyAlignment="1" applyProtection="1">
      <alignment horizontal="right" vertical="center"/>
      <protection locked="0" hidden="1"/>
    </xf>
    <xf numFmtId="177" fontId="4" fillId="12" borderId="63" xfId="2" applyNumberFormat="1" applyFont="1" applyFill="1" applyBorder="1" applyAlignment="1" applyProtection="1">
      <alignment horizontal="right" vertical="center"/>
      <protection locked="0" hidden="1"/>
    </xf>
    <xf numFmtId="178" fontId="9" fillId="12" borderId="60" xfId="2" applyNumberFormat="1" applyFont="1" applyFill="1" applyBorder="1" applyAlignment="1" applyProtection="1">
      <alignment horizontal="right" vertical="center"/>
      <protection hidden="1"/>
    </xf>
    <xf numFmtId="0" fontId="4" fillId="12" borderId="50" xfId="2" applyFont="1" applyFill="1" applyBorder="1" applyAlignment="1" applyProtection="1">
      <alignment horizontal="center" vertical="center" wrapText="1"/>
      <protection locked="0" hidden="1"/>
    </xf>
    <xf numFmtId="0" fontId="14" fillId="12" borderId="131" xfId="0" applyFont="1" applyFill="1" applyBorder="1" applyAlignment="1">
      <alignment horizontal="left" vertical="center"/>
    </xf>
    <xf numFmtId="176" fontId="4" fillId="12" borderId="61" xfId="3" applyNumberFormat="1" applyFont="1" applyFill="1" applyBorder="1" applyAlignment="1" applyProtection="1">
      <alignment horizontal="center" vertical="center" wrapText="1"/>
      <protection locked="0" hidden="1"/>
    </xf>
    <xf numFmtId="0" fontId="34" fillId="12" borderId="51" xfId="9" applyFont="1" applyFill="1" applyBorder="1" applyAlignment="1">
      <alignment horizontal="center" vertical="center"/>
    </xf>
    <xf numFmtId="0" fontId="34" fillId="12" borderId="42" xfId="9" applyFont="1" applyFill="1" applyBorder="1" applyAlignment="1">
      <alignment horizontal="center" vertical="center"/>
    </xf>
    <xf numFmtId="0" fontId="34" fillId="12" borderId="42" xfId="9" applyFont="1" applyFill="1" applyBorder="1" applyAlignment="1">
      <alignment horizontal="left" vertical="center" wrapText="1"/>
    </xf>
    <xf numFmtId="0" fontId="34" fillId="12" borderId="42" xfId="9" applyFont="1" applyFill="1" applyBorder="1" applyAlignment="1">
      <alignment horizontal="center" vertical="center" wrapText="1"/>
    </xf>
    <xf numFmtId="0" fontId="34" fillId="12" borderId="47" xfId="9" applyFont="1" applyFill="1" applyBorder="1" applyAlignment="1">
      <alignment horizontal="center" vertical="center" wrapText="1"/>
    </xf>
    <xf numFmtId="0" fontId="8" fillId="12" borderId="51" xfId="9" applyFont="1" applyFill="1" applyBorder="1" applyAlignment="1">
      <alignment horizontal="center" vertical="center" wrapText="1"/>
    </xf>
    <xf numFmtId="0" fontId="8" fillId="12" borderId="42" xfId="9" applyFont="1" applyFill="1" applyBorder="1" applyAlignment="1">
      <alignment horizontal="center" vertical="center" wrapText="1"/>
    </xf>
    <xf numFmtId="181" fontId="8" fillId="12" borderId="45" xfId="10" applyNumberFormat="1" applyFont="1" applyFill="1" applyBorder="1" applyAlignment="1">
      <alignment horizontal="right" vertical="center"/>
    </xf>
    <xf numFmtId="181" fontId="8" fillId="12" borderId="139" xfId="10" applyNumberFormat="1" applyFont="1" applyFill="1" applyBorder="1" applyAlignment="1">
      <alignment horizontal="right" vertical="center"/>
    </xf>
    <xf numFmtId="181" fontId="8" fillId="12" borderId="47" xfId="10" applyNumberFormat="1" applyFont="1" applyFill="1" applyBorder="1" applyAlignment="1">
      <alignment horizontal="right" vertical="center"/>
    </xf>
    <xf numFmtId="180" fontId="34" fillId="12" borderId="42" xfId="9" applyNumberFormat="1" applyFont="1" applyFill="1" applyBorder="1" applyAlignment="1">
      <alignment horizontal="center" vertical="center"/>
    </xf>
    <xf numFmtId="0" fontId="8" fillId="12" borderId="50" xfId="9" applyFont="1" applyFill="1" applyBorder="1" applyAlignment="1">
      <alignment horizontal="center" vertical="center" wrapText="1"/>
    </xf>
    <xf numFmtId="41" fontId="8" fillId="12" borderId="50" xfId="9" applyNumberFormat="1" applyFont="1" applyFill="1" applyBorder="1" applyAlignment="1">
      <alignment horizontal="right" vertical="center"/>
    </xf>
    <xf numFmtId="181" fontId="34" fillId="12" borderId="50" xfId="9" applyNumberFormat="1" applyFont="1" applyFill="1" applyBorder="1" applyAlignment="1">
      <alignment horizontal="center" vertical="center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4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8" xfId="2" applyNumberFormat="1" applyFont="1" applyBorder="1" applyAlignment="1" applyProtection="1">
      <alignment vertical="center" wrapText="1"/>
      <protection locked="0" hidden="1"/>
    </xf>
    <xf numFmtId="0" fontId="14" fillId="4" borderId="150" xfId="0" applyFont="1" applyFill="1" applyBorder="1" applyAlignment="1">
      <alignment horizontal="left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12" borderId="50" xfId="2" applyNumberFormat="1" applyFont="1" applyFill="1" applyBorder="1" applyAlignment="1" applyProtection="1">
      <alignment horizontal="center" vertical="center" wrapText="1" shrinkToFit="1"/>
      <protection locked="0" hidden="1"/>
    </xf>
    <xf numFmtId="0" fontId="11" fillId="12" borderId="49" xfId="2" applyFont="1" applyFill="1" applyBorder="1" applyAlignment="1" applyProtection="1">
      <alignment horizontal="center" vertical="center" wrapText="1" readingOrder="1"/>
      <protection locked="0" hidden="1"/>
    </xf>
    <xf numFmtId="0" fontId="14" fillId="12" borderId="26" xfId="0" applyFont="1" applyFill="1" applyBorder="1" applyAlignment="1">
      <alignment horizontal="center" vertical="center"/>
    </xf>
    <xf numFmtId="0" fontId="14" fillId="0" borderId="51" xfId="0" applyFont="1" applyBorder="1" applyAlignment="1">
      <alignment horizontal="center" vertical="center" wrapText="1"/>
    </xf>
    <xf numFmtId="176" fontId="4" fillId="0" borderId="38" xfId="2" applyNumberFormat="1" applyFont="1" applyFill="1" applyBorder="1" applyAlignment="1" applyProtection="1">
      <alignment vertical="center"/>
      <protection locked="0" hidden="1"/>
    </xf>
    <xf numFmtId="0" fontId="11" fillId="12" borderId="131" xfId="0" applyFont="1" applyFill="1" applyBorder="1" applyAlignment="1">
      <alignment horizontal="left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0" fillId="0" borderId="0" xfId="0" applyAlignment="1">
      <alignment vertical="center"/>
    </xf>
    <xf numFmtId="182" fontId="14" fillId="0" borderId="39" xfId="0" applyNumberFormat="1" applyFont="1" applyBorder="1" applyAlignment="1">
      <alignment horizontal="center" vertical="center"/>
    </xf>
    <xf numFmtId="182" fontId="14" fillId="0" borderId="42" xfId="0" applyNumberFormat="1" applyFont="1" applyBorder="1" applyAlignment="1">
      <alignment horizontal="center" vertical="center"/>
    </xf>
    <xf numFmtId="176" fontId="4" fillId="0" borderId="38" xfId="2" applyNumberFormat="1" applyFont="1" applyFill="1" applyBorder="1" applyAlignment="1" applyProtection="1">
      <alignment vertical="center"/>
      <protection locked="0" hidden="1"/>
    </xf>
    <xf numFmtId="0" fontId="4" fillId="13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13" borderId="38" xfId="2" applyNumberFormat="1" applyFont="1" applyFill="1" applyBorder="1" applyAlignment="1" applyProtection="1">
      <alignment vertical="center" wrapText="1"/>
      <protection locked="0" hidden="1"/>
    </xf>
    <xf numFmtId="176" fontId="4" fillId="13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3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13" borderId="42" xfId="2" applyNumberFormat="1" applyFont="1" applyFill="1" applyBorder="1" applyAlignment="1" applyProtection="1">
      <alignment horizontal="right" vertical="center"/>
      <protection locked="0" hidden="1"/>
    </xf>
    <xf numFmtId="176" fontId="4" fillId="13" borderId="38" xfId="2" applyNumberFormat="1" applyFont="1" applyFill="1" applyBorder="1" applyAlignment="1" applyProtection="1">
      <alignment vertical="center"/>
      <protection locked="0" hidden="1"/>
    </xf>
    <xf numFmtId="0" fontId="14" fillId="13" borderId="126" xfId="0" applyFont="1" applyFill="1" applyBorder="1" applyAlignment="1">
      <alignment horizontal="center" vertical="center"/>
    </xf>
    <xf numFmtId="176" fontId="4" fillId="13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0" xfId="2" applyNumberFormat="1" applyFont="1" applyFill="1" applyBorder="1" applyAlignment="1" applyProtection="1">
      <alignment horizontal="center" vertical="center" wrapText="1" shrinkToFit="1"/>
      <protection locked="0" hidden="1"/>
    </xf>
    <xf numFmtId="0" fontId="14" fillId="0" borderId="47" xfId="0" applyFont="1" applyBorder="1" applyAlignment="1">
      <alignment horizontal="center" vertical="center" wrapText="1"/>
    </xf>
    <xf numFmtId="0" fontId="14" fillId="0" borderId="154" xfId="0" applyFont="1" applyBorder="1" applyAlignment="1">
      <alignment horizontal="center" vertical="center"/>
    </xf>
    <xf numFmtId="0" fontId="11" fillId="0" borderId="154" xfId="0" applyFont="1" applyBorder="1" applyAlignment="1">
      <alignment horizontal="center" vertical="center"/>
    </xf>
    <xf numFmtId="0" fontId="11" fillId="0" borderId="131" xfId="0" applyFont="1" applyBorder="1" applyAlignment="1">
      <alignment horizontal="center" vertical="center"/>
    </xf>
    <xf numFmtId="176" fontId="4" fillId="0" borderId="131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3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131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13" borderId="26" xfId="0" applyFont="1" applyFill="1" applyBorder="1" applyAlignment="1">
      <alignment horizontal="center" vertical="center"/>
    </xf>
    <xf numFmtId="176" fontId="4" fillId="13" borderId="38" xfId="4" applyNumberFormat="1" applyFont="1" applyFill="1" applyBorder="1" applyAlignment="1" applyProtection="1">
      <alignment vertical="center" wrapText="1"/>
      <protection locked="0" hidden="1"/>
    </xf>
    <xf numFmtId="0" fontId="14" fillId="4" borderId="153" xfId="0" applyFont="1" applyFill="1" applyBorder="1" applyAlignment="1">
      <alignment horizontal="center" vertical="center"/>
    </xf>
    <xf numFmtId="176" fontId="4" fillId="4" borderId="131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12" borderId="55" xfId="0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56" xfId="0" applyNumberFormat="1" applyFont="1" applyFill="1" applyBorder="1" applyAlignment="1" applyProtection="1">
      <alignment vertical="center" wrapText="1"/>
      <protection locked="0" hidden="1"/>
    </xf>
    <xf numFmtId="0" fontId="4" fillId="12" borderId="57" xfId="0" applyFont="1" applyFill="1" applyBorder="1" applyAlignment="1" applyProtection="1">
      <alignment horizontal="center" vertical="center" wrapText="1"/>
      <protection locked="0" hidden="1"/>
    </xf>
    <xf numFmtId="0" fontId="4" fillId="12" borderId="57" xfId="0" applyFont="1" applyFill="1" applyBorder="1" applyAlignment="1" applyProtection="1">
      <alignment horizontal="center" vertical="center" shrinkToFit="1"/>
      <protection locked="0" hidden="1"/>
    </xf>
    <xf numFmtId="177" fontId="4" fillId="12" borderId="58" xfId="0" applyNumberFormat="1" applyFont="1" applyFill="1" applyBorder="1" applyAlignment="1" applyProtection="1">
      <alignment horizontal="right" vertical="center"/>
      <protection locked="0" hidden="1"/>
    </xf>
    <xf numFmtId="0" fontId="4" fillId="12" borderId="63" xfId="0" applyFont="1" applyFill="1" applyBorder="1" applyAlignment="1" applyProtection="1">
      <alignment horizontal="right" vertical="center"/>
      <protection locked="0" hidden="1"/>
    </xf>
    <xf numFmtId="178" fontId="9" fillId="12" borderId="60" xfId="0" applyNumberFormat="1" applyFont="1" applyFill="1" applyBorder="1" applyAlignment="1" applyProtection="1">
      <alignment horizontal="right" vertical="center"/>
      <protection hidden="1"/>
    </xf>
    <xf numFmtId="176" fontId="4" fillId="12" borderId="6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2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3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5" xfId="0" applyNumberFormat="1" applyFont="1" applyFill="1" applyBorder="1" applyAlignment="1" applyProtection="1">
      <alignment horizontal="center" vertical="center" wrapText="1"/>
      <protection locked="0" hidden="1"/>
    </xf>
    <xf numFmtId="0" fontId="14" fillId="12" borderId="127" xfId="0" applyFont="1" applyFill="1" applyBorder="1" applyAlignment="1">
      <alignment horizontal="center" vertical="center"/>
    </xf>
    <xf numFmtId="0" fontId="14" fillId="12" borderId="154" xfId="0" applyFont="1" applyFill="1" applyBorder="1" applyAlignment="1">
      <alignment horizontal="center" vertical="center"/>
    </xf>
    <xf numFmtId="178" fontId="9" fillId="12" borderId="43" xfId="2" applyNumberFormat="1" applyFont="1" applyFill="1" applyBorder="1" applyAlignment="1" applyProtection="1">
      <alignment horizontal="right" vertical="center"/>
      <protection hidden="1"/>
    </xf>
    <xf numFmtId="176" fontId="4" fillId="12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56" xfId="2" applyNumberFormat="1" applyFont="1" applyFill="1" applyBorder="1" applyAlignment="1" applyProtection="1">
      <alignment vertical="center" wrapText="1"/>
      <protection locked="0" hidden="1"/>
    </xf>
    <xf numFmtId="176" fontId="4" fillId="12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64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5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34" xfId="3" applyNumberFormat="1" applyFont="1" applyFill="1" applyBorder="1" applyAlignment="1" applyProtection="1">
      <alignment horizontal="center" vertical="center" wrapText="1"/>
      <protection locked="0" hidden="1"/>
    </xf>
    <xf numFmtId="0" fontId="43" fillId="0" borderId="0" xfId="0" applyFont="1">
      <alignment vertical="center"/>
    </xf>
    <xf numFmtId="0" fontId="14" fillId="0" borderId="128" xfId="0" applyFont="1" applyFill="1" applyBorder="1" applyAlignment="1">
      <alignment horizontal="center" vertical="center"/>
    </xf>
    <xf numFmtId="176" fontId="4" fillId="0" borderId="38" xfId="2" applyNumberFormat="1" applyFont="1" applyFill="1" applyBorder="1" applyAlignment="1" applyProtection="1">
      <alignment vertical="center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34" fillId="6" borderId="42" xfId="9" applyFont="1" applyFill="1" applyBorder="1" applyAlignment="1">
      <alignment horizontal="center" vertical="center" wrapText="1"/>
    </xf>
    <xf numFmtId="0" fontId="34" fillId="6" borderId="42" xfId="9" applyFont="1" applyFill="1" applyBorder="1" applyAlignment="1">
      <alignment horizontal="center" vertical="center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0" fontId="14" fillId="4" borderId="154" xfId="0" applyFont="1" applyFill="1" applyBorder="1" applyAlignment="1">
      <alignment horizontal="center" vertical="center"/>
    </xf>
    <xf numFmtId="178" fontId="9" fillId="13" borderId="43" xfId="2" applyNumberFormat="1" applyFont="1" applyFill="1" applyBorder="1" applyAlignment="1" applyProtection="1">
      <alignment horizontal="right" vertical="center"/>
      <protection hidden="1"/>
    </xf>
    <xf numFmtId="176" fontId="4" fillId="13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38" xfId="2" applyNumberFormat="1" applyFont="1" applyFill="1" applyBorder="1" applyAlignment="1" applyProtection="1">
      <alignment horizontal="left" vertical="center" wrapText="1"/>
      <protection locked="0" hidden="1"/>
    </xf>
    <xf numFmtId="176" fontId="4" fillId="13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31" xfId="2" applyNumberFormat="1" applyFont="1" applyFill="1" applyBorder="1" applyAlignment="1" applyProtection="1">
      <alignment horizontal="center" vertical="center" wrapText="1"/>
      <protection locked="0" hidden="1"/>
    </xf>
    <xf numFmtId="0" fontId="4" fillId="12" borderId="49" xfId="0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38" xfId="0" applyNumberFormat="1" applyFont="1" applyFill="1" applyBorder="1" applyAlignment="1" applyProtection="1">
      <alignment horizontal="left" vertical="center" wrapText="1"/>
      <protection locked="0" hidden="1"/>
    </xf>
    <xf numFmtId="176" fontId="4" fillId="12" borderId="50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0" xfId="0" applyNumberFormat="1" applyFont="1" applyFill="1" applyBorder="1" applyAlignment="1" applyProtection="1">
      <alignment horizontal="center" vertical="center" shrinkToFit="1"/>
      <protection locked="0" hidden="1"/>
    </xf>
    <xf numFmtId="177" fontId="4" fillId="12" borderId="51" xfId="0" applyNumberFormat="1" applyFont="1" applyFill="1" applyBorder="1" applyAlignment="1" applyProtection="1">
      <alignment horizontal="right" vertical="center"/>
      <protection locked="0" hidden="1"/>
    </xf>
    <xf numFmtId="177" fontId="4" fillId="12" borderId="42" xfId="0" applyNumberFormat="1" applyFont="1" applyFill="1" applyBorder="1" applyAlignment="1" applyProtection="1">
      <alignment horizontal="right" vertical="center"/>
      <protection locked="0" hidden="1"/>
    </xf>
    <xf numFmtId="178" fontId="9" fillId="12" borderId="43" xfId="0" applyNumberFormat="1" applyFont="1" applyFill="1" applyBorder="1" applyAlignment="1" applyProtection="1">
      <alignment horizontal="right" vertical="center"/>
      <protection hidden="1"/>
    </xf>
    <xf numFmtId="176" fontId="4" fillId="12" borderId="4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2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7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53" xfId="0" applyNumberFormat="1" applyFont="1" applyFill="1" applyBorder="1" applyAlignment="1" applyProtection="1">
      <alignment horizontal="center" vertical="center" wrapText="1"/>
      <protection locked="0" hidden="1"/>
    </xf>
    <xf numFmtId="0" fontId="11" fillId="14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14" borderId="38" xfId="2" applyNumberFormat="1" applyFont="1" applyFill="1" applyBorder="1" applyAlignment="1" applyProtection="1">
      <alignment vertical="center"/>
      <protection locked="0" hidden="1"/>
    </xf>
    <xf numFmtId="176" fontId="4" fillId="14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4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14" borderId="42" xfId="2" applyNumberFormat="1" applyFont="1" applyFill="1" applyBorder="1" applyAlignment="1" applyProtection="1">
      <alignment horizontal="right" vertical="center"/>
      <protection locked="0" hidden="1"/>
    </xf>
    <xf numFmtId="178" fontId="9" fillId="14" borderId="43" xfId="2" applyNumberFormat="1" applyFont="1" applyFill="1" applyBorder="1" applyAlignment="1" applyProtection="1">
      <alignment horizontal="right" vertical="center"/>
      <protection hidden="1"/>
    </xf>
    <xf numFmtId="176" fontId="4" fillId="14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53" xfId="2" applyNumberFormat="1" applyFont="1" applyFill="1" applyBorder="1" applyAlignment="1" applyProtection="1">
      <alignment horizontal="center" vertical="center" wrapText="1"/>
      <protection locked="0" hidden="1"/>
    </xf>
    <xf numFmtId="0" fontId="14" fillId="14" borderId="154" xfId="0" applyFont="1" applyFill="1" applyBorder="1" applyAlignment="1">
      <alignment horizontal="center" vertical="center"/>
    </xf>
    <xf numFmtId="176" fontId="4" fillId="14" borderId="38" xfId="2" applyNumberFormat="1" applyFont="1" applyFill="1" applyBorder="1" applyAlignment="1" applyProtection="1">
      <alignment vertical="center" wrapText="1"/>
      <protection locked="0" hidden="1"/>
    </xf>
    <xf numFmtId="176" fontId="13" fillId="14" borderId="45" xfId="3" applyNumberFormat="1" applyFont="1" applyFill="1" applyBorder="1" applyAlignment="1" applyProtection="1">
      <alignment horizontal="center" vertical="center" wrapText="1"/>
      <protection locked="0" hidden="1"/>
    </xf>
    <xf numFmtId="0" fontId="4" fillId="14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14" borderId="13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90" xfId="2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6" xfId="0" applyBorder="1" applyAlignment="1">
      <alignment horizontal="center" vertical="center"/>
    </xf>
    <xf numFmtId="0" fontId="44" fillId="3" borderId="160" xfId="0" applyFont="1" applyFill="1" applyBorder="1" applyAlignment="1">
      <alignment horizontal="center" vertical="center"/>
    </xf>
    <xf numFmtId="0" fontId="44" fillId="3" borderId="161" xfId="0" applyFont="1" applyFill="1" applyBorder="1" applyAlignment="1">
      <alignment horizontal="center" vertical="center"/>
    </xf>
    <xf numFmtId="0" fontId="44" fillId="3" borderId="162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2" xfId="2" applyFont="1" applyBorder="1" applyAlignment="1" applyProtection="1">
      <alignment horizontal="center" vertical="center" shrinkToFit="1" readingOrder="1"/>
      <protection locked="0" hidden="1"/>
    </xf>
    <xf numFmtId="41" fontId="0" fillId="0" borderId="123" xfId="1" applyFont="1" applyBorder="1" applyAlignment="1">
      <alignment horizontal="center" vertical="center"/>
    </xf>
    <xf numFmtId="41" fontId="0" fillId="0" borderId="124" xfId="1" applyFont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41" fontId="0" fillId="9" borderId="45" xfId="1" applyFont="1" applyFill="1" applyBorder="1" applyAlignment="1">
      <alignment horizontal="center" vertical="center" wrapText="1"/>
    </xf>
    <xf numFmtId="41" fontId="0" fillId="9" borderId="43" xfId="1" applyFont="1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/>
    </xf>
    <xf numFmtId="0" fontId="45" fillId="0" borderId="104" xfId="0" applyFont="1" applyBorder="1" applyAlignment="1">
      <alignment horizontal="center" vertical="center"/>
    </xf>
    <xf numFmtId="41" fontId="44" fillId="0" borderId="160" xfId="1" applyFont="1" applyBorder="1" applyAlignment="1">
      <alignment horizontal="center" vertical="center"/>
    </xf>
    <xf numFmtId="41" fontId="44" fillId="0" borderId="161" xfId="1" applyFont="1" applyBorder="1" applyAlignment="1">
      <alignment vertical="center"/>
    </xf>
    <xf numFmtId="0" fontId="0" fillId="15" borderId="45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106" xfId="0" applyFont="1" applyBorder="1" applyAlignment="1">
      <alignment horizontal="center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38" xfId="4" applyNumberFormat="1" applyFont="1" applyFill="1" applyBorder="1" applyAlignment="1" applyProtection="1">
      <alignment vertical="center" wrapText="1"/>
      <protection locked="0" hidden="1"/>
    </xf>
    <xf numFmtId="176" fontId="4" fillId="0" borderId="28" xfId="4" applyNumberFormat="1" applyFont="1" applyBorder="1" applyAlignment="1" applyProtection="1">
      <alignment vertical="center" wrapText="1"/>
      <protection locked="0" hidden="1"/>
    </xf>
    <xf numFmtId="41" fontId="0" fillId="9" borderId="44" xfId="1" applyFont="1" applyFill="1" applyBorder="1" applyAlignment="1">
      <alignment horizontal="center" vertical="center"/>
    </xf>
    <xf numFmtId="41" fontId="0" fillId="9" borderId="43" xfId="1" applyFont="1" applyFill="1" applyBorder="1" applyAlignment="1">
      <alignment horizontal="center" vertical="center"/>
    </xf>
    <xf numFmtId="176" fontId="4" fillId="12" borderId="38" xfId="4" applyNumberFormat="1" applyFont="1" applyFill="1" applyBorder="1" applyAlignment="1" applyProtection="1">
      <alignment horizontal="left" vertical="center" wrapText="1"/>
      <protection locked="0" hidden="1"/>
    </xf>
    <xf numFmtId="0" fontId="34" fillId="12" borderId="52" xfId="9" applyFont="1" applyFill="1" applyBorder="1" applyAlignment="1">
      <alignment horizontal="center" vertical="center"/>
    </xf>
    <xf numFmtId="0" fontId="34" fillId="12" borderId="42" xfId="9" applyFont="1" applyFill="1" applyBorder="1" applyAlignment="1">
      <alignment horizontal="left" vertical="center"/>
    </xf>
    <xf numFmtId="176" fontId="12" fillId="9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8" xfId="4" applyNumberFormat="1" applyFont="1" applyBorder="1" applyAlignment="1" applyProtection="1">
      <alignment horizontal="left" vertical="center" wrapText="1"/>
      <protection locked="0" hidden="1"/>
    </xf>
    <xf numFmtId="0" fontId="11" fillId="12" borderId="26" xfId="0" applyFont="1" applyFill="1" applyBorder="1" applyAlignment="1">
      <alignment horizontal="center" vertical="center"/>
    </xf>
    <xf numFmtId="0" fontId="11" fillId="12" borderId="90" xfId="0" applyFont="1" applyFill="1" applyBorder="1" applyAlignment="1">
      <alignment horizontal="center" vertical="center"/>
    </xf>
    <xf numFmtId="0" fontId="4" fillId="14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14" borderId="38" xfId="4" applyNumberFormat="1" applyFont="1" applyFill="1" applyBorder="1" applyAlignment="1" applyProtection="1">
      <alignment horizontal="left" vertical="center" wrapText="1"/>
      <protection locked="0" hidden="1"/>
    </xf>
    <xf numFmtId="176" fontId="4" fillId="14" borderId="5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50" xfId="4" applyNumberFormat="1" applyFont="1" applyFill="1" applyBorder="1" applyAlignment="1" applyProtection="1">
      <alignment horizontal="center" vertical="center" shrinkToFit="1"/>
      <protection locked="0" hidden="1"/>
    </xf>
    <xf numFmtId="177" fontId="4" fillId="14" borderId="51" xfId="4" applyNumberFormat="1" applyFont="1" applyFill="1" applyBorder="1" applyAlignment="1" applyProtection="1">
      <alignment horizontal="right" vertical="center"/>
      <protection locked="0" hidden="1"/>
    </xf>
    <xf numFmtId="177" fontId="4" fillId="14" borderId="42" xfId="4" applyNumberFormat="1" applyFont="1" applyFill="1" applyBorder="1" applyAlignment="1" applyProtection="1">
      <alignment horizontal="right" vertical="center"/>
      <protection locked="0" hidden="1"/>
    </xf>
    <xf numFmtId="178" fontId="9" fillId="14" borderId="43" xfId="4" applyNumberFormat="1" applyFont="1" applyFill="1" applyBorder="1" applyAlignment="1" applyProtection="1">
      <alignment horizontal="right" vertical="center"/>
      <protection hidden="1"/>
    </xf>
    <xf numFmtId="176" fontId="4" fillId="14" borderId="47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53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6" borderId="13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38" xfId="4" applyNumberFormat="1" applyFont="1" applyFill="1" applyBorder="1" applyAlignment="1" applyProtection="1">
      <alignment vertical="center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4" fillId="0" borderId="90" xfId="3" applyFont="1" applyFill="1" applyBorder="1" applyAlignment="1" applyProtection="1">
      <alignment horizontal="center" vertical="center" wrapText="1"/>
      <protection locked="0" hidden="1"/>
    </xf>
    <xf numFmtId="176" fontId="4" fillId="12" borderId="38" xfId="0" applyNumberFormat="1" applyFont="1" applyFill="1" applyBorder="1" applyAlignment="1" applyProtection="1">
      <alignment horizontal="left" vertical="center"/>
      <protection locked="0" hidden="1"/>
    </xf>
    <xf numFmtId="176" fontId="4" fillId="0" borderId="38" xfId="2" applyNumberFormat="1" applyFont="1" applyBorder="1" applyAlignment="1" applyProtection="1">
      <alignment horizontal="left" vertical="center" wrapText="1"/>
      <protection locked="0" hidden="1"/>
    </xf>
    <xf numFmtId="176" fontId="4" fillId="0" borderId="38" xfId="4" applyNumberFormat="1" applyFont="1" applyFill="1" applyBorder="1" applyAlignment="1" applyProtection="1">
      <alignment vertical="center" wrapText="1"/>
      <protection locked="0" hidden="1"/>
    </xf>
    <xf numFmtId="0" fontId="11" fillId="12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12" borderId="38" xfId="4" applyNumberFormat="1" applyFont="1" applyFill="1" applyBorder="1" applyAlignment="1" applyProtection="1">
      <alignment vertical="center" wrapText="1"/>
      <protection locked="0" hidden="1"/>
    </xf>
    <xf numFmtId="0" fontId="11" fillId="12" borderId="126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4" fillId="12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6" xfId="0" applyBorder="1" applyAlignment="1">
      <alignment horizontal="center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0" fillId="9" borderId="0" xfId="0" applyFill="1">
      <alignment vertical="center"/>
    </xf>
    <xf numFmtId="41" fontId="0" fillId="0" borderId="0" xfId="0" applyNumberFormat="1">
      <alignment vertical="center"/>
    </xf>
    <xf numFmtId="176" fontId="4" fillId="12" borderId="90" xfId="4" applyNumberFormat="1" applyFont="1" applyFill="1" applyBorder="1" applyAlignment="1" applyProtection="1">
      <alignment horizontal="center" vertical="center" wrapText="1"/>
      <protection locked="0" hidden="1"/>
    </xf>
    <xf numFmtId="176" fontId="12" fillId="12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9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5" xfId="0" applyNumberFormat="1" applyFont="1" applyFill="1" applyBorder="1" applyAlignment="1" applyProtection="1">
      <alignment horizontal="center" vertical="center" wrapText="1"/>
      <protection locked="0" hidden="1"/>
    </xf>
    <xf numFmtId="0" fontId="8" fillId="6" borderId="50" xfId="9" applyFont="1" applyFill="1" applyBorder="1" applyAlignment="1">
      <alignment horizontal="center" vertical="center" wrapText="1"/>
    </xf>
    <xf numFmtId="0" fontId="34" fillId="6" borderId="52" xfId="9" applyFont="1" applyFill="1" applyBorder="1" applyAlignment="1">
      <alignment horizontal="center" vertical="center" wrapText="1"/>
    </xf>
    <xf numFmtId="0" fontId="34" fillId="6" borderId="52" xfId="9" applyFont="1" applyFill="1" applyBorder="1" applyAlignment="1">
      <alignment horizontal="center" vertical="center"/>
    </xf>
    <xf numFmtId="176" fontId="4" fillId="0" borderId="38" xfId="4" applyNumberFormat="1" applyFont="1" applyBorder="1" applyAlignment="1" applyProtection="1">
      <alignment vertical="center" wrapText="1"/>
      <protection locked="0" hidden="1"/>
    </xf>
    <xf numFmtId="0" fontId="34" fillId="0" borderId="58" xfId="9" applyFont="1" applyFill="1" applyBorder="1" applyAlignment="1">
      <alignment horizontal="center" vertical="center"/>
    </xf>
    <xf numFmtId="0" fontId="34" fillId="0" borderId="63" xfId="9" applyFont="1" applyFill="1" applyBorder="1" applyAlignment="1">
      <alignment horizontal="center" vertical="center"/>
    </xf>
    <xf numFmtId="0" fontId="41" fillId="0" borderId="164" xfId="0" applyFont="1" applyFill="1" applyBorder="1">
      <alignment vertical="center"/>
    </xf>
    <xf numFmtId="0" fontId="41" fillId="0" borderId="164" xfId="0" applyFont="1" applyFill="1" applyBorder="1" applyAlignment="1">
      <alignment horizontal="center" vertical="center"/>
    </xf>
    <xf numFmtId="0" fontId="34" fillId="0" borderId="64" xfId="9" applyFont="1" applyFill="1" applyBorder="1" applyAlignment="1">
      <alignment horizontal="center" vertical="center" wrapText="1"/>
    </xf>
    <xf numFmtId="0" fontId="8" fillId="0" borderId="58" xfId="9" applyFont="1" applyFill="1" applyBorder="1" applyAlignment="1">
      <alignment horizontal="center" vertical="center" wrapText="1"/>
    </xf>
    <xf numFmtId="0" fontId="8" fillId="0" borderId="63" xfId="9" applyFont="1" applyFill="1" applyBorder="1" applyAlignment="1">
      <alignment horizontal="center" vertical="center" wrapText="1"/>
    </xf>
    <xf numFmtId="181" fontId="8" fillId="0" borderId="62" xfId="10" applyNumberFormat="1" applyFont="1" applyFill="1" applyBorder="1" applyAlignment="1">
      <alignment horizontal="right" vertical="center"/>
    </xf>
    <xf numFmtId="181" fontId="8" fillId="0" borderId="173" xfId="10" applyNumberFormat="1" applyFont="1" applyFill="1" applyBorder="1" applyAlignment="1">
      <alignment horizontal="right" vertical="center"/>
    </xf>
    <xf numFmtId="181" fontId="8" fillId="0" borderId="64" xfId="10" applyNumberFormat="1" applyFont="1" applyFill="1" applyBorder="1" applyAlignment="1">
      <alignment horizontal="right" vertical="center"/>
    </xf>
    <xf numFmtId="180" fontId="34" fillId="0" borderId="63" xfId="9" applyNumberFormat="1" applyFont="1" applyFill="1" applyBorder="1" applyAlignment="1">
      <alignment horizontal="center" vertical="center"/>
    </xf>
    <xf numFmtId="0" fontId="8" fillId="0" borderId="57" xfId="9" applyFont="1" applyFill="1" applyBorder="1" applyAlignment="1">
      <alignment horizontal="center" vertical="center" wrapText="1"/>
    </xf>
    <xf numFmtId="41" fontId="8" fillId="0" borderId="57" xfId="9" applyNumberFormat="1" applyFont="1" applyFill="1" applyBorder="1" applyAlignment="1">
      <alignment horizontal="right" vertical="center"/>
    </xf>
    <xf numFmtId="181" fontId="34" fillId="0" borderId="57" xfId="9" applyNumberFormat="1" applyFont="1" applyFill="1" applyBorder="1" applyAlignment="1">
      <alignment horizontal="center" vertical="center"/>
    </xf>
    <xf numFmtId="0" fontId="34" fillId="0" borderId="30" xfId="9" applyFont="1" applyFill="1" applyBorder="1" applyAlignment="1">
      <alignment horizontal="center" vertical="center"/>
    </xf>
    <xf numFmtId="0" fontId="34" fillId="0" borderId="31" xfId="9" applyFont="1" applyFill="1" applyBorder="1" applyAlignment="1">
      <alignment horizontal="center" vertical="center"/>
    </xf>
    <xf numFmtId="0" fontId="34" fillId="0" borderId="31" xfId="9" applyFont="1" applyFill="1" applyBorder="1" applyAlignment="1">
      <alignment horizontal="left" vertical="center"/>
    </xf>
    <xf numFmtId="0" fontId="34" fillId="0" borderId="35" xfId="9" applyFont="1" applyFill="1" applyBorder="1" applyAlignment="1">
      <alignment horizontal="center" vertical="center" wrapText="1"/>
    </xf>
    <xf numFmtId="0" fontId="8" fillId="0" borderId="30" xfId="9" applyFont="1" applyFill="1" applyBorder="1" applyAlignment="1">
      <alignment horizontal="center" vertical="center" wrapText="1"/>
    </xf>
    <xf numFmtId="0" fontId="8" fillId="0" borderId="31" xfId="9" applyFont="1" applyFill="1" applyBorder="1" applyAlignment="1">
      <alignment horizontal="center" vertical="center" wrapText="1"/>
    </xf>
    <xf numFmtId="181" fontId="8" fillId="0" borderId="34" xfId="10" applyNumberFormat="1" applyFont="1" applyFill="1" applyBorder="1" applyAlignment="1">
      <alignment horizontal="right" vertical="center"/>
    </xf>
    <xf numFmtId="181" fontId="8" fillId="0" borderId="174" xfId="10" applyNumberFormat="1" applyFont="1" applyFill="1" applyBorder="1" applyAlignment="1">
      <alignment horizontal="right" vertical="center"/>
    </xf>
    <xf numFmtId="181" fontId="8" fillId="0" borderId="35" xfId="10" applyNumberFormat="1" applyFont="1" applyFill="1" applyBorder="1" applyAlignment="1">
      <alignment horizontal="right" vertical="center"/>
    </xf>
    <xf numFmtId="180" fontId="34" fillId="0" borderId="31" xfId="9" applyNumberFormat="1" applyFont="1" applyFill="1" applyBorder="1" applyAlignment="1">
      <alignment horizontal="center" vertical="center"/>
    </xf>
    <xf numFmtId="0" fontId="8" fillId="0" borderId="29" xfId="9" applyFont="1" applyFill="1" applyBorder="1" applyAlignment="1">
      <alignment horizontal="center" vertical="center" wrapText="1"/>
    </xf>
    <xf numFmtId="41" fontId="8" fillId="0" borderId="29" xfId="9" applyNumberFormat="1" applyFont="1" applyFill="1" applyBorder="1" applyAlignment="1">
      <alignment horizontal="right" vertical="center"/>
    </xf>
    <xf numFmtId="181" fontId="34" fillId="0" borderId="29" xfId="9" applyNumberFormat="1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182" fontId="14" fillId="9" borderId="51" xfId="0" applyNumberFormat="1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14" fillId="9" borderId="47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182" fontId="14" fillId="9" borderId="47" xfId="0" applyNumberFormat="1" applyFont="1" applyFill="1" applyBorder="1" applyAlignment="1">
      <alignment horizontal="center" vertical="center"/>
    </xf>
    <xf numFmtId="0" fontId="34" fillId="9" borderId="42" xfId="9" applyFont="1" applyFill="1" applyBorder="1" applyAlignment="1">
      <alignment horizontal="center" vertical="center" wrapText="1"/>
    </xf>
    <xf numFmtId="182" fontId="14" fillId="0" borderId="146" xfId="0" applyNumberFormat="1" applyFont="1" applyBorder="1" applyAlignment="1">
      <alignment horizontal="center" vertical="center"/>
    </xf>
    <xf numFmtId="0" fontId="14" fillId="0" borderId="147" xfId="0" applyFont="1" applyBorder="1" applyAlignment="1">
      <alignment horizontal="center" vertical="center"/>
    </xf>
    <xf numFmtId="0" fontId="14" fillId="0" borderId="148" xfId="0" applyFont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/>
    </xf>
    <xf numFmtId="182" fontId="14" fillId="0" borderId="148" xfId="0" applyNumberFormat="1" applyFont="1" applyBorder="1" applyAlignment="1">
      <alignment horizontal="center" vertical="center"/>
    </xf>
    <xf numFmtId="0" fontId="14" fillId="0" borderId="146" xfId="0" applyFont="1" applyFill="1" applyBorder="1" applyAlignment="1">
      <alignment horizontal="center" vertical="center"/>
    </xf>
    <xf numFmtId="182" fontId="14" fillId="0" borderId="111" xfId="0" applyNumberFormat="1" applyFont="1" applyBorder="1" applyAlignment="1">
      <alignment horizontal="center" vertical="center"/>
    </xf>
    <xf numFmtId="0" fontId="14" fillId="0" borderId="112" xfId="0" applyFont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/>
    </xf>
    <xf numFmtId="0" fontId="14" fillId="0" borderId="111" xfId="0" applyFont="1" applyBorder="1" applyAlignment="1">
      <alignment horizontal="center" vertical="center"/>
    </xf>
    <xf numFmtId="182" fontId="14" fillId="0" borderId="116" xfId="0" applyNumberFormat="1" applyFont="1" applyBorder="1" applyAlignment="1">
      <alignment horizontal="center" vertical="center"/>
    </xf>
    <xf numFmtId="177" fontId="4" fillId="0" borderId="146" xfId="2" applyNumberFormat="1" applyFont="1" applyFill="1" applyBorder="1" applyAlignment="1" applyProtection="1">
      <alignment horizontal="right" vertical="center"/>
      <protection locked="0" hidden="1"/>
    </xf>
    <xf numFmtId="0" fontId="4" fillId="0" borderId="175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176" xfId="2" applyNumberFormat="1" applyFont="1" applyBorder="1" applyAlignment="1" applyProtection="1">
      <alignment vertical="center" wrapText="1"/>
      <protection locked="0" hidden="1"/>
    </xf>
    <xf numFmtId="176" fontId="4" fillId="0" borderId="177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177" xfId="2" applyNumberFormat="1" applyFont="1" applyBorder="1" applyAlignment="1" applyProtection="1">
      <alignment horizontal="center" vertical="center" shrinkToFit="1"/>
      <protection locked="0" hidden="1"/>
    </xf>
    <xf numFmtId="177" fontId="4" fillId="0" borderId="146" xfId="2" applyNumberFormat="1" applyFont="1" applyBorder="1" applyAlignment="1" applyProtection="1">
      <alignment horizontal="right" vertical="center"/>
      <protection locked="0" hidden="1"/>
    </xf>
    <xf numFmtId="177" fontId="4" fillId="0" borderId="147" xfId="2" applyNumberFormat="1" applyFont="1" applyBorder="1" applyAlignment="1" applyProtection="1">
      <alignment horizontal="right" vertical="center"/>
      <protection locked="0" hidden="1"/>
    </xf>
    <xf numFmtId="178" fontId="9" fillId="4" borderId="178" xfId="2" applyNumberFormat="1" applyFont="1" applyFill="1" applyBorder="1" applyAlignment="1" applyProtection="1">
      <alignment horizontal="right" vertical="center"/>
      <protection hidden="1"/>
    </xf>
    <xf numFmtId="176" fontId="4" fillId="3" borderId="179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180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80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80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147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148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181" xfId="2" applyNumberFormat="1" applyFont="1" applyBorder="1" applyAlignment="1" applyProtection="1">
      <alignment horizontal="center" vertical="center" wrapText="1"/>
      <protection locked="0" hidden="1"/>
    </xf>
    <xf numFmtId="0" fontId="11" fillId="13" borderId="182" xfId="0" applyFont="1" applyFill="1" applyBorder="1" applyAlignment="1">
      <alignment horizontal="center" vertical="center"/>
    </xf>
    <xf numFmtId="0" fontId="4" fillId="0" borderId="108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109" xfId="4" applyNumberFormat="1" applyFont="1" applyBorder="1" applyAlignment="1" applyProtection="1">
      <alignment vertical="center" wrapText="1"/>
      <protection locked="0" hidden="1"/>
    </xf>
    <xf numFmtId="176" fontId="4" fillId="0" borderId="110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10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111" xfId="4" applyNumberFormat="1" applyFont="1" applyBorder="1" applyAlignment="1" applyProtection="1">
      <alignment horizontal="right" vertical="center"/>
      <protection locked="0" hidden="1"/>
    </xf>
    <xf numFmtId="177" fontId="4" fillId="0" borderId="112" xfId="4" applyNumberFormat="1" applyFont="1" applyBorder="1" applyAlignment="1" applyProtection="1">
      <alignment horizontal="right" vertical="center"/>
      <protection locked="0" hidden="1"/>
    </xf>
    <xf numFmtId="178" fontId="9" fillId="4" borderId="113" xfId="4" applyNumberFormat="1" applyFont="1" applyFill="1" applyBorder="1" applyAlignment="1" applyProtection="1">
      <alignment horizontal="right" vertical="center"/>
      <protection hidden="1"/>
    </xf>
    <xf numFmtId="176" fontId="4" fillId="0" borderId="116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83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25" xfId="4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175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176" xfId="4" applyNumberFormat="1" applyFont="1" applyBorder="1" applyAlignment="1" applyProtection="1">
      <alignment vertical="center" wrapText="1"/>
      <protection locked="0" hidden="1"/>
    </xf>
    <xf numFmtId="176" fontId="4" fillId="0" borderId="177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77" xfId="5" applyNumberFormat="1" applyFont="1" applyBorder="1" applyAlignment="1" applyProtection="1">
      <alignment horizontal="center" vertical="center" shrinkToFit="1"/>
      <protection locked="0" hidden="1"/>
    </xf>
    <xf numFmtId="176" fontId="4" fillId="0" borderId="177" xfId="5" applyNumberFormat="1" applyFont="1" applyBorder="1" applyAlignment="1" applyProtection="1">
      <alignment horizontal="center" vertical="center" wrapText="1"/>
      <protection locked="0" hidden="1"/>
    </xf>
    <xf numFmtId="177" fontId="4" fillId="0" borderId="146" xfId="4" applyNumberFormat="1" applyFont="1" applyBorder="1" applyAlignment="1" applyProtection="1">
      <alignment horizontal="right" vertical="center"/>
      <protection locked="0" hidden="1"/>
    </xf>
    <xf numFmtId="177" fontId="4" fillId="0" borderId="147" xfId="4" applyNumberFormat="1" applyFont="1" applyBorder="1" applyAlignment="1" applyProtection="1">
      <alignment horizontal="right" vertical="center"/>
      <protection locked="0" hidden="1"/>
    </xf>
    <xf numFmtId="178" fontId="9" fillId="4" borderId="178" xfId="4" applyNumberFormat="1" applyFont="1" applyFill="1" applyBorder="1" applyAlignment="1" applyProtection="1">
      <alignment horizontal="right" vertical="center"/>
      <protection hidden="1"/>
    </xf>
    <xf numFmtId="176" fontId="4" fillId="0" borderId="148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81" xfId="4" applyNumberFormat="1" applyFont="1" applyBorder="1" applyAlignment="1" applyProtection="1">
      <alignment horizontal="center" vertical="center" wrapText="1"/>
      <protection locked="0" hidden="1"/>
    </xf>
    <xf numFmtId="0" fontId="11" fillId="0" borderId="182" xfId="0" applyFont="1" applyBorder="1" applyAlignment="1">
      <alignment horizontal="center" vertical="center"/>
    </xf>
    <xf numFmtId="0" fontId="4" fillId="0" borderId="108" xfId="2" applyFont="1" applyBorder="1" applyAlignment="1" applyProtection="1">
      <alignment horizontal="center" vertical="center" wrapText="1" readingOrder="1"/>
      <protection locked="0" hidden="1"/>
    </xf>
    <xf numFmtId="176" fontId="4" fillId="0" borderId="109" xfId="2" applyNumberFormat="1" applyFont="1" applyBorder="1" applyAlignment="1" applyProtection="1">
      <alignment vertical="center"/>
      <protection locked="0" hidden="1"/>
    </xf>
    <xf numFmtId="176" fontId="4" fillId="0" borderId="183" xfId="2" applyNumberFormat="1" applyFont="1" applyBorder="1" applyAlignment="1" applyProtection="1">
      <alignment horizontal="center" vertical="center" wrapText="1"/>
      <protection locked="0" hidden="1"/>
    </xf>
    <xf numFmtId="0" fontId="11" fillId="0" borderId="125" xfId="0" applyFont="1" applyBorder="1" applyAlignment="1">
      <alignment horizontal="center" vertical="center"/>
    </xf>
    <xf numFmtId="176" fontId="4" fillId="0" borderId="180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4" fillId="9" borderId="49" xfId="0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38" xfId="0" applyNumberFormat="1" applyFont="1" applyFill="1" applyBorder="1" applyAlignment="1" applyProtection="1">
      <alignment horizontal="left" vertical="center" wrapText="1"/>
      <protection locked="0" hidden="1"/>
    </xf>
    <xf numFmtId="176" fontId="4" fillId="9" borderId="50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0" xfId="0" applyNumberFormat="1" applyFont="1" applyFill="1" applyBorder="1" applyAlignment="1" applyProtection="1">
      <alignment horizontal="center" vertical="center" shrinkToFit="1"/>
      <protection locked="0" hidden="1"/>
    </xf>
    <xf numFmtId="177" fontId="4" fillId="9" borderId="51" xfId="0" applyNumberFormat="1" applyFont="1" applyFill="1" applyBorder="1" applyAlignment="1" applyProtection="1">
      <alignment horizontal="right" vertical="center"/>
      <protection locked="0" hidden="1"/>
    </xf>
    <xf numFmtId="177" fontId="4" fillId="9" borderId="42" xfId="0" applyNumberFormat="1" applyFont="1" applyFill="1" applyBorder="1" applyAlignment="1" applyProtection="1">
      <alignment horizontal="right" vertical="center"/>
      <protection locked="0" hidden="1"/>
    </xf>
    <xf numFmtId="178" fontId="9" fillId="9" borderId="43" xfId="0" applyNumberFormat="1" applyFont="1" applyFill="1" applyBorder="1" applyAlignment="1" applyProtection="1">
      <alignment horizontal="right" vertical="center"/>
      <protection hidden="1"/>
    </xf>
    <xf numFmtId="176" fontId="4" fillId="9" borderId="44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2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47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3" xfId="0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49" xfId="4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38" xfId="4" applyNumberFormat="1" applyFont="1" applyFill="1" applyBorder="1" applyAlignment="1" applyProtection="1">
      <alignment vertical="center" wrapText="1"/>
      <protection locked="0" hidden="1"/>
    </xf>
    <xf numFmtId="176" fontId="4" fillId="9" borderId="5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0" xfId="4" applyNumberFormat="1" applyFont="1" applyFill="1" applyBorder="1" applyAlignment="1" applyProtection="1">
      <alignment horizontal="center" vertical="center" shrinkToFit="1"/>
      <protection locked="0" hidden="1"/>
    </xf>
    <xf numFmtId="177" fontId="4" fillId="9" borderId="51" xfId="4" applyNumberFormat="1" applyFont="1" applyFill="1" applyBorder="1" applyAlignment="1" applyProtection="1">
      <alignment horizontal="right" vertical="center"/>
      <protection locked="0" hidden="1"/>
    </xf>
    <xf numFmtId="177" fontId="4" fillId="9" borderId="42" xfId="4" applyNumberFormat="1" applyFont="1" applyFill="1" applyBorder="1" applyAlignment="1" applyProtection="1">
      <alignment horizontal="right" vertical="center"/>
      <protection locked="0" hidden="1"/>
    </xf>
    <xf numFmtId="178" fontId="9" fillId="9" borderId="43" xfId="4" applyNumberFormat="1" applyFont="1" applyFill="1" applyBorder="1" applyAlignment="1" applyProtection="1">
      <alignment horizontal="right" vertical="center"/>
      <protection hidden="1"/>
    </xf>
    <xf numFmtId="176" fontId="4" fillId="9" borderId="47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53" xfId="4" applyNumberFormat="1" applyFont="1" applyFill="1" applyBorder="1" applyAlignment="1" applyProtection="1">
      <alignment horizontal="center" vertical="center" wrapText="1"/>
      <protection locked="0" hidden="1"/>
    </xf>
    <xf numFmtId="0" fontId="14" fillId="9" borderId="26" xfId="0" applyFont="1" applyFill="1" applyBorder="1" applyAlignment="1">
      <alignment horizontal="center" vertical="center"/>
    </xf>
    <xf numFmtId="176" fontId="4" fillId="9" borderId="38" xfId="2" applyNumberFormat="1" applyFont="1" applyFill="1" applyBorder="1" applyAlignment="1" applyProtection="1">
      <alignment vertical="center"/>
      <protection locked="0" hidden="1"/>
    </xf>
    <xf numFmtId="0" fontId="4" fillId="13" borderId="175" xfId="2" applyFont="1" applyFill="1" applyBorder="1" applyAlignment="1" applyProtection="1">
      <alignment horizontal="center" vertical="center" wrapText="1" readingOrder="1"/>
      <protection locked="0" hidden="1"/>
    </xf>
    <xf numFmtId="176" fontId="4" fillId="13" borderId="176" xfId="2" applyNumberFormat="1" applyFont="1" applyFill="1" applyBorder="1" applyAlignment="1" applyProtection="1">
      <alignment vertical="center" wrapText="1"/>
      <protection locked="0" hidden="1"/>
    </xf>
    <xf numFmtId="176" fontId="4" fillId="13" borderId="17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77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3" borderId="146" xfId="2" applyNumberFormat="1" applyFont="1" applyFill="1" applyBorder="1" applyAlignment="1" applyProtection="1">
      <alignment horizontal="right" vertical="center"/>
      <protection locked="0" hidden="1"/>
    </xf>
    <xf numFmtId="177" fontId="4" fillId="13" borderId="147" xfId="2" applyNumberFormat="1" applyFont="1" applyFill="1" applyBorder="1" applyAlignment="1" applyProtection="1">
      <alignment horizontal="right" vertical="center"/>
      <protection locked="0" hidden="1"/>
    </xf>
    <xf numFmtId="176" fontId="4" fillId="9" borderId="38" xfId="4" applyNumberFormat="1" applyFont="1" applyFill="1" applyBorder="1" applyAlignment="1" applyProtection="1">
      <alignment vertical="center"/>
      <protection locked="0" hidden="1"/>
    </xf>
    <xf numFmtId="181" fontId="8" fillId="12" borderId="71" xfId="10" applyNumberFormat="1" applyFont="1" applyFill="1" applyBorder="1" applyAlignment="1">
      <alignment horizontal="right" vertical="center"/>
    </xf>
    <xf numFmtId="3" fontId="14" fillId="0" borderId="51" xfId="0" applyNumberFormat="1" applyFont="1" applyBorder="1" applyAlignment="1">
      <alignment horizontal="center" vertical="center"/>
    </xf>
    <xf numFmtId="0" fontId="34" fillId="9" borderId="51" xfId="9" applyFont="1" applyFill="1" applyBorder="1" applyAlignment="1">
      <alignment horizontal="center" vertical="center"/>
    </xf>
    <xf numFmtId="0" fontId="34" fillId="9" borderId="52" xfId="9" applyFont="1" applyFill="1" applyBorder="1" applyAlignment="1">
      <alignment horizontal="center" vertical="center"/>
    </xf>
    <xf numFmtId="0" fontId="34" fillId="9" borderId="42" xfId="9" applyFont="1" applyFill="1" applyBorder="1" applyAlignment="1">
      <alignment horizontal="left" vertical="center"/>
    </xf>
    <xf numFmtId="0" fontId="34" fillId="9" borderId="42" xfId="9" applyFont="1" applyFill="1" applyBorder="1" applyAlignment="1">
      <alignment horizontal="center" vertical="center"/>
    </xf>
    <xf numFmtId="0" fontId="34" fillId="9" borderId="47" xfId="9" applyFont="1" applyFill="1" applyBorder="1" applyAlignment="1">
      <alignment horizontal="center" vertical="center" wrapText="1"/>
    </xf>
    <xf numFmtId="0" fontId="8" fillId="9" borderId="51" xfId="9" applyFont="1" applyFill="1" applyBorder="1" applyAlignment="1">
      <alignment horizontal="center" vertical="center" wrapText="1"/>
    </xf>
    <xf numFmtId="0" fontId="8" fillId="9" borderId="42" xfId="9" applyFont="1" applyFill="1" applyBorder="1" applyAlignment="1">
      <alignment horizontal="center" vertical="center" wrapText="1"/>
    </xf>
    <xf numFmtId="181" fontId="8" fillId="9" borderId="45" xfId="10" applyNumberFormat="1" applyFont="1" applyFill="1" applyBorder="1" applyAlignment="1">
      <alignment horizontal="right" vertical="center"/>
    </xf>
    <xf numFmtId="181" fontId="8" fillId="9" borderId="139" xfId="10" applyNumberFormat="1" applyFont="1" applyFill="1" applyBorder="1" applyAlignment="1">
      <alignment horizontal="right" vertical="center"/>
    </xf>
    <xf numFmtId="181" fontId="8" fillId="9" borderId="47" xfId="10" applyNumberFormat="1" applyFont="1" applyFill="1" applyBorder="1" applyAlignment="1">
      <alignment horizontal="right" vertical="center"/>
    </xf>
    <xf numFmtId="180" fontId="34" fillId="9" borderId="42" xfId="9" applyNumberFormat="1" applyFont="1" applyFill="1" applyBorder="1" applyAlignment="1">
      <alignment horizontal="center" vertical="center"/>
    </xf>
    <xf numFmtId="0" fontId="8" fillId="9" borderId="50" xfId="9" applyFont="1" applyFill="1" applyBorder="1" applyAlignment="1">
      <alignment horizontal="center" vertical="center" wrapText="1"/>
    </xf>
    <xf numFmtId="41" fontId="8" fillId="9" borderId="50" xfId="9" applyNumberFormat="1" applyFont="1" applyFill="1" applyBorder="1" applyAlignment="1">
      <alignment horizontal="right" vertical="center"/>
    </xf>
    <xf numFmtId="181" fontId="34" fillId="9" borderId="50" xfId="9" applyNumberFormat="1" applyFont="1" applyFill="1" applyBorder="1" applyAlignment="1">
      <alignment horizontal="center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34" fillId="6" borderId="63" xfId="9" applyFont="1" applyFill="1" applyBorder="1" applyAlignment="1">
      <alignment horizontal="center" vertical="center" wrapText="1"/>
    </xf>
    <xf numFmtId="0" fontId="34" fillId="6" borderId="31" xfId="9" applyFont="1" applyFill="1" applyBorder="1" applyAlignment="1">
      <alignment horizontal="center" vertical="center"/>
    </xf>
    <xf numFmtId="0" fontId="4" fillId="0" borderId="184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72" xfId="4" applyNumberFormat="1" applyFont="1" applyBorder="1" applyAlignment="1" applyProtection="1">
      <alignment vertical="center" wrapText="1"/>
      <protection locked="0" hidden="1"/>
    </xf>
    <xf numFmtId="176" fontId="4" fillId="0" borderId="73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73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82" xfId="4" applyNumberFormat="1" applyFont="1" applyBorder="1" applyAlignment="1" applyProtection="1">
      <alignment horizontal="right" vertical="center"/>
      <protection locked="0" hidden="1"/>
    </xf>
    <xf numFmtId="177" fontId="4" fillId="0" borderId="79" xfId="4" applyNumberFormat="1" applyFont="1" applyBorder="1" applyAlignment="1" applyProtection="1">
      <alignment horizontal="right" vertical="center"/>
      <protection locked="0" hidden="1"/>
    </xf>
    <xf numFmtId="178" fontId="9" fillId="4" borderId="76" xfId="4" applyNumberFormat="1" applyFont="1" applyFill="1" applyBorder="1" applyAlignment="1" applyProtection="1">
      <alignment horizontal="right" vertical="center"/>
      <protection hidden="1"/>
    </xf>
    <xf numFmtId="176" fontId="4" fillId="0" borderId="80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81" xfId="4" applyNumberFormat="1" applyFont="1" applyBorder="1" applyAlignment="1" applyProtection="1">
      <alignment horizontal="center" vertical="center" wrapText="1"/>
      <protection locked="0" hidden="1"/>
    </xf>
    <xf numFmtId="176" fontId="4" fillId="17" borderId="53" xfId="2" applyNumberFormat="1" applyFont="1" applyFill="1" applyBorder="1" applyAlignment="1" applyProtection="1">
      <alignment horizontal="center" vertical="center" wrapText="1"/>
      <protection locked="0" hidden="1"/>
    </xf>
    <xf numFmtId="183" fontId="34" fillId="0" borderId="51" xfId="9" applyNumberFormat="1" applyFont="1" applyFill="1" applyBorder="1" applyAlignment="1">
      <alignment horizontal="center" vertical="center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Border="1" applyAlignment="1" applyProtection="1">
      <alignment horizontal="left" vertical="center" wrapText="1"/>
      <protection locked="0" hidden="1"/>
    </xf>
    <xf numFmtId="176" fontId="4" fillId="0" borderId="38" xfId="4" applyNumberFormat="1" applyFont="1" applyBorder="1" applyAlignment="1" applyProtection="1">
      <alignment vertical="center" wrapText="1"/>
      <protection locked="0" hidden="1"/>
    </xf>
    <xf numFmtId="176" fontId="4" fillId="0" borderId="56" xfId="2" applyNumberFormat="1" applyFont="1" applyBorder="1" applyAlignment="1" applyProtection="1">
      <alignment vertical="center"/>
      <protection locked="0" hidden="1"/>
    </xf>
    <xf numFmtId="176" fontId="4" fillId="0" borderId="38" xfId="4" applyNumberFormat="1" applyFont="1" applyBorder="1" applyAlignment="1" applyProtection="1">
      <alignment horizontal="left" vertical="center" wrapText="1"/>
      <protection locked="0" hidden="1"/>
    </xf>
    <xf numFmtId="176" fontId="4" fillId="0" borderId="38" xfId="0" applyNumberFormat="1" applyFont="1" applyBorder="1" applyAlignment="1" applyProtection="1">
      <alignment horizontal="left" vertical="center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38" xfId="5" applyNumberFormat="1" applyFont="1" applyBorder="1" applyAlignment="1" applyProtection="1">
      <alignment vertical="center"/>
      <protection locked="0" hidden="1"/>
    </xf>
    <xf numFmtId="0" fontId="12" fillId="0" borderId="38" xfId="2" applyFont="1" applyBorder="1" applyAlignment="1">
      <alignment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56" xfId="2" applyNumberFormat="1" applyFont="1" applyBorder="1" applyAlignment="1" applyProtection="1">
      <alignment vertical="center" wrapText="1"/>
      <protection locked="0" hidden="1"/>
    </xf>
    <xf numFmtId="176" fontId="4" fillId="0" borderId="28" xfId="2" applyNumberFormat="1" applyFont="1" applyBorder="1" applyAlignment="1" applyProtection="1">
      <alignment vertical="center" wrapText="1"/>
      <protection locked="0" hidden="1"/>
    </xf>
    <xf numFmtId="176" fontId="4" fillId="0" borderId="38" xfId="2" applyNumberFormat="1" applyFont="1" applyFill="1" applyBorder="1" applyAlignment="1" applyProtection="1">
      <alignment vertical="center" wrapText="1"/>
      <protection locked="0" hidden="1"/>
    </xf>
    <xf numFmtId="176" fontId="21" fillId="0" borderId="28" xfId="7" applyNumberFormat="1" applyFont="1" applyBorder="1" applyAlignment="1" applyProtection="1">
      <alignment vertical="center" wrapText="1"/>
      <protection locked="0" hidden="1"/>
    </xf>
    <xf numFmtId="176" fontId="4" fillId="0" borderId="28" xfId="2" applyNumberFormat="1" applyFont="1" applyBorder="1" applyAlignment="1" applyProtection="1">
      <alignment vertical="center"/>
      <protection locked="0" hidden="1"/>
    </xf>
    <xf numFmtId="176" fontId="4" fillId="0" borderId="38" xfId="2" applyNumberFormat="1" applyFont="1" applyBorder="1" applyAlignment="1" applyProtection="1">
      <alignment vertical="center"/>
      <protection locked="0" hidden="1"/>
    </xf>
    <xf numFmtId="176" fontId="4" fillId="0" borderId="56" xfId="2" applyNumberFormat="1" applyFont="1" applyBorder="1" applyAlignment="1" applyProtection="1">
      <alignment vertical="center"/>
      <protection locked="0" hidden="1"/>
    </xf>
    <xf numFmtId="176" fontId="4" fillId="0" borderId="38" xfId="4" applyNumberFormat="1" applyFont="1" applyBorder="1" applyAlignment="1" applyProtection="1">
      <alignment vertical="center"/>
      <protection locked="0" hidden="1"/>
    </xf>
    <xf numFmtId="176" fontId="4" fillId="0" borderId="56" xfId="4" applyNumberFormat="1" applyFont="1" applyBorder="1" applyAlignment="1" applyProtection="1">
      <alignment vertical="center"/>
      <protection locked="0" hidden="1"/>
    </xf>
    <xf numFmtId="0" fontId="12" fillId="0" borderId="38" xfId="2" applyFont="1" applyBorder="1" applyAlignment="1">
      <alignment vertical="center"/>
    </xf>
    <xf numFmtId="176" fontId="4" fillId="0" borderId="38" xfId="5" applyNumberFormat="1" applyFont="1" applyBorder="1" applyAlignment="1" applyProtection="1">
      <alignment vertical="center"/>
      <protection locked="0" hidden="1"/>
    </xf>
    <xf numFmtId="176" fontId="4" fillId="0" borderId="28" xfId="4" applyNumberFormat="1" applyFont="1" applyBorder="1" applyAlignment="1" applyProtection="1">
      <alignment vertical="center"/>
      <protection locked="0" hidden="1"/>
    </xf>
    <xf numFmtId="176" fontId="4" fillId="9" borderId="38" xfId="2" applyNumberFormat="1" applyFont="1" applyFill="1" applyBorder="1" applyAlignment="1" applyProtection="1">
      <alignment horizontal="left" vertical="center" wrapText="1"/>
      <protection locked="0" hidden="1"/>
    </xf>
    <xf numFmtId="176" fontId="4" fillId="9" borderId="38" xfId="2" applyNumberFormat="1" applyFont="1" applyFill="1" applyBorder="1" applyAlignment="1" applyProtection="1">
      <alignment vertical="center" wrapText="1"/>
      <protection locked="0" hidden="1"/>
    </xf>
    <xf numFmtId="176" fontId="4" fillId="9" borderId="56" xfId="2" applyNumberFormat="1" applyFont="1" applyFill="1" applyBorder="1" applyAlignment="1" applyProtection="1">
      <alignment vertical="center" wrapText="1"/>
      <protection locked="0" hidden="1"/>
    </xf>
    <xf numFmtId="176" fontId="4" fillId="0" borderId="38" xfId="2" applyNumberFormat="1" applyFont="1" applyFill="1" applyBorder="1" applyAlignment="1" applyProtection="1">
      <alignment vertical="center"/>
      <protection locked="0" hidden="1"/>
    </xf>
    <xf numFmtId="176" fontId="4" fillId="0" borderId="38" xfId="2" applyNumberFormat="1" applyFont="1" applyBorder="1" applyAlignment="1" applyProtection="1">
      <alignment horizontal="left" vertical="center"/>
      <protection locked="0" hidden="1"/>
    </xf>
    <xf numFmtId="176" fontId="4" fillId="0" borderId="38" xfId="0" applyNumberFormat="1" applyFont="1" applyBorder="1" applyAlignment="1" applyProtection="1">
      <alignment vertical="center" wrapText="1"/>
      <protection locked="0" hidden="1"/>
    </xf>
    <xf numFmtId="176" fontId="4" fillId="0" borderId="28" xfId="0" applyNumberFormat="1" applyFont="1" applyFill="1" applyBorder="1" applyAlignment="1" applyProtection="1">
      <alignment vertical="center" wrapText="1"/>
      <protection locked="0" hidden="1"/>
    </xf>
    <xf numFmtId="176" fontId="4" fillId="0" borderId="56" xfId="4" applyNumberFormat="1" applyFont="1" applyBorder="1" applyAlignment="1" applyProtection="1">
      <alignment vertical="center" wrapText="1"/>
      <protection locked="0" hidden="1"/>
    </xf>
    <xf numFmtId="176" fontId="4" fillId="0" borderId="38" xfId="4" applyNumberFormat="1" applyFont="1" applyBorder="1" applyAlignment="1" applyProtection="1">
      <alignment vertical="center" wrapText="1"/>
      <protection locked="0" hidden="1"/>
    </xf>
    <xf numFmtId="176" fontId="4" fillId="0" borderId="38" xfId="5" applyNumberFormat="1" applyFont="1" applyBorder="1" applyAlignment="1" applyProtection="1">
      <alignment vertical="center" wrapText="1"/>
      <protection locked="0" hidden="1"/>
    </xf>
    <xf numFmtId="176" fontId="4" fillId="0" borderId="38" xfId="4" applyNumberFormat="1" applyFont="1" applyFill="1" applyBorder="1" applyAlignment="1" applyProtection="1">
      <alignment vertical="center" wrapText="1"/>
      <protection locked="0" hidden="1"/>
    </xf>
    <xf numFmtId="176" fontId="4" fillId="0" borderId="38" xfId="0" applyNumberFormat="1" applyFont="1" applyBorder="1" applyAlignment="1" applyProtection="1">
      <alignment horizontal="left" vertical="center" wrapText="1"/>
      <protection locked="0" hidden="1"/>
    </xf>
    <xf numFmtId="176" fontId="4" fillId="0" borderId="56" xfId="0" applyNumberFormat="1" applyFont="1" applyBorder="1" applyAlignment="1" applyProtection="1">
      <alignment horizontal="left" vertical="center" wrapText="1"/>
      <protection locked="0" hidden="1"/>
    </xf>
    <xf numFmtId="176" fontId="4" fillId="0" borderId="28" xfId="4" applyNumberFormat="1" applyFont="1" applyBorder="1" applyAlignment="1" applyProtection="1">
      <alignment vertical="center" wrapText="1"/>
      <protection locked="0" hidden="1"/>
    </xf>
    <xf numFmtId="176" fontId="4" fillId="0" borderId="38" xfId="0" applyNumberFormat="1" applyFont="1" applyBorder="1" applyAlignment="1" applyProtection="1">
      <alignment horizontal="left" vertical="center"/>
      <protection locked="0" hidden="1"/>
    </xf>
    <xf numFmtId="176" fontId="4" fillId="0" borderId="28" xfId="0" applyNumberFormat="1" applyFont="1" applyBorder="1" applyAlignment="1" applyProtection="1">
      <alignment horizontal="left" vertical="center" wrapText="1"/>
      <protection locked="0" hidden="1"/>
    </xf>
    <xf numFmtId="176" fontId="4" fillId="0" borderId="38" xfId="4" applyNumberFormat="1" applyFont="1" applyBorder="1" applyAlignment="1" applyProtection="1">
      <alignment horizontal="left" vertical="center" wrapText="1"/>
      <protection locked="0" hidden="1"/>
    </xf>
    <xf numFmtId="176" fontId="4" fillId="0" borderId="28" xfId="0" applyNumberFormat="1" applyFont="1" applyBorder="1" applyAlignment="1" applyProtection="1">
      <alignment horizontal="left" vertical="center"/>
      <protection locked="0" hidden="1"/>
    </xf>
    <xf numFmtId="176" fontId="4" fillId="0" borderId="38" xfId="2" applyNumberFormat="1" applyFont="1" applyBorder="1" applyAlignment="1" applyProtection="1">
      <alignment horizontal="left" vertical="center" wrapText="1"/>
      <protection locked="0" hidden="1"/>
    </xf>
    <xf numFmtId="176" fontId="4" fillId="0" borderId="39" xfId="2" applyNumberFormat="1" applyFont="1" applyBorder="1" applyAlignment="1" applyProtection="1">
      <alignment horizontal="left" vertical="center" wrapText="1"/>
      <protection locked="0" hidden="1"/>
    </xf>
    <xf numFmtId="0" fontId="16" fillId="0" borderId="38" xfId="0" applyFont="1" applyBorder="1" applyAlignment="1">
      <alignment horizontal="left" vertical="center"/>
    </xf>
    <xf numFmtId="176" fontId="4" fillId="0" borderId="56" xfId="2" applyNumberFormat="1" applyFont="1" applyBorder="1" applyAlignment="1" applyProtection="1">
      <alignment horizontal="left" vertical="center" wrapText="1"/>
      <protection locked="0" hidden="1"/>
    </xf>
    <xf numFmtId="176" fontId="4" fillId="0" borderId="28" xfId="2" applyNumberFormat="1" applyFont="1" applyBorder="1" applyAlignment="1" applyProtection="1">
      <alignment horizontal="left" vertical="center" wrapText="1"/>
      <protection locked="0" hidden="1"/>
    </xf>
    <xf numFmtId="176" fontId="4" fillId="0" borderId="92" xfId="2" applyNumberFormat="1" applyFont="1" applyBorder="1" applyAlignment="1" applyProtection="1">
      <alignment vertical="center" wrapText="1"/>
      <protection locked="0" hidden="1"/>
    </xf>
    <xf numFmtId="176" fontId="4" fillId="0" borderId="28" xfId="2" applyNumberFormat="1" applyFont="1" applyFill="1" applyBorder="1" applyAlignment="1" applyProtection="1">
      <alignment vertical="center" wrapText="1"/>
      <protection locked="0" hidden="1"/>
    </xf>
    <xf numFmtId="176" fontId="4" fillId="0" borderId="56" xfId="4" applyNumberFormat="1" applyFont="1" applyBorder="1" applyAlignment="1" applyProtection="1">
      <alignment horizontal="left" vertical="center" wrapText="1"/>
      <protection locked="0" hidden="1"/>
    </xf>
    <xf numFmtId="0" fontId="4" fillId="0" borderId="28" xfId="4" applyFont="1" applyBorder="1" applyAlignment="1" applyProtection="1">
      <alignment horizontal="left" vertical="center"/>
      <protection locked="0" hidden="1"/>
    </xf>
    <xf numFmtId="0" fontId="4" fillId="0" borderId="38" xfId="4" applyFont="1" applyBorder="1" applyAlignment="1" applyProtection="1">
      <alignment horizontal="left" vertical="center"/>
      <protection locked="0" hidden="1"/>
    </xf>
    <xf numFmtId="176" fontId="4" fillId="0" borderId="84" xfId="2" applyNumberFormat="1" applyFont="1" applyBorder="1" applyAlignment="1" applyProtection="1">
      <alignment vertical="center" wrapText="1"/>
      <protection locked="0" hidden="1"/>
    </xf>
    <xf numFmtId="176" fontId="4" fillId="6" borderId="28" xfId="2" applyNumberFormat="1" applyFont="1" applyFill="1" applyBorder="1" applyAlignment="1" applyProtection="1">
      <alignment vertical="center" wrapText="1"/>
      <protection locked="0" hidden="1"/>
    </xf>
    <xf numFmtId="176" fontId="4" fillId="0" borderId="68" xfId="2" applyNumberFormat="1" applyFont="1" applyBorder="1" applyAlignment="1" applyProtection="1">
      <alignment vertical="center" wrapText="1"/>
      <protection locked="0" hidden="1"/>
    </xf>
    <xf numFmtId="176" fontId="4" fillId="0" borderId="56" xfId="2" applyNumberFormat="1" applyFont="1" applyFill="1" applyBorder="1" applyAlignment="1" applyProtection="1">
      <alignment vertical="center" wrapText="1"/>
      <protection locked="0" hidden="1"/>
    </xf>
    <xf numFmtId="176" fontId="4" fillId="0" borderId="72" xfId="2" applyNumberFormat="1" applyFont="1" applyBorder="1" applyAlignment="1" applyProtection="1">
      <alignment vertical="center" wrapText="1"/>
      <protection locked="0" hidden="1"/>
    </xf>
    <xf numFmtId="176" fontId="4" fillId="0" borderId="28" xfId="4" applyNumberFormat="1" applyFont="1" applyBorder="1" applyAlignment="1" applyProtection="1">
      <alignment horizontal="left" vertical="center"/>
      <protection locked="0" hidden="1"/>
    </xf>
    <xf numFmtId="0" fontId="4" fillId="0" borderId="0" xfId="4" applyFont="1" applyFill="1" applyBorder="1" applyAlignment="1" applyProtection="1">
      <alignment horizontal="center" vertical="center" wrapText="1" readingOrder="1"/>
      <protection locked="0" hidden="1"/>
    </xf>
    <xf numFmtId="0" fontId="14" fillId="0" borderId="0" xfId="0" applyFont="1" applyFill="1" applyBorder="1" applyAlignment="1">
      <alignment horizontal="center" vertical="center"/>
    </xf>
    <xf numFmtId="0" fontId="14" fillId="0" borderId="185" xfId="0" applyFont="1" applyBorder="1" applyAlignment="1">
      <alignment horizontal="center" vertical="center"/>
    </xf>
    <xf numFmtId="182" fontId="14" fillId="12" borderId="51" xfId="0" applyNumberFormat="1" applyFont="1" applyFill="1" applyBorder="1" applyAlignment="1">
      <alignment horizontal="center" vertical="center"/>
    </xf>
    <xf numFmtId="0" fontId="14" fillId="12" borderId="42" xfId="0" applyFont="1" applyFill="1" applyBorder="1" applyAlignment="1">
      <alignment horizontal="center" vertical="center"/>
    </xf>
    <xf numFmtId="0" fontId="14" fillId="12" borderId="47" xfId="0" applyFont="1" applyFill="1" applyBorder="1" applyAlignment="1">
      <alignment horizontal="center" vertical="center"/>
    </xf>
    <xf numFmtId="0" fontId="14" fillId="12" borderId="51" xfId="0" applyFont="1" applyFill="1" applyBorder="1" applyAlignment="1">
      <alignment horizontal="center" vertical="center"/>
    </xf>
    <xf numFmtId="182" fontId="14" fillId="12" borderId="47" xfId="0" applyNumberFormat="1" applyFont="1" applyFill="1" applyBorder="1" applyAlignment="1">
      <alignment horizontal="center" vertical="center"/>
    </xf>
    <xf numFmtId="176" fontId="4" fillId="0" borderId="0" xfId="4" applyNumberFormat="1" applyFont="1" applyFill="1" applyBorder="1" applyAlignment="1" applyProtection="1">
      <alignment vertical="center" wrapText="1"/>
      <protection locked="0" hidden="1"/>
    </xf>
    <xf numFmtId="176" fontId="4" fillId="0" borderId="0" xfId="4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0" xfId="4" applyNumberFormat="1" applyFont="1" applyFill="1" applyBorder="1" applyAlignment="1" applyProtection="1">
      <alignment horizontal="right" vertical="center"/>
      <protection locked="0" hidden="1"/>
    </xf>
    <xf numFmtId="178" fontId="9" fillId="0" borderId="0" xfId="4" applyNumberFormat="1" applyFont="1" applyFill="1" applyBorder="1" applyAlignment="1" applyProtection="1">
      <alignment horizontal="right" vertical="center"/>
      <protection hidden="1"/>
    </xf>
    <xf numFmtId="176" fontId="4" fillId="0" borderId="0" xfId="3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 applyBorder="1">
      <alignment vertical="center"/>
    </xf>
    <xf numFmtId="176" fontId="4" fillId="18" borderId="45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2" borderId="45" xfId="8" applyNumberFormat="1" applyFont="1" applyFill="1" applyBorder="1" applyAlignment="1" applyProtection="1">
      <alignment horizontal="center" vertical="center" wrapText="1"/>
      <protection locked="0" hidden="1"/>
    </xf>
    <xf numFmtId="0" fontId="14" fillId="0" borderId="0" xfId="0" applyFont="1">
      <alignment vertical="center"/>
    </xf>
    <xf numFmtId="0" fontId="48" fillId="0" borderId="0" xfId="0" applyFont="1">
      <alignment vertical="center"/>
    </xf>
    <xf numFmtId="0" fontId="19" fillId="9" borderId="49" xfId="2" applyFont="1" applyFill="1" applyBorder="1" applyAlignment="1" applyProtection="1">
      <alignment horizontal="center" vertical="center" wrapText="1" readingOrder="1"/>
      <protection locked="0" hidden="1"/>
    </xf>
    <xf numFmtId="176" fontId="19" fillId="9" borderId="38" xfId="2" applyNumberFormat="1" applyFont="1" applyFill="1" applyBorder="1" applyAlignment="1" applyProtection="1">
      <alignment vertical="center" wrapText="1"/>
      <protection locked="0" hidden="1"/>
    </xf>
    <xf numFmtId="176" fontId="19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19" fillId="9" borderId="51" xfId="2" applyNumberFormat="1" applyFont="1" applyFill="1" applyBorder="1" applyAlignment="1" applyProtection="1">
      <alignment horizontal="right" vertical="center"/>
      <protection locked="0" hidden="1"/>
    </xf>
    <xf numFmtId="177" fontId="19" fillId="9" borderId="42" xfId="2" applyNumberFormat="1" applyFont="1" applyFill="1" applyBorder="1" applyAlignment="1" applyProtection="1">
      <alignment horizontal="right" vertical="center"/>
      <protection locked="0" hidden="1"/>
    </xf>
    <xf numFmtId="178" fontId="49" fillId="9" borderId="43" xfId="2" applyNumberFormat="1" applyFont="1" applyFill="1" applyBorder="1" applyAlignment="1" applyProtection="1">
      <alignment horizontal="right" vertical="center"/>
      <protection hidden="1"/>
    </xf>
    <xf numFmtId="176" fontId="19" fillId="9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90" xfId="2" applyNumberFormat="1" applyFont="1" applyFill="1" applyBorder="1" applyAlignment="1" applyProtection="1">
      <alignment horizontal="center" vertical="center" wrapText="1"/>
      <protection locked="0" hidden="1"/>
    </xf>
    <xf numFmtId="0" fontId="50" fillId="0" borderId="0" xfId="11">
      <alignment vertical="center"/>
    </xf>
    <xf numFmtId="49" fontId="4" fillId="0" borderId="50" xfId="4" applyNumberFormat="1" applyFont="1" applyBorder="1" applyAlignment="1" applyProtection="1">
      <alignment horizontal="center" vertical="center" wrapText="1"/>
      <protection locked="0" hidden="1"/>
    </xf>
    <xf numFmtId="49" fontId="4" fillId="0" borderId="50" xfId="2" applyNumberFormat="1" applyFont="1" applyBorder="1" applyAlignment="1" applyProtection="1">
      <alignment horizontal="center" vertical="center" wrapText="1"/>
      <protection locked="0" hidden="1"/>
    </xf>
    <xf numFmtId="49" fontId="4" fillId="0" borderId="50" xfId="0" applyNumberFormat="1" applyFont="1" applyBorder="1" applyAlignment="1" applyProtection="1">
      <alignment horizontal="center" vertical="center" wrapText="1"/>
      <protection locked="0" hidden="1"/>
    </xf>
    <xf numFmtId="49" fontId="4" fillId="0" borderId="50" xfId="4" applyNumberFormat="1" applyFont="1" applyBorder="1" applyAlignment="1" applyProtection="1">
      <alignment horizontal="center" vertical="center"/>
      <protection locked="0" hidden="1"/>
    </xf>
    <xf numFmtId="49" fontId="4" fillId="0" borderId="50" xfId="5" applyNumberFormat="1" applyFont="1" applyBorder="1" applyAlignment="1" applyProtection="1">
      <alignment horizontal="center" vertical="center" wrapText="1"/>
      <protection locked="0" hidden="1"/>
    </xf>
    <xf numFmtId="49" fontId="4" fillId="0" borderId="57" xfId="4" applyNumberFormat="1" applyFont="1" applyBorder="1" applyAlignment="1" applyProtection="1">
      <alignment horizontal="center" vertical="center" wrapText="1"/>
      <protection locked="0" hidden="1"/>
    </xf>
    <xf numFmtId="49" fontId="4" fillId="0" borderId="57" xfId="2" applyNumberFormat="1" applyFont="1" applyBorder="1" applyAlignment="1" applyProtection="1">
      <alignment horizontal="center" vertical="center" wrapText="1"/>
      <protection locked="0" hidden="1"/>
    </xf>
    <xf numFmtId="49" fontId="4" fillId="0" borderId="50" xfId="2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50" xfId="4" applyNumberFormat="1" applyFont="1" applyFill="1" applyBorder="1" applyAlignment="1" applyProtection="1">
      <alignment horizontal="center" vertical="center" wrapText="1"/>
      <protection locked="0" hidden="1"/>
    </xf>
    <xf numFmtId="49" fontId="4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50" xfId="8" applyNumberFormat="1" applyFont="1" applyBorder="1" applyAlignment="1" applyProtection="1">
      <alignment horizontal="center" vertical="center" wrapText="1"/>
      <protection locked="0" hidden="1"/>
    </xf>
    <xf numFmtId="177" fontId="4" fillId="0" borderId="31" xfId="4" applyNumberFormat="1" applyFont="1" applyFill="1" applyBorder="1" applyAlignment="1" applyProtection="1">
      <alignment horizontal="right" vertical="center"/>
      <protection locked="0" hidden="1"/>
    </xf>
    <xf numFmtId="0" fontId="14" fillId="0" borderId="15" xfId="0" applyFont="1" applyBorder="1" applyAlignment="1">
      <alignment horizontal="center" vertical="center"/>
    </xf>
    <xf numFmtId="0" fontId="4" fillId="17" borderId="49" xfId="0" applyFont="1" applyFill="1" applyBorder="1" applyAlignment="1" applyProtection="1">
      <alignment horizontal="center" vertical="center" wrapText="1" readingOrder="1"/>
      <protection locked="0" hidden="1"/>
    </xf>
    <xf numFmtId="177" fontId="4" fillId="17" borderId="42" xfId="0" applyNumberFormat="1" applyFont="1" applyFill="1" applyBorder="1" applyAlignment="1" applyProtection="1">
      <alignment horizontal="right" vertical="center"/>
      <protection locked="0" hidden="1"/>
    </xf>
    <xf numFmtId="49" fontId="5" fillId="2" borderId="19" xfId="2" applyNumberFormat="1" applyFont="1" applyFill="1" applyBorder="1" applyAlignment="1" applyProtection="1">
      <alignment horizontal="center" vertical="center" wrapText="1" readingOrder="1"/>
      <protection locked="0" hidden="1"/>
    </xf>
    <xf numFmtId="49" fontId="4" fillId="0" borderId="29" xfId="2" applyNumberFormat="1" applyFont="1" applyBorder="1" applyAlignment="1" applyProtection="1">
      <alignment horizontal="center" vertical="center" wrapText="1"/>
      <protection locked="0" hidden="1"/>
    </xf>
    <xf numFmtId="49" fontId="4" fillId="0" borderId="40" xfId="2" applyNumberFormat="1" applyFont="1" applyBorder="1" applyAlignment="1" applyProtection="1">
      <alignment horizontal="center" vertical="center" wrapText="1"/>
      <protection locked="0" hidden="1"/>
    </xf>
    <xf numFmtId="49" fontId="4" fillId="0" borderId="73" xfId="2" applyNumberFormat="1" applyFont="1" applyBorder="1" applyAlignment="1" applyProtection="1">
      <alignment horizontal="center" vertical="center" wrapText="1"/>
      <protection locked="0" hidden="1"/>
    </xf>
    <xf numFmtId="49" fontId="4" fillId="0" borderId="29" xfId="4" applyNumberFormat="1" applyFont="1" applyBorder="1" applyAlignment="1" applyProtection="1">
      <alignment horizontal="center" vertical="center" wrapText="1"/>
      <protection locked="0" hidden="1"/>
    </xf>
    <xf numFmtId="49" fontId="4" fillId="0" borderId="85" xfId="2" applyNumberFormat="1" applyFont="1" applyBorder="1" applyAlignment="1" applyProtection="1">
      <alignment horizontal="center" vertical="center" wrapText="1"/>
      <protection locked="0" hidden="1"/>
    </xf>
    <xf numFmtId="49" fontId="4" fillId="6" borderId="29" xfId="2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9" xfId="4" applyNumberFormat="1" applyFont="1" applyBorder="1" applyAlignment="1" applyProtection="1">
      <alignment horizontal="center" vertical="center"/>
      <protection locked="0" hidden="1"/>
    </xf>
    <xf numFmtId="49" fontId="4" fillId="0" borderId="93" xfId="2" applyNumberFormat="1" applyFont="1" applyBorder="1" applyAlignment="1" applyProtection="1">
      <alignment horizontal="center" vertical="center" wrapText="1"/>
      <protection locked="0" hidden="1"/>
    </xf>
    <xf numFmtId="49" fontId="4" fillId="0" borderId="29" xfId="2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9" xfId="0" applyNumberFormat="1" applyFont="1" applyBorder="1" applyAlignment="1" applyProtection="1">
      <alignment horizontal="center" vertical="center" wrapText="1"/>
      <protection locked="0" hidden="1"/>
    </xf>
    <xf numFmtId="49" fontId="4" fillId="0" borderId="57" xfId="0" applyNumberFormat="1" applyFont="1" applyBorder="1" applyAlignment="1" applyProtection="1">
      <alignment horizontal="center" vertical="center" wrapText="1"/>
      <protection locked="0" hidden="1"/>
    </xf>
    <xf numFmtId="49" fontId="4" fillId="0" borderId="57" xfId="5" applyNumberFormat="1" applyFont="1" applyBorder="1" applyAlignment="1" applyProtection="1">
      <alignment horizontal="center" vertical="center" wrapText="1"/>
      <protection locked="0" hidden="1"/>
    </xf>
    <xf numFmtId="49" fontId="4" fillId="0" borderId="29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9" borderId="57" xfId="2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9" xfId="7" applyNumberFormat="1" applyFont="1" applyBorder="1" applyAlignment="1" applyProtection="1">
      <alignment horizontal="center" vertical="center" wrapText="1"/>
      <protection locked="0" hidden="1"/>
    </xf>
    <xf numFmtId="49" fontId="4" fillId="0" borderId="57" xfId="8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4" fillId="0" borderId="0" xfId="4" applyNumberFormat="1" applyFont="1" applyFill="1" applyBorder="1" applyAlignment="1" applyProtection="1">
      <alignment horizontal="left" vertical="center" wrapText="1"/>
      <protection locked="0" hidden="1"/>
    </xf>
    <xf numFmtId="0" fontId="4" fillId="0" borderId="37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68" xfId="4" applyNumberFormat="1" applyFont="1" applyBorder="1" applyAlignment="1" applyProtection="1">
      <alignment vertical="center" wrapText="1"/>
      <protection locked="0" hidden="1"/>
    </xf>
    <xf numFmtId="176" fontId="4" fillId="0" borderId="40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40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41" xfId="4" applyNumberFormat="1" applyFont="1" applyBorder="1" applyAlignment="1" applyProtection="1">
      <alignment horizontal="right" vertical="center"/>
      <protection locked="0" hidden="1"/>
    </xf>
    <xf numFmtId="177" fontId="4" fillId="0" borderId="52" xfId="4" applyNumberFormat="1" applyFont="1" applyBorder="1" applyAlignment="1" applyProtection="1">
      <alignment horizontal="right" vertical="center"/>
      <protection locked="0" hidden="1"/>
    </xf>
    <xf numFmtId="178" fontId="9" fillId="4" borderId="69" xfId="4" applyNumberFormat="1" applyFont="1" applyFill="1" applyBorder="1" applyAlignment="1" applyProtection="1">
      <alignment horizontal="right" vertical="center"/>
      <protection hidden="1"/>
    </xf>
    <xf numFmtId="176" fontId="4" fillId="0" borderId="71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48" xfId="4" applyNumberFormat="1" applyFont="1" applyBorder="1" applyAlignment="1" applyProtection="1">
      <alignment horizontal="center" vertical="center" wrapText="1"/>
      <protection locked="0" hidden="1"/>
    </xf>
    <xf numFmtId="0" fontId="5" fillId="2" borderId="165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1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2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3" xfId="2" applyFont="1" applyFill="1" applyBorder="1" applyAlignment="1" applyProtection="1">
      <alignment horizontal="center" vertical="center" wrapText="1" readingOrder="1"/>
      <protection locked="0" hidden="1"/>
    </xf>
    <xf numFmtId="0" fontId="5" fillId="3" borderId="194" xfId="2" applyFont="1" applyFill="1" applyBorder="1" applyAlignment="1" applyProtection="1">
      <alignment horizontal="center" vertical="center" shrinkToFit="1" readingOrder="1"/>
      <protection locked="0" hidden="1"/>
    </xf>
    <xf numFmtId="0" fontId="5" fillId="3" borderId="195" xfId="2" applyFont="1" applyFill="1" applyBorder="1" applyAlignment="1" applyProtection="1">
      <alignment horizontal="center" vertical="center" shrinkToFit="1" readingOrder="1"/>
      <protection locked="0" hidden="1"/>
    </xf>
    <xf numFmtId="0" fontId="5" fillId="0" borderId="195" xfId="2" applyFont="1" applyBorder="1" applyAlignment="1" applyProtection="1">
      <alignment horizontal="center" vertical="center" shrinkToFit="1" readingOrder="1"/>
      <protection locked="0" hidden="1"/>
    </xf>
    <xf numFmtId="0" fontId="5" fillId="0" borderId="192" xfId="2" applyFont="1" applyBorder="1" applyAlignment="1" applyProtection="1">
      <alignment horizontal="center" vertical="center" shrinkToFit="1" readingOrder="1"/>
      <protection locked="0" hidden="1"/>
    </xf>
    <xf numFmtId="0" fontId="5" fillId="0" borderId="196" xfId="2" applyFont="1" applyBorder="1" applyAlignment="1" applyProtection="1">
      <alignment horizontal="center" vertical="center" shrinkToFit="1" readingOrder="1"/>
      <protection locked="0" hidden="1"/>
    </xf>
    <xf numFmtId="177" fontId="0" fillId="0" borderId="0" xfId="0" applyNumberFormat="1" applyAlignment="1">
      <alignment horizontal="center" vertical="center"/>
    </xf>
    <xf numFmtId="177" fontId="4" fillId="0" borderId="41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52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51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51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51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0" borderId="42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0" borderId="51" xfId="0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0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4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51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42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0" borderId="51" xfId="8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0" applyNumberFormat="1" applyFont="1" applyFill="1" applyBorder="1" applyAlignment="1" applyProtection="1">
      <alignment horizontal="center" vertical="center" wrapText="1"/>
      <protection locked="0" hidden="1"/>
    </xf>
    <xf numFmtId="177" fontId="4" fillId="0" borderId="58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51" xfId="5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5" applyNumberFormat="1" applyFont="1" applyBorder="1" applyAlignment="1" applyProtection="1">
      <alignment horizontal="center" vertical="center" wrapText="1"/>
      <protection locked="0" hidden="1"/>
    </xf>
    <xf numFmtId="177" fontId="4" fillId="0" borderId="82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79" xfId="4" applyNumberFormat="1" applyFont="1" applyBorder="1" applyAlignment="1" applyProtection="1">
      <alignment horizontal="center" vertical="center" wrapText="1"/>
      <protection locked="0" hidden="1"/>
    </xf>
    <xf numFmtId="177" fontId="4" fillId="8" borderId="51" xfId="4" applyNumberFormat="1" applyFont="1" applyFill="1" applyBorder="1" applyAlignment="1" applyProtection="1">
      <alignment horizontal="center" vertical="center" wrapText="1"/>
      <protection locked="0" hidden="1"/>
    </xf>
    <xf numFmtId="179" fontId="4" fillId="0" borderId="51" xfId="1" applyNumberFormat="1" applyFont="1" applyBorder="1" applyAlignment="1" applyProtection="1">
      <alignment horizontal="center" vertical="center" wrapText="1"/>
      <protection locked="0" hidden="1"/>
    </xf>
    <xf numFmtId="179" fontId="4" fillId="0" borderId="42" xfId="1" applyNumberFormat="1" applyFont="1" applyBorder="1" applyAlignment="1" applyProtection="1">
      <alignment horizontal="center" vertical="center" wrapText="1"/>
      <protection locked="0" hidden="1"/>
    </xf>
    <xf numFmtId="177" fontId="4" fillId="0" borderId="51" xfId="7" applyNumberFormat="1" applyFont="1" applyBorder="1" applyAlignment="1" applyProtection="1">
      <alignment horizontal="center" vertical="center" wrapText="1"/>
      <protection locked="0" hidden="1"/>
    </xf>
    <xf numFmtId="177" fontId="4" fillId="0" borderId="42" xfId="7" applyNumberFormat="1" applyFont="1" applyBorder="1" applyAlignment="1" applyProtection="1">
      <alignment horizontal="center" vertical="center" wrapText="1"/>
      <protection locked="0" hidden="1"/>
    </xf>
    <xf numFmtId="179" fontId="4" fillId="0" borderId="51" xfId="1" applyNumberFormat="1" applyFont="1" applyFill="1" applyBorder="1" applyAlignment="1" applyProtection="1">
      <alignment horizontal="center" vertical="center" wrapText="1"/>
      <protection locked="0" hidden="1"/>
    </xf>
    <xf numFmtId="179" fontId="4" fillId="0" borderId="42" xfId="1" applyNumberFormat="1" applyFont="1" applyFill="1" applyBorder="1" applyAlignment="1" applyProtection="1">
      <alignment horizontal="center" vertical="center" wrapText="1"/>
      <protection locked="0" hidden="1"/>
    </xf>
    <xf numFmtId="177" fontId="4" fillId="12" borderId="58" xfId="0" applyNumberFormat="1" applyFont="1" applyFill="1" applyBorder="1" applyAlignment="1" applyProtection="1">
      <alignment horizontal="center" vertical="center" wrapText="1"/>
      <protection locked="0" hidden="1"/>
    </xf>
    <xf numFmtId="0" fontId="4" fillId="12" borderId="63" xfId="0" applyFont="1" applyFill="1" applyBorder="1" applyAlignment="1" applyProtection="1">
      <alignment horizontal="center" vertical="center" wrapText="1"/>
      <protection locked="0" hidden="1"/>
    </xf>
    <xf numFmtId="177" fontId="4" fillId="0" borderId="30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31" xfId="2" applyNumberFormat="1" applyFont="1" applyBorder="1" applyAlignment="1" applyProtection="1">
      <alignment horizontal="center" vertical="center" wrapText="1"/>
      <protection locked="0" hidden="1"/>
    </xf>
    <xf numFmtId="0" fontId="11" fillId="0" borderId="55" xfId="4" applyFont="1" applyFill="1" applyBorder="1" applyAlignment="1" applyProtection="1">
      <alignment horizontal="center" vertical="center" wrapText="1" readingOrder="1"/>
      <protection locked="0" hidden="1"/>
    </xf>
    <xf numFmtId="177" fontId="4" fillId="0" borderId="58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4" applyNumberFormat="1" applyFont="1" applyBorder="1" applyAlignment="1" applyProtection="1">
      <alignment horizontal="center" vertical="center" wrapText="1"/>
      <protection locked="0" hidden="1"/>
    </xf>
    <xf numFmtId="0" fontId="14" fillId="0" borderId="127" xfId="0" applyFont="1" applyBorder="1" applyAlignment="1">
      <alignment horizontal="center" vertical="center"/>
    </xf>
    <xf numFmtId="0" fontId="5" fillId="2" borderId="10" xfId="2" applyFont="1" applyFill="1" applyBorder="1" applyAlignment="1" applyProtection="1">
      <alignment vertical="center" wrapText="1" readingOrder="1"/>
      <protection locked="0" hidden="1"/>
    </xf>
    <xf numFmtId="0" fontId="5" fillId="2" borderId="102" xfId="2" applyFont="1" applyFill="1" applyBorder="1" applyAlignment="1" applyProtection="1">
      <alignment vertical="center" wrapText="1" readingOrder="1"/>
      <protection locked="0" hidden="1"/>
    </xf>
    <xf numFmtId="0" fontId="5" fillId="2" borderId="103" xfId="2" applyFont="1" applyFill="1" applyBorder="1" applyAlignment="1" applyProtection="1">
      <alignment vertical="center" wrapText="1" readingOrder="1"/>
      <protection locked="0" hidden="1"/>
    </xf>
    <xf numFmtId="0" fontId="5" fillId="2" borderId="123" xfId="2" applyFont="1" applyFill="1" applyBorder="1" applyAlignment="1" applyProtection="1">
      <alignment vertical="center" wrapText="1" readingOrder="1"/>
      <protection locked="0" hidden="1"/>
    </xf>
    <xf numFmtId="177" fontId="4" fillId="0" borderId="50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51" xfId="2" applyNumberFormat="1" applyFont="1" applyBorder="1" applyAlignment="1" applyProtection="1">
      <alignment horizontal="center" vertical="center" shrinkToFit="1"/>
      <protection locked="0" hidden="1"/>
    </xf>
    <xf numFmtId="176" fontId="4" fillId="0" borderId="51" xfId="8" applyNumberFormat="1" applyFont="1" applyBorder="1" applyAlignment="1" applyProtection="1">
      <alignment horizontal="center" vertical="center" shrinkToFit="1"/>
      <protection locked="0" hidden="1"/>
    </xf>
    <xf numFmtId="177" fontId="4" fillId="0" borderId="50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1" xfId="2" applyNumberFormat="1" applyFont="1" applyFill="1" applyBorder="1" applyAlignment="1" applyProtection="1">
      <alignment horizontal="center" vertical="center" shrinkToFit="1"/>
      <protection locked="0" hidden="1"/>
    </xf>
    <xf numFmtId="176" fontId="4" fillId="0" borderId="51" xfId="4" applyNumberFormat="1" applyFont="1" applyBorder="1" applyAlignment="1" applyProtection="1">
      <alignment horizontal="center" vertical="center" shrinkToFit="1"/>
      <protection locked="0" hidden="1"/>
    </xf>
    <xf numFmtId="0" fontId="4" fillId="0" borderId="51" xfId="4" applyFont="1" applyBorder="1" applyAlignment="1" applyProtection="1">
      <alignment horizontal="center" vertical="center"/>
      <protection locked="0" hidden="1"/>
    </xf>
    <xf numFmtId="176" fontId="4" fillId="0" borderId="51" xfId="0" applyNumberFormat="1" applyFont="1" applyBorder="1" applyAlignment="1" applyProtection="1">
      <alignment horizontal="center" vertical="center" shrinkToFit="1"/>
      <protection locked="0" hidden="1"/>
    </xf>
    <xf numFmtId="176" fontId="4" fillId="0" borderId="30" xfId="2" applyNumberFormat="1" applyFont="1" applyBorder="1" applyAlignment="1" applyProtection="1">
      <alignment horizontal="center" vertical="center" shrinkToFit="1"/>
      <protection locked="0" hidden="1"/>
    </xf>
    <xf numFmtId="176" fontId="4" fillId="0" borderId="42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42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42" xfId="4" applyNumberFormat="1" applyFont="1" applyBorder="1" applyAlignment="1" applyProtection="1">
      <alignment horizontal="center" vertical="center" wrapText="1"/>
      <protection locked="0" hidden="1"/>
    </xf>
    <xf numFmtId="0" fontId="4" fillId="0" borderId="42" xfId="4" applyFont="1" applyBorder="1" applyAlignment="1" applyProtection="1">
      <alignment horizontal="center" vertical="center"/>
      <protection locked="0" hidden="1"/>
    </xf>
    <xf numFmtId="176" fontId="4" fillId="0" borderId="31" xfId="2" applyNumberFormat="1" applyFont="1" applyBorder="1" applyAlignment="1" applyProtection="1">
      <alignment horizontal="center" vertical="center" wrapText="1"/>
      <protection locked="0" hidden="1"/>
    </xf>
    <xf numFmtId="0" fontId="14" fillId="0" borderId="90" xfId="0" applyFont="1" applyBorder="1" applyAlignment="1">
      <alignment horizontal="center" vertical="center"/>
    </xf>
    <xf numFmtId="176" fontId="4" fillId="0" borderId="26" xfId="2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6" xfId="0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 wrapText="1"/>
    </xf>
    <xf numFmtId="0" fontId="14" fillId="0" borderId="130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176" fontId="4" fillId="4" borderId="26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26" xfId="4" applyNumberFormat="1" applyFont="1" applyFill="1" applyBorder="1" applyAlignment="1" applyProtection="1">
      <alignment horizontal="center" vertical="center" wrapText="1"/>
      <protection locked="0" hidden="1"/>
    </xf>
    <xf numFmtId="0" fontId="0" fillId="6" borderId="131" xfId="0" applyFill="1" applyBorder="1" applyAlignment="1">
      <alignment horizontal="center" vertical="center"/>
    </xf>
    <xf numFmtId="176" fontId="4" fillId="0" borderId="26" xfId="2" applyNumberFormat="1" applyFont="1" applyBorder="1" applyAlignment="1" applyProtection="1">
      <alignment horizontal="center" vertical="center" wrapText="1"/>
      <protection locked="0" hidden="1"/>
    </xf>
    <xf numFmtId="0" fontId="0" fillId="0" borderId="90" xfId="0" applyBorder="1" applyAlignment="1">
      <alignment horizontal="center" vertical="center"/>
    </xf>
    <xf numFmtId="0" fontId="14" fillId="6" borderId="131" xfId="0" applyFont="1" applyFill="1" applyBorder="1" applyAlignment="1">
      <alignment horizontal="center" vertical="center"/>
    </xf>
    <xf numFmtId="176" fontId="4" fillId="0" borderId="131" xfId="2" applyNumberFormat="1" applyFont="1" applyBorder="1" applyAlignment="1" applyProtection="1">
      <alignment horizontal="center" vertical="center" wrapText="1"/>
      <protection locked="0" hidden="1"/>
    </xf>
    <xf numFmtId="0" fontId="14" fillId="0" borderId="132" xfId="0" applyFont="1" applyBorder="1" applyAlignment="1">
      <alignment horizontal="center" vertical="center"/>
    </xf>
    <xf numFmtId="176" fontId="4" fillId="0" borderId="126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0" borderId="131" xfId="0" applyFont="1" applyFill="1" applyBorder="1" applyAlignment="1">
      <alignment horizontal="center" vertical="center"/>
    </xf>
    <xf numFmtId="0" fontId="14" fillId="0" borderId="101" xfId="0" applyFont="1" applyFill="1" applyBorder="1" applyAlignment="1">
      <alignment horizontal="center" vertical="center"/>
    </xf>
    <xf numFmtId="177" fontId="4" fillId="0" borderId="57" xfId="2" applyNumberFormat="1" applyFont="1" applyBorder="1" applyAlignment="1" applyProtection="1">
      <alignment horizontal="center" vertical="center" wrapText="1"/>
      <protection locked="0" hidden="1"/>
    </xf>
    <xf numFmtId="184" fontId="5" fillId="2" borderId="19" xfId="2" applyNumberFormat="1" applyFont="1" applyFill="1" applyBorder="1" applyAlignment="1" applyProtection="1">
      <alignment horizontal="center" vertical="center" wrapText="1" readingOrder="1"/>
      <protection locked="0" hidden="1"/>
    </xf>
    <xf numFmtId="184" fontId="4" fillId="0" borderId="50" xfId="2" applyNumberFormat="1" applyFont="1" applyBorder="1" applyAlignment="1" applyProtection="1">
      <alignment horizontal="center" vertical="center" wrapText="1"/>
      <protection locked="0" hidden="1"/>
    </xf>
    <xf numFmtId="184" fontId="0" fillId="0" borderId="0" xfId="0" applyNumberFormat="1">
      <alignment vertical="center"/>
    </xf>
    <xf numFmtId="184" fontId="50" fillId="0" borderId="0" xfId="11" applyNumberFormat="1">
      <alignment vertical="center"/>
    </xf>
    <xf numFmtId="184" fontId="4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184" fontId="4" fillId="0" borderId="50" xfId="4" applyNumberFormat="1" applyFont="1" applyBorder="1" applyAlignment="1" applyProtection="1">
      <alignment horizontal="center" vertical="center" wrapText="1"/>
      <protection locked="0" hidden="1"/>
    </xf>
    <xf numFmtId="184" fontId="5" fillId="2" borderId="165" xfId="2" applyNumberFormat="1" applyFont="1" applyFill="1" applyBorder="1" applyAlignment="1" applyProtection="1">
      <alignment horizontal="center" vertical="center" wrapText="1" readingOrder="1"/>
      <protection locked="0" hidden="1"/>
    </xf>
    <xf numFmtId="184" fontId="5" fillId="2" borderId="107" xfId="2" applyNumberFormat="1" applyFont="1" applyFill="1" applyBorder="1" applyAlignment="1" applyProtection="1">
      <alignment horizontal="center" vertical="center" wrapText="1" readingOrder="1"/>
      <protection locked="0" hidden="1"/>
    </xf>
    <xf numFmtId="177" fontId="4" fillId="12" borderId="51" xfId="4" applyNumberFormat="1" applyFont="1" applyFill="1" applyBorder="1" applyAlignment="1" applyProtection="1">
      <alignment horizontal="center" vertical="center" wrapText="1"/>
      <protection locked="0" hidden="1"/>
    </xf>
    <xf numFmtId="177" fontId="4" fillId="12" borderId="42" xfId="4" applyNumberFormat="1" applyFont="1" applyFill="1" applyBorder="1" applyAlignment="1" applyProtection="1">
      <alignment horizontal="center" vertical="center" wrapText="1"/>
      <protection locked="0" hidden="1"/>
    </xf>
    <xf numFmtId="184" fontId="4" fillId="12" borderId="5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6" xfId="4" applyNumberFormat="1" applyFont="1" applyFill="1" applyBorder="1" applyAlignment="1" applyProtection="1">
      <alignment vertical="center" wrapText="1"/>
      <protection locked="0" hidden="1"/>
    </xf>
    <xf numFmtId="176" fontId="4" fillId="0" borderId="5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8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58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0" borderId="3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3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7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0" borderId="58" xfId="2" applyNumberFormat="1" applyFont="1" applyFill="1" applyBorder="1" applyAlignment="1" applyProtection="1">
      <alignment horizontal="right" vertical="center"/>
      <protection locked="0" hidden="1"/>
    </xf>
    <xf numFmtId="176" fontId="4" fillId="0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12" fillId="0" borderId="62" xfId="3" quotePrefix="1" applyNumberFormat="1" applyFont="1" applyBorder="1" applyAlignment="1" applyProtection="1">
      <alignment horizontal="center" vertical="center" wrapText="1"/>
      <protection locked="0" hidden="1"/>
    </xf>
    <xf numFmtId="176" fontId="4" fillId="0" borderId="6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4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65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0" borderId="128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176" fontId="4" fillId="0" borderId="26" xfId="4" applyNumberFormat="1" applyFont="1" applyBorder="1" applyAlignment="1" applyProtection="1">
      <alignment horizontal="center" vertical="center" wrapText="1"/>
      <protection locked="0" hidden="1"/>
    </xf>
    <xf numFmtId="0" fontId="0" fillId="0" borderId="130" xfId="0" applyBorder="1" applyAlignment="1">
      <alignment horizontal="center" vertical="center"/>
    </xf>
    <xf numFmtId="0" fontId="14" fillId="0" borderId="185" xfId="0" applyFont="1" applyFill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 wrapText="1"/>
    </xf>
    <xf numFmtId="176" fontId="4" fillId="6" borderId="13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31" xfId="4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26" xfId="2" applyNumberFormat="1" applyFont="1" applyFill="1" applyBorder="1" applyAlignment="1" applyProtection="1">
      <alignment horizontal="center" vertical="center" wrapText="1"/>
      <protection locked="0" hidden="1"/>
    </xf>
    <xf numFmtId="0" fontId="0" fillId="9" borderId="131" xfId="0" applyFill="1" applyBorder="1" applyAlignment="1">
      <alignment horizontal="center" vertical="center"/>
    </xf>
    <xf numFmtId="0" fontId="14" fillId="9" borderId="90" xfId="0" applyFont="1" applyFill="1" applyBorder="1" applyAlignment="1">
      <alignment horizontal="center" vertical="center"/>
    </xf>
    <xf numFmtId="177" fontId="4" fillId="0" borderId="31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30" xfId="4" applyNumberFormat="1" applyFont="1" applyBorder="1" applyAlignment="1" applyProtection="1">
      <alignment horizontal="center" vertical="center" wrapText="1"/>
      <protection locked="0" hidden="1"/>
    </xf>
    <xf numFmtId="0" fontId="8" fillId="0" borderId="49" xfId="4" applyFont="1" applyFill="1" applyBorder="1" applyAlignment="1" applyProtection="1">
      <alignment horizontal="center" vertical="center" wrapText="1" readingOrder="1"/>
      <protection locked="0" hidden="1"/>
    </xf>
    <xf numFmtId="0" fontId="12" fillId="0" borderId="38" xfId="4" applyFont="1" applyBorder="1" applyAlignment="1">
      <alignment vertical="center"/>
    </xf>
    <xf numFmtId="177" fontId="4" fillId="0" borderId="51" xfId="4" applyNumberFormat="1" applyFont="1" applyFill="1" applyBorder="1" applyAlignment="1" applyProtection="1">
      <alignment horizontal="center" vertical="center" wrapText="1"/>
      <protection locked="0" hidden="1"/>
    </xf>
    <xf numFmtId="176" fontId="15" fillId="0" borderId="36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28" xfId="4" applyNumberFormat="1" applyFont="1" applyBorder="1" applyAlignment="1" applyProtection="1">
      <alignment horizontal="left" vertical="center" wrapText="1"/>
      <protection locked="0" hidden="1"/>
    </xf>
    <xf numFmtId="176" fontId="4" fillId="6" borderId="101" xfId="4" applyNumberFormat="1" applyFont="1" applyFill="1" applyBorder="1" applyAlignment="1" applyProtection="1">
      <alignment horizontal="center" vertical="center" wrapText="1"/>
      <protection locked="0" hidden="1"/>
    </xf>
    <xf numFmtId="0" fontId="11" fillId="5" borderId="55" xfId="4" applyFont="1" applyFill="1" applyBorder="1" applyAlignment="1" applyProtection="1">
      <alignment horizontal="center" vertical="center" wrapText="1" readingOrder="1"/>
      <protection locked="0" hidden="1"/>
    </xf>
    <xf numFmtId="176" fontId="19" fillId="0" borderId="47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45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38" xfId="4" applyNumberFormat="1" applyFont="1" applyFill="1" applyBorder="1" applyAlignment="1" applyProtection="1">
      <alignment vertical="center"/>
      <protection locked="0" hidden="1"/>
    </xf>
    <xf numFmtId="176" fontId="4" fillId="0" borderId="101" xfId="4" applyNumberFormat="1" applyFont="1" applyBorder="1" applyAlignment="1" applyProtection="1">
      <alignment horizontal="center" vertical="center" wrapText="1"/>
      <protection locked="0" hidden="1"/>
    </xf>
    <xf numFmtId="176" fontId="4" fillId="4" borderId="131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17" borderId="53" xfId="4" applyNumberFormat="1" applyFont="1" applyFill="1" applyBorder="1" applyAlignment="1" applyProtection="1">
      <alignment horizontal="center" vertical="center" wrapText="1"/>
      <protection locked="0" hidden="1"/>
    </xf>
    <xf numFmtId="0" fontId="5" fillId="0" borderId="25" xfId="4" applyFont="1" applyBorder="1" applyAlignment="1" applyProtection="1">
      <alignment horizontal="center" vertical="center" shrinkToFit="1" readingOrder="1"/>
      <protection locked="0" hidden="1"/>
    </xf>
    <xf numFmtId="0" fontId="5" fillId="0" borderId="21" xfId="4" applyFont="1" applyBorder="1" applyAlignment="1" applyProtection="1">
      <alignment horizontal="center" vertical="center" shrinkToFit="1" readingOrder="1"/>
      <protection locked="0" hidden="1"/>
    </xf>
    <xf numFmtId="0" fontId="5" fillId="0" borderId="24" xfId="4" applyFont="1" applyBorder="1" applyAlignment="1" applyProtection="1">
      <alignment horizontal="center" vertical="center" shrinkToFit="1" readingOrder="1"/>
      <protection locked="0" hidden="1"/>
    </xf>
    <xf numFmtId="0" fontId="5" fillId="3" borderId="24" xfId="4" applyFont="1" applyFill="1" applyBorder="1" applyAlignment="1" applyProtection="1">
      <alignment horizontal="center" vertical="center" shrinkToFit="1" readingOrder="1"/>
      <protection locked="0" hidden="1"/>
    </xf>
    <xf numFmtId="0" fontId="5" fillId="3" borderId="23" xfId="4" applyFont="1" applyFill="1" applyBorder="1" applyAlignment="1" applyProtection="1">
      <alignment horizontal="center" vertical="center" shrinkToFit="1" readingOrder="1"/>
      <protection locked="0" hidden="1"/>
    </xf>
    <xf numFmtId="0" fontId="5" fillId="2" borderId="22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21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20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" xfId="4" applyFont="1" applyFill="1" applyBorder="1" applyAlignment="1" applyProtection="1">
      <alignment horizontal="center" vertical="center" wrapText="1" readingOrder="1"/>
      <protection locked="0" hidden="1"/>
    </xf>
    <xf numFmtId="0" fontId="14" fillId="9" borderId="154" xfId="0" applyFont="1" applyFill="1" applyBorder="1" applyAlignment="1">
      <alignment horizontal="center" vertical="center"/>
    </xf>
    <xf numFmtId="176" fontId="19" fillId="9" borderId="38" xfId="2" applyNumberFormat="1" applyFont="1" applyFill="1" applyBorder="1" applyAlignment="1" applyProtection="1">
      <alignment vertical="center"/>
      <protection locked="0" hidden="1"/>
    </xf>
    <xf numFmtId="177" fontId="19" fillId="9" borderId="51" xfId="2" applyNumberFormat="1" applyFont="1" applyFill="1" applyBorder="1" applyAlignment="1" applyProtection="1">
      <alignment horizontal="center" vertical="center" wrapText="1"/>
      <protection locked="0" hidden="1"/>
    </xf>
    <xf numFmtId="177" fontId="19" fillId="9" borderId="42" xfId="2" applyNumberFormat="1" applyFont="1" applyFill="1" applyBorder="1" applyAlignment="1" applyProtection="1">
      <alignment horizontal="center" vertical="center" wrapText="1"/>
      <protection locked="0" hidden="1"/>
    </xf>
    <xf numFmtId="0" fontId="19" fillId="12" borderId="49" xfId="4" applyFont="1" applyFill="1" applyBorder="1" applyAlignment="1" applyProtection="1">
      <alignment horizontal="center" vertical="center" wrapText="1" readingOrder="1"/>
      <protection locked="0" hidden="1"/>
    </xf>
    <xf numFmtId="176" fontId="19" fillId="12" borderId="38" xfId="4" applyNumberFormat="1" applyFont="1" applyFill="1" applyBorder="1" applyAlignment="1" applyProtection="1">
      <alignment vertical="center" wrapText="1"/>
      <protection locked="0" hidden="1"/>
    </xf>
    <xf numFmtId="176" fontId="19" fillId="12" borderId="50" xfId="4" applyNumberFormat="1" applyFont="1" applyFill="1" applyBorder="1" applyAlignment="1" applyProtection="1">
      <alignment horizontal="center" vertical="center" wrapText="1"/>
      <protection locked="0" hidden="1"/>
    </xf>
    <xf numFmtId="177" fontId="19" fillId="12" borderId="51" xfId="4" applyNumberFormat="1" applyFont="1" applyFill="1" applyBorder="1" applyAlignment="1" applyProtection="1">
      <alignment horizontal="center" vertical="center" wrapText="1"/>
      <protection locked="0" hidden="1"/>
    </xf>
    <xf numFmtId="177" fontId="19" fillId="12" borderId="42" xfId="4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50" xfId="4" applyNumberFormat="1" applyFont="1" applyFill="1" applyBorder="1" applyAlignment="1" applyProtection="1">
      <alignment horizontal="center" vertical="center" shrinkToFit="1"/>
      <protection locked="0" hidden="1"/>
    </xf>
    <xf numFmtId="177" fontId="19" fillId="12" borderId="51" xfId="4" applyNumberFormat="1" applyFont="1" applyFill="1" applyBorder="1" applyAlignment="1" applyProtection="1">
      <alignment horizontal="right" vertical="center"/>
      <protection locked="0" hidden="1"/>
    </xf>
    <xf numFmtId="177" fontId="19" fillId="12" borderId="42" xfId="4" applyNumberFormat="1" applyFont="1" applyFill="1" applyBorder="1" applyAlignment="1" applyProtection="1">
      <alignment horizontal="right" vertical="center"/>
      <protection locked="0" hidden="1"/>
    </xf>
    <xf numFmtId="178" fontId="49" fillId="12" borderId="43" xfId="2" applyNumberFormat="1" applyFont="1" applyFill="1" applyBorder="1" applyAlignment="1" applyProtection="1">
      <alignment horizontal="right" vertical="center"/>
      <protection hidden="1"/>
    </xf>
    <xf numFmtId="176" fontId="19" fillId="12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45" xfId="3" quotePrefix="1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47" xfId="4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53" xfId="4" applyNumberFormat="1" applyFont="1" applyFill="1" applyBorder="1" applyAlignment="1" applyProtection="1">
      <alignment horizontal="center" vertical="center" wrapText="1"/>
      <protection locked="0" hidden="1"/>
    </xf>
    <xf numFmtId="176" fontId="19" fillId="12" borderId="131" xfId="2" applyNumberFormat="1" applyFont="1" applyFill="1" applyBorder="1" applyAlignment="1" applyProtection="1">
      <alignment horizontal="center" vertical="center" wrapText="1"/>
      <protection locked="0" hidden="1"/>
    </xf>
    <xf numFmtId="176" fontId="19" fillId="9" borderId="131" xfId="2" applyNumberFormat="1" applyFont="1" applyFill="1" applyBorder="1" applyAlignment="1" applyProtection="1">
      <alignment horizontal="center" vertical="center" wrapText="1"/>
      <protection locked="0" hidden="1"/>
    </xf>
    <xf numFmtId="0" fontId="53" fillId="9" borderId="131" xfId="0" applyFont="1" applyFill="1" applyBorder="1" applyAlignment="1">
      <alignment horizontal="center" vertical="center"/>
    </xf>
    <xf numFmtId="0" fontId="14" fillId="21" borderId="26" xfId="0" applyFont="1" applyFill="1" applyBorder="1" applyAlignment="1">
      <alignment horizontal="center" vertical="center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84" fontId="4" fillId="0" borderId="51" xfId="2" applyNumberFormat="1" applyFont="1" applyBorder="1" applyAlignment="1" applyProtection="1">
      <alignment horizontal="center" vertical="center" wrapText="1"/>
      <protection locked="0" hidden="1"/>
    </xf>
    <xf numFmtId="0" fontId="4" fillId="0" borderId="29" xfId="4" applyNumberFormat="1" applyFont="1" applyBorder="1" applyAlignment="1" applyProtection="1">
      <alignment horizontal="center" vertical="center" wrapText="1"/>
      <protection locked="0" hidden="1"/>
    </xf>
    <xf numFmtId="0" fontId="4" fillId="0" borderId="50" xfId="4" applyNumberFormat="1" applyFont="1" applyBorder="1" applyAlignment="1" applyProtection="1">
      <alignment horizontal="center" vertical="center" wrapText="1"/>
      <protection locked="0" hidden="1"/>
    </xf>
    <xf numFmtId="0" fontId="4" fillId="0" borderId="50" xfId="2" applyNumberFormat="1" applyFont="1" applyBorder="1" applyAlignment="1" applyProtection="1">
      <alignment horizontal="center" vertical="center" wrapText="1"/>
      <protection locked="0" hidden="1"/>
    </xf>
    <xf numFmtId="0" fontId="4" fillId="0" borderId="50" xfId="0" applyNumberFormat="1" applyFont="1" applyBorder="1" applyAlignment="1" applyProtection="1">
      <alignment horizontal="center" vertical="center" wrapText="1"/>
      <protection locked="0" hidden="1"/>
    </xf>
    <xf numFmtId="0" fontId="4" fillId="0" borderId="50" xfId="2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0" xfId="4" applyNumberFormat="1" applyFont="1" applyBorder="1" applyAlignment="1" applyProtection="1">
      <alignment horizontal="center" vertical="center"/>
      <protection locked="0" hidden="1"/>
    </xf>
    <xf numFmtId="0" fontId="4" fillId="0" borderId="50" xfId="8" applyNumberFormat="1" applyFont="1" applyBorder="1" applyAlignment="1" applyProtection="1">
      <alignment horizontal="center" vertical="center" wrapText="1"/>
      <protection locked="0" hidden="1"/>
    </xf>
    <xf numFmtId="0" fontId="4" fillId="0" borderId="57" xfId="2" applyNumberFormat="1" applyFont="1" applyBorder="1" applyAlignment="1" applyProtection="1">
      <alignment horizontal="center" vertical="center" wrapText="1"/>
      <protection locked="0" hidden="1"/>
    </xf>
    <xf numFmtId="0" fontId="4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50" xfId="4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50" xfId="0" applyNumberFormat="1" applyFont="1" applyFill="1" applyBorder="1" applyAlignment="1" applyProtection="1">
      <alignment horizontal="center" vertical="center" wrapText="1"/>
      <protection locked="0" hidden="1"/>
    </xf>
    <xf numFmtId="0" fontId="19" fillId="9" borderId="50" xfId="2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40" xfId="4" applyNumberFormat="1" applyFont="1" applyBorder="1" applyAlignment="1" applyProtection="1">
      <alignment horizontal="center" vertical="center" wrapText="1"/>
      <protection locked="0" hidden="1"/>
    </xf>
    <xf numFmtId="0" fontId="4" fillId="0" borderId="50" xfId="5" applyNumberFormat="1" applyFont="1" applyBorder="1" applyAlignment="1" applyProtection="1">
      <alignment horizontal="center" vertical="center" wrapText="1"/>
      <protection locked="0" hidden="1"/>
    </xf>
    <xf numFmtId="0" fontId="4" fillId="0" borderId="29" xfId="2" applyNumberFormat="1" applyFont="1" applyBorder="1" applyAlignment="1" applyProtection="1">
      <alignment horizontal="center" vertical="center" wrapText="1"/>
      <protection locked="0" hidden="1"/>
    </xf>
    <xf numFmtId="0" fontId="4" fillId="12" borderId="50" xfId="2" applyNumberFormat="1" applyFont="1" applyFill="1" applyBorder="1" applyAlignment="1" applyProtection="1">
      <alignment horizontal="center" vertical="center" wrapText="1"/>
      <protection locked="0" hidden="1"/>
    </xf>
    <xf numFmtId="0" fontId="19" fillId="12" borderId="50" xfId="4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73" xfId="4" applyNumberFormat="1" applyFont="1" applyBorder="1" applyAlignment="1" applyProtection="1">
      <alignment horizontal="center" vertical="center" wrapText="1"/>
      <protection locked="0" hidden="1"/>
    </xf>
    <xf numFmtId="0" fontId="4" fillId="0" borderId="50" xfId="7" applyNumberFormat="1" applyFont="1" applyBorder="1" applyAlignment="1" applyProtection="1">
      <alignment horizontal="center" vertical="center" wrapText="1"/>
      <protection locked="0" hidden="1"/>
    </xf>
    <xf numFmtId="0" fontId="4" fillId="12" borderId="57" xfId="0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7" xfId="4" applyNumberFormat="1" applyFont="1" applyBorder="1" applyAlignment="1" applyProtection="1">
      <alignment horizontal="center" vertical="center" wrapText="1"/>
      <protection locked="0" hidden="1"/>
    </xf>
    <xf numFmtId="0" fontId="4" fillId="0" borderId="50" xfId="4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7" xfId="2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7" xfId="5" applyNumberFormat="1" applyFont="1" applyBorder="1" applyAlignment="1" applyProtection="1">
      <alignment horizontal="center" vertical="center" wrapText="1"/>
      <protection locked="0" hidden="1"/>
    </xf>
    <xf numFmtId="0" fontId="4" fillId="17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17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17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17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17" borderId="42" xfId="2" applyNumberFormat="1" applyFont="1" applyFill="1" applyBorder="1" applyAlignment="1" applyProtection="1">
      <alignment horizontal="right" vertical="center"/>
      <protection locked="0" hidden="1"/>
    </xf>
    <xf numFmtId="0" fontId="20" fillId="0" borderId="0" xfId="2" applyFont="1">
      <alignment vertical="center"/>
    </xf>
    <xf numFmtId="176" fontId="4" fillId="17" borderId="38" xfId="2" applyNumberFormat="1" applyFont="1" applyFill="1" applyBorder="1" applyAlignment="1" applyProtection="1">
      <alignment vertical="center" wrapText="1"/>
      <protection locked="0" hidden="1"/>
    </xf>
    <xf numFmtId="177" fontId="4" fillId="9" borderId="51" xfId="0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42" xfId="0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55" xfId="5" applyFont="1" applyBorder="1" applyAlignment="1" applyProtection="1">
      <alignment horizontal="center" vertical="center" wrapText="1" readingOrder="1"/>
      <protection locked="0" hidden="1"/>
    </xf>
    <xf numFmtId="176" fontId="4" fillId="0" borderId="56" xfId="5" applyNumberFormat="1" applyFont="1" applyBorder="1" applyAlignment="1" applyProtection="1">
      <alignment vertical="center"/>
      <protection locked="0" hidden="1"/>
    </xf>
    <xf numFmtId="177" fontId="4" fillId="0" borderId="58" xfId="5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5" applyNumberFormat="1" applyFont="1" applyBorder="1" applyAlignment="1" applyProtection="1">
      <alignment horizontal="center" vertical="center" wrapText="1"/>
      <protection locked="0" hidden="1"/>
    </xf>
    <xf numFmtId="177" fontId="4" fillId="0" borderId="58" xfId="5" applyNumberFormat="1" applyFont="1" applyBorder="1" applyAlignment="1" applyProtection="1">
      <alignment horizontal="right" vertical="center"/>
      <protection locked="0" hidden="1"/>
    </xf>
    <xf numFmtId="177" fontId="4" fillId="0" borderId="63" xfId="5" applyNumberFormat="1" applyFont="1" applyBorder="1" applyAlignment="1" applyProtection="1">
      <alignment horizontal="right" vertical="center"/>
      <protection locked="0" hidden="1"/>
    </xf>
    <xf numFmtId="178" fontId="9" fillId="4" borderId="60" xfId="5" applyNumberFormat="1" applyFont="1" applyFill="1" applyBorder="1" applyAlignment="1" applyProtection="1">
      <alignment horizontal="right" vertical="center"/>
      <protection hidden="1"/>
    </xf>
    <xf numFmtId="176" fontId="4" fillId="0" borderId="64" xfId="5" applyNumberFormat="1" applyFont="1" applyBorder="1" applyAlignment="1" applyProtection="1">
      <alignment horizontal="center" vertical="center" wrapText="1"/>
      <protection locked="0" hidden="1"/>
    </xf>
    <xf numFmtId="176" fontId="4" fillId="0" borderId="65" xfId="5" applyNumberFormat="1" applyFont="1" applyBorder="1" applyAlignment="1" applyProtection="1">
      <alignment horizontal="center" vertical="center" wrapText="1"/>
      <protection locked="0" hidden="1"/>
    </xf>
    <xf numFmtId="0" fontId="11" fillId="9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56" xfId="2" applyNumberFormat="1" applyFont="1" applyFill="1" applyBorder="1" applyAlignment="1" applyProtection="1">
      <alignment vertical="center"/>
      <protection locked="0" hidden="1"/>
    </xf>
    <xf numFmtId="177" fontId="4" fillId="9" borderId="58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63" xfId="2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57" xfId="2" applyNumberFormat="1" applyFont="1" applyFill="1" applyBorder="1" applyAlignment="1" applyProtection="1">
      <alignment horizontal="center" vertical="center" wrapText="1"/>
      <protection locked="0" hidden="1"/>
    </xf>
    <xf numFmtId="176" fontId="54" fillId="9" borderId="101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01" xfId="2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40" xfId="2" applyNumberFormat="1" applyFont="1" applyBorder="1" applyAlignment="1" applyProtection="1">
      <alignment horizontal="center" vertical="center" wrapText="1"/>
      <protection locked="0" hidden="1"/>
    </xf>
    <xf numFmtId="176" fontId="4" fillId="12" borderId="46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29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56" xfId="0" applyNumberFormat="1" applyFont="1" applyBorder="1" applyAlignment="1" applyProtection="1">
      <alignment horizontal="left" vertical="center"/>
      <protection locked="0" hidden="1"/>
    </xf>
    <xf numFmtId="0" fontId="4" fillId="0" borderId="57" xfId="0" applyNumberFormat="1" applyFont="1" applyBorder="1" applyAlignment="1" applyProtection="1">
      <alignment horizontal="center" vertical="center" wrapText="1"/>
      <protection locked="0" hidden="1"/>
    </xf>
    <xf numFmtId="177" fontId="4" fillId="0" borderId="63" xfId="0" applyNumberFormat="1" applyFont="1" applyFill="1" applyBorder="1" applyAlignment="1" applyProtection="1">
      <alignment horizontal="right" vertical="center"/>
      <protection locked="0" hidden="1"/>
    </xf>
    <xf numFmtId="0" fontId="34" fillId="0" borderId="42" xfId="9" applyFont="1" applyFill="1" applyBorder="1" applyAlignment="1" applyProtection="1">
      <alignment horizontal="center" vertical="center"/>
      <protection hidden="1"/>
    </xf>
    <xf numFmtId="0" fontId="34" fillId="0" borderId="42" xfId="9" applyFont="1" applyFill="1" applyBorder="1" applyAlignment="1" applyProtection="1">
      <alignment horizontal="left" vertical="center" wrapText="1"/>
      <protection hidden="1"/>
    </xf>
    <xf numFmtId="0" fontId="34" fillId="0" borderId="42" xfId="9" applyFont="1" applyFill="1" applyBorder="1" applyAlignment="1" applyProtection="1">
      <alignment horizontal="center" vertical="center" wrapText="1"/>
      <protection hidden="1"/>
    </xf>
    <xf numFmtId="0" fontId="34" fillId="0" borderId="47" xfId="9" applyFont="1" applyFill="1" applyBorder="1" applyAlignment="1" applyProtection="1">
      <alignment horizontal="center" vertical="center" wrapText="1"/>
      <protection hidden="1"/>
    </xf>
    <xf numFmtId="0" fontId="8" fillId="0" borderId="51" xfId="9" applyFont="1" applyFill="1" applyBorder="1" applyAlignment="1" applyProtection="1">
      <alignment horizontal="center" vertical="center" wrapText="1"/>
      <protection hidden="1"/>
    </xf>
    <xf numFmtId="0" fontId="8" fillId="0" borderId="42" xfId="9" applyFont="1" applyFill="1" applyBorder="1" applyAlignment="1" applyProtection="1">
      <alignment horizontal="center" vertical="center" wrapText="1"/>
      <protection hidden="1"/>
    </xf>
    <xf numFmtId="181" fontId="8" fillId="0" borderId="45" xfId="10" applyNumberFormat="1" applyFont="1" applyFill="1" applyBorder="1" applyAlignment="1" applyProtection="1">
      <alignment horizontal="right" vertical="center"/>
      <protection hidden="1"/>
    </xf>
    <xf numFmtId="180" fontId="34" fillId="0" borderId="42" xfId="9" applyNumberFormat="1" applyFont="1" applyFill="1" applyBorder="1" applyAlignment="1" applyProtection="1">
      <alignment horizontal="center" vertical="center"/>
      <protection hidden="1"/>
    </xf>
    <xf numFmtId="0" fontId="8" fillId="9" borderId="49" xfId="4" applyFont="1" applyFill="1" applyBorder="1" applyAlignment="1" applyProtection="1">
      <alignment horizontal="center" vertical="center" wrapText="1" readingOrder="1"/>
      <protection locked="0" hidden="1"/>
    </xf>
    <xf numFmtId="0" fontId="34" fillId="9" borderId="42" xfId="9" applyFont="1" applyFill="1" applyBorder="1" applyAlignment="1">
      <alignment horizontal="left" vertical="center" wrapText="1"/>
    </xf>
    <xf numFmtId="0" fontId="34" fillId="9" borderId="0" xfId="9" applyFont="1" applyFill="1" applyAlignment="1">
      <alignment horizontal="center" vertical="center"/>
    </xf>
    <xf numFmtId="0" fontId="34" fillId="9" borderId="42" xfId="9" applyFont="1" applyFill="1" applyBorder="1" applyAlignment="1" applyProtection="1">
      <alignment horizontal="center" vertical="center"/>
      <protection hidden="1"/>
    </xf>
    <xf numFmtId="0" fontId="34" fillId="9" borderId="42" xfId="9" applyFont="1" applyFill="1" applyBorder="1" applyAlignment="1" applyProtection="1">
      <alignment horizontal="left" vertical="center" wrapText="1"/>
      <protection hidden="1"/>
    </xf>
    <xf numFmtId="0" fontId="34" fillId="9" borderId="42" xfId="9" applyFont="1" applyFill="1" applyBorder="1" applyAlignment="1" applyProtection="1">
      <alignment horizontal="center" vertical="center" wrapText="1"/>
      <protection hidden="1"/>
    </xf>
    <xf numFmtId="0" fontId="34" fillId="9" borderId="47" xfId="9" applyFont="1" applyFill="1" applyBorder="1" applyAlignment="1" applyProtection="1">
      <alignment horizontal="center" vertical="center" wrapText="1"/>
      <protection hidden="1"/>
    </xf>
    <xf numFmtId="0" fontId="8" fillId="9" borderId="51" xfId="9" applyFont="1" applyFill="1" applyBorder="1" applyAlignment="1" applyProtection="1">
      <alignment horizontal="center" vertical="center" wrapText="1"/>
      <protection hidden="1"/>
    </xf>
    <xf numFmtId="0" fontId="8" fillId="9" borderId="42" xfId="9" applyFont="1" applyFill="1" applyBorder="1" applyAlignment="1" applyProtection="1">
      <alignment horizontal="center" vertical="center" wrapText="1"/>
      <protection hidden="1"/>
    </xf>
    <xf numFmtId="181" fontId="8" fillId="9" borderId="45" xfId="10" applyNumberFormat="1" applyFont="1" applyFill="1" applyBorder="1" applyAlignment="1" applyProtection="1">
      <alignment horizontal="right" vertical="center"/>
      <protection hidden="1"/>
    </xf>
    <xf numFmtId="180" fontId="34" fillId="9" borderId="42" xfId="9" applyNumberFormat="1" applyFont="1" applyFill="1" applyBorder="1" applyAlignment="1" applyProtection="1">
      <alignment horizontal="center" vertical="center"/>
      <protection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4" xfId="3" applyNumberFormat="1" applyFont="1" applyFill="1" applyBorder="1" applyAlignment="1" applyProtection="1">
      <alignment horizontal="center" vertical="center" wrapText="1"/>
      <protection locked="0" hidden="1"/>
    </xf>
    <xf numFmtId="0" fontId="11" fillId="9" borderId="27" xfId="2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28" xfId="2" applyNumberFormat="1" applyFont="1" applyFill="1" applyBorder="1" applyAlignment="1" applyProtection="1">
      <alignment vertical="center" wrapText="1"/>
      <protection locked="0" hidden="1"/>
    </xf>
    <xf numFmtId="176" fontId="4" fillId="9" borderId="29" xfId="2" applyNumberFormat="1" applyFont="1" applyFill="1" applyBorder="1" applyAlignment="1" applyProtection="1">
      <alignment horizontal="center" vertical="center" wrapText="1"/>
      <protection locked="0" hidden="1"/>
    </xf>
    <xf numFmtId="0" fontId="4" fillId="9" borderId="29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29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9" borderId="30" xfId="2" applyNumberFormat="1" applyFont="1" applyFill="1" applyBorder="1" applyAlignment="1" applyProtection="1">
      <alignment horizontal="right" vertical="center"/>
      <protection locked="0" hidden="1"/>
    </xf>
    <xf numFmtId="177" fontId="4" fillId="9" borderId="31" xfId="2" applyNumberFormat="1" applyFont="1" applyFill="1" applyBorder="1" applyAlignment="1" applyProtection="1">
      <alignment horizontal="right" vertical="center"/>
      <protection locked="0" hidden="1"/>
    </xf>
    <xf numFmtId="178" fontId="9" fillId="9" borderId="32" xfId="2" applyNumberFormat="1" applyFont="1" applyFill="1" applyBorder="1" applyAlignment="1" applyProtection="1">
      <alignment horizontal="right" vertical="center"/>
      <protection hidden="1"/>
    </xf>
    <xf numFmtId="176" fontId="4" fillId="9" borderId="3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34" xfId="3" applyNumberFormat="1" applyFont="1" applyFill="1" applyBorder="1" applyAlignment="1" applyProtection="1">
      <alignment horizontal="center" vertical="center" wrapText="1"/>
      <protection locked="0" hidden="1"/>
    </xf>
    <xf numFmtId="176" fontId="13" fillId="9" borderId="3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3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35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36" xfId="2" applyNumberFormat="1" applyFont="1" applyFill="1" applyBorder="1" applyAlignment="1" applyProtection="1">
      <alignment horizontal="center" vertical="center" wrapText="1"/>
      <protection locked="0" hidden="1"/>
    </xf>
    <xf numFmtId="0" fontId="14" fillId="9" borderId="155" xfId="0" applyFont="1" applyFill="1" applyBorder="1" applyAlignment="1">
      <alignment horizontal="center" vertical="center"/>
    </xf>
    <xf numFmtId="176" fontId="4" fillId="0" borderId="197" xfId="2" applyNumberFormat="1" applyFont="1" applyFill="1" applyBorder="1" applyAlignment="1" applyProtection="1">
      <alignment horizontal="center" vertical="center" wrapText="1"/>
      <protection locked="0" hidden="1"/>
    </xf>
    <xf numFmtId="184" fontId="4" fillId="17" borderId="50" xfId="2" applyNumberFormat="1" applyFont="1" applyFill="1" applyBorder="1" applyAlignment="1" applyProtection="1">
      <alignment horizontal="center" vertical="center" shrinkToFit="1"/>
      <protection locked="0" hidden="1"/>
    </xf>
    <xf numFmtId="0" fontId="8" fillId="21" borderId="26" xfId="0" applyFont="1" applyFill="1" applyBorder="1" applyAlignment="1">
      <alignment horizontal="center" vertical="center" wrapText="1"/>
    </xf>
    <xf numFmtId="0" fontId="8" fillId="0" borderId="27" xfId="4" applyFont="1" applyFill="1" applyBorder="1" applyAlignment="1" applyProtection="1">
      <alignment horizontal="center" vertical="center" wrapText="1" readingOrder="1"/>
      <protection locked="0" hidden="1"/>
    </xf>
    <xf numFmtId="0" fontId="3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84" xfId="2" applyFont="1" applyFill="1" applyBorder="1" applyAlignment="1" applyProtection="1">
      <alignment horizontal="center" vertical="center" wrapText="1" readingOrder="1"/>
      <protection locked="0" hidden="1"/>
    </xf>
    <xf numFmtId="184" fontId="4" fillId="0" borderId="73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82" xfId="2" applyNumberFormat="1" applyFont="1" applyBorder="1" applyAlignment="1" applyProtection="1">
      <alignment horizontal="right" vertical="center"/>
      <protection locked="0" hidden="1"/>
    </xf>
    <xf numFmtId="177" fontId="4" fillId="0" borderId="79" xfId="2" applyNumberFormat="1" applyFont="1" applyBorder="1" applyAlignment="1" applyProtection="1">
      <alignment horizontal="right" vertical="center"/>
      <protection locked="0" hidden="1"/>
    </xf>
    <xf numFmtId="176" fontId="4" fillId="9" borderId="78" xfId="3" applyNumberFormat="1" applyFont="1" applyFill="1" applyBorder="1" applyAlignment="1" applyProtection="1">
      <alignment horizontal="center" vertical="center" wrapText="1"/>
      <protection locked="0" hidden="1"/>
    </xf>
    <xf numFmtId="0" fontId="8" fillId="0" borderId="128" xfId="0" applyFont="1" applyBorder="1" applyAlignment="1">
      <alignment horizontal="center" vertical="center"/>
    </xf>
    <xf numFmtId="0" fontId="8" fillId="5" borderId="49" xfId="2" applyFont="1" applyFill="1" applyBorder="1" applyAlignment="1" applyProtection="1">
      <alignment horizontal="center" vertical="center" wrapText="1" readingOrder="1"/>
      <protection locked="0" hidden="1"/>
    </xf>
    <xf numFmtId="0" fontId="8" fillId="0" borderId="26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8" fillId="0" borderId="90" xfId="0" applyFont="1" applyBorder="1" applyAlignment="1">
      <alignment horizontal="center" vertical="center"/>
    </xf>
    <xf numFmtId="0" fontId="8" fillId="16" borderId="26" xfId="0" applyFont="1" applyFill="1" applyBorder="1" applyAlignment="1">
      <alignment horizontal="center" vertical="center"/>
    </xf>
    <xf numFmtId="0" fontId="8" fillId="9" borderId="49" xfId="2" applyFont="1" applyFill="1" applyBorder="1" applyAlignment="1" applyProtection="1">
      <alignment horizontal="center" vertical="center" wrapText="1" readingOrder="1"/>
      <protection locked="0" hidden="1"/>
    </xf>
    <xf numFmtId="0" fontId="8" fillId="9" borderId="90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129" xfId="0" applyFont="1" applyFill="1" applyBorder="1" applyAlignment="1">
      <alignment horizontal="center" vertical="center"/>
    </xf>
    <xf numFmtId="176" fontId="4" fillId="9" borderId="28" xfId="2" applyNumberFormat="1" applyFont="1" applyFill="1" applyBorder="1" applyAlignment="1" applyProtection="1">
      <alignment vertical="center"/>
      <protection locked="0" hidden="1"/>
    </xf>
    <xf numFmtId="176" fontId="4" fillId="9" borderId="197" xfId="2" applyNumberFormat="1" applyFont="1" applyFill="1" applyBorder="1" applyAlignment="1" applyProtection="1">
      <alignment horizontal="center" vertical="center" wrapText="1"/>
      <protection locked="0" hidden="1"/>
    </xf>
    <xf numFmtId="0" fontId="4" fillId="13" borderId="17" xfId="8" applyFont="1" applyFill="1" applyBorder="1" applyAlignment="1" applyProtection="1">
      <alignment horizontal="center" vertical="center" wrapText="1" readingOrder="1"/>
      <protection locked="0" hidden="1"/>
    </xf>
    <xf numFmtId="176" fontId="4" fillId="13" borderId="16" xfId="2" applyNumberFormat="1" applyFont="1" applyFill="1" applyBorder="1" applyAlignment="1" applyProtection="1">
      <alignment vertical="center" wrapText="1"/>
      <protection locked="0" hidden="1"/>
    </xf>
    <xf numFmtId="176" fontId="4" fillId="13" borderId="18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8" xfId="8" applyNumberFormat="1" applyFont="1" applyFill="1" applyBorder="1" applyAlignment="1" applyProtection="1">
      <alignment horizontal="center" vertical="center" shrinkToFit="1"/>
      <protection locked="0" hidden="1"/>
    </xf>
    <xf numFmtId="0" fontId="4" fillId="13" borderId="18" xfId="8" applyNumberFormat="1" applyFont="1" applyFill="1" applyBorder="1" applyAlignment="1" applyProtection="1">
      <alignment horizontal="center" vertical="center" wrapText="1"/>
      <protection locked="0" hidden="1"/>
    </xf>
    <xf numFmtId="177" fontId="4" fillId="13" borderId="74" xfId="8" applyNumberFormat="1" applyFont="1" applyFill="1" applyBorder="1" applyAlignment="1" applyProtection="1">
      <alignment horizontal="right" vertical="center"/>
      <protection locked="0" hidden="1"/>
    </xf>
    <xf numFmtId="177" fontId="4" fillId="13" borderId="75" xfId="2" applyNumberFormat="1" applyFont="1" applyFill="1" applyBorder="1" applyAlignment="1" applyProtection="1">
      <alignment horizontal="right" vertical="center"/>
      <protection locked="0" hidden="1"/>
    </xf>
    <xf numFmtId="178" fontId="9" fillId="13" borderId="54" xfId="8" applyNumberFormat="1" applyFont="1" applyFill="1" applyBorder="1" applyAlignment="1" applyProtection="1">
      <alignment horizontal="right" vertical="center"/>
      <protection hidden="1"/>
    </xf>
    <xf numFmtId="176" fontId="4" fillId="13" borderId="169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43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75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98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185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13" borderId="26" xfId="2" applyNumberFormat="1" applyFont="1" applyFill="1" applyBorder="1" applyAlignment="1" applyProtection="1">
      <alignment horizontal="center" vertical="center" wrapText="1"/>
      <protection locked="0" hidden="1"/>
    </xf>
    <xf numFmtId="0" fontId="8" fillId="9" borderId="91" xfId="4" applyFont="1" applyFill="1" applyBorder="1" applyAlignment="1" applyProtection="1">
      <alignment horizontal="center" vertical="center" wrapText="1" readingOrder="1"/>
      <protection locked="0" hidden="1"/>
    </xf>
    <xf numFmtId="176" fontId="4" fillId="9" borderId="92" xfId="2" applyNumberFormat="1" applyFont="1" applyFill="1" applyBorder="1" applyAlignment="1" applyProtection="1">
      <alignment vertical="center" wrapText="1"/>
      <protection locked="0" hidden="1"/>
    </xf>
    <xf numFmtId="176" fontId="4" fillId="9" borderId="93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93" xfId="4" applyNumberFormat="1" applyFont="1" applyFill="1" applyBorder="1" applyAlignment="1" applyProtection="1">
      <alignment horizontal="center" vertical="center" shrinkToFit="1"/>
      <protection locked="0" hidden="1"/>
    </xf>
    <xf numFmtId="0" fontId="4" fillId="9" borderId="93" xfId="4" applyNumberFormat="1" applyFont="1" applyFill="1" applyBorder="1" applyAlignment="1" applyProtection="1">
      <alignment horizontal="center" vertical="center" wrapText="1"/>
      <protection locked="0" hidden="1"/>
    </xf>
    <xf numFmtId="177" fontId="4" fillId="9" borderId="94" xfId="4" applyNumberFormat="1" applyFont="1" applyFill="1" applyBorder="1" applyAlignment="1" applyProtection="1">
      <alignment horizontal="right" vertical="center"/>
      <protection locked="0" hidden="1"/>
    </xf>
    <xf numFmtId="177" fontId="4" fillId="9" borderId="95" xfId="4" applyNumberFormat="1" applyFont="1" applyFill="1" applyBorder="1" applyAlignment="1" applyProtection="1">
      <alignment horizontal="right" vertical="center"/>
      <protection locked="0" hidden="1"/>
    </xf>
    <xf numFmtId="178" fontId="9" fillId="9" borderId="96" xfId="4" applyNumberFormat="1" applyFont="1" applyFill="1" applyBorder="1" applyAlignment="1" applyProtection="1">
      <alignment horizontal="right" vertical="center"/>
      <protection hidden="1"/>
    </xf>
    <xf numFmtId="176" fontId="4" fillId="9" borderId="97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98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9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99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100" xfId="4" applyNumberFormat="1" applyFont="1" applyFill="1" applyBorder="1" applyAlignment="1" applyProtection="1">
      <alignment horizontal="center" vertical="center" wrapText="1"/>
      <protection locked="0" hidden="1"/>
    </xf>
    <xf numFmtId="176" fontId="4" fillId="9" borderId="199" xfId="4" applyNumberFormat="1" applyFont="1" applyFill="1" applyBorder="1" applyAlignment="1" applyProtection="1">
      <alignment horizontal="center" vertical="center" wrapText="1"/>
      <protection locked="0" hidden="1"/>
    </xf>
    <xf numFmtId="0" fontId="8" fillId="22" borderId="49" xfId="4" applyFont="1" applyFill="1" applyBorder="1" applyAlignment="1" applyProtection="1">
      <alignment horizontal="center" vertical="center"/>
      <protection locked="0" hidden="1"/>
    </xf>
    <xf numFmtId="0" fontId="4" fillId="22" borderId="38" xfId="4" applyFont="1" applyFill="1" applyBorder="1" applyAlignment="1" applyProtection="1">
      <alignment horizontal="left" vertical="center"/>
      <protection locked="0" hidden="1"/>
    </xf>
    <xf numFmtId="0" fontId="4" fillId="22" borderId="50" xfId="4" applyFont="1" applyFill="1" applyBorder="1" applyAlignment="1" applyProtection="1">
      <alignment horizontal="center" vertical="center"/>
      <protection locked="0" hidden="1"/>
    </xf>
    <xf numFmtId="0" fontId="4" fillId="22" borderId="50" xfId="4" applyFont="1" applyFill="1" applyBorder="1" applyAlignment="1" applyProtection="1">
      <alignment horizontal="center" vertical="center" wrapText="1"/>
      <protection locked="0" hidden="1"/>
    </xf>
    <xf numFmtId="0" fontId="4" fillId="22" borderId="50" xfId="4" applyNumberFormat="1" applyFont="1" applyFill="1" applyBorder="1" applyAlignment="1" applyProtection="1">
      <alignment horizontal="center" vertical="center"/>
      <protection locked="0" hidden="1"/>
    </xf>
    <xf numFmtId="179" fontId="4" fillId="22" borderId="51" xfId="1" applyNumberFormat="1" applyFont="1" applyFill="1" applyBorder="1" applyAlignment="1" applyProtection="1">
      <alignment horizontal="center" vertical="center"/>
      <protection locked="0" hidden="1"/>
    </xf>
    <xf numFmtId="179" fontId="4" fillId="22" borderId="42" xfId="1" applyNumberFormat="1" applyFont="1" applyFill="1" applyBorder="1" applyAlignment="1" applyProtection="1">
      <alignment horizontal="center" vertical="center"/>
      <protection locked="0" hidden="1"/>
    </xf>
    <xf numFmtId="179" fontId="13" fillId="22" borderId="43" xfId="4" applyNumberFormat="1" applyFont="1" applyFill="1" applyBorder="1" applyAlignment="1" applyProtection="1">
      <alignment horizontal="center" vertical="center"/>
      <protection locked="0" hidden="1"/>
    </xf>
    <xf numFmtId="0" fontId="4" fillId="22" borderId="44" xfId="4" applyFont="1" applyFill="1" applyBorder="1" applyAlignment="1" applyProtection="1">
      <alignment horizontal="center" vertical="center" shrinkToFit="1"/>
      <protection locked="0" hidden="1"/>
    </xf>
    <xf numFmtId="0" fontId="4" fillId="22" borderId="45" xfId="4" applyFont="1" applyFill="1" applyBorder="1" applyAlignment="1" applyProtection="1">
      <alignment horizontal="center" vertical="center" shrinkToFit="1"/>
      <protection locked="0" hidden="1"/>
    </xf>
    <xf numFmtId="0" fontId="4" fillId="22" borderId="45" xfId="4" applyFont="1" applyFill="1" applyBorder="1" applyAlignment="1" applyProtection="1">
      <alignment horizontal="center" vertical="center" wrapText="1" shrinkToFit="1"/>
      <protection locked="0" hidden="1"/>
    </xf>
    <xf numFmtId="0" fontId="4" fillId="22" borderId="42" xfId="4" applyFont="1" applyFill="1" applyBorder="1" applyAlignment="1" applyProtection="1">
      <alignment horizontal="center" vertical="center" shrinkToFit="1"/>
      <protection locked="0" hidden="1"/>
    </xf>
    <xf numFmtId="0" fontId="4" fillId="22" borderId="47" xfId="4" applyFont="1" applyFill="1" applyBorder="1" applyAlignment="1" applyProtection="1">
      <alignment horizontal="center" vertical="center" shrinkToFit="1"/>
      <protection locked="0" hidden="1"/>
    </xf>
    <xf numFmtId="0" fontId="4" fillId="22" borderId="53" xfId="4" applyFont="1" applyFill="1" applyBorder="1" applyAlignment="1" applyProtection="1">
      <alignment horizontal="center" vertical="center"/>
      <protection locked="0" hidden="1"/>
    </xf>
    <xf numFmtId="176" fontId="4" fillId="22" borderId="90" xfId="2" applyNumberFormat="1" applyFont="1" applyFill="1" applyBorder="1" applyAlignment="1" applyProtection="1">
      <alignment horizontal="center" vertical="center" wrapText="1"/>
      <protection locked="0" hidden="1"/>
    </xf>
    <xf numFmtId="0" fontId="4" fillId="22" borderId="55" xfId="2" applyFont="1" applyFill="1" applyBorder="1" applyAlignment="1" applyProtection="1">
      <alignment horizontal="center" vertical="center" wrapText="1" readingOrder="1"/>
      <protection locked="0" hidden="1"/>
    </xf>
    <xf numFmtId="176" fontId="4" fillId="22" borderId="56" xfId="2" applyNumberFormat="1" applyFont="1" applyFill="1" applyBorder="1" applyAlignment="1" applyProtection="1">
      <alignment vertical="center" wrapText="1"/>
      <protection locked="0" hidden="1"/>
    </xf>
    <xf numFmtId="176" fontId="4" fillId="22" borderId="5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2" borderId="57" xfId="2" applyNumberFormat="1" applyFont="1" applyFill="1" applyBorder="1" applyAlignment="1" applyProtection="1">
      <alignment horizontal="center" vertical="center" shrinkToFit="1"/>
      <protection locked="0" hidden="1"/>
    </xf>
    <xf numFmtId="0" fontId="4" fillId="22" borderId="57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22" borderId="58" xfId="2" applyNumberFormat="1" applyFont="1" applyFill="1" applyBorder="1" applyAlignment="1" applyProtection="1">
      <alignment horizontal="right" vertical="center"/>
      <protection locked="0" hidden="1"/>
    </xf>
    <xf numFmtId="177" fontId="4" fillId="22" borderId="63" xfId="2" applyNumberFormat="1" applyFont="1" applyFill="1" applyBorder="1" applyAlignment="1" applyProtection="1">
      <alignment horizontal="right" vertical="center"/>
      <protection locked="0" hidden="1"/>
    </xf>
    <xf numFmtId="178" fontId="9" fillId="22" borderId="60" xfId="2" applyNumberFormat="1" applyFont="1" applyFill="1" applyBorder="1" applyAlignment="1" applyProtection="1">
      <alignment horizontal="right" vertical="center"/>
      <protection hidden="1"/>
    </xf>
    <xf numFmtId="176" fontId="4" fillId="22" borderId="6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2" borderId="6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2" borderId="6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2" borderId="64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2" borderId="65" xfId="2" applyNumberFormat="1" applyFont="1" applyFill="1" applyBorder="1" applyAlignment="1" applyProtection="1">
      <alignment horizontal="center" vertical="center" wrapText="1"/>
      <protection locked="0" hidden="1"/>
    </xf>
    <xf numFmtId="0" fontId="14" fillId="22" borderId="6" xfId="0" applyFont="1" applyFill="1" applyBorder="1" applyAlignment="1">
      <alignment horizontal="center" vertical="center"/>
    </xf>
    <xf numFmtId="0" fontId="4" fillId="23" borderId="27" xfId="2" applyFont="1" applyFill="1" applyBorder="1" applyAlignment="1" applyProtection="1">
      <alignment horizontal="center" vertical="center" wrapText="1" readingOrder="1"/>
      <protection locked="0" hidden="1"/>
    </xf>
    <xf numFmtId="176" fontId="4" fillId="23" borderId="28" xfId="2" applyNumberFormat="1" applyFont="1" applyFill="1" applyBorder="1" applyAlignment="1" applyProtection="1">
      <alignment vertical="center" wrapText="1"/>
      <protection locked="0" hidden="1"/>
    </xf>
    <xf numFmtId="176" fontId="4" fillId="23" borderId="29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30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31" xfId="2" applyNumberFormat="1" applyFont="1" applyFill="1" applyBorder="1" applyAlignment="1" applyProtection="1">
      <alignment horizontal="center" vertical="center" wrapText="1"/>
      <protection locked="0" hidden="1"/>
    </xf>
    <xf numFmtId="0" fontId="4" fillId="23" borderId="29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29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23" borderId="30" xfId="2" applyNumberFormat="1" applyFont="1" applyFill="1" applyBorder="1" applyAlignment="1" applyProtection="1">
      <alignment horizontal="right" vertical="center"/>
      <protection locked="0" hidden="1"/>
    </xf>
    <xf numFmtId="177" fontId="4" fillId="23" borderId="31" xfId="2" applyNumberFormat="1" applyFont="1" applyFill="1" applyBorder="1" applyAlignment="1" applyProtection="1">
      <alignment horizontal="right" vertical="center"/>
      <protection locked="0" hidden="1"/>
    </xf>
    <xf numFmtId="178" fontId="9" fillId="23" borderId="32" xfId="2" applyNumberFormat="1" applyFont="1" applyFill="1" applyBorder="1" applyAlignment="1" applyProtection="1">
      <alignment horizontal="right" vertical="center"/>
      <protection hidden="1"/>
    </xf>
    <xf numFmtId="176" fontId="4" fillId="23" borderId="33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3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3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35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36" xfId="2" applyNumberFormat="1" applyFont="1" applyFill="1" applyBorder="1" applyAlignment="1" applyProtection="1">
      <alignment horizontal="center" vertical="center" wrapText="1"/>
      <protection locked="0" hidden="1"/>
    </xf>
    <xf numFmtId="0" fontId="11" fillId="23" borderId="197" xfId="0" applyFont="1" applyFill="1" applyBorder="1" applyAlignment="1">
      <alignment horizontal="center" vertical="center"/>
    </xf>
    <xf numFmtId="0" fontId="11" fillId="23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23" borderId="38" xfId="2" applyNumberFormat="1" applyFont="1" applyFill="1" applyBorder="1" applyAlignment="1" applyProtection="1">
      <alignment vertical="center" wrapText="1"/>
      <protection locked="0" hidden="1"/>
    </xf>
    <xf numFmtId="176" fontId="4" fillId="23" borderId="50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51" xfId="2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42" xfId="2" applyNumberFormat="1" applyFont="1" applyFill="1" applyBorder="1" applyAlignment="1" applyProtection="1">
      <alignment horizontal="center" vertical="center" wrapText="1"/>
      <protection locked="0" hidden="1"/>
    </xf>
    <xf numFmtId="0" fontId="4" fillId="23" borderId="50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50" xfId="2" applyNumberFormat="1" applyFont="1" applyFill="1" applyBorder="1" applyAlignment="1" applyProtection="1">
      <alignment horizontal="center" vertical="center" shrinkToFit="1"/>
      <protection locked="0" hidden="1"/>
    </xf>
    <xf numFmtId="177" fontId="4" fillId="23" borderId="51" xfId="2" applyNumberFormat="1" applyFont="1" applyFill="1" applyBorder="1" applyAlignment="1" applyProtection="1">
      <alignment horizontal="right" vertical="center"/>
      <protection locked="0" hidden="1"/>
    </xf>
    <xf numFmtId="177" fontId="4" fillId="23" borderId="42" xfId="2" applyNumberFormat="1" applyFont="1" applyFill="1" applyBorder="1" applyAlignment="1" applyProtection="1">
      <alignment horizontal="right" vertical="center"/>
      <protection locked="0" hidden="1"/>
    </xf>
    <xf numFmtId="178" fontId="9" fillId="23" borderId="43" xfId="2" applyNumberFormat="1" applyFont="1" applyFill="1" applyBorder="1" applyAlignment="1" applyProtection="1">
      <alignment horizontal="right" vertical="center"/>
      <protection hidden="1"/>
    </xf>
    <xf numFmtId="176" fontId="4" fillId="23" borderId="44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4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42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47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90" xfId="2" applyNumberFormat="1" applyFont="1" applyFill="1" applyBorder="1" applyAlignment="1" applyProtection="1">
      <alignment horizontal="center" vertical="center" wrapText="1"/>
      <protection locked="0" hidden="1"/>
    </xf>
    <xf numFmtId="0" fontId="4" fillId="23" borderId="49" xfId="2" applyFont="1" applyFill="1" applyBorder="1" applyAlignment="1" applyProtection="1">
      <alignment horizontal="center" vertical="center" wrapText="1" readingOrder="1"/>
      <protection locked="0" hidden="1"/>
    </xf>
    <xf numFmtId="176" fontId="4" fillId="23" borderId="38" xfId="2" applyNumberFormat="1" applyFont="1" applyFill="1" applyBorder="1" applyAlignment="1" applyProtection="1">
      <alignment vertical="center"/>
      <protection locked="0" hidden="1"/>
    </xf>
    <xf numFmtId="0" fontId="14" fillId="23" borderId="26" xfId="0" applyFont="1" applyFill="1" applyBorder="1" applyAlignment="1">
      <alignment horizontal="center" vertical="center"/>
    </xf>
    <xf numFmtId="0" fontId="4" fillId="23" borderId="55" xfId="8" applyFont="1" applyFill="1" applyBorder="1" applyAlignment="1" applyProtection="1">
      <alignment horizontal="center" vertical="center" wrapText="1" readingOrder="1"/>
      <protection locked="0" hidden="1"/>
    </xf>
    <xf numFmtId="176" fontId="4" fillId="23" borderId="56" xfId="2" applyNumberFormat="1" applyFont="1" applyFill="1" applyBorder="1" applyAlignment="1" applyProtection="1">
      <alignment vertical="center" wrapText="1"/>
      <protection locked="0" hidden="1"/>
    </xf>
    <xf numFmtId="176" fontId="4" fillId="23" borderId="57" xfId="8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58" xfId="8" applyNumberFormat="1" applyFont="1" applyFill="1" applyBorder="1" applyAlignment="1" applyProtection="1">
      <alignment horizontal="center" vertical="center" wrapText="1"/>
      <protection locked="0" hidden="1"/>
    </xf>
    <xf numFmtId="177" fontId="4" fillId="23" borderId="63" xfId="2" applyNumberFormat="1" applyFont="1" applyFill="1" applyBorder="1" applyAlignment="1" applyProtection="1">
      <alignment horizontal="center" vertical="center" wrapText="1"/>
      <protection locked="0" hidden="1"/>
    </xf>
    <xf numFmtId="0" fontId="4" fillId="23" borderId="57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57" xfId="8" applyNumberFormat="1" applyFont="1" applyFill="1" applyBorder="1" applyAlignment="1" applyProtection="1">
      <alignment horizontal="center" vertical="center" shrinkToFit="1"/>
      <protection locked="0" hidden="1"/>
    </xf>
    <xf numFmtId="177" fontId="4" fillId="23" borderId="58" xfId="8" applyNumberFormat="1" applyFont="1" applyFill="1" applyBorder="1" applyAlignment="1" applyProtection="1">
      <alignment horizontal="right" vertical="center"/>
      <protection locked="0" hidden="1"/>
    </xf>
    <xf numFmtId="177" fontId="4" fillId="23" borderId="63" xfId="2" applyNumberFormat="1" applyFont="1" applyFill="1" applyBorder="1" applyAlignment="1" applyProtection="1">
      <alignment horizontal="right" vertical="center"/>
      <protection locked="0" hidden="1"/>
    </xf>
    <xf numFmtId="178" fontId="9" fillId="24" borderId="60" xfId="8" applyNumberFormat="1" applyFont="1" applyFill="1" applyBorder="1" applyAlignment="1" applyProtection="1">
      <alignment horizontal="right" vertical="center"/>
      <protection hidden="1"/>
    </xf>
    <xf numFmtId="176" fontId="4" fillId="25" borderId="61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5" borderId="62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62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63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64" xfId="8" applyNumberFormat="1" applyFont="1" applyFill="1" applyBorder="1" applyAlignment="1" applyProtection="1">
      <alignment horizontal="center" vertical="center" wrapText="1"/>
      <protection locked="0" hidden="1"/>
    </xf>
    <xf numFmtId="176" fontId="4" fillId="23" borderId="65" xfId="8" applyNumberFormat="1" applyFont="1" applyFill="1" applyBorder="1" applyAlignment="1" applyProtection="1">
      <alignment horizontal="center" vertical="center" wrapText="1"/>
      <protection locked="0" hidden="1"/>
    </xf>
    <xf numFmtId="0" fontId="14" fillId="23" borderId="101" xfId="0" applyFont="1" applyFill="1" applyBorder="1" applyAlignment="1">
      <alignment horizontal="center" vertical="center"/>
    </xf>
    <xf numFmtId="176" fontId="4" fillId="0" borderId="59" xfId="3" applyNumberFormat="1" applyFont="1" applyBorder="1" applyAlignment="1" applyProtection="1">
      <alignment horizontal="center" vertical="center" wrapText="1"/>
      <protection locked="0" hidden="1"/>
    </xf>
    <xf numFmtId="176" fontId="4" fillId="3" borderId="87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7" fontId="4" fillId="0" borderId="58" xfId="8" applyNumberFormat="1" applyFont="1" applyBorder="1" applyAlignment="1" applyProtection="1">
      <alignment horizontal="center" vertical="center" wrapText="1"/>
      <protection locked="0" hidden="1"/>
    </xf>
    <xf numFmtId="0" fontId="4" fillId="0" borderId="57" xfId="8" applyNumberFormat="1" applyFont="1" applyBorder="1" applyAlignment="1" applyProtection="1">
      <alignment horizontal="center" vertical="center" wrapText="1"/>
      <protection locked="0" hidden="1"/>
    </xf>
    <xf numFmtId="0" fontId="14" fillId="0" borderId="127" xfId="0" applyFont="1" applyFill="1" applyBorder="1" applyAlignment="1">
      <alignment horizontal="center" vertical="center"/>
    </xf>
    <xf numFmtId="0" fontId="4" fillId="0" borderId="83" xfId="4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85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86" xfId="4" applyNumberFormat="1" applyFont="1" applyBorder="1" applyAlignment="1" applyProtection="1">
      <alignment horizontal="center" vertical="center" wrapText="1"/>
      <protection locked="0" hidden="1"/>
    </xf>
    <xf numFmtId="177" fontId="4" fillId="0" borderId="59" xfId="4" applyNumberFormat="1" applyFont="1" applyFill="1" applyBorder="1" applyAlignment="1" applyProtection="1">
      <alignment horizontal="center" vertical="center" wrapText="1"/>
      <protection locked="0" hidden="1"/>
    </xf>
    <xf numFmtId="0" fontId="4" fillId="0" borderId="85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85" xfId="4" applyNumberFormat="1" applyFont="1" applyBorder="1" applyAlignment="1" applyProtection="1">
      <alignment horizontal="center" vertical="center" shrinkToFit="1"/>
      <protection locked="0" hidden="1"/>
    </xf>
    <xf numFmtId="177" fontId="4" fillId="0" borderId="86" xfId="4" applyNumberFormat="1" applyFont="1" applyBorder="1" applyAlignment="1" applyProtection="1">
      <alignment horizontal="right" vertical="center"/>
      <protection locked="0" hidden="1"/>
    </xf>
    <xf numFmtId="177" fontId="4" fillId="0" borderId="59" xfId="4" applyNumberFormat="1" applyFont="1" applyFill="1" applyBorder="1" applyAlignment="1" applyProtection="1">
      <alignment horizontal="right" vertical="center"/>
      <protection locked="0" hidden="1"/>
    </xf>
    <xf numFmtId="178" fontId="9" fillId="4" borderId="66" xfId="4" applyNumberFormat="1" applyFont="1" applyFill="1" applyBorder="1" applyAlignment="1" applyProtection="1">
      <alignment horizontal="right" vertical="center"/>
      <protection hidden="1"/>
    </xf>
    <xf numFmtId="176" fontId="4" fillId="0" borderId="89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6" xfId="4" applyNumberFormat="1" applyFont="1" applyBorder="1" applyAlignment="1" applyProtection="1">
      <alignment horizontal="center" vertical="center" wrapText="1"/>
      <protection locked="0" hidden="1"/>
    </xf>
    <xf numFmtId="176" fontId="4" fillId="0" borderId="127" xfId="2" applyNumberFormat="1" applyFont="1" applyFill="1" applyBorder="1" applyAlignment="1" applyProtection="1">
      <alignment horizontal="center" vertical="center" wrapText="1"/>
      <protection locked="0" hidden="1"/>
    </xf>
    <xf numFmtId="0" fontId="14" fillId="0" borderId="15" xfId="0" applyFont="1" applyFill="1" applyBorder="1" applyAlignment="1">
      <alignment horizontal="center" vertical="center"/>
    </xf>
    <xf numFmtId="177" fontId="4" fillId="0" borderId="94" xfId="2" applyNumberFormat="1" applyFont="1" applyBorder="1" applyAlignment="1" applyProtection="1">
      <alignment horizontal="center" vertical="center" wrapText="1"/>
      <protection locked="0" hidden="1"/>
    </xf>
    <xf numFmtId="177" fontId="4" fillId="0" borderId="95" xfId="2" applyNumberFormat="1" applyFont="1" applyBorder="1" applyAlignment="1" applyProtection="1">
      <alignment horizontal="center" vertical="center" wrapText="1"/>
      <protection locked="0" hidden="1"/>
    </xf>
    <xf numFmtId="0" fontId="4" fillId="0" borderId="93" xfId="2" applyNumberFormat="1" applyFont="1" applyBorder="1" applyAlignment="1" applyProtection="1">
      <alignment horizontal="center" vertical="center" wrapText="1"/>
      <protection locked="0" hidden="1"/>
    </xf>
    <xf numFmtId="176" fontId="4" fillId="13" borderId="199" xfId="2" applyNumberFormat="1" applyFont="1" applyFill="1" applyBorder="1" applyAlignment="1" applyProtection="1">
      <alignment horizontal="center" vertical="center" wrapText="1"/>
      <protection locked="0" hidden="1"/>
    </xf>
    <xf numFmtId="184" fontId="52" fillId="20" borderId="187" xfId="0" applyNumberFormat="1" applyFont="1" applyFill="1" applyBorder="1" applyAlignment="1">
      <alignment horizontal="center" vertical="center"/>
    </xf>
    <xf numFmtId="0" fontId="52" fillId="20" borderId="187" xfId="0" applyFont="1" applyFill="1" applyBorder="1" applyAlignment="1">
      <alignment horizontal="center" vertical="center"/>
    </xf>
    <xf numFmtId="49" fontId="51" fillId="19" borderId="18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8" fontId="9" fillId="4" borderId="43" xfId="2" applyNumberFormat="1" applyFont="1" applyFill="1" applyBorder="1" applyAlignment="1" applyProtection="1">
      <alignment vertical="center" wrapText="1"/>
      <protection hidden="1"/>
    </xf>
    <xf numFmtId="178" fontId="9" fillId="4" borderId="43" xfId="5" applyNumberFormat="1" applyFont="1" applyFill="1" applyBorder="1" applyAlignment="1" applyProtection="1">
      <alignment vertical="center" wrapText="1"/>
      <protection hidden="1"/>
    </xf>
    <xf numFmtId="176" fontId="4" fillId="9" borderId="29" xfId="4" applyNumberFormat="1" applyFont="1" applyFill="1" applyBorder="1" applyAlignment="1" applyProtection="1">
      <alignment horizontal="center" vertical="center" shrinkToFit="1"/>
      <protection locked="0" hidden="1"/>
    </xf>
    <xf numFmtId="176" fontId="4" fillId="9" borderId="29" xfId="4" applyNumberFormat="1" applyFont="1" applyFill="1" applyBorder="1" applyAlignment="1" applyProtection="1">
      <alignment horizontal="center" vertical="center" wrapText="1"/>
      <protection locked="0" hidden="1"/>
    </xf>
    <xf numFmtId="49" fontId="51" fillId="19" borderId="186" xfId="0" applyNumberFormat="1" applyFont="1" applyFill="1" applyBorder="1" applyAlignment="1">
      <alignment horizontal="center" vertical="center" wrapText="1"/>
    </xf>
    <xf numFmtId="184" fontId="51" fillId="19" borderId="186" xfId="0" applyNumberFormat="1" applyFont="1" applyFill="1" applyBorder="1" applyAlignment="1">
      <alignment horizontal="center" vertical="center"/>
    </xf>
    <xf numFmtId="0" fontId="51" fillId="19" borderId="186" xfId="0" applyNumberFormat="1" applyFont="1" applyFill="1" applyBorder="1" applyAlignment="1">
      <alignment horizontal="center" vertical="center"/>
    </xf>
    <xf numFmtId="49" fontId="57" fillId="19" borderId="186" xfId="12" applyNumberFormat="1" applyFill="1" applyBorder="1" applyAlignment="1">
      <alignment horizontal="center" vertical="center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0" fontId="35" fillId="0" borderId="133" xfId="9" applyFont="1" applyFill="1" applyBorder="1" applyAlignment="1">
      <alignment horizontal="centerContinuous" vertical="center"/>
    </xf>
    <xf numFmtId="0" fontId="5" fillId="2" borderId="137" xfId="2" applyFont="1" applyFill="1" applyBorder="1" applyAlignment="1" applyProtection="1">
      <alignment horizontal="centerContinuous" vertical="center" wrapText="1" readingOrder="1"/>
      <protection locked="0" hidden="1"/>
    </xf>
    <xf numFmtId="0" fontId="5" fillId="2" borderId="158" xfId="2" applyFont="1" applyFill="1" applyBorder="1" applyAlignment="1" applyProtection="1">
      <alignment horizontal="centerContinuous" vertical="center" wrapText="1" readingOrder="1"/>
      <protection locked="0" hidden="1"/>
    </xf>
    <xf numFmtId="0" fontId="5" fillId="2" borderId="9" xfId="2" applyFont="1" applyFill="1" applyBorder="1" applyAlignment="1" applyProtection="1">
      <alignment horizontal="centerContinuous" wrapText="1" readingOrder="1"/>
      <protection locked="0" hidden="1"/>
    </xf>
    <xf numFmtId="0" fontId="5" fillId="2" borderId="7" xfId="2" applyFont="1" applyFill="1" applyBorder="1" applyAlignment="1" applyProtection="1">
      <alignment horizontal="centerContinuous" readingOrder="1"/>
      <protection locked="0" hidden="1"/>
    </xf>
    <xf numFmtId="0" fontId="51" fillId="19" borderId="200" xfId="0" applyNumberFormat="1" applyFont="1" applyFill="1" applyBorder="1" applyAlignment="1">
      <alignment horizontal="center" vertical="center"/>
    </xf>
    <xf numFmtId="49" fontId="51" fillId="19" borderId="201" xfId="0" applyNumberFormat="1" applyFont="1" applyFill="1" applyBorder="1" applyAlignment="1">
      <alignment horizontal="center" vertical="center"/>
    </xf>
    <xf numFmtId="49" fontId="51" fillId="19" borderId="107" xfId="0" applyNumberFormat="1" applyFont="1" applyFill="1" applyBorder="1" applyAlignment="1">
      <alignment horizontal="center" vertical="center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65" xfId="2" applyFont="1" applyFill="1" applyBorder="1" applyAlignment="1" applyProtection="1">
      <alignment horizontal="center" vertical="center" wrapText="1" readingOrder="1"/>
      <protection locked="0" hidden="1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5" fillId="2" borderId="123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4" xfId="2" applyFont="1" applyFill="1" applyBorder="1" applyAlignment="1" applyProtection="1">
      <alignment horizontal="center" vertical="center" wrapText="1" readingOrder="1"/>
      <protection locked="0" hidden="1"/>
    </xf>
    <xf numFmtId="0" fontId="0" fillId="0" borderId="0" xfId="0" applyBorder="1" applyAlignment="1">
      <alignment horizontal="center" vertical="center"/>
    </xf>
    <xf numFmtId="0" fontId="5" fillId="2" borderId="102" xfId="2" applyFont="1" applyFill="1" applyBorder="1" applyAlignment="1" applyProtection="1">
      <alignment horizontal="center" vertical="center" wrapText="1" readingOrder="1"/>
      <protection locked="0" hidden="1"/>
    </xf>
    <xf numFmtId="0" fontId="1" fillId="2" borderId="104" xfId="2" applyFill="1" applyBorder="1" applyProtection="1">
      <alignment vertical="center"/>
      <protection locked="0" hidden="1"/>
    </xf>
    <xf numFmtId="0" fontId="5" fillId="2" borderId="103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07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0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1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3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4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9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37" xfId="2" applyFont="1" applyFill="1" applyBorder="1" applyAlignment="1" applyProtection="1">
      <alignment horizontal="center" vertical="center" wrapText="1" readingOrder="1"/>
      <protection locked="0" hidden="1"/>
    </xf>
    <xf numFmtId="0" fontId="44" fillId="2" borderId="103" xfId="0" applyFont="1" applyFill="1" applyBorder="1" applyAlignment="1">
      <alignment horizontal="center" vertical="center"/>
    </xf>
    <xf numFmtId="0" fontId="44" fillId="2" borderId="165" xfId="0" applyFont="1" applyFill="1" applyBorder="1" applyAlignment="1">
      <alignment horizontal="center" vertical="center"/>
    </xf>
    <xf numFmtId="0" fontId="44" fillId="2" borderId="12" xfId="0" applyFont="1" applyFill="1" applyBorder="1" applyAlignment="1">
      <alignment horizontal="center" vertical="center"/>
    </xf>
    <xf numFmtId="0" fontId="44" fillId="2" borderId="162" xfId="0" applyFont="1" applyFill="1" applyBorder="1" applyAlignment="1">
      <alignment horizontal="center" vertical="center"/>
    </xf>
    <xf numFmtId="0" fontId="44" fillId="2" borderId="123" xfId="0" applyFont="1" applyFill="1" applyBorder="1" applyAlignment="1">
      <alignment horizontal="center" vertical="center"/>
    </xf>
    <xf numFmtId="0" fontId="44" fillId="2" borderId="161" xfId="0" applyFont="1" applyFill="1" applyBorder="1" applyAlignment="1">
      <alignment horizontal="center" vertical="center"/>
    </xf>
    <xf numFmtId="0" fontId="44" fillId="2" borderId="13" xfId="0" applyFont="1" applyFill="1" applyBorder="1" applyAlignment="1">
      <alignment horizontal="center" vertical="center"/>
    </xf>
    <xf numFmtId="0" fontId="44" fillId="2" borderId="168" xfId="0" applyFont="1" applyFill="1" applyBorder="1" applyAlignment="1">
      <alignment horizontal="center" vertical="center"/>
    </xf>
    <xf numFmtId="0" fontId="44" fillId="2" borderId="102" xfId="0" applyFont="1" applyFill="1" applyBorder="1" applyAlignment="1">
      <alignment horizontal="center" vertical="center"/>
    </xf>
    <xf numFmtId="0" fontId="44" fillId="2" borderId="16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176" fontId="4" fillId="3" borderId="17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7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59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71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75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59" xfId="3" applyNumberFormat="1" applyFont="1" applyBorder="1" applyAlignment="1" applyProtection="1">
      <alignment horizontal="center" vertical="center" wrapText="1"/>
      <protection locked="0" hidden="1"/>
    </xf>
    <xf numFmtId="176" fontId="4" fillId="0" borderId="67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54" xfId="2" applyNumberFormat="1" applyFont="1" applyBorder="1" applyAlignment="1" applyProtection="1">
      <alignment horizontal="center" vertical="center" wrapText="1"/>
      <protection locked="0" hidden="1"/>
    </xf>
    <xf numFmtId="176" fontId="4" fillId="0" borderId="66" xfId="2" applyNumberFormat="1" applyFont="1" applyBorder="1" applyAlignment="1" applyProtection="1">
      <alignment horizontal="center" vertical="center" wrapText="1"/>
      <protection locked="0" hidden="1"/>
    </xf>
    <xf numFmtId="41" fontId="0" fillId="0" borderId="164" xfId="1" applyFont="1" applyFill="1" applyBorder="1" applyAlignment="1">
      <alignment horizontal="center" vertical="center"/>
    </xf>
    <xf numFmtId="41" fontId="0" fillId="0" borderId="65" xfId="1" applyFont="1" applyFill="1" applyBorder="1" applyAlignment="1">
      <alignment horizontal="center" vertical="center"/>
    </xf>
    <xf numFmtId="41" fontId="0" fillId="0" borderId="163" xfId="1" applyFont="1" applyFill="1" applyBorder="1" applyAlignment="1">
      <alignment horizontal="center" vertical="center"/>
    </xf>
    <xf numFmtId="0" fontId="0" fillId="0" borderId="166" xfId="0" applyFill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176" fontId="4" fillId="3" borderId="170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169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3" borderId="87" xfId="3" applyNumberFormat="1" applyFont="1" applyFill="1" applyBorder="1" applyAlignment="1" applyProtection="1">
      <alignment horizontal="center" vertical="center" wrapText="1"/>
      <protection locked="0" hidden="1"/>
    </xf>
    <xf numFmtId="0" fontId="5" fillId="2" borderId="105" xfId="2" applyFont="1" applyFill="1" applyBorder="1" applyAlignment="1" applyProtection="1">
      <alignment horizontal="center" vertical="center" wrapText="1" readingOrder="1"/>
      <protection locked="0" hidden="1"/>
    </xf>
    <xf numFmtId="176" fontId="4" fillId="14" borderId="171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75" xfId="3" applyNumberFormat="1" applyFont="1" applyFill="1" applyBorder="1" applyAlignment="1" applyProtection="1">
      <alignment horizontal="center" vertical="center" wrapText="1"/>
      <protection locked="0" hidden="1"/>
    </xf>
    <xf numFmtId="176" fontId="4" fillId="14" borderId="59" xfId="3" applyNumberFormat="1" applyFont="1" applyFill="1" applyBorder="1" applyAlignment="1" applyProtection="1">
      <alignment horizontal="center" vertical="center" wrapText="1"/>
      <protection locked="0" hidden="1"/>
    </xf>
    <xf numFmtId="0" fontId="0" fillId="9" borderId="16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41" fontId="0" fillId="9" borderId="164" xfId="1" applyFont="1" applyFill="1" applyBorder="1" applyAlignment="1">
      <alignment horizontal="center" vertical="center"/>
    </xf>
    <xf numFmtId="41" fontId="0" fillId="9" borderId="65" xfId="1" applyFont="1" applyFill="1" applyBorder="1" applyAlignment="1">
      <alignment horizontal="center" vertical="center"/>
    </xf>
    <xf numFmtId="41" fontId="0" fillId="9" borderId="163" xfId="1" applyFont="1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41" fontId="0" fillId="15" borderId="164" xfId="1" applyFont="1" applyFill="1" applyBorder="1" applyAlignment="1">
      <alignment horizontal="center" vertical="center"/>
    </xf>
    <xf numFmtId="41" fontId="0" fillId="15" borderId="65" xfId="1" applyFont="1" applyFill="1" applyBorder="1" applyAlignment="1">
      <alignment horizontal="center" vertical="center"/>
    </xf>
    <xf numFmtId="41" fontId="0" fillId="0" borderId="163" xfId="1" applyFont="1" applyBorder="1" applyAlignment="1">
      <alignment horizontal="center" vertical="center"/>
    </xf>
    <xf numFmtId="41" fontId="0" fillId="0" borderId="65" xfId="1" applyFont="1" applyBorder="1" applyAlignment="1">
      <alignment horizontal="center" vertical="center"/>
    </xf>
    <xf numFmtId="0" fontId="0" fillId="15" borderId="166" xfId="0" applyFill="1" applyBorder="1" applyAlignment="1">
      <alignment horizontal="center" vertical="center"/>
    </xf>
    <xf numFmtId="0" fontId="0" fillId="15" borderId="48" xfId="0" applyFill="1" applyBorder="1" applyAlignment="1">
      <alignment horizontal="center" vertical="center"/>
    </xf>
    <xf numFmtId="41" fontId="0" fillId="9" borderId="167" xfId="1" applyFont="1" applyFill="1" applyBorder="1" applyAlignment="1">
      <alignment horizontal="center" vertical="center"/>
    </xf>
    <xf numFmtId="41" fontId="0" fillId="9" borderId="48" xfId="1" applyFont="1" applyFill="1" applyBorder="1" applyAlignment="1">
      <alignment horizontal="center" vertical="center"/>
    </xf>
    <xf numFmtId="41" fontId="0" fillId="9" borderId="166" xfId="1" applyFont="1" applyFill="1" applyBorder="1" applyAlignment="1">
      <alignment horizontal="center" vertical="center"/>
    </xf>
    <xf numFmtId="0" fontId="5" fillId="2" borderId="151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52" xfId="2" applyFont="1" applyFill="1" applyBorder="1" applyAlignment="1" applyProtection="1">
      <alignment horizontal="center" vertical="center" wrapText="1" readingOrder="1"/>
      <protection locked="0" hidden="1"/>
    </xf>
    <xf numFmtId="41" fontId="0" fillId="13" borderId="164" xfId="1" applyFont="1" applyFill="1" applyBorder="1" applyAlignment="1">
      <alignment horizontal="center" vertical="center"/>
    </xf>
    <xf numFmtId="41" fontId="0" fillId="13" borderId="65" xfId="1" applyFont="1" applyFill="1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7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0" borderId="159" xfId="0" applyBorder="1" applyAlignment="1">
      <alignment horizontal="center" vertical="center"/>
    </xf>
    <xf numFmtId="0" fontId="5" fillId="2" borderId="15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57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55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56" xfId="2" applyFont="1" applyFill="1" applyBorder="1" applyAlignment="1" applyProtection="1">
      <alignment horizontal="center" vertical="center" wrapText="1" readingOrder="1"/>
      <protection locked="0" hidden="1"/>
    </xf>
    <xf numFmtId="0" fontId="56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1" fillId="2" borderId="188" xfId="2" applyFill="1" applyBorder="1" applyProtection="1">
      <alignment vertical="center"/>
      <protection locked="0" hidden="1"/>
    </xf>
    <xf numFmtId="0" fontId="5" fillId="2" borderId="189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6" xfId="2" applyFont="1" applyFill="1" applyBorder="1" applyAlignment="1" applyProtection="1">
      <alignment horizontal="center" vertical="center" wrapText="1" readingOrder="1"/>
      <protection locked="0" hidden="1"/>
    </xf>
    <xf numFmtId="0" fontId="37" fillId="0" borderId="19" xfId="9" applyFont="1" applyFill="1" applyBorder="1" applyAlignment="1">
      <alignment horizontal="center" vertical="center"/>
    </xf>
    <xf numFmtId="0" fontId="37" fillId="0" borderId="137" xfId="9" applyFont="1" applyFill="1" applyBorder="1" applyAlignment="1">
      <alignment horizontal="center" vertical="center"/>
    </xf>
    <xf numFmtId="0" fontId="37" fillId="0" borderId="21" xfId="9" applyFont="1" applyFill="1" applyBorder="1" applyAlignment="1">
      <alignment horizontal="center" vertical="center" wrapText="1"/>
    </xf>
    <xf numFmtId="0" fontId="37" fillId="0" borderId="135" xfId="9" applyFont="1" applyFill="1" applyBorder="1" applyAlignment="1">
      <alignment horizontal="center" vertical="center"/>
    </xf>
    <xf numFmtId="0" fontId="37" fillId="0" borderId="20" xfId="9" applyFont="1" applyFill="1" applyBorder="1" applyAlignment="1">
      <alignment horizontal="center" vertical="center"/>
    </xf>
    <xf numFmtId="0" fontId="37" fillId="0" borderId="134" xfId="9" applyFont="1" applyFill="1" applyBorder="1" applyAlignment="1">
      <alignment horizontal="center" vertical="center"/>
    </xf>
    <xf numFmtId="0" fontId="37" fillId="0" borderId="21" xfId="9" applyFont="1" applyFill="1" applyBorder="1" applyAlignment="1">
      <alignment horizontal="center" vertical="center"/>
    </xf>
    <xf numFmtId="0" fontId="38" fillId="0" borderId="111" xfId="9" applyFont="1" applyFill="1" applyBorder="1" applyAlignment="1">
      <alignment horizontal="center" vertical="center"/>
    </xf>
    <xf numFmtId="0" fontId="38" fillId="0" borderId="51" xfId="9" applyFont="1" applyFill="1" applyBorder="1" applyAlignment="1">
      <alignment horizontal="center" vertical="center"/>
    </xf>
    <xf numFmtId="0" fontId="37" fillId="0" borderId="116" xfId="9" applyFont="1" applyFill="1" applyBorder="1" applyAlignment="1">
      <alignment horizontal="center" vertical="center"/>
    </xf>
    <xf numFmtId="0" fontId="37" fillId="0" borderId="47" xfId="9" applyFont="1" applyFill="1" applyBorder="1" applyAlignment="1">
      <alignment horizontal="center" vertical="center"/>
    </xf>
    <xf numFmtId="0" fontId="37" fillId="0" borderId="25" xfId="9" applyFont="1" applyFill="1" applyBorder="1" applyAlignment="1">
      <alignment horizontal="center" vertical="center" wrapText="1"/>
    </xf>
    <xf numFmtId="0" fontId="37" fillId="0" borderId="136" xfId="9" applyFont="1" applyFill="1" applyBorder="1" applyAlignment="1">
      <alignment horizontal="center" vertical="center" wrapText="1"/>
    </xf>
    <xf numFmtId="0" fontId="37" fillId="0" borderId="135" xfId="9" applyFont="1" applyFill="1" applyBorder="1" applyAlignment="1">
      <alignment horizontal="center" vertical="center" wrapText="1"/>
    </xf>
    <xf numFmtId="0" fontId="38" fillId="0" borderId="112" xfId="9" applyFont="1" applyFill="1" applyBorder="1" applyAlignment="1">
      <alignment horizontal="center" vertical="center"/>
    </xf>
    <xf numFmtId="0" fontId="38" fillId="0" borderId="42" xfId="9" applyFont="1" applyFill="1" applyBorder="1" applyAlignment="1">
      <alignment horizontal="center" vertical="center"/>
    </xf>
    <xf numFmtId="181" fontId="34" fillId="0" borderId="0" xfId="9" applyNumberFormat="1" applyFont="1" applyFill="1" applyAlignment="1">
      <alignment horizontal="center" vertical="center"/>
    </xf>
    <xf numFmtId="0" fontId="38" fillId="0" borderId="21" xfId="9" applyFont="1" applyFill="1" applyBorder="1" applyAlignment="1">
      <alignment horizontal="center" vertical="center" wrapText="1"/>
    </xf>
    <xf numFmtId="0" fontId="38" fillId="0" borderId="135" xfId="9" applyFont="1" applyFill="1" applyBorder="1" applyAlignment="1">
      <alignment horizontal="center" vertical="center" wrapText="1"/>
    </xf>
    <xf numFmtId="0" fontId="37" fillId="0" borderId="24" xfId="9" applyFont="1" applyFill="1" applyBorder="1" applyAlignment="1">
      <alignment horizontal="center" vertical="center" wrapText="1"/>
    </xf>
    <xf numFmtId="0" fontId="37" fillId="0" borderId="145" xfId="9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7" fillId="0" borderId="148" xfId="9" applyFont="1" applyFill="1" applyBorder="1" applyAlignment="1">
      <alignment horizontal="center" vertical="center"/>
    </xf>
    <xf numFmtId="0" fontId="37" fillId="0" borderId="112" xfId="9" applyFont="1" applyFill="1" applyBorder="1" applyAlignment="1">
      <alignment horizontal="center" vertical="center" wrapText="1"/>
    </xf>
    <xf numFmtId="0" fontId="37" fillId="0" borderId="147" xfId="9" applyFont="1" applyFill="1" applyBorder="1" applyAlignment="1">
      <alignment horizontal="center" vertical="center"/>
    </xf>
    <xf numFmtId="0" fontId="37" fillId="0" borderId="116" xfId="9" applyFont="1" applyFill="1" applyBorder="1" applyAlignment="1">
      <alignment horizontal="center" vertical="center" wrapText="1"/>
    </xf>
    <xf numFmtId="0" fontId="35" fillId="0" borderId="105" xfId="9" applyFont="1" applyFill="1" applyBorder="1" applyAlignment="1">
      <alignment horizontal="center" vertical="center"/>
    </xf>
    <xf numFmtId="0" fontId="35" fillId="0" borderId="149" xfId="9" applyFont="1" applyFill="1" applyBorder="1" applyAlignment="1">
      <alignment horizontal="center" vertical="center"/>
    </xf>
    <xf numFmtId="0" fontId="35" fillId="0" borderId="106" xfId="9" applyFont="1" applyFill="1" applyBorder="1" applyAlignment="1">
      <alignment horizontal="center" vertical="center"/>
    </xf>
    <xf numFmtId="0" fontId="37" fillId="0" borderId="111" xfId="9" applyFont="1" applyFill="1" applyBorder="1" applyAlignment="1">
      <alignment horizontal="center" vertical="center" wrapText="1"/>
    </xf>
    <xf numFmtId="0" fontId="37" fillId="0" borderId="146" xfId="9" applyFont="1" applyFill="1" applyBorder="1" applyAlignment="1">
      <alignment horizontal="center" vertical="center" wrapText="1"/>
    </xf>
    <xf numFmtId="0" fontId="37" fillId="0" borderId="112" xfId="9" applyFont="1" applyFill="1" applyBorder="1" applyAlignment="1">
      <alignment horizontal="center" vertical="center"/>
    </xf>
    <xf numFmtId="0" fontId="38" fillId="0" borderId="116" xfId="9" applyFont="1" applyFill="1" applyBorder="1" applyAlignment="1">
      <alignment horizontal="center" vertical="center" wrapText="1"/>
    </xf>
    <xf numFmtId="0" fontId="38" fillId="0" borderId="148" xfId="9" applyFont="1" applyFill="1" applyBorder="1" applyAlignment="1">
      <alignment horizontal="center" vertical="center" wrapText="1"/>
    </xf>
    <xf numFmtId="0" fontId="37" fillId="0" borderId="146" xfId="9" applyFont="1" applyFill="1" applyBorder="1" applyAlignment="1">
      <alignment horizontal="center" vertical="center"/>
    </xf>
    <xf numFmtId="0" fontId="37" fillId="0" borderId="147" xfId="9" applyFont="1" applyFill="1" applyBorder="1" applyAlignment="1">
      <alignment horizontal="center" vertical="center" wrapText="1"/>
    </xf>
    <xf numFmtId="0" fontId="37" fillId="0" borderId="148" xfId="9" applyFont="1" applyFill="1" applyBorder="1" applyAlignment="1">
      <alignment horizontal="center" vertical="center" wrapText="1"/>
    </xf>
    <xf numFmtId="0" fontId="38" fillId="0" borderId="146" xfId="9" applyFont="1" applyFill="1" applyBorder="1" applyAlignment="1">
      <alignment horizontal="center" vertical="center"/>
    </xf>
    <xf numFmtId="0" fontId="38" fillId="0" borderId="147" xfId="9" applyFont="1" applyFill="1" applyBorder="1" applyAlignment="1">
      <alignment horizontal="center" vertical="center"/>
    </xf>
    <xf numFmtId="0" fontId="1" fillId="2" borderId="160" xfId="2" applyFill="1" applyBorder="1" applyProtection="1">
      <alignment vertical="center"/>
      <protection locked="0" hidden="1"/>
    </xf>
    <xf numFmtId="0" fontId="5" fillId="2" borderId="190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65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61" xfId="2" applyFont="1" applyFill="1" applyBorder="1" applyAlignment="1" applyProtection="1">
      <alignment horizontal="center" vertical="center" wrapText="1" readingOrder="1"/>
      <protection locked="0" hidden="1"/>
    </xf>
    <xf numFmtId="0" fontId="14" fillId="0" borderId="0" xfId="0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6" xfId="4" applyFont="1" applyBorder="1" applyAlignment="1">
      <alignment horizontal="center" vertical="center"/>
    </xf>
    <xf numFmtId="0" fontId="5" fillId="2" borderId="102" xfId="4" applyFont="1" applyFill="1" applyBorder="1" applyAlignment="1" applyProtection="1">
      <alignment horizontal="center" vertical="center" wrapText="1" readingOrder="1"/>
      <protection locked="0" hidden="1"/>
    </xf>
    <xf numFmtId="0" fontId="1" fillId="2" borderId="188" xfId="4" applyFill="1" applyBorder="1" applyProtection="1">
      <alignment vertical="center"/>
      <protection locked="0" hidden="1"/>
    </xf>
    <xf numFmtId="0" fontId="5" fillId="2" borderId="10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89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03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9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1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3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4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3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126" xfId="4" applyFont="1" applyFill="1" applyBorder="1" applyAlignment="1" applyProtection="1">
      <alignment horizontal="center" vertical="center" wrapText="1" readingOrder="1"/>
      <protection locked="0" hidden="1"/>
    </xf>
    <xf numFmtId="0" fontId="5" fillId="2" borderId="7" xfId="2" applyFont="1" applyFill="1" applyBorder="1" applyAlignment="1" applyProtection="1">
      <alignment horizontal="center" vertical="center" wrapText="1" readingOrder="1"/>
      <protection locked="0" hidden="1"/>
    </xf>
    <xf numFmtId="0" fontId="1" fillId="2" borderId="17" xfId="2" applyFill="1" applyBorder="1" applyProtection="1">
      <alignment vertical="center"/>
      <protection locked="0" hidden="1"/>
    </xf>
    <xf numFmtId="0" fontId="5" fillId="2" borderId="8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6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18" xfId="2" applyFont="1" applyFill="1" applyBorder="1" applyAlignment="1" applyProtection="1">
      <alignment horizontal="center" vertical="center" wrapText="1" readingOrder="1"/>
      <protection locked="0" hidden="1"/>
    </xf>
    <xf numFmtId="0" fontId="5" fillId="2" borderId="26" xfId="2" applyFont="1" applyFill="1" applyBorder="1" applyAlignment="1" applyProtection="1">
      <alignment horizontal="center" vertical="center" wrapText="1" readingOrder="1"/>
      <protection locked="0" hidden="1"/>
    </xf>
    <xf numFmtId="176" fontId="4" fillId="0" borderId="38" xfId="2" applyNumberFormat="1" applyFont="1" applyBorder="1" applyAlignment="1" applyProtection="1">
      <alignment vertical="center" wrapText="1"/>
      <protection locked="0" hidden="1"/>
    </xf>
    <xf numFmtId="176" fontId="4" fillId="0" borderId="39" xfId="2" applyNumberFormat="1" applyFont="1" applyBorder="1" applyAlignment="1" applyProtection="1">
      <alignment vertical="center" wrapText="1"/>
      <protection locked="0" hidden="1"/>
    </xf>
    <xf numFmtId="49" fontId="60" fillId="19" borderId="186" xfId="0" applyNumberFormat="1" applyFont="1" applyFill="1" applyBorder="1" applyAlignment="1">
      <alignment horizontal="center" vertical="center"/>
    </xf>
    <xf numFmtId="176" fontId="4" fillId="0" borderId="29" xfId="4" applyNumberFormat="1" applyFont="1" applyBorder="1" applyAlignment="1" applyProtection="1">
      <alignment horizontal="center" vertical="center" wrapText="1" shrinkToFit="1"/>
      <protection locked="0" hidden="1"/>
    </xf>
    <xf numFmtId="176" fontId="4" fillId="17" borderId="50" xfId="2" applyNumberFormat="1" applyFont="1" applyFill="1" applyBorder="1" applyAlignment="1" applyProtection="1">
      <alignment horizontal="center" vertical="center" wrapText="1" shrinkToFit="1"/>
      <protection locked="0" hidden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4" fillId="13" borderId="50" xfId="2" applyNumberFormat="1" applyFont="1" applyFill="1" applyBorder="1" applyAlignment="1" applyProtection="1">
      <alignment horizontal="center" vertical="center" wrapText="1" shrinkToFit="1"/>
      <protection locked="0" hidden="1"/>
    </xf>
    <xf numFmtId="176" fontId="4" fillId="13" borderId="177" xfId="2" applyNumberFormat="1" applyFont="1" applyFill="1" applyBorder="1" applyAlignment="1" applyProtection="1">
      <alignment horizontal="center" vertical="center" wrapText="1" shrinkToFit="1"/>
      <protection locked="0" hidden="1"/>
    </xf>
    <xf numFmtId="0" fontId="14" fillId="0" borderId="52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9" borderId="42" xfId="0" applyFont="1" applyFill="1" applyBorder="1" applyAlignment="1">
      <alignment horizontal="center" vertical="center" wrapText="1"/>
    </xf>
    <xf numFmtId="0" fontId="14" fillId="0" borderId="147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 wrapText="1"/>
    </xf>
    <xf numFmtId="0" fontId="14" fillId="12" borderId="42" xfId="0" applyFont="1" applyFill="1" applyBorder="1" applyAlignment="1">
      <alignment horizontal="center" vertical="center" wrapText="1"/>
    </xf>
    <xf numFmtId="0" fontId="0" fillId="0" borderId="147" xfId="0" applyBorder="1" applyAlignment="1">
      <alignment vertical="center" wrapText="1"/>
    </xf>
    <xf numFmtId="0" fontId="35" fillId="0" borderId="133" xfId="9" applyFont="1" applyFill="1" applyBorder="1" applyAlignment="1">
      <alignment horizontal="centerContinuous" vertical="center" wrapText="1"/>
    </xf>
    <xf numFmtId="0" fontId="34" fillId="0" borderId="63" xfId="9" applyFont="1" applyFill="1" applyBorder="1" applyAlignment="1">
      <alignment horizontal="center" vertical="center" wrapText="1"/>
    </xf>
    <xf numFmtId="0" fontId="34" fillId="0" borderId="31" xfId="9" applyFont="1" applyFill="1" applyBorder="1" applyAlignment="1">
      <alignment horizontal="center" vertical="center" wrapText="1"/>
    </xf>
    <xf numFmtId="0" fontId="34" fillId="0" borderId="0" xfId="9" applyFont="1" applyFill="1" applyAlignment="1">
      <alignment horizontal="left" vertical="center" wrapText="1"/>
    </xf>
    <xf numFmtId="176" fontId="61" fillId="0" borderId="28" xfId="4" applyNumberFormat="1" applyFont="1" applyBorder="1" applyAlignment="1" applyProtection="1">
      <alignment vertical="center" wrapText="1"/>
      <protection locked="0" hidden="1"/>
    </xf>
    <xf numFmtId="176" fontId="61" fillId="0" borderId="38" xfId="2" applyNumberFormat="1" applyFont="1" applyBorder="1" applyAlignment="1" applyProtection="1">
      <alignment vertical="center" wrapText="1"/>
      <protection locked="0" hidden="1"/>
    </xf>
    <xf numFmtId="176" fontId="61" fillId="0" borderId="38" xfId="2" applyNumberFormat="1" applyFont="1" applyBorder="1" applyAlignment="1" applyProtection="1">
      <alignment vertical="center"/>
      <protection locked="0" hidden="1"/>
    </xf>
  </cellXfs>
  <cellStyles count="13">
    <cellStyle name="20% - 강조색1 2 3 3 2 2 2 5 3" xfId="8" xr:uid="{B964E0D1-00F9-4DF5-9B8B-E16BBFE908DA}"/>
    <cellStyle name="쉼표 [0]" xfId="1" builtinId="6"/>
    <cellStyle name="쉼표 [0] 2" xfId="10" xr:uid="{67A68FA2-DDED-4E99-8A22-2A66862F7BAA}"/>
    <cellStyle name="표준" xfId="0" builtinId="0"/>
    <cellStyle name="표준 19" xfId="3" xr:uid="{F3328C16-1BA8-4636-98C8-2CC30C287C0F}"/>
    <cellStyle name="표준 19 4 2" xfId="6" xr:uid="{BFD50D5C-F13E-49D4-A499-3A7ED7575932}"/>
    <cellStyle name="표준 2" xfId="11" xr:uid="{42E00864-1C60-49E7-87E7-2C78424EF0DE}"/>
    <cellStyle name="표준 3 5" xfId="9" xr:uid="{C9906D51-7271-4F24-B3C7-EC52E328757B}"/>
    <cellStyle name="표준 40 2" xfId="5" xr:uid="{A0FC2DB9-3A58-4F49-994C-31363547F845}"/>
    <cellStyle name="표준 41" xfId="2" xr:uid="{0FCEA43C-CF46-4B3D-BC9B-FD1FAFA097D3}"/>
    <cellStyle name="표준 41 2" xfId="4" xr:uid="{06524CC6-737D-4343-A9C6-D451240D3673}"/>
    <cellStyle name="표준 41 2 2" xfId="7" xr:uid="{BB41A1E4-DC77-4E57-A114-9098E9E35B2A}"/>
    <cellStyle name="하이퍼링크" xfId="12" builtinId="8"/>
  </cellStyles>
  <dxfs count="1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99FF"/>
      <color rgb="FFCCFFFF"/>
      <color rgb="FFFFFFCC"/>
      <color rgb="FFFF9999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122007@samickthk.co.kr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5EB2-7F98-4564-B5A8-37A85DF92E4B}">
  <sheetPr codeName="Sheet1"/>
  <dimension ref="A1:Z26"/>
  <sheetViews>
    <sheetView zoomScale="130" zoomScaleNormal="130" workbookViewId="0">
      <selection activeCell="P27" sqref="P27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.25" customWidth="1"/>
    <col min="9" max="11" width="7.5" bestFit="1" customWidth="1"/>
    <col min="12" max="13" width="2.5" customWidth="1"/>
    <col min="14" max="14" width="2.75" customWidth="1"/>
    <col min="15" max="16" width="2.5" customWidth="1"/>
    <col min="17" max="17" width="3.125" customWidth="1"/>
    <col min="18" max="20" width="2.5" customWidth="1"/>
    <col min="21" max="23" width="2.875" customWidth="1"/>
    <col min="24" max="24" width="4.125" customWidth="1"/>
    <col min="25" max="25" width="15.25" style="158" customWidth="1"/>
    <col min="26" max="26" width="10.625" customWidth="1"/>
    <col min="27" max="27" width="10.625" bestFit="1" customWidth="1"/>
  </cols>
  <sheetData>
    <row r="1" spans="1:26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8"/>
    </row>
    <row r="2" spans="1:26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1"/>
    </row>
    <row r="3" spans="1:26" x14ac:dyDescent="0.3">
      <c r="A3" s="1645" t="s">
        <v>1</v>
      </c>
      <c r="B3" s="1654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1"/>
      <c r="I3" s="1650" t="s">
        <v>7</v>
      </c>
      <c r="J3" s="1650"/>
      <c r="K3" s="1652"/>
      <c r="L3" s="1653" t="s">
        <v>8</v>
      </c>
      <c r="M3" s="1650"/>
      <c r="N3" s="1650"/>
      <c r="O3" s="1650"/>
      <c r="P3" s="1650"/>
      <c r="Q3" s="1650"/>
      <c r="R3" s="1650"/>
      <c r="S3" s="1650"/>
      <c r="T3" s="1650"/>
      <c r="U3" s="1650"/>
      <c r="V3" s="1650"/>
      <c r="W3" s="1651"/>
      <c r="X3" s="1642" t="s">
        <v>9</v>
      </c>
      <c r="Y3" s="1642" t="s">
        <v>1397</v>
      </c>
      <c r="Z3" s="1644"/>
    </row>
    <row r="4" spans="1:26" x14ac:dyDescent="0.3">
      <c r="A4" s="1646"/>
      <c r="B4" s="1655"/>
      <c r="C4" s="1648"/>
      <c r="D4" s="1648"/>
      <c r="E4" s="1648"/>
      <c r="F4" s="486" t="s">
        <v>13</v>
      </c>
      <c r="G4" s="486" t="s">
        <v>14</v>
      </c>
      <c r="H4" s="486" t="s">
        <v>15</v>
      </c>
      <c r="I4" s="487" t="s">
        <v>16</v>
      </c>
      <c r="J4" s="488" t="s">
        <v>17</v>
      </c>
      <c r="K4" s="489" t="s">
        <v>18</v>
      </c>
      <c r="L4" s="490">
        <v>1</v>
      </c>
      <c r="M4" s="491">
        <v>2</v>
      </c>
      <c r="N4" s="491">
        <v>3</v>
      </c>
      <c r="O4" s="492">
        <v>4</v>
      </c>
      <c r="P4" s="492">
        <v>5</v>
      </c>
      <c r="Q4" s="492">
        <v>6</v>
      </c>
      <c r="R4" s="491">
        <v>7</v>
      </c>
      <c r="S4" s="491">
        <v>8</v>
      </c>
      <c r="T4" s="491">
        <v>9</v>
      </c>
      <c r="U4" s="492">
        <v>10</v>
      </c>
      <c r="V4" s="493">
        <v>11</v>
      </c>
      <c r="W4" s="494">
        <v>12</v>
      </c>
      <c r="X4" s="1643"/>
      <c r="Y4" s="1643"/>
      <c r="Z4" s="1644"/>
    </row>
    <row r="5" spans="1:26" ht="22.5" x14ac:dyDescent="0.3">
      <c r="A5" s="474" t="s">
        <v>190</v>
      </c>
      <c r="B5" s="627" t="s">
        <v>204</v>
      </c>
      <c r="C5" s="475">
        <v>180</v>
      </c>
      <c r="D5" s="475" t="s">
        <v>205</v>
      </c>
      <c r="E5" s="475" t="s">
        <v>206</v>
      </c>
      <c r="F5" s="476" t="s">
        <v>185</v>
      </c>
      <c r="G5" s="475" t="s">
        <v>96</v>
      </c>
      <c r="H5" s="476" t="s">
        <v>207</v>
      </c>
      <c r="I5" s="477">
        <v>280</v>
      </c>
      <c r="J5" s="478">
        <v>0</v>
      </c>
      <c r="K5" s="479">
        <f t="shared" ref="K5:K7" si="0">SUM(I5:J5)</f>
        <v>280</v>
      </c>
      <c r="L5" s="480" t="s">
        <v>194</v>
      </c>
      <c r="M5" s="481"/>
      <c r="N5" s="481"/>
      <c r="O5" s="482"/>
      <c r="P5" s="482"/>
      <c r="Q5" s="482"/>
      <c r="R5" s="481"/>
      <c r="S5" s="481"/>
      <c r="T5" s="483"/>
      <c r="U5" s="482"/>
      <c r="V5" s="484"/>
      <c r="W5" s="485"/>
      <c r="X5" s="495" t="s">
        <v>208</v>
      </c>
      <c r="Y5" s="623" t="s">
        <v>1428</v>
      </c>
    </row>
    <row r="6" spans="1:26" ht="22.5" x14ac:dyDescent="0.3">
      <c r="A6" s="131" t="s">
        <v>1529</v>
      </c>
      <c r="B6" s="730" t="s">
        <v>1531</v>
      </c>
      <c r="C6" s="26">
        <v>4</v>
      </c>
      <c r="D6" s="26">
        <v>7</v>
      </c>
      <c r="E6" s="26" t="s">
        <v>1533</v>
      </c>
      <c r="F6" s="27" t="s">
        <v>1534</v>
      </c>
      <c r="G6" s="26" t="s">
        <v>1535</v>
      </c>
      <c r="H6" s="27" t="s">
        <v>1536</v>
      </c>
      <c r="I6" s="28">
        <v>230</v>
      </c>
      <c r="J6" s="44">
        <v>0</v>
      </c>
      <c r="K6" s="479">
        <f t="shared" si="0"/>
        <v>230</v>
      </c>
      <c r="L6" s="69" t="s">
        <v>1537</v>
      </c>
      <c r="M6" s="33"/>
      <c r="N6" s="33"/>
      <c r="O6" s="70"/>
      <c r="P6" s="70"/>
      <c r="Q6" s="70"/>
      <c r="R6" s="33"/>
      <c r="S6" s="33"/>
      <c r="T6" s="136"/>
      <c r="U6" s="70"/>
      <c r="V6" s="71"/>
      <c r="W6" s="72"/>
      <c r="X6" s="37" t="s">
        <v>1529</v>
      </c>
      <c r="Y6" s="731" t="s">
        <v>1579</v>
      </c>
    </row>
    <row r="7" spans="1:26" ht="22.5" x14ac:dyDescent="0.3">
      <c r="A7" s="131" t="s">
        <v>1529</v>
      </c>
      <c r="B7" s="730" t="s">
        <v>1531</v>
      </c>
      <c r="C7" s="26">
        <v>4</v>
      </c>
      <c r="D7" s="26">
        <v>7</v>
      </c>
      <c r="E7" s="26" t="s">
        <v>1533</v>
      </c>
      <c r="F7" s="27" t="s">
        <v>1539</v>
      </c>
      <c r="G7" s="26" t="s">
        <v>1541</v>
      </c>
      <c r="H7" s="27" t="s">
        <v>1543</v>
      </c>
      <c r="I7" s="28">
        <v>0</v>
      </c>
      <c r="J7" s="44">
        <v>0</v>
      </c>
      <c r="K7" s="479">
        <f t="shared" si="0"/>
        <v>0</v>
      </c>
      <c r="L7" s="69" t="s">
        <v>1537</v>
      </c>
      <c r="M7" s="33"/>
      <c r="N7" s="33"/>
      <c r="O7" s="70"/>
      <c r="P7" s="70"/>
      <c r="Q7" s="70"/>
      <c r="R7" s="33"/>
      <c r="S7" s="33"/>
      <c r="T7" s="136"/>
      <c r="U7" s="70"/>
      <c r="V7" s="71"/>
      <c r="W7" s="72"/>
      <c r="X7" s="37" t="s">
        <v>1529</v>
      </c>
      <c r="Y7" s="731" t="s">
        <v>1579</v>
      </c>
    </row>
    <row r="8" spans="1:26" ht="22.5" x14ac:dyDescent="0.3">
      <c r="A8" s="138" t="s">
        <v>63</v>
      </c>
      <c r="B8" s="628" t="s">
        <v>1354</v>
      </c>
      <c r="C8" s="41">
        <v>2</v>
      </c>
      <c r="D8" s="41">
        <v>14</v>
      </c>
      <c r="E8" s="41" t="s">
        <v>1355</v>
      </c>
      <c r="F8" s="42" t="s">
        <v>1356</v>
      </c>
      <c r="G8" s="41" t="s">
        <v>228</v>
      </c>
      <c r="H8" s="42" t="s">
        <v>1351</v>
      </c>
      <c r="I8" s="43">
        <v>850</v>
      </c>
      <c r="J8" s="209">
        <v>70</v>
      </c>
      <c r="K8" s="30">
        <v>920</v>
      </c>
      <c r="L8" s="31" t="s">
        <v>1357</v>
      </c>
      <c r="M8" s="32"/>
      <c r="N8" s="32"/>
      <c r="O8" s="34"/>
      <c r="P8" s="34"/>
      <c r="Q8" s="34"/>
      <c r="R8" s="32"/>
      <c r="S8" s="32"/>
      <c r="T8" s="32"/>
      <c r="U8" s="34" t="s">
        <v>1358</v>
      </c>
      <c r="V8" s="35"/>
      <c r="W8" s="36"/>
      <c r="X8" s="45" t="s">
        <v>1359</v>
      </c>
      <c r="Y8" s="624" t="s">
        <v>1428</v>
      </c>
    </row>
    <row r="9" spans="1:26" ht="22.5" x14ac:dyDescent="0.3">
      <c r="A9" s="138" t="s">
        <v>63</v>
      </c>
      <c r="B9" s="628" t="s">
        <v>1354</v>
      </c>
      <c r="C9" s="41">
        <v>2</v>
      </c>
      <c r="D9" s="41">
        <v>14</v>
      </c>
      <c r="E9" s="41" t="s">
        <v>1355</v>
      </c>
      <c r="F9" s="42" t="s">
        <v>1356</v>
      </c>
      <c r="G9" s="41" t="s">
        <v>85</v>
      </c>
      <c r="H9" s="42" t="s">
        <v>1363</v>
      </c>
      <c r="I9" s="43">
        <v>850</v>
      </c>
      <c r="J9" s="209">
        <v>60</v>
      </c>
      <c r="K9" s="30">
        <v>910</v>
      </c>
      <c r="L9" s="31" t="s">
        <v>1357</v>
      </c>
      <c r="M9" s="32"/>
      <c r="N9" s="32"/>
      <c r="O9" s="34"/>
      <c r="P9" s="34"/>
      <c r="Q9" s="34"/>
      <c r="R9" s="32"/>
      <c r="S9" s="32"/>
      <c r="T9" s="32"/>
      <c r="U9" s="34"/>
      <c r="V9" s="35"/>
      <c r="W9" s="36"/>
      <c r="X9" s="45" t="s">
        <v>60</v>
      </c>
      <c r="Y9" s="624" t="s">
        <v>1428</v>
      </c>
    </row>
    <row r="10" spans="1:26" ht="22.5" x14ac:dyDescent="0.3">
      <c r="A10" s="138" t="s">
        <v>54</v>
      </c>
      <c r="B10" s="661" t="s">
        <v>1354</v>
      </c>
      <c r="C10" s="41">
        <v>2</v>
      </c>
      <c r="D10" s="41">
        <v>14</v>
      </c>
      <c r="E10" s="41" t="s">
        <v>1355</v>
      </c>
      <c r="F10" s="42" t="s">
        <v>1350</v>
      </c>
      <c r="G10" s="41" t="s">
        <v>38</v>
      </c>
      <c r="H10" s="42" t="s">
        <v>1369</v>
      </c>
      <c r="I10" s="43">
        <v>850</v>
      </c>
      <c r="J10" s="209">
        <v>60</v>
      </c>
      <c r="K10" s="30">
        <v>910</v>
      </c>
      <c r="L10" s="31" t="s">
        <v>1357</v>
      </c>
      <c r="M10" s="32"/>
      <c r="N10" s="32"/>
      <c r="O10" s="34"/>
      <c r="P10" s="34"/>
      <c r="Q10" s="34"/>
      <c r="R10" s="32"/>
      <c r="S10" s="32"/>
      <c r="T10" s="32"/>
      <c r="U10" s="34"/>
      <c r="V10" s="35"/>
      <c r="W10" s="36"/>
      <c r="X10" s="45" t="s">
        <v>67</v>
      </c>
      <c r="Y10" s="624" t="s">
        <v>1428</v>
      </c>
    </row>
    <row r="11" spans="1:26" ht="22.5" x14ac:dyDescent="0.3">
      <c r="A11" s="138" t="s">
        <v>54</v>
      </c>
      <c r="B11" s="661" t="s">
        <v>1354</v>
      </c>
      <c r="C11" s="41">
        <v>2</v>
      </c>
      <c r="D11" s="41">
        <v>14</v>
      </c>
      <c r="E11" s="41" t="s">
        <v>1355</v>
      </c>
      <c r="F11" s="42" t="s">
        <v>1350</v>
      </c>
      <c r="G11" s="41" t="s">
        <v>77</v>
      </c>
      <c r="H11" s="42" t="s">
        <v>1372</v>
      </c>
      <c r="I11" s="43">
        <v>850</v>
      </c>
      <c r="J11" s="209">
        <v>60</v>
      </c>
      <c r="K11" s="30">
        <v>910</v>
      </c>
      <c r="L11" s="31" t="s">
        <v>1357</v>
      </c>
      <c r="M11" s="32"/>
      <c r="N11" s="32"/>
      <c r="O11" s="34"/>
      <c r="P11" s="34"/>
      <c r="Q11" s="34"/>
      <c r="R11" s="32"/>
      <c r="S11" s="32"/>
      <c r="T11" s="32"/>
      <c r="U11" s="34"/>
      <c r="V11" s="35"/>
      <c r="W11" s="36"/>
      <c r="X11" s="45" t="s">
        <v>67</v>
      </c>
      <c r="Y11" s="624" t="s">
        <v>1428</v>
      </c>
    </row>
    <row r="12" spans="1:26" ht="22.5" x14ac:dyDescent="0.3">
      <c r="A12" s="685" t="s">
        <v>54</v>
      </c>
      <c r="B12" s="686" t="s">
        <v>950</v>
      </c>
      <c r="C12" s="687">
        <v>3</v>
      </c>
      <c r="D12" s="687">
        <v>18</v>
      </c>
      <c r="E12" s="687" t="s">
        <v>951</v>
      </c>
      <c r="F12" s="688" t="s">
        <v>925</v>
      </c>
      <c r="G12" s="687" t="s">
        <v>946</v>
      </c>
      <c r="H12" s="688" t="s">
        <v>952</v>
      </c>
      <c r="I12" s="689">
        <v>495</v>
      </c>
      <c r="J12" s="690">
        <v>15</v>
      </c>
      <c r="K12" s="30">
        <f t="shared" ref="K12:K13" si="1">SUM(I12:J12)</f>
        <v>510</v>
      </c>
      <c r="L12" s="655" t="s">
        <v>115</v>
      </c>
      <c r="M12" s="32"/>
      <c r="N12" s="32"/>
      <c r="O12" s="34"/>
      <c r="P12" s="34"/>
      <c r="Q12" s="34"/>
      <c r="R12" s="32"/>
      <c r="S12" s="32"/>
      <c r="T12" s="32"/>
      <c r="U12" s="34"/>
      <c r="V12" s="35"/>
      <c r="W12" s="36"/>
      <c r="X12" s="45" t="s">
        <v>348</v>
      </c>
      <c r="Y12" s="711" t="s">
        <v>1431</v>
      </c>
    </row>
    <row r="13" spans="1:26" ht="22.5" x14ac:dyDescent="0.3">
      <c r="A13" s="685" t="s">
        <v>54</v>
      </c>
      <c r="B13" s="686" t="s">
        <v>950</v>
      </c>
      <c r="C13" s="687">
        <v>3</v>
      </c>
      <c r="D13" s="687">
        <v>18</v>
      </c>
      <c r="E13" s="687" t="s">
        <v>951</v>
      </c>
      <c r="F13" s="688" t="s">
        <v>925</v>
      </c>
      <c r="G13" s="687" t="s">
        <v>955</v>
      </c>
      <c r="H13" s="688" t="s">
        <v>956</v>
      </c>
      <c r="I13" s="689">
        <v>495</v>
      </c>
      <c r="J13" s="690">
        <v>15</v>
      </c>
      <c r="K13" s="30">
        <f t="shared" si="1"/>
        <v>510</v>
      </c>
      <c r="L13" s="655" t="s">
        <v>115</v>
      </c>
      <c r="M13" s="32"/>
      <c r="N13" s="32"/>
      <c r="O13" s="34"/>
      <c r="P13" s="34"/>
      <c r="Q13" s="34"/>
      <c r="R13" s="32"/>
      <c r="S13" s="32"/>
      <c r="T13" s="32"/>
      <c r="U13" s="34"/>
      <c r="V13" s="35"/>
      <c r="W13" s="36"/>
      <c r="X13" s="45" t="s">
        <v>348</v>
      </c>
      <c r="Y13" s="711" t="s">
        <v>1431</v>
      </c>
    </row>
    <row r="14" spans="1:26" ht="22.5" x14ac:dyDescent="0.3">
      <c r="A14" s="138" t="s">
        <v>63</v>
      </c>
      <c r="B14" s="628" t="s">
        <v>870</v>
      </c>
      <c r="C14" s="41">
        <v>4</v>
      </c>
      <c r="D14" s="41">
        <v>28</v>
      </c>
      <c r="E14" s="41" t="s">
        <v>21</v>
      </c>
      <c r="F14" s="42" t="s">
        <v>871</v>
      </c>
      <c r="G14" s="41" t="s">
        <v>186</v>
      </c>
      <c r="H14" s="42" t="s">
        <v>872</v>
      </c>
      <c r="I14" s="43">
        <v>920</v>
      </c>
      <c r="J14" s="29">
        <v>437</v>
      </c>
      <c r="K14" s="30">
        <f>SUM(I14:J14)</f>
        <v>1357</v>
      </c>
      <c r="L14" s="31" t="s">
        <v>873</v>
      </c>
      <c r="M14" s="32"/>
      <c r="N14" s="32"/>
      <c r="O14" s="34"/>
      <c r="P14" s="34"/>
      <c r="Q14" s="34"/>
      <c r="R14" s="32"/>
      <c r="S14" s="32"/>
      <c r="T14" s="32"/>
      <c r="U14" s="34"/>
      <c r="V14" s="35"/>
      <c r="W14" s="36"/>
      <c r="X14" s="45" t="s">
        <v>67</v>
      </c>
      <c r="Y14" s="625" t="s">
        <v>1430</v>
      </c>
    </row>
    <row r="15" spans="1:26" ht="22.5" x14ac:dyDescent="0.3">
      <c r="A15" s="276" t="s">
        <v>416</v>
      </c>
      <c r="B15" s="630" t="s">
        <v>854</v>
      </c>
      <c r="C15" s="277">
        <v>5</v>
      </c>
      <c r="D15" s="277">
        <v>27</v>
      </c>
      <c r="E15" s="277" t="s">
        <v>831</v>
      </c>
      <c r="F15" s="278" t="s">
        <v>844</v>
      </c>
      <c r="G15" s="277" t="s">
        <v>503</v>
      </c>
      <c r="H15" s="278" t="s">
        <v>855</v>
      </c>
      <c r="I15" s="279">
        <v>620</v>
      </c>
      <c r="J15" s="295">
        <v>517</v>
      </c>
      <c r="K15" s="281">
        <f>SUM(I15:J15)</f>
        <v>1137</v>
      </c>
      <c r="L15" s="282" t="s">
        <v>856</v>
      </c>
      <c r="M15" s="269"/>
      <c r="N15" s="269"/>
      <c r="O15" s="283"/>
      <c r="P15" s="283"/>
      <c r="Q15" s="283"/>
      <c r="R15" s="269"/>
      <c r="S15" s="269"/>
      <c r="T15" s="269"/>
      <c r="U15" s="283"/>
      <c r="V15" s="284"/>
      <c r="W15" s="285"/>
      <c r="X15" s="286" t="s">
        <v>506</v>
      </c>
      <c r="Y15" s="625" t="s">
        <v>1429</v>
      </c>
      <c r="Z15" t="s">
        <v>1426</v>
      </c>
    </row>
    <row r="16" spans="1:26" ht="22.5" x14ac:dyDescent="0.3">
      <c r="A16" s="138" t="s">
        <v>54</v>
      </c>
      <c r="B16" s="628" t="s">
        <v>211</v>
      </c>
      <c r="C16" s="41">
        <v>3</v>
      </c>
      <c r="D16" s="140">
        <v>18</v>
      </c>
      <c r="E16" s="41" t="s">
        <v>21</v>
      </c>
      <c r="F16" s="42" t="s">
        <v>212</v>
      </c>
      <c r="G16" s="41" t="s">
        <v>57</v>
      </c>
      <c r="H16" s="42" t="s">
        <v>217</v>
      </c>
      <c r="I16" s="43">
        <v>590</v>
      </c>
      <c r="J16" s="29">
        <f>30*3+70*2+43.5*2</f>
        <v>317</v>
      </c>
      <c r="K16" s="30">
        <f>SUM(I16:J16)</f>
        <v>907</v>
      </c>
      <c r="L16" s="31" t="s">
        <v>218</v>
      </c>
      <c r="M16" s="32"/>
      <c r="N16" s="32"/>
      <c r="O16" s="34"/>
      <c r="P16" s="34"/>
      <c r="Q16" s="34"/>
      <c r="R16" s="32"/>
      <c r="S16" s="32"/>
      <c r="T16" s="32"/>
      <c r="U16" s="34"/>
      <c r="V16" s="35"/>
      <c r="W16" s="36"/>
      <c r="X16" s="45" t="s">
        <v>67</v>
      </c>
      <c r="Y16" s="625" t="s">
        <v>1430</v>
      </c>
    </row>
    <row r="17" spans="1:25" ht="22.5" x14ac:dyDescent="0.3">
      <c r="A17" s="685" t="s">
        <v>1450</v>
      </c>
      <c r="B17" s="675" t="s">
        <v>1452</v>
      </c>
      <c r="C17" s="687">
        <v>3</v>
      </c>
      <c r="D17" s="710">
        <v>20</v>
      </c>
      <c r="E17" s="687" t="s">
        <v>1453</v>
      </c>
      <c r="F17" s="688" t="s">
        <v>1455</v>
      </c>
      <c r="G17" s="687" t="s">
        <v>1456</v>
      </c>
      <c r="H17" s="688" t="s">
        <v>1458</v>
      </c>
      <c r="I17" s="689">
        <v>630</v>
      </c>
      <c r="J17" s="690">
        <v>15</v>
      </c>
      <c r="K17" s="30">
        <f>SUM(I17:J17)</f>
        <v>645</v>
      </c>
      <c r="L17" s="655" t="s">
        <v>1459</v>
      </c>
      <c r="M17" s="32"/>
      <c r="N17" s="32"/>
      <c r="O17" s="34"/>
      <c r="P17" s="34"/>
      <c r="Q17" s="34"/>
      <c r="R17" s="32"/>
      <c r="S17" s="32"/>
      <c r="T17" s="32"/>
      <c r="U17" s="34"/>
      <c r="V17" s="35"/>
      <c r="W17" s="36"/>
      <c r="X17" s="45" t="s">
        <v>1460</v>
      </c>
      <c r="Y17" s="711" t="s">
        <v>1489</v>
      </c>
    </row>
    <row r="18" spans="1:25" ht="22.5" x14ac:dyDescent="0.3">
      <c r="A18" s="138" t="s">
        <v>54</v>
      </c>
      <c r="B18" s="629" t="s">
        <v>938</v>
      </c>
      <c r="C18" s="41">
        <v>5</v>
      </c>
      <c r="D18" s="41">
        <v>27</v>
      </c>
      <c r="E18" s="41" t="s">
        <v>288</v>
      </c>
      <c r="F18" s="42" t="s">
        <v>1493</v>
      </c>
      <c r="G18" s="41" t="s">
        <v>65</v>
      </c>
      <c r="H18" s="42" t="s">
        <v>939</v>
      </c>
      <c r="I18" s="43">
        <v>620</v>
      </c>
      <c r="J18" s="29">
        <v>517</v>
      </c>
      <c r="K18" s="30">
        <v>1137</v>
      </c>
      <c r="L18" s="31" t="s">
        <v>364</v>
      </c>
      <c r="M18" s="32"/>
      <c r="N18" s="32"/>
      <c r="O18" s="34"/>
      <c r="P18" s="34"/>
      <c r="Q18" s="34"/>
      <c r="R18" s="32"/>
      <c r="S18" s="32"/>
      <c r="T18" s="32"/>
      <c r="U18" s="34"/>
      <c r="V18" s="35"/>
      <c r="W18" s="36"/>
      <c r="X18" s="45" t="s">
        <v>67</v>
      </c>
      <c r="Y18" s="625" t="s">
        <v>1430</v>
      </c>
    </row>
    <row r="19" spans="1:25" ht="22.5" x14ac:dyDescent="0.3">
      <c r="A19" s="122" t="s">
        <v>416</v>
      </c>
      <c r="B19" s="628" t="s">
        <v>830</v>
      </c>
      <c r="C19" s="41">
        <v>5</v>
      </c>
      <c r="D19" s="41">
        <v>27</v>
      </c>
      <c r="E19" s="41" t="s">
        <v>831</v>
      </c>
      <c r="F19" s="42" t="s">
        <v>790</v>
      </c>
      <c r="G19" s="41" t="s">
        <v>419</v>
      </c>
      <c r="H19" s="42" t="s">
        <v>832</v>
      </c>
      <c r="I19" s="43">
        <v>620</v>
      </c>
      <c r="J19" s="29">
        <v>517</v>
      </c>
      <c r="K19" s="30">
        <f t="shared" ref="K19" si="2">SUM(I19:J19)</f>
        <v>1137</v>
      </c>
      <c r="L19" s="31" t="s">
        <v>833</v>
      </c>
      <c r="M19" s="32"/>
      <c r="N19" s="32"/>
      <c r="O19" s="34"/>
      <c r="P19" s="34"/>
      <c r="Q19" s="34"/>
      <c r="R19" s="32"/>
      <c r="S19" s="32"/>
      <c r="T19" s="32"/>
      <c r="U19" s="34"/>
      <c r="V19" s="35"/>
      <c r="W19" s="36"/>
      <c r="X19" s="45" t="s">
        <v>506</v>
      </c>
      <c r="Y19" s="625" t="s">
        <v>1430</v>
      </c>
    </row>
    <row r="20" spans="1:25" ht="22.5" x14ac:dyDescent="0.3">
      <c r="A20" s="138" t="s">
        <v>416</v>
      </c>
      <c r="B20" s="628" t="s">
        <v>1500</v>
      </c>
      <c r="C20" s="41">
        <v>5</v>
      </c>
      <c r="D20" s="41">
        <v>28</v>
      </c>
      <c r="E20" s="41" t="s">
        <v>557</v>
      </c>
      <c r="F20" s="42" t="s">
        <v>880</v>
      </c>
      <c r="G20" s="41" t="s">
        <v>419</v>
      </c>
      <c r="H20" s="42" t="s">
        <v>903</v>
      </c>
      <c r="I20" s="43">
        <v>440</v>
      </c>
      <c r="J20" s="29">
        <v>411.6</v>
      </c>
      <c r="K20" s="30">
        <v>851.6</v>
      </c>
      <c r="L20" s="31" t="s">
        <v>833</v>
      </c>
      <c r="M20" s="32"/>
      <c r="N20" s="32"/>
      <c r="O20" s="34"/>
      <c r="P20" s="34"/>
      <c r="Q20" s="34"/>
      <c r="R20" s="32"/>
      <c r="S20" s="32"/>
      <c r="T20" s="32"/>
      <c r="U20" s="34"/>
      <c r="V20" s="35"/>
      <c r="W20" s="36"/>
      <c r="X20" s="45" t="s">
        <v>561</v>
      </c>
      <c r="Y20" s="625" t="s">
        <v>1430</v>
      </c>
    </row>
    <row r="21" spans="1:25" ht="22.5" x14ac:dyDescent="0.3">
      <c r="A21" s="199" t="s">
        <v>19</v>
      </c>
      <c r="B21" s="629" t="s">
        <v>721</v>
      </c>
      <c r="C21" s="99">
        <v>2</v>
      </c>
      <c r="D21" s="99">
        <v>16</v>
      </c>
      <c r="E21" s="99" t="s">
        <v>222</v>
      </c>
      <c r="F21" s="100" t="s">
        <v>722</v>
      </c>
      <c r="G21" s="99" t="s">
        <v>133</v>
      </c>
      <c r="H21" s="218" t="s">
        <v>723</v>
      </c>
      <c r="I21" s="101">
        <v>490</v>
      </c>
      <c r="J21" s="102">
        <v>20</v>
      </c>
      <c r="K21" s="103">
        <v>510</v>
      </c>
      <c r="L21" s="31" t="s">
        <v>576</v>
      </c>
      <c r="M21" s="32"/>
      <c r="N21" s="32"/>
      <c r="O21" s="34"/>
      <c r="P21" s="34"/>
      <c r="Q21" s="34"/>
      <c r="R21" s="32"/>
      <c r="S21" s="32"/>
      <c r="T21" s="32"/>
      <c r="U21" s="34"/>
      <c r="V21" s="35"/>
      <c r="W21" s="104"/>
      <c r="X21" s="105" t="s">
        <v>33</v>
      </c>
      <c r="Y21" s="625" t="s">
        <v>1430</v>
      </c>
    </row>
    <row r="22" spans="1:25" ht="22.5" x14ac:dyDescent="0.3">
      <c r="A22" s="199" t="s">
        <v>54</v>
      </c>
      <c r="B22" s="727" t="s">
        <v>1395</v>
      </c>
      <c r="C22" s="99">
        <v>2</v>
      </c>
      <c r="D22" s="99">
        <v>16</v>
      </c>
      <c r="E22" s="99" t="s">
        <v>1506</v>
      </c>
      <c r="F22" s="100" t="s">
        <v>1507</v>
      </c>
      <c r="G22" s="99" t="s">
        <v>77</v>
      </c>
      <c r="H22" s="218" t="s">
        <v>1508</v>
      </c>
      <c r="I22" s="101">
        <v>420</v>
      </c>
      <c r="J22" s="102">
        <v>217</v>
      </c>
      <c r="K22" s="103">
        <v>637</v>
      </c>
      <c r="L22" s="31" t="s">
        <v>201</v>
      </c>
      <c r="M22" s="32"/>
      <c r="N22" s="32"/>
      <c r="O22" s="34"/>
      <c r="P22" s="34"/>
      <c r="Q22" s="34"/>
      <c r="R22" s="32"/>
      <c r="S22" s="32"/>
      <c r="T22" s="32"/>
      <c r="U22" s="34"/>
      <c r="V22" s="35"/>
      <c r="W22" s="104"/>
      <c r="X22" s="105" t="s">
        <v>67</v>
      </c>
      <c r="Y22" s="625" t="s">
        <v>1430</v>
      </c>
    </row>
    <row r="23" spans="1:25" ht="22.5" x14ac:dyDescent="0.3">
      <c r="A23" s="138" t="s">
        <v>416</v>
      </c>
      <c r="B23" s="629" t="s">
        <v>879</v>
      </c>
      <c r="C23" s="41">
        <v>3</v>
      </c>
      <c r="D23" s="41">
        <v>20</v>
      </c>
      <c r="E23" s="41" t="s">
        <v>222</v>
      </c>
      <c r="F23" s="42" t="s">
        <v>880</v>
      </c>
      <c r="G23" s="41" t="s">
        <v>503</v>
      </c>
      <c r="H23" s="42" t="s">
        <v>881</v>
      </c>
      <c r="I23" s="43">
        <v>590</v>
      </c>
      <c r="J23" s="29">
        <v>268.60000000000002</v>
      </c>
      <c r="K23" s="30">
        <f t="shared" ref="K23:K24" si="3">SUM(I23:J23)</f>
        <v>858.6</v>
      </c>
      <c r="L23" s="31" t="s">
        <v>882</v>
      </c>
      <c r="M23" s="32"/>
      <c r="N23" s="32"/>
      <c r="O23" s="34"/>
      <c r="P23" s="34"/>
      <c r="Q23" s="34"/>
      <c r="R23" s="32"/>
      <c r="S23" s="32"/>
      <c r="T23" s="32"/>
      <c r="U23" s="34"/>
      <c r="V23" s="35"/>
      <c r="W23" s="36"/>
      <c r="X23" s="45" t="s">
        <v>883</v>
      </c>
      <c r="Y23" s="626" t="s">
        <v>1430</v>
      </c>
    </row>
    <row r="24" spans="1:25" ht="22.5" x14ac:dyDescent="0.3">
      <c r="A24" s="735" t="s">
        <v>416</v>
      </c>
      <c r="B24" s="686" t="s">
        <v>1396</v>
      </c>
      <c r="C24" s="687">
        <v>4</v>
      </c>
      <c r="D24" s="687">
        <v>22</v>
      </c>
      <c r="E24" s="687" t="s">
        <v>557</v>
      </c>
      <c r="F24" s="688" t="s">
        <v>790</v>
      </c>
      <c r="G24" s="687" t="s">
        <v>503</v>
      </c>
      <c r="H24" s="688" t="s">
        <v>801</v>
      </c>
      <c r="I24" s="689">
        <v>385</v>
      </c>
      <c r="J24" s="690">
        <v>323.8</v>
      </c>
      <c r="K24" s="30">
        <f t="shared" si="3"/>
        <v>708.8</v>
      </c>
      <c r="L24" s="655" t="s">
        <v>806</v>
      </c>
      <c r="M24" s="656" t="s">
        <v>807</v>
      </c>
      <c r="N24" s="32" t="s">
        <v>1581</v>
      </c>
      <c r="O24" s="34"/>
      <c r="P24" s="34"/>
      <c r="Q24" s="34"/>
      <c r="R24" s="32"/>
      <c r="S24" s="32"/>
      <c r="T24" s="32"/>
      <c r="U24" s="34"/>
      <c r="V24" s="35"/>
      <c r="W24" s="36"/>
      <c r="X24" s="45" t="s">
        <v>561</v>
      </c>
      <c r="Y24" s="739" t="s">
        <v>1582</v>
      </c>
    </row>
    <row r="25" spans="1:25" ht="22.5" x14ac:dyDescent="0.3">
      <c r="A25" s="138" t="s">
        <v>54</v>
      </c>
      <c r="B25" s="629" t="s">
        <v>249</v>
      </c>
      <c r="C25" s="41">
        <v>3</v>
      </c>
      <c r="D25" s="41">
        <v>18</v>
      </c>
      <c r="E25" s="41" t="s">
        <v>21</v>
      </c>
      <c r="F25" s="42" t="s">
        <v>227</v>
      </c>
      <c r="G25" s="41" t="s">
        <v>65</v>
      </c>
      <c r="H25" s="42" t="s">
        <v>250</v>
      </c>
      <c r="I25" s="43">
        <v>580</v>
      </c>
      <c r="J25" s="29">
        <v>317</v>
      </c>
      <c r="K25" s="30">
        <f t="shared" ref="K25" si="4">SUM(I25:J25)</f>
        <v>897</v>
      </c>
      <c r="L25" s="31" t="s">
        <v>251</v>
      </c>
      <c r="M25" s="32" t="s">
        <v>121</v>
      </c>
      <c r="N25" s="32"/>
      <c r="O25" s="34"/>
      <c r="P25" s="34"/>
      <c r="Q25" s="34"/>
      <c r="R25" s="32"/>
      <c r="S25" s="32"/>
      <c r="T25" s="32"/>
      <c r="U25" s="34"/>
      <c r="V25" s="35"/>
      <c r="W25" s="36"/>
      <c r="X25" s="45" t="s">
        <v>67</v>
      </c>
      <c r="Y25" s="626" t="s">
        <v>1430</v>
      </c>
    </row>
    <row r="26" spans="1:25" ht="17.25" thickBot="1" x14ac:dyDescent="0.35">
      <c r="A26" s="703" t="s">
        <v>63</v>
      </c>
      <c r="B26" s="704" t="s">
        <v>1224</v>
      </c>
      <c r="C26" s="705">
        <v>3</v>
      </c>
      <c r="D26" s="705">
        <v>24</v>
      </c>
      <c r="E26" s="705" t="s">
        <v>1225</v>
      </c>
      <c r="F26" s="706" t="s">
        <v>1226</v>
      </c>
      <c r="G26" s="705" t="s">
        <v>38</v>
      </c>
      <c r="H26" s="706" t="s">
        <v>1232</v>
      </c>
      <c r="I26" s="707">
        <v>500</v>
      </c>
      <c r="J26" s="708">
        <v>210</v>
      </c>
      <c r="K26" s="709">
        <f t="shared" ref="K26" si="5">SUM(I26:J26)</f>
        <v>710</v>
      </c>
      <c r="L26" s="712">
        <v>0</v>
      </c>
      <c r="M26" s="55"/>
      <c r="N26" s="55"/>
      <c r="O26" s="56"/>
      <c r="P26" s="56"/>
      <c r="Q26" s="56"/>
      <c r="R26" s="55"/>
      <c r="S26" s="55"/>
      <c r="T26" s="55"/>
      <c r="U26" s="56"/>
      <c r="V26" s="57"/>
      <c r="W26" s="58"/>
      <c r="X26" s="59" t="s">
        <v>331</v>
      </c>
      <c r="Y26" s="631" t="s">
        <v>1427</v>
      </c>
    </row>
  </sheetData>
  <mergeCells count="12">
    <mergeCell ref="A1:Y2"/>
    <mergeCell ref="Y3:Y4"/>
    <mergeCell ref="Z3:Z4"/>
    <mergeCell ref="A3:A4"/>
    <mergeCell ref="C3:C4"/>
    <mergeCell ref="D3:D4"/>
    <mergeCell ref="E3:E4"/>
    <mergeCell ref="F3:H3"/>
    <mergeCell ref="I3:K3"/>
    <mergeCell ref="L3:W3"/>
    <mergeCell ref="X3:X4"/>
    <mergeCell ref="B3:B4"/>
  </mergeCells>
  <phoneticPr fontId="3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F572-DDCC-48A3-B9E4-FF3D90642318}">
  <sheetPr codeName="Sheet19">
    <tabColor theme="8" tint="0.59999389629810485"/>
  </sheetPr>
  <dimension ref="A1:AB19"/>
  <sheetViews>
    <sheetView workbookViewId="0">
      <selection activeCell="P27" sqref="P27"/>
    </sheetView>
  </sheetViews>
  <sheetFormatPr defaultRowHeight="16.5" x14ac:dyDescent="0.3"/>
  <cols>
    <col min="1" max="1" width="4" bestFit="1" customWidth="1"/>
    <col min="2" max="2" width="11.25" customWidth="1"/>
    <col min="3" max="3" width="11" bestFit="1" customWidth="1"/>
    <col min="4" max="4" width="2.5" customWidth="1"/>
    <col min="5" max="5" width="2.875" customWidth="1"/>
    <col min="6" max="6" width="2.75" customWidth="1"/>
    <col min="7" max="8" width="2.5" customWidth="1"/>
    <col min="9" max="9" width="3.125" customWidth="1"/>
    <col min="10" max="12" width="2.5" customWidth="1"/>
    <col min="13" max="15" width="2.875" customWidth="1"/>
    <col min="16" max="16" width="25.75" customWidth="1"/>
    <col min="17" max="17" width="9.375" bestFit="1" customWidth="1"/>
    <col min="19" max="28" width="10.875" customWidth="1"/>
  </cols>
  <sheetData>
    <row r="1" spans="1:28" x14ac:dyDescent="0.3">
      <c r="A1" s="1666" t="s">
        <v>1769</v>
      </c>
      <c r="B1" s="1667"/>
      <c r="C1" s="1667"/>
      <c r="D1" s="1667"/>
      <c r="E1" s="1667"/>
      <c r="F1" s="1667"/>
      <c r="G1" s="1667"/>
      <c r="H1" s="1667"/>
      <c r="I1" s="1667"/>
      <c r="J1" s="1667"/>
      <c r="K1" s="1667"/>
      <c r="L1" s="1667"/>
      <c r="M1" s="1667"/>
      <c r="N1" s="1667"/>
      <c r="O1" s="1667"/>
      <c r="P1" s="1667"/>
      <c r="Q1" s="1667"/>
      <c r="R1" s="1667"/>
      <c r="S1" s="1667"/>
      <c r="T1" s="1667"/>
      <c r="U1" s="1667"/>
      <c r="V1" s="1667"/>
      <c r="W1" s="1667"/>
      <c r="X1" s="1667"/>
      <c r="Y1" s="1667"/>
      <c r="Z1" s="1667"/>
      <c r="AA1" s="1667"/>
      <c r="AB1" s="1668"/>
    </row>
    <row r="2" spans="1:28" ht="17.25" thickBot="1" x14ac:dyDescent="0.35">
      <c r="A2" s="1669"/>
      <c r="B2" s="1670"/>
      <c r="C2" s="1670"/>
      <c r="D2" s="1670"/>
      <c r="E2" s="1670"/>
      <c r="F2" s="1670"/>
      <c r="G2" s="1670"/>
      <c r="H2" s="1670"/>
      <c r="I2" s="1670"/>
      <c r="J2" s="1670"/>
      <c r="K2" s="1670"/>
      <c r="L2" s="1670"/>
      <c r="M2" s="1670"/>
      <c r="N2" s="1670"/>
      <c r="O2" s="1670"/>
      <c r="P2" s="1670"/>
      <c r="Q2" s="1670"/>
      <c r="R2" s="1670"/>
      <c r="S2" s="1670"/>
      <c r="T2" s="1670"/>
      <c r="U2" s="1670"/>
      <c r="V2" s="1670"/>
      <c r="W2" s="1670"/>
      <c r="X2" s="1670"/>
      <c r="Y2" s="1670"/>
      <c r="Z2" s="1670"/>
      <c r="AA2" s="1670"/>
      <c r="AB2" s="1671"/>
    </row>
    <row r="3" spans="1:28" x14ac:dyDescent="0.3">
      <c r="A3" s="1664" t="s">
        <v>1742</v>
      </c>
      <c r="B3" s="1656" t="s">
        <v>1736</v>
      </c>
      <c r="C3" s="1656" t="s">
        <v>1737</v>
      </c>
      <c r="D3" s="1653" t="s">
        <v>8</v>
      </c>
      <c r="E3" s="1650"/>
      <c r="F3" s="1650"/>
      <c r="G3" s="1650"/>
      <c r="H3" s="1650"/>
      <c r="I3" s="1650"/>
      <c r="J3" s="1650"/>
      <c r="K3" s="1650"/>
      <c r="L3" s="1650"/>
      <c r="M3" s="1650"/>
      <c r="N3" s="1650"/>
      <c r="O3" s="1652"/>
      <c r="P3" s="1658" t="s">
        <v>1735</v>
      </c>
      <c r="Q3" s="1660" t="s">
        <v>1738</v>
      </c>
      <c r="R3" s="1662"/>
      <c r="S3" s="1658">
        <v>1</v>
      </c>
      <c r="T3" s="1660"/>
      <c r="U3" s="1664">
        <v>2</v>
      </c>
      <c r="V3" s="1660"/>
      <c r="W3" s="1664">
        <v>3</v>
      </c>
      <c r="X3" s="1660"/>
      <c r="Y3" s="1664">
        <v>4</v>
      </c>
      <c r="Z3" s="1660"/>
      <c r="AA3" s="1664">
        <v>5</v>
      </c>
      <c r="AB3" s="1660"/>
    </row>
    <row r="4" spans="1:28" ht="17.25" thickBot="1" x14ac:dyDescent="0.35">
      <c r="A4" s="1665"/>
      <c r="B4" s="1657"/>
      <c r="C4" s="1657"/>
      <c r="D4" s="6">
        <v>1</v>
      </c>
      <c r="E4" s="7">
        <v>2</v>
      </c>
      <c r="F4" s="7">
        <v>3</v>
      </c>
      <c r="G4" s="8">
        <v>4</v>
      </c>
      <c r="H4" s="8">
        <v>5</v>
      </c>
      <c r="I4" s="8">
        <v>6</v>
      </c>
      <c r="J4" s="7">
        <v>7</v>
      </c>
      <c r="K4" s="7">
        <v>8</v>
      </c>
      <c r="L4" s="7">
        <v>9</v>
      </c>
      <c r="M4" s="8">
        <v>10</v>
      </c>
      <c r="N4" s="9">
        <v>11</v>
      </c>
      <c r="O4" s="847">
        <v>12</v>
      </c>
      <c r="P4" s="1659"/>
      <c r="Q4" s="1661"/>
      <c r="R4" s="1663"/>
      <c r="S4" s="839" t="s">
        <v>1727</v>
      </c>
      <c r="T4" s="838" t="s">
        <v>1728</v>
      </c>
      <c r="U4" s="837" t="s">
        <v>1727</v>
      </c>
      <c r="V4" s="838" t="s">
        <v>1728</v>
      </c>
      <c r="W4" s="837" t="s">
        <v>1727</v>
      </c>
      <c r="X4" s="838" t="s">
        <v>1728</v>
      </c>
      <c r="Y4" s="837" t="s">
        <v>1727</v>
      </c>
      <c r="Z4" s="838" t="s">
        <v>1728</v>
      </c>
      <c r="AA4" s="837" t="s">
        <v>1727</v>
      </c>
      <c r="AB4" s="838" t="s">
        <v>1728</v>
      </c>
    </row>
    <row r="5" spans="1:28" ht="22.5" customHeight="1" x14ac:dyDescent="0.3">
      <c r="A5" s="1687">
        <v>1</v>
      </c>
      <c r="B5" s="1690"/>
      <c r="C5" s="1690"/>
      <c r="D5" s="1693"/>
      <c r="E5" s="1674"/>
      <c r="F5" s="1674"/>
      <c r="G5" s="1677"/>
      <c r="H5" s="1677"/>
      <c r="I5" s="1677"/>
      <c r="J5" s="1674"/>
      <c r="K5" s="1674"/>
      <c r="L5" s="1674"/>
      <c r="M5" s="1677"/>
      <c r="N5" s="1677"/>
      <c r="O5" s="1680"/>
      <c r="P5" s="846"/>
      <c r="Q5" s="848"/>
      <c r="R5" s="843" t="s">
        <v>1732</v>
      </c>
      <c r="S5" s="1686"/>
      <c r="T5" s="1673"/>
      <c r="U5" s="1672"/>
      <c r="V5" s="1673"/>
      <c r="W5" s="1672"/>
      <c r="X5" s="1673"/>
      <c r="Y5" s="1672"/>
      <c r="Z5" s="1673"/>
      <c r="AA5" s="1672"/>
      <c r="AB5" s="1673"/>
    </row>
    <row r="6" spans="1:28" x14ac:dyDescent="0.3">
      <c r="A6" s="1688"/>
      <c r="B6" s="1691"/>
      <c r="C6" s="1691"/>
      <c r="D6" s="1694"/>
      <c r="E6" s="1675"/>
      <c r="F6" s="1675"/>
      <c r="G6" s="1678"/>
      <c r="H6" s="1678"/>
      <c r="I6" s="1678"/>
      <c r="J6" s="1675"/>
      <c r="K6" s="1675"/>
      <c r="L6" s="1675"/>
      <c r="M6" s="1678"/>
      <c r="N6" s="1678"/>
      <c r="O6" s="1681"/>
      <c r="P6" s="836"/>
      <c r="Q6" s="849"/>
      <c r="R6" s="844" t="s">
        <v>1733</v>
      </c>
      <c r="S6" s="858"/>
      <c r="T6" s="859"/>
      <c r="U6" s="860"/>
      <c r="V6" s="859"/>
      <c r="W6" s="860"/>
      <c r="X6" s="859"/>
      <c r="Y6" s="860"/>
      <c r="Z6" s="859"/>
      <c r="AA6" s="860"/>
      <c r="AB6" s="859"/>
    </row>
    <row r="7" spans="1:28" ht="17.25" thickBot="1" x14ac:dyDescent="0.35">
      <c r="A7" s="1689"/>
      <c r="B7" s="1692"/>
      <c r="C7" s="1692"/>
      <c r="D7" s="1695"/>
      <c r="E7" s="1676"/>
      <c r="F7" s="1676"/>
      <c r="G7" s="1679"/>
      <c r="H7" s="1679"/>
      <c r="I7" s="1679"/>
      <c r="J7" s="1676"/>
      <c r="K7" s="1676"/>
      <c r="L7" s="1676"/>
      <c r="M7" s="1679"/>
      <c r="N7" s="1679"/>
      <c r="O7" s="1682"/>
      <c r="P7" s="865" t="s">
        <v>1770</v>
      </c>
      <c r="Q7" s="866">
        <f>Q6-Q5</f>
        <v>0</v>
      </c>
      <c r="R7" s="845" t="s">
        <v>1734</v>
      </c>
      <c r="S7" s="1683"/>
      <c r="T7" s="1684"/>
      <c r="U7" s="1685"/>
      <c r="V7" s="1684"/>
      <c r="W7" s="1685"/>
      <c r="X7" s="1684"/>
      <c r="Y7" s="1685"/>
      <c r="Z7" s="1684"/>
      <c r="AA7" s="1685"/>
      <c r="AB7" s="1684"/>
    </row>
    <row r="8" spans="1:28" x14ac:dyDescent="0.3">
      <c r="A8" s="1687">
        <v>2</v>
      </c>
      <c r="B8" s="1690"/>
      <c r="C8" s="1690"/>
      <c r="D8" s="1693"/>
      <c r="E8" s="1674"/>
      <c r="F8" s="1674"/>
      <c r="G8" s="1677"/>
      <c r="H8" s="1677"/>
      <c r="I8" s="1677"/>
      <c r="J8" s="1674"/>
      <c r="K8" s="1674"/>
      <c r="L8" s="1674"/>
      <c r="M8" s="1677"/>
      <c r="N8" s="1677"/>
      <c r="O8" s="1680"/>
      <c r="P8" s="846"/>
      <c r="Q8" s="848"/>
      <c r="R8" s="843" t="s">
        <v>1732</v>
      </c>
      <c r="S8" s="1686"/>
      <c r="T8" s="1673"/>
      <c r="U8" s="1672"/>
      <c r="V8" s="1673"/>
      <c r="W8" s="1672"/>
      <c r="X8" s="1673"/>
      <c r="Y8" s="1672"/>
      <c r="Z8" s="1673"/>
      <c r="AA8" s="1672"/>
      <c r="AB8" s="1673"/>
    </row>
    <row r="9" spans="1:28" x14ac:dyDescent="0.3">
      <c r="A9" s="1688"/>
      <c r="B9" s="1691"/>
      <c r="C9" s="1691"/>
      <c r="D9" s="1694"/>
      <c r="E9" s="1675"/>
      <c r="F9" s="1675"/>
      <c r="G9" s="1678"/>
      <c r="H9" s="1678"/>
      <c r="I9" s="1678"/>
      <c r="J9" s="1675"/>
      <c r="K9" s="1675"/>
      <c r="L9" s="1675"/>
      <c r="M9" s="1678"/>
      <c r="N9" s="1678"/>
      <c r="O9" s="1681"/>
      <c r="P9" s="836"/>
      <c r="Q9" s="849"/>
      <c r="R9" s="844" t="s">
        <v>1733</v>
      </c>
      <c r="S9" s="858"/>
      <c r="T9" s="859"/>
      <c r="U9" s="860"/>
      <c r="V9" s="859"/>
      <c r="W9" s="860"/>
      <c r="X9" s="859"/>
      <c r="Y9" s="860"/>
      <c r="Z9" s="859"/>
      <c r="AA9" s="860"/>
      <c r="AB9" s="859"/>
    </row>
    <row r="10" spans="1:28" ht="17.25" thickBot="1" x14ac:dyDescent="0.35">
      <c r="A10" s="1689"/>
      <c r="B10" s="1692"/>
      <c r="C10" s="1692"/>
      <c r="D10" s="1695"/>
      <c r="E10" s="1676"/>
      <c r="F10" s="1676"/>
      <c r="G10" s="1679"/>
      <c r="H10" s="1679"/>
      <c r="I10" s="1679"/>
      <c r="J10" s="1676"/>
      <c r="K10" s="1676"/>
      <c r="L10" s="1676"/>
      <c r="M10" s="1679"/>
      <c r="N10" s="1679"/>
      <c r="O10" s="1682"/>
      <c r="P10" s="865" t="s">
        <v>1770</v>
      </c>
      <c r="Q10" s="866">
        <f>Q9-Q8</f>
        <v>0</v>
      </c>
      <c r="R10" s="845" t="s">
        <v>1734</v>
      </c>
      <c r="S10" s="1683"/>
      <c r="T10" s="1684"/>
      <c r="U10" s="1685"/>
      <c r="V10" s="1684"/>
      <c r="W10" s="1685"/>
      <c r="X10" s="1684"/>
      <c r="Y10" s="1685"/>
      <c r="Z10" s="1684"/>
      <c r="AA10" s="1685"/>
      <c r="AB10" s="1684"/>
    </row>
    <row r="11" spans="1:28" x14ac:dyDescent="0.3">
      <c r="A11" s="1687">
        <v>3</v>
      </c>
      <c r="B11" s="1690"/>
      <c r="C11" s="1690"/>
      <c r="D11" s="1693"/>
      <c r="E11" s="1674"/>
      <c r="F11" s="1674"/>
      <c r="G11" s="1677"/>
      <c r="H11" s="1677"/>
      <c r="I11" s="1677"/>
      <c r="J11" s="1674"/>
      <c r="K11" s="1674"/>
      <c r="L11" s="1674"/>
      <c r="M11" s="1677"/>
      <c r="N11" s="1677"/>
      <c r="O11" s="1680"/>
      <c r="P11" s="846"/>
      <c r="Q11" s="848"/>
      <c r="R11" s="843" t="s">
        <v>1732</v>
      </c>
      <c r="S11" s="1686"/>
      <c r="T11" s="1673"/>
      <c r="U11" s="1672"/>
      <c r="V11" s="1673"/>
      <c r="W11" s="1672"/>
      <c r="X11" s="1673"/>
      <c r="Y11" s="1672"/>
      <c r="Z11" s="1673"/>
      <c r="AA11" s="1672"/>
      <c r="AB11" s="1673"/>
    </row>
    <row r="12" spans="1:28" x14ac:dyDescent="0.3">
      <c r="A12" s="1688"/>
      <c r="B12" s="1691"/>
      <c r="C12" s="1691"/>
      <c r="D12" s="1694"/>
      <c r="E12" s="1675"/>
      <c r="F12" s="1675"/>
      <c r="G12" s="1678"/>
      <c r="H12" s="1678"/>
      <c r="I12" s="1678"/>
      <c r="J12" s="1675"/>
      <c r="K12" s="1675"/>
      <c r="L12" s="1675"/>
      <c r="M12" s="1678"/>
      <c r="N12" s="1678"/>
      <c r="O12" s="1681"/>
      <c r="P12" s="836"/>
      <c r="Q12" s="849"/>
      <c r="R12" s="844" t="s">
        <v>1733</v>
      </c>
      <c r="S12" s="858"/>
      <c r="T12" s="859"/>
      <c r="U12" s="860"/>
      <c r="V12" s="859"/>
      <c r="W12" s="860"/>
      <c r="X12" s="859"/>
      <c r="Y12" s="860"/>
      <c r="Z12" s="859"/>
      <c r="AA12" s="860"/>
      <c r="AB12" s="859"/>
    </row>
    <row r="13" spans="1:28" ht="17.25" thickBot="1" x14ac:dyDescent="0.35">
      <c r="A13" s="1689"/>
      <c r="B13" s="1692"/>
      <c r="C13" s="1692"/>
      <c r="D13" s="1695"/>
      <c r="E13" s="1676"/>
      <c r="F13" s="1676"/>
      <c r="G13" s="1679"/>
      <c r="H13" s="1679"/>
      <c r="I13" s="1679"/>
      <c r="J13" s="1676"/>
      <c r="K13" s="1676"/>
      <c r="L13" s="1676"/>
      <c r="M13" s="1679"/>
      <c r="N13" s="1679"/>
      <c r="O13" s="1682"/>
      <c r="P13" s="865" t="s">
        <v>1770</v>
      </c>
      <c r="Q13" s="866">
        <f>Q12-Q11</f>
        <v>0</v>
      </c>
      <c r="R13" s="845" t="s">
        <v>1734</v>
      </c>
      <c r="S13" s="1683"/>
      <c r="T13" s="1684"/>
      <c r="U13" s="1685"/>
      <c r="V13" s="1684"/>
      <c r="W13" s="1685"/>
      <c r="X13" s="1684"/>
      <c r="Y13" s="1685"/>
      <c r="Z13" s="1684"/>
      <c r="AA13" s="1685"/>
      <c r="AB13" s="1684"/>
    </row>
    <row r="14" spans="1:28" x14ac:dyDescent="0.3">
      <c r="A14" s="1687">
        <v>4</v>
      </c>
      <c r="B14" s="1690"/>
      <c r="C14" s="1690"/>
      <c r="D14" s="1693"/>
      <c r="E14" s="1674"/>
      <c r="F14" s="1674"/>
      <c r="G14" s="1677"/>
      <c r="H14" s="1677"/>
      <c r="I14" s="1677"/>
      <c r="J14" s="1674"/>
      <c r="K14" s="1674"/>
      <c r="L14" s="1674"/>
      <c r="M14" s="1677"/>
      <c r="N14" s="1677"/>
      <c r="O14" s="1680"/>
      <c r="P14" s="846"/>
      <c r="Q14" s="848"/>
      <c r="R14" s="843" t="s">
        <v>1732</v>
      </c>
      <c r="S14" s="1686"/>
      <c r="T14" s="1673"/>
      <c r="U14" s="1672"/>
      <c r="V14" s="1673"/>
      <c r="W14" s="1672"/>
      <c r="X14" s="1673"/>
      <c r="Y14" s="1672"/>
      <c r="Z14" s="1673"/>
      <c r="AA14" s="1672"/>
      <c r="AB14" s="1673"/>
    </row>
    <row r="15" spans="1:28" x14ac:dyDescent="0.3">
      <c r="A15" s="1688"/>
      <c r="B15" s="1691"/>
      <c r="C15" s="1691"/>
      <c r="D15" s="1694"/>
      <c r="E15" s="1675"/>
      <c r="F15" s="1675"/>
      <c r="G15" s="1678"/>
      <c r="H15" s="1678"/>
      <c r="I15" s="1678"/>
      <c r="J15" s="1675"/>
      <c r="K15" s="1675"/>
      <c r="L15" s="1675"/>
      <c r="M15" s="1678"/>
      <c r="N15" s="1678"/>
      <c r="O15" s="1681"/>
      <c r="P15" s="836"/>
      <c r="Q15" s="849"/>
      <c r="R15" s="844" t="s">
        <v>1733</v>
      </c>
      <c r="S15" s="861"/>
      <c r="T15" s="862"/>
      <c r="U15" s="860"/>
      <c r="V15" s="859"/>
      <c r="W15" s="860"/>
      <c r="X15" s="859"/>
      <c r="Y15" s="860"/>
      <c r="Z15" s="859"/>
      <c r="AA15" s="860"/>
      <c r="AB15" s="859"/>
    </row>
    <row r="16" spans="1:28" ht="17.25" thickBot="1" x14ac:dyDescent="0.35">
      <c r="A16" s="1689"/>
      <c r="B16" s="1692"/>
      <c r="C16" s="1692"/>
      <c r="D16" s="1695"/>
      <c r="E16" s="1676"/>
      <c r="F16" s="1676"/>
      <c r="G16" s="1679"/>
      <c r="H16" s="1679"/>
      <c r="I16" s="1679"/>
      <c r="J16" s="1676"/>
      <c r="K16" s="1676"/>
      <c r="L16" s="1676"/>
      <c r="M16" s="1679"/>
      <c r="N16" s="1679"/>
      <c r="O16" s="1682"/>
      <c r="P16" s="865" t="s">
        <v>1770</v>
      </c>
      <c r="Q16" s="866">
        <f>Q15-Q14</f>
        <v>0</v>
      </c>
      <c r="R16" s="845" t="s">
        <v>1734</v>
      </c>
      <c r="S16" s="1683"/>
      <c r="T16" s="1684"/>
      <c r="U16" s="1685"/>
      <c r="V16" s="1684"/>
      <c r="W16" s="1685"/>
      <c r="X16" s="1684"/>
      <c r="Y16" s="1685"/>
      <c r="Z16" s="1684"/>
      <c r="AA16" s="1685"/>
      <c r="AB16" s="1684"/>
    </row>
    <row r="17" spans="1:28" x14ac:dyDescent="0.3">
      <c r="A17" s="1687">
        <v>5</v>
      </c>
      <c r="B17" s="1690"/>
      <c r="C17" s="1690"/>
      <c r="D17" s="1693"/>
      <c r="E17" s="1674"/>
      <c r="F17" s="1674"/>
      <c r="G17" s="1677"/>
      <c r="H17" s="1677"/>
      <c r="I17" s="1677"/>
      <c r="J17" s="1674"/>
      <c r="K17" s="1674"/>
      <c r="L17" s="1674"/>
      <c r="M17" s="1677"/>
      <c r="N17" s="1677"/>
      <c r="O17" s="1680"/>
      <c r="P17" s="846"/>
      <c r="Q17" s="848"/>
      <c r="R17" s="843" t="s">
        <v>1732</v>
      </c>
      <c r="S17" s="1686"/>
      <c r="T17" s="1673"/>
      <c r="U17" s="1672"/>
      <c r="V17" s="1673"/>
      <c r="W17" s="1672"/>
      <c r="X17" s="1673"/>
      <c r="Y17" s="1672"/>
      <c r="Z17" s="1673"/>
      <c r="AA17" s="1672"/>
      <c r="AB17" s="1673"/>
    </row>
    <row r="18" spans="1:28" x14ac:dyDescent="0.3">
      <c r="A18" s="1688"/>
      <c r="B18" s="1691"/>
      <c r="C18" s="1691"/>
      <c r="D18" s="1694"/>
      <c r="E18" s="1675"/>
      <c r="F18" s="1675"/>
      <c r="G18" s="1678"/>
      <c r="H18" s="1678"/>
      <c r="I18" s="1678"/>
      <c r="J18" s="1675"/>
      <c r="K18" s="1675"/>
      <c r="L18" s="1675"/>
      <c r="M18" s="1678"/>
      <c r="N18" s="1678"/>
      <c r="O18" s="1681"/>
      <c r="P18" s="836"/>
      <c r="Q18" s="849"/>
      <c r="R18" s="844" t="s">
        <v>1733</v>
      </c>
      <c r="S18" s="858"/>
      <c r="T18" s="859"/>
      <c r="U18" s="860"/>
      <c r="V18" s="859"/>
      <c r="W18" s="860"/>
      <c r="X18" s="859"/>
      <c r="Y18" s="860"/>
      <c r="Z18" s="859"/>
      <c r="AA18" s="860"/>
      <c r="AB18" s="859"/>
    </row>
    <row r="19" spans="1:28" ht="17.25" thickBot="1" x14ac:dyDescent="0.35">
      <c r="A19" s="1689"/>
      <c r="B19" s="1692"/>
      <c r="C19" s="1692"/>
      <c r="D19" s="1695"/>
      <c r="E19" s="1676"/>
      <c r="F19" s="1676"/>
      <c r="G19" s="1679"/>
      <c r="H19" s="1679"/>
      <c r="I19" s="1679"/>
      <c r="J19" s="1676"/>
      <c r="K19" s="1676"/>
      <c r="L19" s="1676"/>
      <c r="M19" s="1679"/>
      <c r="N19" s="1679"/>
      <c r="O19" s="1682"/>
      <c r="P19" s="865" t="s">
        <v>1770</v>
      </c>
      <c r="Q19" s="866">
        <f>Q18-Q17</f>
        <v>0</v>
      </c>
      <c r="R19" s="845" t="s">
        <v>1734</v>
      </c>
      <c r="S19" s="1683"/>
      <c r="T19" s="1684"/>
      <c r="U19" s="1685"/>
      <c r="V19" s="1684"/>
      <c r="W19" s="1685"/>
      <c r="X19" s="1684"/>
      <c r="Y19" s="1685"/>
      <c r="Z19" s="1684"/>
      <c r="AA19" s="1685"/>
      <c r="AB19" s="1684"/>
    </row>
  </sheetData>
  <mergeCells count="138">
    <mergeCell ref="W19:X19"/>
    <mergeCell ref="M17:M19"/>
    <mergeCell ref="N17:N19"/>
    <mergeCell ref="Y14:Z14"/>
    <mergeCell ref="AA14:AB14"/>
    <mergeCell ref="S16:T16"/>
    <mergeCell ref="U16:V16"/>
    <mergeCell ref="W16:X16"/>
    <mergeCell ref="Y16:Z16"/>
    <mergeCell ref="AA16:AB16"/>
    <mergeCell ref="M14:M16"/>
    <mergeCell ref="N14:N16"/>
    <mergeCell ref="O14:O16"/>
    <mergeCell ref="S14:T14"/>
    <mergeCell ref="U14:V14"/>
    <mergeCell ref="W14:X14"/>
    <mergeCell ref="Y19:Z19"/>
    <mergeCell ref="AA19:AB19"/>
    <mergeCell ref="O17:O19"/>
    <mergeCell ref="S17:T17"/>
    <mergeCell ref="U17:V17"/>
    <mergeCell ref="W17:X17"/>
    <mergeCell ref="Y17:Z17"/>
    <mergeCell ref="U19:V19"/>
    <mergeCell ref="G8:G10"/>
    <mergeCell ref="H8:H10"/>
    <mergeCell ref="AA17:AB17"/>
    <mergeCell ref="S19:T19"/>
    <mergeCell ref="Y13:Z13"/>
    <mergeCell ref="AA13:AB13"/>
    <mergeCell ref="D14:D16"/>
    <mergeCell ref="E14:E16"/>
    <mergeCell ref="F14:F16"/>
    <mergeCell ref="G14:G16"/>
    <mergeCell ref="H14:H16"/>
    <mergeCell ref="I14:I16"/>
    <mergeCell ref="J14:J16"/>
    <mergeCell ref="K14:K16"/>
    <mergeCell ref="O11:O13"/>
    <mergeCell ref="S11:T11"/>
    <mergeCell ref="U11:V11"/>
    <mergeCell ref="W11:X11"/>
    <mergeCell ref="Y11:Z11"/>
    <mergeCell ref="AA11:AB11"/>
    <mergeCell ref="S13:T13"/>
    <mergeCell ref="U13:V13"/>
    <mergeCell ref="W13:X13"/>
    <mergeCell ref="I11:I13"/>
    <mergeCell ref="D17:D19"/>
    <mergeCell ref="A17:A19"/>
    <mergeCell ref="B17:B19"/>
    <mergeCell ref="C17:C19"/>
    <mergeCell ref="E17:E19"/>
    <mergeCell ref="F17:F19"/>
    <mergeCell ref="G17:G19"/>
    <mergeCell ref="H17:H19"/>
    <mergeCell ref="L11:L13"/>
    <mergeCell ref="A11:A13"/>
    <mergeCell ref="B11:B13"/>
    <mergeCell ref="C11:C13"/>
    <mergeCell ref="D11:D13"/>
    <mergeCell ref="E11:E13"/>
    <mergeCell ref="F11:F13"/>
    <mergeCell ref="G11:G13"/>
    <mergeCell ref="H11:H13"/>
    <mergeCell ref="J11:J13"/>
    <mergeCell ref="K11:K13"/>
    <mergeCell ref="I17:I19"/>
    <mergeCell ref="J17:J19"/>
    <mergeCell ref="K17:K19"/>
    <mergeCell ref="L17:L19"/>
    <mergeCell ref="AA8:AB8"/>
    <mergeCell ref="S10:T10"/>
    <mergeCell ref="U10:V10"/>
    <mergeCell ref="W10:X10"/>
    <mergeCell ref="Y10:Z10"/>
    <mergeCell ref="AA10:AB10"/>
    <mergeCell ref="S8:T8"/>
    <mergeCell ref="U8:V8"/>
    <mergeCell ref="W8:X8"/>
    <mergeCell ref="Y8:Z8"/>
    <mergeCell ref="I8:I10"/>
    <mergeCell ref="J8:J10"/>
    <mergeCell ref="K8:K10"/>
    <mergeCell ref="L8:L10"/>
    <mergeCell ref="M11:M13"/>
    <mergeCell ref="N11:N13"/>
    <mergeCell ref="M8:M10"/>
    <mergeCell ref="N8:N10"/>
    <mergeCell ref="O8:O10"/>
    <mergeCell ref="W3:X3"/>
    <mergeCell ref="Y3:Z3"/>
    <mergeCell ref="AA3:AB3"/>
    <mergeCell ref="S5:T5"/>
    <mergeCell ref="U5:V5"/>
    <mergeCell ref="W5:X5"/>
    <mergeCell ref="L14:L16"/>
    <mergeCell ref="A14:A16"/>
    <mergeCell ref="B14:B16"/>
    <mergeCell ref="C14:C16"/>
    <mergeCell ref="B8:B10"/>
    <mergeCell ref="C8:C10"/>
    <mergeCell ref="E5:E7"/>
    <mergeCell ref="F5:F7"/>
    <mergeCell ref="G5:G7"/>
    <mergeCell ref="H5:H7"/>
    <mergeCell ref="A5:A7"/>
    <mergeCell ref="D5:D7"/>
    <mergeCell ref="B5:B7"/>
    <mergeCell ref="C5:C7"/>
    <mergeCell ref="A8:A10"/>
    <mergeCell ref="D8:D10"/>
    <mergeCell ref="E8:E10"/>
    <mergeCell ref="F8:F10"/>
    <mergeCell ref="B3:B4"/>
    <mergeCell ref="C3:C4"/>
    <mergeCell ref="P3:P4"/>
    <mergeCell ref="Q3:Q4"/>
    <mergeCell ref="R3:R4"/>
    <mergeCell ref="D3:O3"/>
    <mergeCell ref="A3:A4"/>
    <mergeCell ref="A1:AB2"/>
    <mergeCell ref="Y5:Z5"/>
    <mergeCell ref="AA5:AB5"/>
    <mergeCell ref="L5:L7"/>
    <mergeCell ref="M5:M7"/>
    <mergeCell ref="N5:N7"/>
    <mergeCell ref="O5:O7"/>
    <mergeCell ref="I5:I7"/>
    <mergeCell ref="J5:J7"/>
    <mergeCell ref="K5:K7"/>
    <mergeCell ref="S7:T7"/>
    <mergeCell ref="U7:V7"/>
    <mergeCell ref="W7:X7"/>
    <mergeCell ref="Y7:Z7"/>
    <mergeCell ref="AA7:AB7"/>
    <mergeCell ref="S3:T3"/>
    <mergeCell ref="U3:V3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827D-1F7D-433C-AA77-0ED47F23C3C0}">
  <sheetPr codeName="Sheet2"/>
  <dimension ref="A1:Z37"/>
  <sheetViews>
    <sheetView topLeftCell="A13" zoomScale="115" zoomScaleNormal="115" workbookViewId="0">
      <selection activeCell="P27" sqref="P27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.25" customWidth="1"/>
    <col min="9" max="11" width="7.5" bestFit="1" customWidth="1"/>
    <col min="12" max="13" width="2.5" customWidth="1"/>
    <col min="14" max="14" width="2.75" customWidth="1"/>
    <col min="15" max="16" width="2.5" customWidth="1"/>
    <col min="17" max="17" width="3.125" customWidth="1"/>
    <col min="18" max="20" width="2.5" customWidth="1"/>
    <col min="21" max="23" width="2.875" customWidth="1"/>
    <col min="24" max="24" width="4.125" customWidth="1"/>
    <col min="25" max="25" width="15.25" style="158" customWidth="1"/>
    <col min="26" max="26" width="10.625" customWidth="1"/>
    <col min="27" max="27" width="10.625" bestFit="1" customWidth="1"/>
  </cols>
  <sheetData>
    <row r="1" spans="1:26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8"/>
    </row>
    <row r="2" spans="1:26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1"/>
    </row>
    <row r="3" spans="1:26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1"/>
      <c r="I3" s="1650" t="s">
        <v>7</v>
      </c>
      <c r="J3" s="1650"/>
      <c r="K3" s="1652"/>
      <c r="L3" s="1653" t="s">
        <v>8</v>
      </c>
      <c r="M3" s="1650"/>
      <c r="N3" s="1650"/>
      <c r="O3" s="1650"/>
      <c r="P3" s="1650"/>
      <c r="Q3" s="1650"/>
      <c r="R3" s="1650"/>
      <c r="S3" s="1650"/>
      <c r="T3" s="1650"/>
      <c r="U3" s="1650"/>
      <c r="V3" s="1650"/>
      <c r="W3" s="1651"/>
      <c r="X3" s="1642" t="s">
        <v>9</v>
      </c>
      <c r="Y3" s="1642" t="s">
        <v>1397</v>
      </c>
      <c r="Z3" s="1644"/>
    </row>
    <row r="4" spans="1:26" x14ac:dyDescent="0.3">
      <c r="A4" s="1646"/>
      <c r="B4" s="1696"/>
      <c r="C4" s="1648"/>
      <c r="D4" s="1648"/>
      <c r="E4" s="1648"/>
      <c r="F4" s="486" t="s">
        <v>13</v>
      </c>
      <c r="G4" s="486" t="s">
        <v>14</v>
      </c>
      <c r="H4" s="486" t="s">
        <v>15</v>
      </c>
      <c r="I4" s="487" t="s">
        <v>16</v>
      </c>
      <c r="J4" s="488" t="s">
        <v>17</v>
      </c>
      <c r="K4" s="489" t="s">
        <v>18</v>
      </c>
      <c r="L4" s="490">
        <v>1</v>
      </c>
      <c r="M4" s="491">
        <v>2</v>
      </c>
      <c r="N4" s="491">
        <v>3</v>
      </c>
      <c r="O4" s="492">
        <v>4</v>
      </c>
      <c r="P4" s="492">
        <v>5</v>
      </c>
      <c r="Q4" s="492">
        <v>6</v>
      </c>
      <c r="R4" s="491">
        <v>7</v>
      </c>
      <c r="S4" s="491">
        <v>8</v>
      </c>
      <c r="T4" s="491">
        <v>9</v>
      </c>
      <c r="U4" s="492">
        <v>10</v>
      </c>
      <c r="V4" s="493">
        <v>11</v>
      </c>
      <c r="W4" s="494">
        <v>12</v>
      </c>
      <c r="X4" s="1643"/>
      <c r="Y4" s="1643"/>
      <c r="Z4" s="1644"/>
    </row>
    <row r="5" spans="1:26" ht="22.5" x14ac:dyDescent="0.3">
      <c r="A5" s="745" t="s">
        <v>54</v>
      </c>
      <c r="B5" s="746" t="s">
        <v>492</v>
      </c>
      <c r="C5" s="747">
        <v>1</v>
      </c>
      <c r="D5" s="747">
        <v>7</v>
      </c>
      <c r="E5" s="747" t="s">
        <v>493</v>
      </c>
      <c r="F5" s="748" t="s">
        <v>487</v>
      </c>
      <c r="G5" s="747" t="s">
        <v>228</v>
      </c>
      <c r="H5" s="748" t="s">
        <v>494</v>
      </c>
      <c r="I5" s="749">
        <v>390</v>
      </c>
      <c r="J5" s="750">
        <v>5</v>
      </c>
      <c r="K5" s="30">
        <f>SUM(I5:J5)</f>
        <v>395</v>
      </c>
      <c r="L5" s="31"/>
      <c r="M5" s="32">
        <v>1</v>
      </c>
      <c r="N5" s="32"/>
      <c r="O5" s="34"/>
      <c r="P5" s="34"/>
      <c r="Q5" s="34"/>
      <c r="R5" s="32"/>
      <c r="S5" s="32"/>
      <c r="T5" s="32"/>
      <c r="U5" s="34"/>
      <c r="V5" s="35"/>
      <c r="W5" s="36"/>
      <c r="X5" s="45" t="s">
        <v>495</v>
      </c>
      <c r="Y5" s="752" t="s">
        <v>1585</v>
      </c>
    </row>
    <row r="6" spans="1:26" ht="22.5" x14ac:dyDescent="0.3">
      <c r="A6" s="745" t="s">
        <v>63</v>
      </c>
      <c r="B6" s="751" t="s">
        <v>1224</v>
      </c>
      <c r="C6" s="747">
        <v>3</v>
      </c>
      <c r="D6" s="747">
        <v>24</v>
      </c>
      <c r="E6" s="747" t="s">
        <v>1225</v>
      </c>
      <c r="F6" s="748" t="s">
        <v>1226</v>
      </c>
      <c r="G6" s="747" t="s">
        <v>85</v>
      </c>
      <c r="H6" s="748" t="s">
        <v>1230</v>
      </c>
      <c r="I6" s="749">
        <v>500</v>
      </c>
      <c r="J6" s="750">
        <v>210</v>
      </c>
      <c r="K6" s="30">
        <f>SUM(I6:J6)</f>
        <v>710</v>
      </c>
      <c r="L6" s="31"/>
      <c r="M6" s="32" t="s">
        <v>622</v>
      </c>
      <c r="N6" s="32"/>
      <c r="O6" s="34"/>
      <c r="P6" s="34"/>
      <c r="Q6" s="34"/>
      <c r="R6" s="32"/>
      <c r="S6" s="32"/>
      <c r="T6" s="32"/>
      <c r="U6" s="34"/>
      <c r="V6" s="35"/>
      <c r="W6" s="36"/>
      <c r="X6" s="45" t="s">
        <v>331</v>
      </c>
      <c r="Y6" s="753" t="s">
        <v>1586</v>
      </c>
    </row>
    <row r="7" spans="1:26" ht="22.5" x14ac:dyDescent="0.3">
      <c r="A7" s="138" t="s">
        <v>54</v>
      </c>
      <c r="B7" s="740" t="s">
        <v>226</v>
      </c>
      <c r="C7" s="41">
        <v>1</v>
      </c>
      <c r="D7" s="41">
        <v>7</v>
      </c>
      <c r="E7" s="41" t="s">
        <v>21</v>
      </c>
      <c r="F7" s="42" t="s">
        <v>227</v>
      </c>
      <c r="G7" s="41" t="s">
        <v>228</v>
      </c>
      <c r="H7" s="42" t="s">
        <v>229</v>
      </c>
      <c r="I7" s="43">
        <v>300</v>
      </c>
      <c r="J7" s="29">
        <v>122</v>
      </c>
      <c r="K7" s="30">
        <f>SUM(I7:J7)</f>
        <v>422</v>
      </c>
      <c r="L7" s="31"/>
      <c r="M7" s="32">
        <v>5</v>
      </c>
      <c r="N7" s="32"/>
      <c r="O7" s="34"/>
      <c r="P7" s="34"/>
      <c r="Q7" s="34"/>
      <c r="R7" s="32"/>
      <c r="S7" s="32"/>
      <c r="T7" s="32"/>
      <c r="U7" s="34"/>
      <c r="V7" s="35"/>
      <c r="W7" s="36"/>
      <c r="X7" s="45" t="s">
        <v>60</v>
      </c>
      <c r="Y7" s="517" t="s">
        <v>1564</v>
      </c>
    </row>
    <row r="8" spans="1:26" ht="22.5" x14ac:dyDescent="0.3">
      <c r="A8" s="138" t="s">
        <v>54</v>
      </c>
      <c r="B8" s="665" t="s">
        <v>226</v>
      </c>
      <c r="C8" s="41">
        <v>1</v>
      </c>
      <c r="D8" s="41">
        <v>7</v>
      </c>
      <c r="E8" s="41" t="s">
        <v>21</v>
      </c>
      <c r="F8" s="42" t="s">
        <v>1481</v>
      </c>
      <c r="G8" s="41" t="s">
        <v>1587</v>
      </c>
      <c r="H8" s="42" t="s">
        <v>1588</v>
      </c>
      <c r="I8" s="43">
        <v>300</v>
      </c>
      <c r="J8" s="29"/>
      <c r="K8" s="30">
        <f>SUM(I8:J8)</f>
        <v>300</v>
      </c>
      <c r="L8" s="31"/>
      <c r="M8" s="32">
        <v>5</v>
      </c>
      <c r="N8" s="32"/>
      <c r="O8" s="34"/>
      <c r="P8" s="34"/>
      <c r="Q8" s="34"/>
      <c r="R8" s="32"/>
      <c r="S8" s="32"/>
      <c r="T8" s="32"/>
      <c r="U8" s="34"/>
      <c r="V8" s="35"/>
      <c r="W8" s="36"/>
      <c r="X8" s="45" t="s">
        <v>60</v>
      </c>
      <c r="Y8" s="517" t="s">
        <v>1564</v>
      </c>
    </row>
    <row r="9" spans="1:26" ht="22.5" x14ac:dyDescent="0.3">
      <c r="A9" s="199" t="s">
        <v>63</v>
      </c>
      <c r="B9" s="667" t="s">
        <v>459</v>
      </c>
      <c r="C9" s="99">
        <v>3</v>
      </c>
      <c r="D9" s="99">
        <v>21</v>
      </c>
      <c r="E9" s="99" t="s">
        <v>199</v>
      </c>
      <c r="F9" s="100" t="s">
        <v>439</v>
      </c>
      <c r="G9" s="99" t="s">
        <v>96</v>
      </c>
      <c r="H9" s="100" t="s">
        <v>460</v>
      </c>
      <c r="I9" s="101">
        <v>570</v>
      </c>
      <c r="J9" s="102">
        <v>15</v>
      </c>
      <c r="K9" s="103">
        <v>585</v>
      </c>
      <c r="L9" s="31"/>
      <c r="M9" s="32" t="s">
        <v>461</v>
      </c>
      <c r="N9" s="32"/>
      <c r="O9" s="34"/>
      <c r="P9" s="34"/>
      <c r="Q9" s="34"/>
      <c r="R9" s="32"/>
      <c r="S9" s="32"/>
      <c r="T9" s="32"/>
      <c r="U9" s="34"/>
      <c r="V9" s="35"/>
      <c r="W9" s="104"/>
      <c r="X9" s="105" t="s">
        <v>280</v>
      </c>
      <c r="Y9" s="517" t="s">
        <v>1564</v>
      </c>
    </row>
    <row r="10" spans="1:26" ht="22.5" x14ac:dyDescent="0.3">
      <c r="A10" s="138" t="s">
        <v>54</v>
      </c>
      <c r="B10" s="744" t="s">
        <v>1262</v>
      </c>
      <c r="C10" s="206">
        <v>3</v>
      </c>
      <c r="D10" s="206">
        <v>24</v>
      </c>
      <c r="E10" s="206" t="s">
        <v>1263</v>
      </c>
      <c r="F10" s="754" t="s">
        <v>1606</v>
      </c>
      <c r="G10" s="206" t="s">
        <v>133</v>
      </c>
      <c r="H10" s="207" t="s">
        <v>1605</v>
      </c>
      <c r="I10" s="208">
        <v>550</v>
      </c>
      <c r="J10" s="209">
        <v>135</v>
      </c>
      <c r="K10" s="30">
        <v>725</v>
      </c>
      <c r="L10" s="31"/>
      <c r="M10" s="32" t="s">
        <v>1267</v>
      </c>
      <c r="N10" s="32"/>
      <c r="O10" s="34"/>
      <c r="P10" s="34"/>
      <c r="Q10" s="34"/>
      <c r="R10" s="32"/>
      <c r="S10" s="32"/>
      <c r="T10" s="32"/>
      <c r="U10" s="34"/>
      <c r="V10" s="35"/>
      <c r="W10" s="36"/>
      <c r="X10" s="45" t="s">
        <v>687</v>
      </c>
      <c r="Y10" s="213" t="s">
        <v>1607</v>
      </c>
    </row>
    <row r="11" spans="1:26" ht="22.5" x14ac:dyDescent="0.3">
      <c r="A11" s="685" t="s">
        <v>54</v>
      </c>
      <c r="B11" s="686" t="s">
        <v>1262</v>
      </c>
      <c r="C11" s="687">
        <v>3</v>
      </c>
      <c r="D11" s="687">
        <v>24</v>
      </c>
      <c r="E11" s="687" t="s">
        <v>1263</v>
      </c>
      <c r="F11" s="734" t="s">
        <v>1264</v>
      </c>
      <c r="G11" s="687" t="s">
        <v>1265</v>
      </c>
      <c r="H11" s="688" t="s">
        <v>1266</v>
      </c>
      <c r="I11" s="689">
        <v>500</v>
      </c>
      <c r="J11" s="690">
        <v>225</v>
      </c>
      <c r="K11" s="30">
        <v>725</v>
      </c>
      <c r="L11" s="31"/>
      <c r="M11" s="656" t="s">
        <v>1267</v>
      </c>
      <c r="N11" s="32"/>
      <c r="O11" s="34"/>
      <c r="P11" s="34"/>
      <c r="Q11" s="34"/>
      <c r="R11" s="32"/>
      <c r="S11" s="32"/>
      <c r="T11" s="32"/>
      <c r="U11" s="34"/>
      <c r="V11" s="35"/>
      <c r="W11" s="36"/>
      <c r="X11" s="45" t="s">
        <v>687</v>
      </c>
      <c r="Y11" s="660" t="s">
        <v>1557</v>
      </c>
    </row>
    <row r="12" spans="1:26" ht="22.5" x14ac:dyDescent="0.3">
      <c r="A12" s="735" t="s">
        <v>54</v>
      </c>
      <c r="B12" s="686" t="s">
        <v>1262</v>
      </c>
      <c r="C12" s="687">
        <v>3</v>
      </c>
      <c r="D12" s="687">
        <v>24</v>
      </c>
      <c r="E12" s="687" t="s">
        <v>1263</v>
      </c>
      <c r="F12" s="734" t="s">
        <v>1264</v>
      </c>
      <c r="G12" s="687" t="s">
        <v>1270</v>
      </c>
      <c r="H12" s="688" t="s">
        <v>1271</v>
      </c>
      <c r="I12" s="689">
        <v>500</v>
      </c>
      <c r="J12" s="690">
        <v>210</v>
      </c>
      <c r="K12" s="30">
        <v>710</v>
      </c>
      <c r="L12" s="31"/>
      <c r="M12" s="656" t="s">
        <v>1267</v>
      </c>
      <c r="N12" s="32"/>
      <c r="O12" s="34"/>
      <c r="P12" s="34"/>
      <c r="Q12" s="34"/>
      <c r="R12" s="32"/>
      <c r="S12" s="32"/>
      <c r="T12" s="32"/>
      <c r="U12" s="34"/>
      <c r="V12" s="35"/>
      <c r="W12" s="36"/>
      <c r="X12" s="45" t="s">
        <v>687</v>
      </c>
      <c r="Y12" s="660" t="s">
        <v>1557</v>
      </c>
    </row>
    <row r="13" spans="1:26" ht="22.5" x14ac:dyDescent="0.3">
      <c r="A13" s="138" t="s">
        <v>416</v>
      </c>
      <c r="B13" s="665" t="s">
        <v>902</v>
      </c>
      <c r="C13" s="41">
        <v>3</v>
      </c>
      <c r="D13" s="41">
        <v>16</v>
      </c>
      <c r="E13" s="41" t="s">
        <v>831</v>
      </c>
      <c r="F13" s="42" t="s">
        <v>880</v>
      </c>
      <c r="G13" s="41" t="s">
        <v>419</v>
      </c>
      <c r="H13" s="42" t="s">
        <v>903</v>
      </c>
      <c r="I13" s="43">
        <v>440</v>
      </c>
      <c r="J13" s="29">
        <v>297</v>
      </c>
      <c r="K13" s="30">
        <f>SUM(I13:J13)</f>
        <v>737</v>
      </c>
      <c r="L13" s="31"/>
      <c r="M13" s="32" t="s">
        <v>904</v>
      </c>
      <c r="N13" s="32"/>
      <c r="O13" s="34"/>
      <c r="P13" s="34"/>
      <c r="Q13" s="34"/>
      <c r="R13" s="32"/>
      <c r="S13" s="32"/>
      <c r="T13" s="32"/>
      <c r="U13" s="34"/>
      <c r="V13" s="35"/>
      <c r="W13" s="36"/>
      <c r="X13" s="45" t="s">
        <v>506</v>
      </c>
      <c r="Y13" s="517" t="s">
        <v>1564</v>
      </c>
    </row>
    <row r="14" spans="1:26" ht="22.5" x14ac:dyDescent="0.3">
      <c r="A14" s="138" t="s">
        <v>54</v>
      </c>
      <c r="B14" s="665" t="s">
        <v>245</v>
      </c>
      <c r="C14" s="41">
        <v>3</v>
      </c>
      <c r="D14" s="41">
        <v>18</v>
      </c>
      <c r="E14" s="41" t="s">
        <v>21</v>
      </c>
      <c r="F14" s="42" t="s">
        <v>227</v>
      </c>
      <c r="G14" s="41" t="s">
        <v>38</v>
      </c>
      <c r="H14" s="42" t="s">
        <v>246</v>
      </c>
      <c r="I14" s="43">
        <v>590</v>
      </c>
      <c r="J14" s="29">
        <v>317</v>
      </c>
      <c r="K14" s="30">
        <v>907</v>
      </c>
      <c r="L14" s="31"/>
      <c r="M14" s="32" t="s">
        <v>139</v>
      </c>
      <c r="N14" s="32"/>
      <c r="O14" s="34"/>
      <c r="P14" s="34"/>
      <c r="Q14" s="34"/>
      <c r="R14" s="32"/>
      <c r="S14" s="32"/>
      <c r="T14" s="32"/>
      <c r="U14" s="34"/>
      <c r="V14" s="35"/>
      <c r="W14" s="36"/>
      <c r="X14" s="45" t="s">
        <v>324</v>
      </c>
      <c r="Y14" s="517" t="s">
        <v>1564</v>
      </c>
    </row>
    <row r="15" spans="1:26" ht="22.5" x14ac:dyDescent="0.3">
      <c r="A15" s="199" t="s">
        <v>757</v>
      </c>
      <c r="B15" s="667" t="s">
        <v>758</v>
      </c>
      <c r="C15" s="99">
        <v>3</v>
      </c>
      <c r="D15" s="99">
        <v>20</v>
      </c>
      <c r="E15" s="99" t="s">
        <v>737</v>
      </c>
      <c r="F15" s="100" t="s">
        <v>715</v>
      </c>
      <c r="G15" s="99" t="s">
        <v>738</v>
      </c>
      <c r="H15" s="100" t="s">
        <v>754</v>
      </c>
      <c r="I15" s="101">
        <v>0</v>
      </c>
      <c r="J15" s="102">
        <v>172.6</v>
      </c>
      <c r="K15" s="103">
        <v>172.6</v>
      </c>
      <c r="L15" s="31"/>
      <c r="M15" s="32" t="s">
        <v>759</v>
      </c>
      <c r="N15" s="32"/>
      <c r="O15" s="34"/>
      <c r="P15" s="34"/>
      <c r="Q15" s="34"/>
      <c r="R15" s="32"/>
      <c r="S15" s="32"/>
      <c r="T15" s="32"/>
      <c r="U15" s="34"/>
      <c r="V15" s="35"/>
      <c r="W15" s="104"/>
      <c r="X15" s="105" t="s">
        <v>741</v>
      </c>
      <c r="Y15" s="517" t="s">
        <v>1564</v>
      </c>
    </row>
    <row r="16" spans="1:26" ht="22.5" x14ac:dyDescent="0.3">
      <c r="A16" s="199" t="s">
        <v>757</v>
      </c>
      <c r="B16" s="667" t="s">
        <v>758</v>
      </c>
      <c r="C16" s="99">
        <v>3</v>
      </c>
      <c r="D16" s="99">
        <v>20</v>
      </c>
      <c r="E16" s="99" t="s">
        <v>737</v>
      </c>
      <c r="F16" s="100" t="s">
        <v>715</v>
      </c>
      <c r="G16" s="99" t="s">
        <v>762</v>
      </c>
      <c r="H16" s="218" t="s">
        <v>767</v>
      </c>
      <c r="I16" s="101">
        <v>0</v>
      </c>
      <c r="J16" s="102">
        <v>172.6</v>
      </c>
      <c r="K16" s="103">
        <v>172.6</v>
      </c>
      <c r="L16" s="31"/>
      <c r="M16" s="32" t="s">
        <v>759</v>
      </c>
      <c r="N16" s="32"/>
      <c r="O16" s="34"/>
      <c r="P16" s="34"/>
      <c r="Q16" s="34"/>
      <c r="R16" s="32"/>
      <c r="S16" s="32"/>
      <c r="T16" s="32"/>
      <c r="U16" s="34"/>
      <c r="V16" s="35"/>
      <c r="W16" s="104"/>
      <c r="X16" s="105" t="s">
        <v>741</v>
      </c>
      <c r="Y16" s="517" t="s">
        <v>1564</v>
      </c>
    </row>
    <row r="17" spans="1:25" ht="22.5" x14ac:dyDescent="0.3">
      <c r="A17" s="818" t="s">
        <v>54</v>
      </c>
      <c r="B17" s="819" t="s">
        <v>930</v>
      </c>
      <c r="C17" s="820">
        <v>5</v>
      </c>
      <c r="D17" s="820">
        <v>38</v>
      </c>
      <c r="E17" s="820" t="s">
        <v>931</v>
      </c>
      <c r="F17" s="821" t="s">
        <v>925</v>
      </c>
      <c r="G17" s="820" t="s">
        <v>23</v>
      </c>
      <c r="H17" s="821" t="s">
        <v>932</v>
      </c>
      <c r="I17" s="822">
        <v>880</v>
      </c>
      <c r="J17" s="823">
        <v>424.2</v>
      </c>
      <c r="K17" s="824">
        <v>1304.2</v>
      </c>
      <c r="L17" s="825"/>
      <c r="M17" s="826" t="s">
        <v>933</v>
      </c>
      <c r="N17" s="826"/>
      <c r="O17" s="826" t="s">
        <v>1559</v>
      </c>
      <c r="P17" s="826"/>
      <c r="Q17" s="826"/>
      <c r="R17" s="826"/>
      <c r="S17" s="826"/>
      <c r="T17" s="826"/>
      <c r="U17" s="826"/>
      <c r="V17" s="827"/>
      <c r="W17" s="828"/>
      <c r="X17" s="829" t="s">
        <v>214</v>
      </c>
      <c r="Y17" s="835" t="s">
        <v>1634</v>
      </c>
    </row>
    <row r="18" spans="1:25" ht="22.5" x14ac:dyDescent="0.3">
      <c r="A18" s="122" t="s">
        <v>131</v>
      </c>
      <c r="B18" s="665" t="s">
        <v>171</v>
      </c>
      <c r="C18" s="41">
        <v>3</v>
      </c>
      <c r="D18" s="41">
        <v>18</v>
      </c>
      <c r="E18" s="41" t="s">
        <v>83</v>
      </c>
      <c r="F18" s="42" t="s">
        <v>166</v>
      </c>
      <c r="G18" s="41" t="s">
        <v>126</v>
      </c>
      <c r="H18" s="42" t="s">
        <v>167</v>
      </c>
      <c r="I18" s="43">
        <v>560</v>
      </c>
      <c r="J18" s="29">
        <v>332</v>
      </c>
      <c r="K18" s="30">
        <v>892</v>
      </c>
      <c r="L18" s="31"/>
      <c r="M18" s="32" t="s">
        <v>172</v>
      </c>
      <c r="N18" s="32"/>
      <c r="O18" s="34"/>
      <c r="P18" s="34"/>
      <c r="Q18" s="34"/>
      <c r="R18" s="32"/>
      <c r="S18" s="32"/>
      <c r="T18" s="32"/>
      <c r="U18" s="34"/>
      <c r="V18" s="35"/>
      <c r="W18" s="36"/>
      <c r="X18" s="45" t="s">
        <v>60</v>
      </c>
      <c r="Y18" s="517" t="s">
        <v>1564</v>
      </c>
    </row>
    <row r="19" spans="1:25" ht="22.5" x14ac:dyDescent="0.3">
      <c r="A19" s="685" t="s">
        <v>54</v>
      </c>
      <c r="B19" s="675" t="s">
        <v>308</v>
      </c>
      <c r="C19" s="687">
        <v>3</v>
      </c>
      <c r="D19" s="687">
        <v>18</v>
      </c>
      <c r="E19" s="687" t="s">
        <v>21</v>
      </c>
      <c r="F19" s="688" t="s">
        <v>304</v>
      </c>
      <c r="G19" s="687" t="s">
        <v>23</v>
      </c>
      <c r="H19" s="688" t="s">
        <v>305</v>
      </c>
      <c r="I19" s="689">
        <v>600</v>
      </c>
      <c r="J19" s="690">
        <v>317</v>
      </c>
      <c r="K19" s="30">
        <v>917</v>
      </c>
      <c r="L19" s="31"/>
      <c r="M19" s="656" t="s">
        <v>172</v>
      </c>
      <c r="N19" s="32"/>
      <c r="O19" s="34"/>
      <c r="P19" s="34"/>
      <c r="Q19" s="34"/>
      <c r="R19" s="32"/>
      <c r="S19" s="32"/>
      <c r="T19" s="32"/>
      <c r="U19" s="34"/>
      <c r="V19" s="35"/>
      <c r="W19" s="36"/>
      <c r="X19" s="45" t="s">
        <v>67</v>
      </c>
      <c r="Y19" s="736" t="s">
        <v>1560</v>
      </c>
    </row>
    <row r="20" spans="1:25" ht="22.5" x14ac:dyDescent="0.3">
      <c r="A20" s="205" t="s">
        <v>131</v>
      </c>
      <c r="B20" s="667" t="s">
        <v>395</v>
      </c>
      <c r="C20" s="99">
        <v>3</v>
      </c>
      <c r="D20" s="99">
        <v>18</v>
      </c>
      <c r="E20" s="99" t="s">
        <v>83</v>
      </c>
      <c r="F20" s="100" t="s">
        <v>396</v>
      </c>
      <c r="G20" s="99" t="s">
        <v>397</v>
      </c>
      <c r="H20" s="100" t="s">
        <v>398</v>
      </c>
      <c r="I20" s="101">
        <v>560</v>
      </c>
      <c r="J20" s="102">
        <v>317</v>
      </c>
      <c r="K20" s="103">
        <v>877</v>
      </c>
      <c r="L20" s="31"/>
      <c r="M20" s="32" t="s">
        <v>172</v>
      </c>
      <c r="N20" s="32"/>
      <c r="O20" s="34"/>
      <c r="P20" s="34"/>
      <c r="Q20" s="34"/>
      <c r="R20" s="32"/>
      <c r="S20" s="32"/>
      <c r="T20" s="32"/>
      <c r="U20" s="34"/>
      <c r="V20" s="35"/>
      <c r="W20" s="104"/>
      <c r="X20" s="105" t="s">
        <v>60</v>
      </c>
      <c r="Y20" s="517" t="s">
        <v>1564</v>
      </c>
    </row>
    <row r="21" spans="1:25" ht="22.5" x14ac:dyDescent="0.3">
      <c r="A21" s="138" t="s">
        <v>54</v>
      </c>
      <c r="B21" s="666" t="s">
        <v>945</v>
      </c>
      <c r="C21" s="41">
        <v>3</v>
      </c>
      <c r="D21" s="41">
        <v>20</v>
      </c>
      <c r="E21" s="41" t="s">
        <v>222</v>
      </c>
      <c r="F21" s="42" t="s">
        <v>925</v>
      </c>
      <c r="G21" s="41" t="s">
        <v>946</v>
      </c>
      <c r="H21" s="42" t="s">
        <v>947</v>
      </c>
      <c r="I21" s="43">
        <v>590</v>
      </c>
      <c r="J21" s="29">
        <v>245.2</v>
      </c>
      <c r="K21" s="30">
        <v>835.2</v>
      </c>
      <c r="L21" s="31"/>
      <c r="M21" s="32" t="s">
        <v>172</v>
      </c>
      <c r="N21" s="32"/>
      <c r="O21" s="34"/>
      <c r="P21" s="34"/>
      <c r="Q21" s="34"/>
      <c r="R21" s="32"/>
      <c r="S21" s="32"/>
      <c r="T21" s="32"/>
      <c r="U21" s="34"/>
      <c r="V21" s="35"/>
      <c r="W21" s="36"/>
      <c r="X21" s="45" t="s">
        <v>145</v>
      </c>
      <c r="Y21" s="517" t="s">
        <v>1576</v>
      </c>
    </row>
    <row r="22" spans="1:25" ht="22.5" x14ac:dyDescent="0.3">
      <c r="A22" s="745" t="s">
        <v>63</v>
      </c>
      <c r="B22" s="763" t="s">
        <v>406</v>
      </c>
      <c r="C22" s="747">
        <v>2</v>
      </c>
      <c r="D22" s="747">
        <v>14</v>
      </c>
      <c r="E22" s="747" t="s">
        <v>199</v>
      </c>
      <c r="F22" s="748" t="s">
        <v>407</v>
      </c>
      <c r="G22" s="747" t="s">
        <v>85</v>
      </c>
      <c r="H22" s="748" t="s">
        <v>408</v>
      </c>
      <c r="I22" s="749">
        <v>490</v>
      </c>
      <c r="J22" s="750">
        <v>10</v>
      </c>
      <c r="K22" s="30">
        <f>SUM(I22:J22)</f>
        <v>500</v>
      </c>
      <c r="L22" s="31"/>
      <c r="M22" s="32" t="s">
        <v>347</v>
      </c>
      <c r="N22" s="32"/>
      <c r="O22" s="34"/>
      <c r="P22" s="34"/>
      <c r="Q22" s="34"/>
      <c r="R22" s="32"/>
      <c r="S22" s="32"/>
      <c r="T22" s="32"/>
      <c r="U22" s="34"/>
      <c r="V22" s="35"/>
      <c r="W22" s="36"/>
      <c r="X22" s="45" t="s">
        <v>468</v>
      </c>
      <c r="Y22" s="762" t="s">
        <v>1633</v>
      </c>
    </row>
    <row r="23" spans="1:25" ht="22.5" x14ac:dyDescent="0.3">
      <c r="A23" s="40" t="s">
        <v>19</v>
      </c>
      <c r="B23" s="665" t="s">
        <v>43</v>
      </c>
      <c r="C23" s="41">
        <v>3</v>
      </c>
      <c r="D23" s="41">
        <v>18</v>
      </c>
      <c r="E23" s="41" t="s">
        <v>21</v>
      </c>
      <c r="F23" s="42" t="s">
        <v>22</v>
      </c>
      <c r="G23" s="41" t="s">
        <v>264</v>
      </c>
      <c r="H23" s="42" t="s">
        <v>45</v>
      </c>
      <c r="I23" s="43">
        <v>600</v>
      </c>
      <c r="J23" s="29">
        <v>30</v>
      </c>
      <c r="K23" s="30">
        <v>630</v>
      </c>
      <c r="L23" s="31"/>
      <c r="M23" s="32" t="s">
        <v>46</v>
      </c>
      <c r="N23" s="32"/>
      <c r="O23" s="34"/>
      <c r="P23" s="34"/>
      <c r="Q23" s="34"/>
      <c r="R23" s="32"/>
      <c r="S23" s="32"/>
      <c r="T23" s="32"/>
      <c r="U23" s="34"/>
      <c r="V23" s="35"/>
      <c r="W23" s="36"/>
      <c r="X23" s="45" t="s">
        <v>33</v>
      </c>
      <c r="Y23" s="496" t="s">
        <v>1589</v>
      </c>
    </row>
    <row r="24" spans="1:25" ht="22.5" x14ac:dyDescent="0.3">
      <c r="A24" s="199" t="s">
        <v>509</v>
      </c>
      <c r="B24" s="670" t="s">
        <v>772</v>
      </c>
      <c r="C24" s="99">
        <v>3</v>
      </c>
      <c r="D24" s="99">
        <v>18</v>
      </c>
      <c r="E24" s="99" t="s">
        <v>501</v>
      </c>
      <c r="F24" s="319" t="s">
        <v>773</v>
      </c>
      <c r="G24" s="320" t="s">
        <v>774</v>
      </c>
      <c r="H24" s="319" t="s">
        <v>775</v>
      </c>
      <c r="I24" s="101">
        <v>540</v>
      </c>
      <c r="J24" s="102">
        <v>30</v>
      </c>
      <c r="K24" s="103">
        <v>570</v>
      </c>
      <c r="L24" s="31"/>
      <c r="M24" s="32" t="s">
        <v>776</v>
      </c>
      <c r="N24" s="32"/>
      <c r="O24" s="34"/>
      <c r="P24" s="34"/>
      <c r="Q24" s="34"/>
      <c r="R24" s="32"/>
      <c r="S24" s="32"/>
      <c r="T24" s="32"/>
      <c r="U24" s="34"/>
      <c r="V24" s="35"/>
      <c r="W24" s="104"/>
      <c r="X24" s="105" t="s">
        <v>735</v>
      </c>
      <c r="Y24" s="497" t="s">
        <v>1564</v>
      </c>
    </row>
    <row r="25" spans="1:25" ht="22.5" x14ac:dyDescent="0.3">
      <c r="A25" s="65" t="s">
        <v>54</v>
      </c>
      <c r="B25" s="666" t="s">
        <v>1272</v>
      </c>
      <c r="C25" s="41">
        <v>3</v>
      </c>
      <c r="D25" s="41">
        <v>22</v>
      </c>
      <c r="E25" s="41" t="s">
        <v>222</v>
      </c>
      <c r="F25" s="42" t="s">
        <v>1273</v>
      </c>
      <c r="G25" s="41" t="s">
        <v>1274</v>
      </c>
      <c r="H25" s="42" t="s">
        <v>1275</v>
      </c>
      <c r="I25" s="43">
        <v>590</v>
      </c>
      <c r="J25" s="43">
        <v>230</v>
      </c>
      <c r="K25" s="30">
        <v>820</v>
      </c>
      <c r="L25" s="32"/>
      <c r="M25" s="32" t="s">
        <v>46</v>
      </c>
      <c r="N25" s="32"/>
      <c r="O25" s="34"/>
      <c r="P25" s="34"/>
      <c r="Q25" s="34"/>
      <c r="R25" s="32"/>
      <c r="S25" s="32"/>
      <c r="T25" s="32"/>
      <c r="U25" s="34"/>
      <c r="V25" s="35"/>
      <c r="W25" s="36"/>
      <c r="X25" s="45" t="s">
        <v>60</v>
      </c>
      <c r="Y25" s="332" t="s">
        <v>1564</v>
      </c>
    </row>
    <row r="26" spans="1:25" ht="22.5" x14ac:dyDescent="0.3">
      <c r="A26" s="65" t="s">
        <v>54</v>
      </c>
      <c r="B26" s="783" t="s">
        <v>1272</v>
      </c>
      <c r="C26" s="41">
        <v>3</v>
      </c>
      <c r="D26" s="41">
        <v>22</v>
      </c>
      <c r="E26" s="41" t="s">
        <v>222</v>
      </c>
      <c r="F26" s="42" t="s">
        <v>1669</v>
      </c>
      <c r="G26" s="41" t="s">
        <v>44</v>
      </c>
      <c r="H26" s="42" t="s">
        <v>1670</v>
      </c>
      <c r="I26" s="43">
        <v>590</v>
      </c>
      <c r="J26" s="43">
        <v>230</v>
      </c>
      <c r="K26" s="30">
        <v>820</v>
      </c>
      <c r="L26" s="32"/>
      <c r="M26" s="32" t="s">
        <v>46</v>
      </c>
      <c r="N26" s="32"/>
      <c r="O26" s="656" t="s">
        <v>1672</v>
      </c>
      <c r="P26" s="34"/>
      <c r="Q26" s="34"/>
      <c r="R26" s="32"/>
      <c r="S26" s="32"/>
      <c r="T26" s="32"/>
      <c r="U26" s="34"/>
      <c r="V26" s="35"/>
      <c r="W26" s="36"/>
      <c r="X26" s="45" t="s">
        <v>60</v>
      </c>
      <c r="Y26" s="332" t="s">
        <v>1673</v>
      </c>
    </row>
    <row r="27" spans="1:25" ht="22.5" x14ac:dyDescent="0.3">
      <c r="A27" s="833" t="s">
        <v>54</v>
      </c>
      <c r="B27" s="831" t="s">
        <v>236</v>
      </c>
      <c r="C27" s="820">
        <v>1</v>
      </c>
      <c r="D27" s="820">
        <v>7</v>
      </c>
      <c r="E27" s="820" t="s">
        <v>21</v>
      </c>
      <c r="F27" s="821" t="s">
        <v>227</v>
      </c>
      <c r="G27" s="820" t="s">
        <v>23</v>
      </c>
      <c r="H27" s="821" t="s">
        <v>237</v>
      </c>
      <c r="I27" s="822">
        <v>300</v>
      </c>
      <c r="J27" s="823">
        <v>117</v>
      </c>
      <c r="K27" s="824">
        <f t="shared" ref="K27:K32" si="0">SUM(I27:J27)</f>
        <v>417</v>
      </c>
      <c r="L27" s="825"/>
      <c r="M27" s="826">
        <v>27</v>
      </c>
      <c r="N27" s="826">
        <v>14</v>
      </c>
      <c r="O27" s="826"/>
      <c r="P27" s="826"/>
      <c r="Q27" s="826"/>
      <c r="R27" s="826"/>
      <c r="S27" s="826"/>
      <c r="T27" s="826"/>
      <c r="U27" s="826"/>
      <c r="V27" s="827"/>
      <c r="W27" s="828"/>
      <c r="X27" s="829" t="s">
        <v>67</v>
      </c>
      <c r="Y27" s="835" t="s">
        <v>1634</v>
      </c>
    </row>
    <row r="28" spans="1:25" ht="22.5" x14ac:dyDescent="0.3">
      <c r="A28" s="122" t="s">
        <v>416</v>
      </c>
      <c r="B28" s="665" t="s">
        <v>817</v>
      </c>
      <c r="C28" s="41">
        <v>3</v>
      </c>
      <c r="D28" s="41">
        <v>18</v>
      </c>
      <c r="E28" s="41" t="s">
        <v>538</v>
      </c>
      <c r="F28" s="42" t="s">
        <v>790</v>
      </c>
      <c r="G28" s="41" t="s">
        <v>558</v>
      </c>
      <c r="H28" s="42" t="s">
        <v>812</v>
      </c>
      <c r="I28" s="43">
        <v>0</v>
      </c>
      <c r="J28" s="29">
        <v>90</v>
      </c>
      <c r="K28" s="30">
        <f t="shared" si="0"/>
        <v>90</v>
      </c>
      <c r="L28" s="31"/>
      <c r="M28" s="32" t="s">
        <v>818</v>
      </c>
      <c r="N28" s="32"/>
      <c r="O28" s="34"/>
      <c r="P28" s="34"/>
      <c r="Q28" s="34"/>
      <c r="R28" s="32"/>
      <c r="S28" s="32"/>
      <c r="T28" s="32"/>
      <c r="U28" s="34"/>
      <c r="V28" s="35"/>
      <c r="W28" s="36"/>
      <c r="X28" s="45" t="s">
        <v>819</v>
      </c>
      <c r="Y28" s="518" t="s">
        <v>1564</v>
      </c>
    </row>
    <row r="29" spans="1:25" ht="22.5" x14ac:dyDescent="0.3">
      <c r="A29" s="122" t="s">
        <v>1515</v>
      </c>
      <c r="B29" s="794" t="s">
        <v>1691</v>
      </c>
      <c r="C29" s="41">
        <v>2</v>
      </c>
      <c r="D29" s="41">
        <v>14</v>
      </c>
      <c r="E29" s="41" t="s">
        <v>1516</v>
      </c>
      <c r="F29" s="42" t="s">
        <v>1517</v>
      </c>
      <c r="G29" s="41" t="s">
        <v>1518</v>
      </c>
      <c r="H29" s="42" t="s">
        <v>1519</v>
      </c>
      <c r="I29" s="43">
        <v>330</v>
      </c>
      <c r="J29" s="29" t="s">
        <v>1520</v>
      </c>
      <c r="K29" s="30">
        <f t="shared" si="0"/>
        <v>330</v>
      </c>
      <c r="L29" s="31"/>
      <c r="M29" s="32" t="s">
        <v>1521</v>
      </c>
      <c r="N29" s="32"/>
      <c r="O29" s="34"/>
      <c r="P29" s="34"/>
      <c r="Q29" s="34"/>
      <c r="R29" s="32"/>
      <c r="S29" s="32"/>
      <c r="T29" s="32"/>
      <c r="U29" s="34"/>
      <c r="V29" s="35"/>
      <c r="W29" s="36"/>
      <c r="X29" s="45" t="s">
        <v>1522</v>
      </c>
      <c r="Y29" s="518" t="s">
        <v>1590</v>
      </c>
    </row>
    <row r="30" spans="1:25" ht="22.5" x14ac:dyDescent="0.3">
      <c r="A30" s="122" t="s">
        <v>1515</v>
      </c>
      <c r="B30" s="728" t="s">
        <v>1691</v>
      </c>
      <c r="C30" s="41">
        <v>2</v>
      </c>
      <c r="D30" s="41">
        <v>14</v>
      </c>
      <c r="E30" s="41" t="s">
        <v>1516</v>
      </c>
      <c r="F30" s="42" t="s">
        <v>1523</v>
      </c>
      <c r="G30" s="41" t="s">
        <v>1525</v>
      </c>
      <c r="H30" s="42" t="s">
        <v>1526</v>
      </c>
      <c r="I30" s="43">
        <v>330</v>
      </c>
      <c r="J30" s="29">
        <v>227</v>
      </c>
      <c r="K30" s="30">
        <f t="shared" si="0"/>
        <v>557</v>
      </c>
      <c r="L30" s="31"/>
      <c r="M30" s="32" t="s">
        <v>1521</v>
      </c>
      <c r="N30" s="32"/>
      <c r="O30" s="34"/>
      <c r="P30" s="34"/>
      <c r="Q30" s="34"/>
      <c r="R30" s="32"/>
      <c r="S30" s="32"/>
      <c r="T30" s="32"/>
      <c r="U30" s="34"/>
      <c r="V30" s="35"/>
      <c r="W30" s="36"/>
      <c r="X30" s="45" t="s">
        <v>1522</v>
      </c>
      <c r="Y30" s="518" t="s">
        <v>1590</v>
      </c>
    </row>
    <row r="31" spans="1:25" ht="22.5" x14ac:dyDescent="0.3">
      <c r="A31" s="122" t="s">
        <v>1515</v>
      </c>
      <c r="B31" s="728" t="s">
        <v>1691</v>
      </c>
      <c r="C31" s="41">
        <v>2</v>
      </c>
      <c r="D31" s="41">
        <v>14</v>
      </c>
      <c r="E31" s="41" t="s">
        <v>1516</v>
      </c>
      <c r="F31" s="42" t="s">
        <v>1524</v>
      </c>
      <c r="G31" s="41" t="s">
        <v>1527</v>
      </c>
      <c r="H31" s="42" t="s">
        <v>1528</v>
      </c>
      <c r="I31" s="43">
        <v>330</v>
      </c>
      <c r="J31" s="29">
        <v>217</v>
      </c>
      <c r="K31" s="30">
        <f t="shared" si="0"/>
        <v>547</v>
      </c>
      <c r="L31" s="31"/>
      <c r="M31" s="32" t="s">
        <v>1521</v>
      </c>
      <c r="N31" s="32"/>
      <c r="O31" s="34"/>
      <c r="P31" s="34"/>
      <c r="Q31" s="34"/>
      <c r="R31" s="32"/>
      <c r="S31" s="32"/>
      <c r="T31" s="32"/>
      <c r="U31" s="34"/>
      <c r="V31" s="35"/>
      <c r="W31" s="36"/>
      <c r="X31" s="45" t="s">
        <v>1522</v>
      </c>
      <c r="Y31" s="518" t="s">
        <v>1590</v>
      </c>
    </row>
    <row r="32" spans="1:25" ht="22.5" x14ac:dyDescent="0.3">
      <c r="A32" s="833" t="s">
        <v>54</v>
      </c>
      <c r="B32" s="819" t="s">
        <v>1211</v>
      </c>
      <c r="C32" s="820">
        <v>4</v>
      </c>
      <c r="D32" s="820">
        <v>28</v>
      </c>
      <c r="E32" s="820" t="s">
        <v>451</v>
      </c>
      <c r="F32" s="821" t="s">
        <v>1160</v>
      </c>
      <c r="G32" s="820" t="s">
        <v>65</v>
      </c>
      <c r="H32" s="821" t="s">
        <v>1212</v>
      </c>
      <c r="I32" s="822">
        <v>440</v>
      </c>
      <c r="J32" s="823">
        <v>60</v>
      </c>
      <c r="K32" s="824">
        <f t="shared" si="0"/>
        <v>500</v>
      </c>
      <c r="L32" s="825"/>
      <c r="M32" s="826">
        <v>0</v>
      </c>
      <c r="N32" s="826"/>
      <c r="O32" s="826"/>
      <c r="P32" s="826"/>
      <c r="Q32" s="826"/>
      <c r="R32" s="826"/>
      <c r="S32" s="826"/>
      <c r="T32" s="826" t="s">
        <v>1558</v>
      </c>
      <c r="U32" s="826"/>
      <c r="V32" s="827"/>
      <c r="W32" s="828"/>
      <c r="X32" s="829" t="s">
        <v>687</v>
      </c>
      <c r="Y32" s="835" t="s">
        <v>1635</v>
      </c>
    </row>
    <row r="33" spans="1:25" ht="33.75" x14ac:dyDescent="0.3">
      <c r="A33" s="122" t="s">
        <v>131</v>
      </c>
      <c r="B33" s="895" t="s">
        <v>153</v>
      </c>
      <c r="C33" s="41">
        <v>3</v>
      </c>
      <c r="D33" s="41">
        <v>20</v>
      </c>
      <c r="E33" s="41" t="s">
        <v>154</v>
      </c>
      <c r="F33" s="42" t="s">
        <v>155</v>
      </c>
      <c r="G33" s="41" t="s">
        <v>126</v>
      </c>
      <c r="H33" s="42" t="s">
        <v>156</v>
      </c>
      <c r="I33" s="43">
        <v>0</v>
      </c>
      <c r="J33" s="29">
        <v>0</v>
      </c>
      <c r="K33" s="30">
        <v>0</v>
      </c>
      <c r="L33" s="31"/>
      <c r="M33" s="32" t="s">
        <v>1926</v>
      </c>
      <c r="N33" s="32"/>
      <c r="O33" s="656" t="s">
        <v>87</v>
      </c>
      <c r="P33" s="34"/>
      <c r="Q33" s="34"/>
      <c r="R33" s="32"/>
      <c r="S33" s="32"/>
      <c r="T33" s="32"/>
      <c r="U33" s="34"/>
      <c r="V33" s="35"/>
      <c r="W33" s="36"/>
      <c r="X33" s="45" t="s">
        <v>157</v>
      </c>
      <c r="Y33" s="496"/>
    </row>
    <row r="34" spans="1:25" ht="33.75" x14ac:dyDescent="0.3">
      <c r="A34" s="122" t="s">
        <v>131</v>
      </c>
      <c r="B34" s="895" t="s">
        <v>153</v>
      </c>
      <c r="C34" s="41">
        <v>3</v>
      </c>
      <c r="D34" s="41">
        <v>20</v>
      </c>
      <c r="E34" s="41" t="s">
        <v>154</v>
      </c>
      <c r="F34" s="42" t="s">
        <v>155</v>
      </c>
      <c r="G34" s="41" t="s">
        <v>85</v>
      </c>
      <c r="H34" s="42" t="s">
        <v>160</v>
      </c>
      <c r="I34" s="43">
        <v>0</v>
      </c>
      <c r="J34" s="29">
        <v>0</v>
      </c>
      <c r="K34" s="30">
        <v>0</v>
      </c>
      <c r="L34" s="31"/>
      <c r="M34" s="32" t="s">
        <v>1926</v>
      </c>
      <c r="N34" s="32"/>
      <c r="O34" s="656" t="s">
        <v>87</v>
      </c>
      <c r="P34" s="34"/>
      <c r="Q34" s="34"/>
      <c r="R34" s="32"/>
      <c r="S34" s="32"/>
      <c r="T34" s="32"/>
      <c r="U34" s="34"/>
      <c r="V34" s="35"/>
      <c r="W34" s="36"/>
      <c r="X34" s="45" t="s">
        <v>157</v>
      </c>
      <c r="Y34" s="496"/>
    </row>
    <row r="35" spans="1:25" ht="33.75" x14ac:dyDescent="0.3">
      <c r="A35" s="122" t="s">
        <v>131</v>
      </c>
      <c r="B35" s="895" t="s">
        <v>153</v>
      </c>
      <c r="C35" s="41">
        <v>3</v>
      </c>
      <c r="D35" s="41">
        <v>20</v>
      </c>
      <c r="E35" s="41" t="s">
        <v>154</v>
      </c>
      <c r="F35" s="42" t="s">
        <v>155</v>
      </c>
      <c r="G35" s="41" t="s">
        <v>161</v>
      </c>
      <c r="H35" s="42" t="s">
        <v>162</v>
      </c>
      <c r="I35" s="43">
        <v>0</v>
      </c>
      <c r="J35" s="29">
        <v>0</v>
      </c>
      <c r="K35" s="30">
        <v>0</v>
      </c>
      <c r="L35" s="31"/>
      <c r="M35" s="32" t="s">
        <v>1926</v>
      </c>
      <c r="N35" s="32"/>
      <c r="O35" s="656" t="s">
        <v>87</v>
      </c>
      <c r="P35" s="34"/>
      <c r="Q35" s="34"/>
      <c r="R35" s="32"/>
      <c r="S35" s="32"/>
      <c r="T35" s="32"/>
      <c r="U35" s="34"/>
      <c r="V35" s="35"/>
      <c r="W35" s="36"/>
      <c r="X35" s="45" t="s">
        <v>157</v>
      </c>
      <c r="Y35" s="496"/>
    </row>
    <row r="36" spans="1:25" ht="33.75" x14ac:dyDescent="0.3">
      <c r="A36" s="122" t="s">
        <v>131</v>
      </c>
      <c r="B36" s="895" t="s">
        <v>153</v>
      </c>
      <c r="C36" s="41">
        <v>3</v>
      </c>
      <c r="D36" s="41">
        <v>20</v>
      </c>
      <c r="E36" s="41" t="s">
        <v>154</v>
      </c>
      <c r="F36" s="42" t="s">
        <v>155</v>
      </c>
      <c r="G36" s="41" t="s">
        <v>44</v>
      </c>
      <c r="H36" s="42" t="s">
        <v>163</v>
      </c>
      <c r="I36" s="43">
        <v>0</v>
      </c>
      <c r="J36" s="29">
        <v>0</v>
      </c>
      <c r="K36" s="30">
        <v>0</v>
      </c>
      <c r="L36" s="31"/>
      <c r="M36" s="32" t="s">
        <v>1926</v>
      </c>
      <c r="N36" s="32"/>
      <c r="O36" s="656" t="s">
        <v>87</v>
      </c>
      <c r="P36" s="34"/>
      <c r="Q36" s="34"/>
      <c r="R36" s="32"/>
      <c r="S36" s="32"/>
      <c r="T36" s="32"/>
      <c r="U36" s="34"/>
      <c r="V36" s="35"/>
      <c r="W36" s="36"/>
      <c r="X36" s="45" t="s">
        <v>157</v>
      </c>
      <c r="Y36" s="496"/>
    </row>
    <row r="37" spans="1:25" ht="33.75" x14ac:dyDescent="0.3">
      <c r="A37" s="122" t="s">
        <v>131</v>
      </c>
      <c r="B37" s="895" t="s">
        <v>153</v>
      </c>
      <c r="C37" s="41">
        <v>3</v>
      </c>
      <c r="D37" s="41">
        <v>20</v>
      </c>
      <c r="E37" s="41" t="s">
        <v>154</v>
      </c>
      <c r="F37" s="42" t="s">
        <v>155</v>
      </c>
      <c r="G37" s="41" t="s">
        <v>96</v>
      </c>
      <c r="H37" s="42" t="s">
        <v>164</v>
      </c>
      <c r="I37" s="43">
        <v>0</v>
      </c>
      <c r="J37" s="29">
        <v>0</v>
      </c>
      <c r="K37" s="30">
        <v>0</v>
      </c>
      <c r="L37" s="31"/>
      <c r="M37" s="32" t="s">
        <v>1926</v>
      </c>
      <c r="N37" s="32"/>
      <c r="O37" s="656" t="s">
        <v>87</v>
      </c>
      <c r="P37" s="34"/>
      <c r="Q37" s="34"/>
      <c r="R37" s="32"/>
      <c r="S37" s="32"/>
      <c r="T37" s="32"/>
      <c r="U37" s="34"/>
      <c r="V37" s="35"/>
      <c r="W37" s="36"/>
      <c r="X37" s="45" t="s">
        <v>157</v>
      </c>
      <c r="Y37" s="496"/>
    </row>
  </sheetData>
  <mergeCells count="12">
    <mergeCell ref="Z3:Z4"/>
    <mergeCell ref="A1:Y2"/>
    <mergeCell ref="A3:A4"/>
    <mergeCell ref="B3:B4"/>
    <mergeCell ref="C3:C4"/>
    <mergeCell ref="D3:D4"/>
    <mergeCell ref="E3:E4"/>
    <mergeCell ref="F3:H3"/>
    <mergeCell ref="I3:K3"/>
    <mergeCell ref="L3:W3"/>
    <mergeCell ref="X3:X4"/>
    <mergeCell ref="Y3:Y4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960-37EB-4BF0-AFFB-B2E8AB38435D}">
  <sheetPr codeName="Sheet20">
    <tabColor theme="8" tint="0.59999389629810485"/>
  </sheetPr>
  <dimension ref="A1:AB28"/>
  <sheetViews>
    <sheetView workbookViewId="0">
      <selection activeCell="P27" sqref="P27"/>
    </sheetView>
  </sheetViews>
  <sheetFormatPr defaultRowHeight="16.5" x14ac:dyDescent="0.3"/>
  <cols>
    <col min="1" max="1" width="4" bestFit="1" customWidth="1"/>
    <col min="2" max="2" width="11.25" customWidth="1"/>
    <col min="3" max="3" width="11" bestFit="1" customWidth="1"/>
    <col min="4" max="4" width="2.5" customWidth="1"/>
    <col min="5" max="5" width="2.875" customWidth="1"/>
    <col min="6" max="6" width="2.75" customWidth="1"/>
    <col min="7" max="8" width="2.5" customWidth="1"/>
    <col min="9" max="9" width="3.125" customWidth="1"/>
    <col min="10" max="12" width="2.5" customWidth="1"/>
    <col min="13" max="15" width="2.875" customWidth="1"/>
    <col min="16" max="16" width="25.75" customWidth="1"/>
    <col min="17" max="17" width="10.5" bestFit="1" customWidth="1"/>
    <col min="19" max="28" width="10.875" customWidth="1"/>
  </cols>
  <sheetData>
    <row r="1" spans="1:28" x14ac:dyDescent="0.3">
      <c r="A1" s="1666" t="s">
        <v>1769</v>
      </c>
      <c r="B1" s="1667"/>
      <c r="C1" s="1667"/>
      <c r="D1" s="1667"/>
      <c r="E1" s="1667"/>
      <c r="F1" s="1667"/>
      <c r="G1" s="1667"/>
      <c r="H1" s="1667"/>
      <c r="I1" s="1667"/>
      <c r="J1" s="1667"/>
      <c r="K1" s="1667"/>
      <c r="L1" s="1667"/>
      <c r="M1" s="1667"/>
      <c r="N1" s="1667"/>
      <c r="O1" s="1667"/>
      <c r="P1" s="1667"/>
      <c r="Q1" s="1667"/>
      <c r="R1" s="1667"/>
      <c r="S1" s="1667"/>
      <c r="T1" s="1667"/>
      <c r="U1" s="1667"/>
      <c r="V1" s="1667"/>
      <c r="W1" s="1667"/>
      <c r="X1" s="1667"/>
      <c r="Y1" s="1667"/>
      <c r="Z1" s="1667"/>
      <c r="AA1" s="1667"/>
      <c r="AB1" s="1668"/>
    </row>
    <row r="2" spans="1:28" ht="17.25" thickBot="1" x14ac:dyDescent="0.35">
      <c r="A2" s="1669"/>
      <c r="B2" s="1670"/>
      <c r="C2" s="1670"/>
      <c r="D2" s="1670"/>
      <c r="E2" s="1670"/>
      <c r="F2" s="1670"/>
      <c r="G2" s="1670"/>
      <c r="H2" s="1670"/>
      <c r="I2" s="1670"/>
      <c r="J2" s="1670"/>
      <c r="K2" s="1670"/>
      <c r="L2" s="1670"/>
      <c r="M2" s="1670"/>
      <c r="N2" s="1670"/>
      <c r="O2" s="1670"/>
      <c r="P2" s="1670"/>
      <c r="Q2" s="1670"/>
      <c r="R2" s="1670"/>
      <c r="S2" s="1670"/>
      <c r="T2" s="1670"/>
      <c r="U2" s="1670"/>
      <c r="V2" s="1670"/>
      <c r="W2" s="1670"/>
      <c r="X2" s="1670"/>
      <c r="Y2" s="1670"/>
      <c r="Z2" s="1670"/>
      <c r="AA2" s="1670"/>
      <c r="AB2" s="1671"/>
    </row>
    <row r="3" spans="1:28" x14ac:dyDescent="0.3">
      <c r="A3" s="1664" t="s">
        <v>1742</v>
      </c>
      <c r="B3" s="1656" t="s">
        <v>1736</v>
      </c>
      <c r="C3" s="1656" t="s">
        <v>1737</v>
      </c>
      <c r="D3" s="1653" t="s">
        <v>8</v>
      </c>
      <c r="E3" s="1650"/>
      <c r="F3" s="1650"/>
      <c r="G3" s="1650"/>
      <c r="H3" s="1650"/>
      <c r="I3" s="1650"/>
      <c r="J3" s="1650"/>
      <c r="K3" s="1650"/>
      <c r="L3" s="1650"/>
      <c r="M3" s="1650"/>
      <c r="N3" s="1650"/>
      <c r="O3" s="1652"/>
      <c r="P3" s="1658" t="s">
        <v>1735</v>
      </c>
      <c r="Q3" s="1660" t="s">
        <v>1738</v>
      </c>
      <c r="R3" s="1662"/>
      <c r="S3" s="1658">
        <v>1</v>
      </c>
      <c r="T3" s="1660"/>
      <c r="U3" s="1664">
        <v>2</v>
      </c>
      <c r="V3" s="1660"/>
      <c r="W3" s="1664">
        <v>3</v>
      </c>
      <c r="X3" s="1660"/>
      <c r="Y3" s="1664">
        <v>4</v>
      </c>
      <c r="Z3" s="1660"/>
      <c r="AA3" s="1664">
        <v>5</v>
      </c>
      <c r="AB3" s="1660"/>
    </row>
    <row r="4" spans="1:28" ht="17.25" thickBot="1" x14ac:dyDescent="0.35">
      <c r="A4" s="1665"/>
      <c r="B4" s="1657"/>
      <c r="C4" s="1657"/>
      <c r="D4" s="6">
        <v>1</v>
      </c>
      <c r="E4" s="7">
        <v>2</v>
      </c>
      <c r="F4" s="7">
        <v>3</v>
      </c>
      <c r="G4" s="8">
        <v>4</v>
      </c>
      <c r="H4" s="8">
        <v>5</v>
      </c>
      <c r="I4" s="8">
        <v>6</v>
      </c>
      <c r="J4" s="7">
        <v>7</v>
      </c>
      <c r="K4" s="7">
        <v>8</v>
      </c>
      <c r="L4" s="7">
        <v>9</v>
      </c>
      <c r="M4" s="8">
        <v>10</v>
      </c>
      <c r="N4" s="9">
        <v>11</v>
      </c>
      <c r="O4" s="847">
        <v>12</v>
      </c>
      <c r="P4" s="1659"/>
      <c r="Q4" s="1661"/>
      <c r="R4" s="1663"/>
      <c r="S4" s="839" t="s">
        <v>1727</v>
      </c>
      <c r="T4" s="838" t="s">
        <v>1728</v>
      </c>
      <c r="U4" s="837" t="s">
        <v>1727</v>
      </c>
      <c r="V4" s="838" t="s">
        <v>1728</v>
      </c>
      <c r="W4" s="837" t="s">
        <v>1727</v>
      </c>
      <c r="X4" s="838" t="s">
        <v>1728</v>
      </c>
      <c r="Y4" s="837" t="s">
        <v>1727</v>
      </c>
      <c r="Z4" s="838" t="s">
        <v>1728</v>
      </c>
      <c r="AA4" s="837" t="s">
        <v>1727</v>
      </c>
      <c r="AB4" s="838" t="s">
        <v>1728</v>
      </c>
    </row>
    <row r="5" spans="1:28" ht="22.5" customHeight="1" x14ac:dyDescent="0.3">
      <c r="A5" s="1687">
        <v>1</v>
      </c>
      <c r="B5" s="1690" t="s">
        <v>1739</v>
      </c>
      <c r="C5" s="1690" t="s">
        <v>1740</v>
      </c>
      <c r="D5" s="1693"/>
      <c r="E5" s="1674" t="s">
        <v>933</v>
      </c>
      <c r="F5" s="1674"/>
      <c r="G5" s="1697" t="s">
        <v>1559</v>
      </c>
      <c r="H5" s="1677"/>
      <c r="I5" s="1677"/>
      <c r="J5" s="1674"/>
      <c r="K5" s="1674"/>
      <c r="L5" s="1674"/>
      <c r="M5" s="1677"/>
      <c r="N5" s="1677"/>
      <c r="O5" s="1680"/>
      <c r="P5" s="869" t="s">
        <v>1741</v>
      </c>
      <c r="Q5" s="848">
        <v>880000</v>
      </c>
      <c r="R5" s="843" t="s">
        <v>1732</v>
      </c>
      <c r="S5" s="1705" t="s">
        <v>1729</v>
      </c>
      <c r="T5" s="1701"/>
      <c r="U5" s="1700"/>
      <c r="V5" s="1701"/>
      <c r="W5" s="1700"/>
      <c r="X5" s="1701"/>
      <c r="Y5" s="1700"/>
      <c r="Z5" s="1701"/>
      <c r="AA5" s="1700"/>
      <c r="AB5" s="1701"/>
    </row>
    <row r="6" spans="1:28" x14ac:dyDescent="0.3">
      <c r="A6" s="1688"/>
      <c r="B6" s="1691"/>
      <c r="C6" s="1691"/>
      <c r="D6" s="1694"/>
      <c r="E6" s="1675"/>
      <c r="F6" s="1675"/>
      <c r="G6" s="1698"/>
      <c r="H6" s="1678"/>
      <c r="I6" s="1678"/>
      <c r="J6" s="1675"/>
      <c r="K6" s="1675"/>
      <c r="L6" s="1675"/>
      <c r="M6" s="1678"/>
      <c r="N6" s="1678"/>
      <c r="O6" s="1681"/>
      <c r="P6" s="870" t="s">
        <v>1741</v>
      </c>
      <c r="Q6" s="849">
        <v>880000</v>
      </c>
      <c r="R6" s="844" t="s">
        <v>1733</v>
      </c>
      <c r="S6" s="850" t="s">
        <v>1730</v>
      </c>
      <c r="T6" s="851" t="s">
        <v>1731</v>
      </c>
      <c r="U6" s="852"/>
      <c r="V6" s="851"/>
      <c r="W6" s="852"/>
      <c r="X6" s="851"/>
      <c r="Y6" s="852"/>
      <c r="Z6" s="851"/>
      <c r="AA6" s="852"/>
      <c r="AB6" s="851"/>
    </row>
    <row r="7" spans="1:28" ht="17.25" thickBot="1" x14ac:dyDescent="0.35">
      <c r="A7" s="1689"/>
      <c r="B7" s="1692"/>
      <c r="C7" s="1692"/>
      <c r="D7" s="1695"/>
      <c r="E7" s="1676"/>
      <c r="F7" s="1676"/>
      <c r="G7" s="1699"/>
      <c r="H7" s="1679"/>
      <c r="I7" s="1679"/>
      <c r="J7" s="1676"/>
      <c r="K7" s="1676"/>
      <c r="L7" s="1676"/>
      <c r="M7" s="1679"/>
      <c r="N7" s="1679"/>
      <c r="O7" s="1682"/>
      <c r="P7" s="865" t="s">
        <v>1770</v>
      </c>
      <c r="Q7" s="866">
        <f>Q6-Q5</f>
        <v>0</v>
      </c>
      <c r="R7" s="845" t="s">
        <v>1734</v>
      </c>
      <c r="S7" s="1702">
        <v>880000</v>
      </c>
      <c r="T7" s="1703"/>
      <c r="U7" s="1704"/>
      <c r="V7" s="1703"/>
      <c r="W7" s="1704"/>
      <c r="X7" s="1703"/>
      <c r="Y7" s="1704"/>
      <c r="Z7" s="1703"/>
      <c r="AA7" s="1704"/>
      <c r="AB7" s="1703"/>
    </row>
    <row r="8" spans="1:28" x14ac:dyDescent="0.3">
      <c r="A8" s="1687">
        <v>2</v>
      </c>
      <c r="B8" s="1690" t="s">
        <v>1743</v>
      </c>
      <c r="C8" s="1690" t="s">
        <v>1487</v>
      </c>
      <c r="D8" s="1693"/>
      <c r="E8" s="1674">
        <v>14</v>
      </c>
      <c r="F8" s="1697">
        <v>14</v>
      </c>
      <c r="G8" s="1677"/>
      <c r="H8" s="1677"/>
      <c r="I8" s="1677"/>
      <c r="J8" s="1674"/>
      <c r="K8" s="1674"/>
      <c r="L8" s="1674"/>
      <c r="M8" s="1677"/>
      <c r="N8" s="1677"/>
      <c r="O8" s="1680"/>
      <c r="P8" s="869" t="s">
        <v>1744</v>
      </c>
      <c r="Q8" s="848">
        <v>300000</v>
      </c>
      <c r="R8" s="843" t="s">
        <v>1732</v>
      </c>
      <c r="S8" s="1705" t="s">
        <v>1729</v>
      </c>
      <c r="T8" s="1701"/>
      <c r="U8" s="1700"/>
      <c r="V8" s="1701"/>
      <c r="W8" s="1700"/>
      <c r="X8" s="1701"/>
      <c r="Y8" s="1700"/>
      <c r="Z8" s="1701"/>
      <c r="AA8" s="1700"/>
      <c r="AB8" s="1701"/>
    </row>
    <row r="9" spans="1:28" x14ac:dyDescent="0.3">
      <c r="A9" s="1688"/>
      <c r="B9" s="1691"/>
      <c r="C9" s="1691"/>
      <c r="D9" s="1694"/>
      <c r="E9" s="1675"/>
      <c r="F9" s="1698"/>
      <c r="G9" s="1678"/>
      <c r="H9" s="1678"/>
      <c r="I9" s="1678"/>
      <c r="J9" s="1675"/>
      <c r="K9" s="1675"/>
      <c r="L9" s="1675"/>
      <c r="M9" s="1678"/>
      <c r="N9" s="1678"/>
      <c r="O9" s="1681"/>
      <c r="P9" s="870" t="s">
        <v>1744</v>
      </c>
      <c r="Q9" s="849">
        <v>300000</v>
      </c>
      <c r="R9" s="844" t="s">
        <v>1733</v>
      </c>
      <c r="S9" s="850" t="s">
        <v>1730</v>
      </c>
      <c r="T9" s="851" t="s">
        <v>1745</v>
      </c>
      <c r="U9" s="852"/>
      <c r="V9" s="851"/>
      <c r="W9" s="852"/>
      <c r="X9" s="851"/>
      <c r="Y9" s="852"/>
      <c r="Z9" s="851"/>
      <c r="AA9" s="852"/>
      <c r="AB9" s="851"/>
    </row>
    <row r="10" spans="1:28" ht="17.25" thickBot="1" x14ac:dyDescent="0.35">
      <c r="A10" s="1689"/>
      <c r="B10" s="1692"/>
      <c r="C10" s="1692"/>
      <c r="D10" s="1695"/>
      <c r="E10" s="1676"/>
      <c r="F10" s="1699"/>
      <c r="G10" s="1679"/>
      <c r="H10" s="1679"/>
      <c r="I10" s="1679"/>
      <c r="J10" s="1676"/>
      <c r="K10" s="1676"/>
      <c r="L10" s="1676"/>
      <c r="M10" s="1679"/>
      <c r="N10" s="1679"/>
      <c r="O10" s="1682"/>
      <c r="P10" s="865" t="s">
        <v>1770</v>
      </c>
      <c r="Q10" s="866">
        <f>Q9-Q8</f>
        <v>0</v>
      </c>
      <c r="R10" s="845" t="s">
        <v>1734</v>
      </c>
      <c r="S10" s="1702">
        <v>300000</v>
      </c>
      <c r="T10" s="1703"/>
      <c r="U10" s="1704"/>
      <c r="V10" s="1703"/>
      <c r="W10" s="1704"/>
      <c r="X10" s="1703"/>
      <c r="Y10" s="1704"/>
      <c r="Z10" s="1703"/>
      <c r="AA10" s="1704"/>
      <c r="AB10" s="1703"/>
    </row>
    <row r="11" spans="1:28" x14ac:dyDescent="0.3">
      <c r="A11" s="1687">
        <v>3</v>
      </c>
      <c r="B11" s="1690" t="s">
        <v>1746</v>
      </c>
      <c r="C11" s="1690" t="s">
        <v>1669</v>
      </c>
      <c r="D11" s="1693"/>
      <c r="E11" s="1674">
        <v>0</v>
      </c>
      <c r="F11" s="1674"/>
      <c r="G11" s="1677"/>
      <c r="H11" s="1677"/>
      <c r="I11" s="1677"/>
      <c r="J11" s="1674"/>
      <c r="K11" s="1674"/>
      <c r="L11" s="1697" t="s">
        <v>1558</v>
      </c>
      <c r="M11" s="1677"/>
      <c r="N11" s="1677"/>
      <c r="O11" s="1680"/>
      <c r="P11" s="869" t="s">
        <v>1747</v>
      </c>
      <c r="Q11" s="848">
        <v>440000</v>
      </c>
      <c r="R11" s="843" t="s">
        <v>1732</v>
      </c>
      <c r="S11" s="1712" t="s">
        <v>1729</v>
      </c>
      <c r="T11" s="1713"/>
      <c r="U11" s="1706"/>
      <c r="V11" s="1707"/>
      <c r="W11" s="1706"/>
      <c r="X11" s="1707"/>
      <c r="Y11" s="1706"/>
      <c r="Z11" s="1707"/>
      <c r="AA11" s="1706"/>
      <c r="AB11" s="1707"/>
    </row>
    <row r="12" spans="1:28" x14ac:dyDescent="0.3">
      <c r="A12" s="1688"/>
      <c r="B12" s="1691"/>
      <c r="C12" s="1691"/>
      <c r="D12" s="1694"/>
      <c r="E12" s="1675"/>
      <c r="F12" s="1675"/>
      <c r="G12" s="1678"/>
      <c r="H12" s="1678"/>
      <c r="I12" s="1678"/>
      <c r="J12" s="1675"/>
      <c r="K12" s="1675"/>
      <c r="L12" s="1698"/>
      <c r="M12" s="1678"/>
      <c r="N12" s="1678"/>
      <c r="O12" s="1681"/>
      <c r="P12" s="870" t="s">
        <v>1747</v>
      </c>
      <c r="Q12" s="849">
        <v>440000</v>
      </c>
      <c r="R12" s="844" t="s">
        <v>1733</v>
      </c>
      <c r="S12" s="867" t="s">
        <v>1730</v>
      </c>
      <c r="T12" s="868" t="s">
        <v>1748</v>
      </c>
      <c r="U12" s="840"/>
      <c r="V12" s="841"/>
      <c r="W12" s="840"/>
      <c r="X12" s="841"/>
      <c r="Y12" s="840"/>
      <c r="Z12" s="841"/>
      <c r="AA12" s="840"/>
      <c r="AB12" s="841"/>
    </row>
    <row r="13" spans="1:28" ht="17.25" thickBot="1" x14ac:dyDescent="0.35">
      <c r="A13" s="1689"/>
      <c r="B13" s="1692"/>
      <c r="C13" s="1692"/>
      <c r="D13" s="1695"/>
      <c r="E13" s="1676"/>
      <c r="F13" s="1676"/>
      <c r="G13" s="1679"/>
      <c r="H13" s="1679"/>
      <c r="I13" s="1679"/>
      <c r="J13" s="1676"/>
      <c r="K13" s="1676"/>
      <c r="L13" s="1699"/>
      <c r="M13" s="1679"/>
      <c r="N13" s="1679"/>
      <c r="O13" s="1682"/>
      <c r="P13" s="865" t="s">
        <v>1770</v>
      </c>
      <c r="Q13" s="866">
        <f>Q12-Q11</f>
        <v>0</v>
      </c>
      <c r="R13" s="845" t="s">
        <v>1734</v>
      </c>
      <c r="S13" s="1708">
        <v>440000</v>
      </c>
      <c r="T13" s="1709"/>
      <c r="U13" s="1710"/>
      <c r="V13" s="1711"/>
      <c r="W13" s="1710"/>
      <c r="X13" s="1711"/>
      <c r="Y13" s="1710"/>
      <c r="Z13" s="1711"/>
      <c r="AA13" s="1710"/>
      <c r="AB13" s="1711"/>
    </row>
    <row r="14" spans="1:28" x14ac:dyDescent="0.3">
      <c r="A14" s="1687">
        <v>4</v>
      </c>
      <c r="B14" s="1690" t="s">
        <v>1752</v>
      </c>
      <c r="C14" s="1690" t="s">
        <v>1669</v>
      </c>
      <c r="D14" s="1693"/>
      <c r="E14" s="1697" t="s">
        <v>1755</v>
      </c>
      <c r="F14" s="1674"/>
      <c r="G14" s="1677" t="s">
        <v>702</v>
      </c>
      <c r="H14" s="1677"/>
      <c r="I14" s="1677"/>
      <c r="J14" s="1674"/>
      <c r="K14" s="1674"/>
      <c r="L14" s="1674"/>
      <c r="M14" s="1677"/>
      <c r="N14" s="1677"/>
      <c r="O14" s="1680"/>
      <c r="P14" s="869" t="s">
        <v>984</v>
      </c>
      <c r="Q14" s="848">
        <v>341000</v>
      </c>
      <c r="R14" s="843" t="s">
        <v>1732</v>
      </c>
      <c r="S14" s="1705" t="s">
        <v>1729</v>
      </c>
      <c r="T14" s="1701"/>
      <c r="U14" s="1700" t="s">
        <v>1729</v>
      </c>
      <c r="V14" s="1701"/>
      <c r="W14" s="1700" t="s">
        <v>1766</v>
      </c>
      <c r="X14" s="1701"/>
      <c r="Y14" s="1700" t="s">
        <v>1767</v>
      </c>
      <c r="Z14" s="1701"/>
      <c r="AA14" s="1700"/>
      <c r="AB14" s="1701"/>
    </row>
    <row r="15" spans="1:28" ht="33" x14ac:dyDescent="0.3">
      <c r="A15" s="1688"/>
      <c r="B15" s="1691"/>
      <c r="C15" s="1691"/>
      <c r="D15" s="1694"/>
      <c r="E15" s="1698"/>
      <c r="F15" s="1675"/>
      <c r="G15" s="1678"/>
      <c r="H15" s="1678"/>
      <c r="I15" s="1678"/>
      <c r="J15" s="1675"/>
      <c r="K15" s="1675"/>
      <c r="L15" s="1675"/>
      <c r="M15" s="1678"/>
      <c r="N15" s="1678"/>
      <c r="O15" s="1681"/>
      <c r="P15" s="870" t="s">
        <v>1760</v>
      </c>
      <c r="Q15" s="849">
        <v>590000</v>
      </c>
      <c r="R15" s="844" t="s">
        <v>1733</v>
      </c>
      <c r="S15" s="850" t="s">
        <v>1731</v>
      </c>
      <c r="T15" s="851" t="s">
        <v>1730</v>
      </c>
      <c r="U15" s="853" t="s">
        <v>1763</v>
      </c>
      <c r="V15" s="854" t="s">
        <v>1764</v>
      </c>
      <c r="W15" s="852" t="s">
        <v>1487</v>
      </c>
      <c r="X15" s="851" t="s">
        <v>1669</v>
      </c>
      <c r="Y15" s="852">
        <v>41545100</v>
      </c>
      <c r="Z15" s="851">
        <v>53345100</v>
      </c>
      <c r="AA15" s="852"/>
      <c r="AB15" s="851"/>
    </row>
    <row r="16" spans="1:28" ht="17.25" thickBot="1" x14ac:dyDescent="0.35">
      <c r="A16" s="1689"/>
      <c r="B16" s="1692"/>
      <c r="C16" s="1692"/>
      <c r="D16" s="1695"/>
      <c r="E16" s="1699"/>
      <c r="F16" s="1676"/>
      <c r="G16" s="1679"/>
      <c r="H16" s="1679"/>
      <c r="I16" s="1679"/>
      <c r="J16" s="1676"/>
      <c r="K16" s="1676"/>
      <c r="L16" s="1676"/>
      <c r="M16" s="1679"/>
      <c r="N16" s="1679"/>
      <c r="O16" s="1682"/>
      <c r="P16" s="865" t="s">
        <v>1770</v>
      </c>
      <c r="Q16" s="866">
        <f>Q15-Q14</f>
        <v>249000</v>
      </c>
      <c r="R16" s="845" t="s">
        <v>1734</v>
      </c>
      <c r="S16" s="1702">
        <v>341000</v>
      </c>
      <c r="T16" s="1703"/>
      <c r="U16" s="1704">
        <v>249000</v>
      </c>
      <c r="V16" s="1703"/>
      <c r="W16" s="1704">
        <v>249000</v>
      </c>
      <c r="X16" s="1703"/>
      <c r="Y16" s="1704">
        <v>249000</v>
      </c>
      <c r="Z16" s="1703"/>
      <c r="AA16" s="1704"/>
      <c r="AB16" s="1703"/>
    </row>
    <row r="17" spans="1:28" x14ac:dyDescent="0.3">
      <c r="A17" s="1687">
        <v>5</v>
      </c>
      <c r="B17" s="1690" t="s">
        <v>1483</v>
      </c>
      <c r="C17" s="1690" t="s">
        <v>1756</v>
      </c>
      <c r="D17" s="1693"/>
      <c r="E17" s="1674">
        <v>5</v>
      </c>
      <c r="F17" s="1674"/>
      <c r="G17" s="1677"/>
      <c r="H17" s="1677"/>
      <c r="I17" s="1677"/>
      <c r="J17" s="1674"/>
      <c r="K17" s="1674"/>
      <c r="L17" s="1674"/>
      <c r="M17" s="1677"/>
      <c r="N17" s="1677"/>
      <c r="O17" s="1680"/>
      <c r="P17" s="869"/>
      <c r="Q17" s="848">
        <v>0</v>
      </c>
      <c r="R17" s="843" t="s">
        <v>1732</v>
      </c>
      <c r="S17" s="1705" t="s">
        <v>1729</v>
      </c>
      <c r="T17" s="1701"/>
      <c r="U17" s="1700" t="s">
        <v>1766</v>
      </c>
      <c r="V17" s="1701"/>
      <c r="W17" s="1700"/>
      <c r="X17" s="1701"/>
      <c r="Y17" s="1700"/>
      <c r="Z17" s="1701"/>
      <c r="AA17" s="1700"/>
      <c r="AB17" s="1701"/>
    </row>
    <row r="18" spans="1:28" ht="33" x14ac:dyDescent="0.3">
      <c r="A18" s="1688"/>
      <c r="B18" s="1691"/>
      <c r="C18" s="1691"/>
      <c r="D18" s="1694"/>
      <c r="E18" s="1675"/>
      <c r="F18" s="1675"/>
      <c r="G18" s="1678"/>
      <c r="H18" s="1678"/>
      <c r="I18" s="1678"/>
      <c r="J18" s="1675"/>
      <c r="K18" s="1675"/>
      <c r="L18" s="1675"/>
      <c r="M18" s="1678"/>
      <c r="N18" s="1678"/>
      <c r="O18" s="1681"/>
      <c r="P18" s="870" t="s">
        <v>1761</v>
      </c>
      <c r="Q18" s="849">
        <v>300000</v>
      </c>
      <c r="R18" s="844" t="s">
        <v>1733</v>
      </c>
      <c r="S18" s="857" t="s">
        <v>1763</v>
      </c>
      <c r="T18" s="854" t="s">
        <v>1764</v>
      </c>
      <c r="U18" s="852" t="s">
        <v>1487</v>
      </c>
      <c r="V18" s="851" t="s">
        <v>1756</v>
      </c>
      <c r="W18" s="852"/>
      <c r="X18" s="851"/>
      <c r="Y18" s="852"/>
      <c r="Z18" s="851"/>
      <c r="AA18" s="852"/>
      <c r="AB18" s="851"/>
    </row>
    <row r="19" spans="1:28" ht="17.25" thickBot="1" x14ac:dyDescent="0.35">
      <c r="A19" s="1689"/>
      <c r="B19" s="1692"/>
      <c r="C19" s="1692"/>
      <c r="D19" s="1695"/>
      <c r="E19" s="1676"/>
      <c r="F19" s="1676"/>
      <c r="G19" s="1679"/>
      <c r="H19" s="1679"/>
      <c r="I19" s="1679"/>
      <c r="J19" s="1676"/>
      <c r="K19" s="1676"/>
      <c r="L19" s="1676"/>
      <c r="M19" s="1679"/>
      <c r="N19" s="1679"/>
      <c r="O19" s="1682"/>
      <c r="P19" s="865" t="s">
        <v>1770</v>
      </c>
      <c r="Q19" s="866">
        <f>Q18-Q17</f>
        <v>300000</v>
      </c>
      <c r="R19" s="845" t="s">
        <v>1734</v>
      </c>
      <c r="S19" s="1702">
        <v>300000</v>
      </c>
      <c r="T19" s="1703"/>
      <c r="U19" s="1704">
        <v>300000</v>
      </c>
      <c r="V19" s="1703"/>
      <c r="W19" s="1704"/>
      <c r="X19" s="1703"/>
      <c r="Y19" s="1704"/>
      <c r="Z19" s="1703"/>
      <c r="AA19" s="1704"/>
      <c r="AB19" s="1703"/>
    </row>
    <row r="20" spans="1:28" x14ac:dyDescent="0.3">
      <c r="A20" s="1687">
        <v>6</v>
      </c>
      <c r="B20" s="1690" t="s">
        <v>1483</v>
      </c>
      <c r="C20" s="1690" t="s">
        <v>1756</v>
      </c>
      <c r="D20" s="1693"/>
      <c r="E20" s="1674" t="s">
        <v>818</v>
      </c>
      <c r="F20" s="1674"/>
      <c r="G20" s="1677"/>
      <c r="H20" s="1677"/>
      <c r="I20" s="1677"/>
      <c r="J20" s="1674"/>
      <c r="K20" s="1674"/>
      <c r="L20" s="1674"/>
      <c r="M20" s="1677"/>
      <c r="N20" s="1677"/>
      <c r="O20" s="1680"/>
      <c r="P20" s="869"/>
      <c r="Q20" s="848">
        <v>0</v>
      </c>
      <c r="R20" s="843" t="s">
        <v>1732</v>
      </c>
      <c r="S20" s="1716" t="s">
        <v>1729</v>
      </c>
      <c r="T20" s="1715"/>
      <c r="U20" s="1714" t="s">
        <v>1766</v>
      </c>
      <c r="V20" s="1715"/>
      <c r="W20" s="1714"/>
      <c r="X20" s="1715"/>
      <c r="Y20" s="1714"/>
      <c r="Z20" s="1715"/>
      <c r="AA20" s="1714"/>
      <c r="AB20" s="1715"/>
    </row>
    <row r="21" spans="1:28" ht="33" x14ac:dyDescent="0.3">
      <c r="A21" s="1688"/>
      <c r="B21" s="1691"/>
      <c r="C21" s="1691"/>
      <c r="D21" s="1694"/>
      <c r="E21" s="1675"/>
      <c r="F21" s="1675"/>
      <c r="G21" s="1678"/>
      <c r="H21" s="1678"/>
      <c r="I21" s="1678"/>
      <c r="J21" s="1675"/>
      <c r="K21" s="1675"/>
      <c r="L21" s="1675"/>
      <c r="M21" s="1678"/>
      <c r="N21" s="1678"/>
      <c r="O21" s="1681"/>
      <c r="P21" s="870" t="s">
        <v>1691</v>
      </c>
      <c r="Q21" s="849">
        <v>279000</v>
      </c>
      <c r="R21" s="844" t="s">
        <v>1733</v>
      </c>
      <c r="S21" s="855" t="s">
        <v>1763</v>
      </c>
      <c r="T21" s="856" t="s">
        <v>1764</v>
      </c>
      <c r="U21" s="875" t="s">
        <v>1487</v>
      </c>
      <c r="V21" s="876" t="s">
        <v>1756</v>
      </c>
      <c r="W21" s="875" t="s">
        <v>1771</v>
      </c>
      <c r="X21" s="876"/>
      <c r="Y21" s="875"/>
      <c r="Z21" s="876"/>
      <c r="AA21" s="875"/>
      <c r="AB21" s="876"/>
    </row>
    <row r="22" spans="1:28" ht="17.25" thickBot="1" x14ac:dyDescent="0.35">
      <c r="A22" s="1689"/>
      <c r="B22" s="1692"/>
      <c r="C22" s="1692"/>
      <c r="D22" s="1695"/>
      <c r="E22" s="1676"/>
      <c r="F22" s="1676"/>
      <c r="G22" s="1679"/>
      <c r="H22" s="1679"/>
      <c r="I22" s="1679"/>
      <c r="J22" s="1676"/>
      <c r="K22" s="1676"/>
      <c r="L22" s="1676"/>
      <c r="M22" s="1679"/>
      <c r="N22" s="1679"/>
      <c r="O22" s="1682"/>
      <c r="P22" s="865" t="s">
        <v>1770</v>
      </c>
      <c r="Q22" s="866">
        <f>Q21-Q20</f>
        <v>279000</v>
      </c>
      <c r="R22" s="845" t="s">
        <v>1734</v>
      </c>
      <c r="S22" s="1702">
        <v>279000</v>
      </c>
      <c r="T22" s="1703"/>
      <c r="U22" s="1704">
        <v>279000</v>
      </c>
      <c r="V22" s="1703"/>
      <c r="W22" s="1704"/>
      <c r="X22" s="1703"/>
      <c r="Y22" s="1704"/>
      <c r="Z22" s="1703"/>
      <c r="AA22" s="1704"/>
      <c r="AB22" s="1703"/>
    </row>
    <row r="23" spans="1:28" x14ac:dyDescent="0.3">
      <c r="A23" s="1687">
        <v>7</v>
      </c>
      <c r="B23" s="1690" t="s">
        <v>1528</v>
      </c>
      <c r="C23" s="1690" t="s">
        <v>263</v>
      </c>
      <c r="D23" s="1693"/>
      <c r="E23" s="1674" t="s">
        <v>818</v>
      </c>
      <c r="F23" s="1674"/>
      <c r="G23" s="1677"/>
      <c r="H23" s="1677"/>
      <c r="I23" s="1677"/>
      <c r="J23" s="1674"/>
      <c r="K23" s="1674"/>
      <c r="L23" s="1674"/>
      <c r="M23" s="1677"/>
      <c r="N23" s="1677"/>
      <c r="O23" s="1680"/>
      <c r="P23" s="869"/>
      <c r="Q23" s="848">
        <v>0</v>
      </c>
      <c r="R23" s="843" t="s">
        <v>1732</v>
      </c>
      <c r="S23" s="1705" t="s">
        <v>1729</v>
      </c>
      <c r="T23" s="1701"/>
      <c r="U23" s="1700" t="s">
        <v>1766</v>
      </c>
      <c r="V23" s="1701"/>
      <c r="W23" s="1706"/>
      <c r="X23" s="1707"/>
      <c r="Y23" s="1706"/>
      <c r="Z23" s="1707"/>
      <c r="AA23" s="1706"/>
      <c r="AB23" s="1707"/>
    </row>
    <row r="24" spans="1:28" ht="33" x14ac:dyDescent="0.3">
      <c r="A24" s="1688"/>
      <c r="B24" s="1691"/>
      <c r="C24" s="1691"/>
      <c r="D24" s="1694"/>
      <c r="E24" s="1675"/>
      <c r="F24" s="1675"/>
      <c r="G24" s="1678"/>
      <c r="H24" s="1678"/>
      <c r="I24" s="1678"/>
      <c r="J24" s="1675"/>
      <c r="K24" s="1675"/>
      <c r="L24" s="1675"/>
      <c r="M24" s="1678"/>
      <c r="N24" s="1678"/>
      <c r="O24" s="1681"/>
      <c r="P24" s="870" t="s">
        <v>1691</v>
      </c>
      <c r="Q24" s="849">
        <v>279000</v>
      </c>
      <c r="R24" s="844" t="s">
        <v>1733</v>
      </c>
      <c r="S24" s="857" t="s">
        <v>1763</v>
      </c>
      <c r="T24" s="854" t="s">
        <v>1764</v>
      </c>
      <c r="U24" s="852" t="s">
        <v>1487</v>
      </c>
      <c r="V24" s="851" t="s">
        <v>263</v>
      </c>
      <c r="W24" s="840"/>
      <c r="X24" s="841"/>
      <c r="Y24" s="840"/>
      <c r="Z24" s="841"/>
      <c r="AA24" s="840"/>
      <c r="AB24" s="841"/>
    </row>
    <row r="25" spans="1:28" ht="17.25" thickBot="1" x14ac:dyDescent="0.35">
      <c r="A25" s="1689"/>
      <c r="B25" s="1692"/>
      <c r="C25" s="1692"/>
      <c r="D25" s="1695"/>
      <c r="E25" s="1676"/>
      <c r="F25" s="1676"/>
      <c r="G25" s="1679"/>
      <c r="H25" s="1679"/>
      <c r="I25" s="1679"/>
      <c r="J25" s="1676"/>
      <c r="K25" s="1676"/>
      <c r="L25" s="1676"/>
      <c r="M25" s="1679"/>
      <c r="N25" s="1679"/>
      <c r="O25" s="1682"/>
      <c r="P25" s="865" t="s">
        <v>1770</v>
      </c>
      <c r="Q25" s="866">
        <f>Q24-Q23</f>
        <v>279000</v>
      </c>
      <c r="R25" s="845" t="s">
        <v>1734</v>
      </c>
      <c r="S25" s="1702">
        <v>279000</v>
      </c>
      <c r="T25" s="1703"/>
      <c r="U25" s="1704">
        <v>279000</v>
      </c>
      <c r="V25" s="1703"/>
      <c r="W25" s="1710"/>
      <c r="X25" s="1711"/>
      <c r="Y25" s="1710"/>
      <c r="Z25" s="1711"/>
      <c r="AA25" s="1710"/>
      <c r="AB25" s="1711"/>
    </row>
    <row r="26" spans="1:28" x14ac:dyDescent="0.3">
      <c r="A26" s="1687">
        <v>8</v>
      </c>
      <c r="B26" s="1690" t="s">
        <v>1488</v>
      </c>
      <c r="C26" s="1690" t="s">
        <v>1487</v>
      </c>
      <c r="D26" s="1693"/>
      <c r="E26" s="1674" t="s">
        <v>818</v>
      </c>
      <c r="F26" s="1674"/>
      <c r="G26" s="1677"/>
      <c r="H26" s="1677"/>
      <c r="I26" s="1677"/>
      <c r="J26" s="1674"/>
      <c r="K26" s="1674"/>
      <c r="L26" s="1674"/>
      <c r="M26" s="1677"/>
      <c r="N26" s="1677"/>
      <c r="O26" s="1680"/>
      <c r="P26" s="869"/>
      <c r="Q26" s="848">
        <v>0</v>
      </c>
      <c r="R26" s="843" t="s">
        <v>1732</v>
      </c>
      <c r="S26" s="1705" t="s">
        <v>1729</v>
      </c>
      <c r="T26" s="1701"/>
      <c r="U26" s="1706"/>
      <c r="V26" s="1707"/>
      <c r="W26" s="1706"/>
      <c r="X26" s="1707"/>
      <c r="Y26" s="1706"/>
      <c r="Z26" s="1707"/>
      <c r="AA26" s="1706"/>
      <c r="AB26" s="1707"/>
    </row>
    <row r="27" spans="1:28" ht="33" x14ac:dyDescent="0.3">
      <c r="A27" s="1688"/>
      <c r="B27" s="1691"/>
      <c r="C27" s="1691"/>
      <c r="D27" s="1694"/>
      <c r="E27" s="1675"/>
      <c r="F27" s="1675"/>
      <c r="G27" s="1678"/>
      <c r="H27" s="1678"/>
      <c r="I27" s="1678"/>
      <c r="J27" s="1675"/>
      <c r="K27" s="1675"/>
      <c r="L27" s="1675"/>
      <c r="M27" s="1678"/>
      <c r="N27" s="1678"/>
      <c r="O27" s="1681"/>
      <c r="P27" s="870" t="s">
        <v>1691</v>
      </c>
      <c r="Q27" s="849">
        <v>279000</v>
      </c>
      <c r="R27" s="844" t="s">
        <v>1733</v>
      </c>
      <c r="S27" s="857" t="s">
        <v>1763</v>
      </c>
      <c r="T27" s="854" t="s">
        <v>1764</v>
      </c>
      <c r="U27" s="840"/>
      <c r="V27" s="841"/>
      <c r="W27" s="840"/>
      <c r="X27" s="841"/>
      <c r="Y27" s="840"/>
      <c r="Z27" s="841"/>
      <c r="AA27" s="840"/>
      <c r="AB27" s="841"/>
    </row>
    <row r="28" spans="1:28" ht="17.25" thickBot="1" x14ac:dyDescent="0.35">
      <c r="A28" s="1689"/>
      <c r="B28" s="1692"/>
      <c r="C28" s="1692"/>
      <c r="D28" s="1695"/>
      <c r="E28" s="1676"/>
      <c r="F28" s="1676"/>
      <c r="G28" s="1679"/>
      <c r="H28" s="1679"/>
      <c r="I28" s="1679"/>
      <c r="J28" s="1676"/>
      <c r="K28" s="1676"/>
      <c r="L28" s="1676"/>
      <c r="M28" s="1679"/>
      <c r="N28" s="1679"/>
      <c r="O28" s="1682"/>
      <c r="P28" s="865" t="s">
        <v>1770</v>
      </c>
      <c r="Q28" s="866">
        <f>Q27-Q26</f>
        <v>279000</v>
      </c>
      <c r="R28" s="845" t="s">
        <v>1734</v>
      </c>
      <c r="S28" s="1702">
        <v>279000</v>
      </c>
      <c r="T28" s="1703"/>
      <c r="U28" s="1710"/>
      <c r="V28" s="1711"/>
      <c r="W28" s="1710"/>
      <c r="X28" s="1711"/>
      <c r="Y28" s="1710"/>
      <c r="Z28" s="1711"/>
      <c r="AA28" s="1710"/>
      <c r="AB28" s="1711"/>
    </row>
  </sheetData>
  <mergeCells count="213">
    <mergeCell ref="Y26:Z26"/>
    <mergeCell ref="AA26:AB26"/>
    <mergeCell ref="S28:T28"/>
    <mergeCell ref="U28:V28"/>
    <mergeCell ref="W28:X28"/>
    <mergeCell ref="Y28:Z28"/>
    <mergeCell ref="AA28:AB28"/>
    <mergeCell ref="M26:M28"/>
    <mergeCell ref="N26:N28"/>
    <mergeCell ref="O26:O28"/>
    <mergeCell ref="S26:T26"/>
    <mergeCell ref="U26:V26"/>
    <mergeCell ref="W26:X26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Y23:Z23"/>
    <mergeCell ref="AA23:AB23"/>
    <mergeCell ref="S25:T25"/>
    <mergeCell ref="U25:V25"/>
    <mergeCell ref="W25:X25"/>
    <mergeCell ref="Y25:Z25"/>
    <mergeCell ref="AA25:AB25"/>
    <mergeCell ref="M23:M25"/>
    <mergeCell ref="N23:N25"/>
    <mergeCell ref="O23:O25"/>
    <mergeCell ref="S23:T23"/>
    <mergeCell ref="U23:V23"/>
    <mergeCell ref="W23:X23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Y20:Z20"/>
    <mergeCell ref="AA20:AB20"/>
    <mergeCell ref="S22:T22"/>
    <mergeCell ref="U22:V22"/>
    <mergeCell ref="W22:X22"/>
    <mergeCell ref="Y22:Z22"/>
    <mergeCell ref="AA22:AB22"/>
    <mergeCell ref="M20:M22"/>
    <mergeCell ref="N20:N22"/>
    <mergeCell ref="O20:O22"/>
    <mergeCell ref="S20:T20"/>
    <mergeCell ref="U20:V20"/>
    <mergeCell ref="W20:X20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Y17:Z17"/>
    <mergeCell ref="AA17:AB17"/>
    <mergeCell ref="S19:T19"/>
    <mergeCell ref="U19:V19"/>
    <mergeCell ref="W19:X19"/>
    <mergeCell ref="Y19:Z19"/>
    <mergeCell ref="AA19:AB19"/>
    <mergeCell ref="M17:M19"/>
    <mergeCell ref="N17:N19"/>
    <mergeCell ref="O17:O19"/>
    <mergeCell ref="S17:T17"/>
    <mergeCell ref="U17:V17"/>
    <mergeCell ref="W17:X17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Y14:Z14"/>
    <mergeCell ref="AA14:AB14"/>
    <mergeCell ref="S16:T16"/>
    <mergeCell ref="U16:V16"/>
    <mergeCell ref="W16:X16"/>
    <mergeCell ref="Y16:Z16"/>
    <mergeCell ref="AA16:AB16"/>
    <mergeCell ref="M14:M16"/>
    <mergeCell ref="N14:N16"/>
    <mergeCell ref="O14:O16"/>
    <mergeCell ref="S14:T14"/>
    <mergeCell ref="U14:V14"/>
    <mergeCell ref="W14:X14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Y11:Z11"/>
    <mergeCell ref="AA11:AB11"/>
    <mergeCell ref="S13:T13"/>
    <mergeCell ref="U13:V13"/>
    <mergeCell ref="W13:X13"/>
    <mergeCell ref="Y13:Z13"/>
    <mergeCell ref="AA13:AB13"/>
    <mergeCell ref="M11:M13"/>
    <mergeCell ref="N11:N13"/>
    <mergeCell ref="O11:O13"/>
    <mergeCell ref="S11:T11"/>
    <mergeCell ref="U11:V11"/>
    <mergeCell ref="W11:X11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Y8:Z8"/>
    <mergeCell ref="AA8:AB8"/>
    <mergeCell ref="S10:T10"/>
    <mergeCell ref="U10:V10"/>
    <mergeCell ref="W10:X10"/>
    <mergeCell ref="Y10:Z10"/>
    <mergeCell ref="AA10:AB10"/>
    <mergeCell ref="M8:M10"/>
    <mergeCell ref="N8:N10"/>
    <mergeCell ref="O8:O10"/>
    <mergeCell ref="S8:T8"/>
    <mergeCell ref="U8:V8"/>
    <mergeCell ref="W8:X8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Y3:Z3"/>
    <mergeCell ref="AA3:AB3"/>
    <mergeCell ref="AA5:AB5"/>
    <mergeCell ref="S7:T7"/>
    <mergeCell ref="U7:V7"/>
    <mergeCell ref="W7:X7"/>
    <mergeCell ref="Y7:Z7"/>
    <mergeCell ref="AA7:AB7"/>
    <mergeCell ref="N5:N7"/>
    <mergeCell ref="O5:O7"/>
    <mergeCell ref="S5:T5"/>
    <mergeCell ref="U5:V5"/>
    <mergeCell ref="W5:X5"/>
    <mergeCell ref="Y5:Z5"/>
    <mergeCell ref="A5:A7"/>
    <mergeCell ref="B5:B7"/>
    <mergeCell ref="C5:C7"/>
    <mergeCell ref="D5:D7"/>
    <mergeCell ref="E5:E7"/>
    <mergeCell ref="F5:F7"/>
    <mergeCell ref="G5:G7"/>
    <mergeCell ref="A1:AB2"/>
    <mergeCell ref="A3:A4"/>
    <mergeCell ref="B3:B4"/>
    <mergeCell ref="C3:C4"/>
    <mergeCell ref="D3:O3"/>
    <mergeCell ref="P3:P4"/>
    <mergeCell ref="Q3:Q4"/>
    <mergeCell ref="R3:R4"/>
    <mergeCell ref="S3:T3"/>
    <mergeCell ref="U3:V3"/>
    <mergeCell ref="H5:H7"/>
    <mergeCell ref="I5:I7"/>
    <mergeCell ref="J5:J7"/>
    <mergeCell ref="K5:K7"/>
    <mergeCell ref="L5:L7"/>
    <mergeCell ref="M5:M7"/>
    <mergeCell ref="W3:X3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C7AE-2D31-4A7C-A6A4-31634D7F3F6C}">
  <sheetPr codeName="Sheet3"/>
  <dimension ref="A1:Z57"/>
  <sheetViews>
    <sheetView topLeftCell="A11" zoomScale="130" zoomScaleNormal="130" workbookViewId="0">
      <selection activeCell="P27" sqref="P27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.25" customWidth="1"/>
    <col min="9" max="11" width="7.5" bestFit="1" customWidth="1"/>
    <col min="12" max="13" width="2.5" customWidth="1"/>
    <col min="14" max="14" width="2.75" customWidth="1"/>
    <col min="15" max="16" width="2.5" customWidth="1"/>
    <col min="17" max="17" width="3.125" customWidth="1"/>
    <col min="18" max="20" width="2.5" customWidth="1"/>
    <col min="21" max="23" width="2.875" customWidth="1"/>
    <col min="24" max="24" width="4.125" customWidth="1"/>
    <col min="25" max="25" width="15.25" style="158" customWidth="1"/>
    <col min="26" max="26" width="10.625" customWidth="1"/>
    <col min="27" max="27" width="10.625" bestFit="1" customWidth="1"/>
  </cols>
  <sheetData>
    <row r="1" spans="1:26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8"/>
    </row>
    <row r="2" spans="1:26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1"/>
    </row>
    <row r="3" spans="1:26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1"/>
      <c r="I3" s="1650" t="s">
        <v>7</v>
      </c>
      <c r="J3" s="1650"/>
      <c r="K3" s="1652"/>
      <c r="L3" s="1653" t="s">
        <v>8</v>
      </c>
      <c r="M3" s="1650"/>
      <c r="N3" s="1650"/>
      <c r="O3" s="1650"/>
      <c r="P3" s="1650"/>
      <c r="Q3" s="1650"/>
      <c r="R3" s="1650"/>
      <c r="S3" s="1650"/>
      <c r="T3" s="1650"/>
      <c r="U3" s="1650"/>
      <c r="V3" s="1650"/>
      <c r="W3" s="1651"/>
      <c r="X3" s="1642" t="s">
        <v>9</v>
      </c>
      <c r="Y3" s="1717" t="s">
        <v>1397</v>
      </c>
      <c r="Z3" s="1644"/>
    </row>
    <row r="4" spans="1:26" x14ac:dyDescent="0.3">
      <c r="A4" s="1646"/>
      <c r="B4" s="1696"/>
      <c r="C4" s="1648"/>
      <c r="D4" s="1648"/>
      <c r="E4" s="1648"/>
      <c r="F4" s="486" t="s">
        <v>13</v>
      </c>
      <c r="G4" s="486" t="s">
        <v>14</v>
      </c>
      <c r="H4" s="486" t="s">
        <v>15</v>
      </c>
      <c r="I4" s="487" t="s">
        <v>16</v>
      </c>
      <c r="J4" s="488" t="s">
        <v>17</v>
      </c>
      <c r="K4" s="489" t="s">
        <v>18</v>
      </c>
      <c r="L4" s="490">
        <v>1</v>
      </c>
      <c r="M4" s="491">
        <v>2</v>
      </c>
      <c r="N4" s="491">
        <v>3</v>
      </c>
      <c r="O4" s="492">
        <v>4</v>
      </c>
      <c r="P4" s="492">
        <v>5</v>
      </c>
      <c r="Q4" s="492">
        <v>6</v>
      </c>
      <c r="R4" s="491">
        <v>7</v>
      </c>
      <c r="S4" s="491">
        <v>8</v>
      </c>
      <c r="T4" s="491">
        <v>9</v>
      </c>
      <c r="U4" s="492">
        <v>10</v>
      </c>
      <c r="V4" s="493">
        <v>11</v>
      </c>
      <c r="W4" s="494">
        <v>12</v>
      </c>
      <c r="X4" s="1643"/>
      <c r="Y4" s="1718"/>
      <c r="Z4" s="1644"/>
    </row>
    <row r="5" spans="1:26" ht="22.5" x14ac:dyDescent="0.3">
      <c r="A5" s="122" t="s">
        <v>195</v>
      </c>
      <c r="B5" s="665" t="s">
        <v>876</v>
      </c>
      <c r="C5" s="41">
        <v>31</v>
      </c>
      <c r="D5" s="41">
        <v>8</v>
      </c>
      <c r="E5" s="41" t="s">
        <v>21</v>
      </c>
      <c r="F5" s="42" t="s">
        <v>871</v>
      </c>
      <c r="G5" s="41" t="s">
        <v>186</v>
      </c>
      <c r="H5" s="42" t="s">
        <v>872</v>
      </c>
      <c r="I5" s="43">
        <v>60</v>
      </c>
      <c r="J5" s="29">
        <v>0</v>
      </c>
      <c r="K5" s="30">
        <v>60</v>
      </c>
      <c r="L5" s="31"/>
      <c r="M5" s="32"/>
      <c r="N5" s="32" t="s">
        <v>596</v>
      </c>
      <c r="O5" s="34"/>
      <c r="P5" s="34"/>
      <c r="Q5" s="34"/>
      <c r="R5" s="32"/>
      <c r="S5" s="32"/>
      <c r="T5" s="32"/>
      <c r="U5" s="34"/>
      <c r="V5" s="35"/>
      <c r="W5" s="36"/>
      <c r="X5" s="45" t="s">
        <v>208</v>
      </c>
      <c r="Y5" s="764" t="s">
        <v>1661</v>
      </c>
    </row>
    <row r="6" spans="1:26" ht="22.5" customHeight="1" x14ac:dyDescent="0.3">
      <c r="A6" s="122" t="s">
        <v>787</v>
      </c>
      <c r="B6" s="665" t="s">
        <v>788</v>
      </c>
      <c r="C6" s="41">
        <v>30</v>
      </c>
      <c r="D6" s="41">
        <v>9</v>
      </c>
      <c r="E6" s="41" t="s">
        <v>1086</v>
      </c>
      <c r="F6" s="42" t="s">
        <v>790</v>
      </c>
      <c r="G6" s="41" t="s">
        <v>791</v>
      </c>
      <c r="H6" s="42" t="s">
        <v>792</v>
      </c>
      <c r="I6" s="43">
        <v>50</v>
      </c>
      <c r="J6" s="29">
        <v>0</v>
      </c>
      <c r="K6" s="30">
        <f>SUM(I6:J6)</f>
        <v>50</v>
      </c>
      <c r="L6" s="31"/>
      <c r="M6" s="32"/>
      <c r="N6" s="32" t="s">
        <v>793</v>
      </c>
      <c r="O6" s="34"/>
      <c r="P6" s="34"/>
      <c r="Q6" s="34"/>
      <c r="R6" s="32"/>
      <c r="S6" s="32"/>
      <c r="T6" s="32"/>
      <c r="U6" s="34"/>
      <c r="V6" s="35"/>
      <c r="W6" s="36"/>
      <c r="X6" s="45" t="s">
        <v>1665</v>
      </c>
      <c r="Y6" s="798" t="s">
        <v>1666</v>
      </c>
    </row>
    <row r="7" spans="1:26" ht="22.5" customHeight="1" x14ac:dyDescent="0.3">
      <c r="A7" s="122" t="s">
        <v>1478</v>
      </c>
      <c r="B7" s="665" t="s">
        <v>1479</v>
      </c>
      <c r="C7" s="41">
        <v>2</v>
      </c>
      <c r="D7" s="41">
        <v>14</v>
      </c>
      <c r="E7" s="41" t="s">
        <v>1480</v>
      </c>
      <c r="F7" s="42" t="s">
        <v>1481</v>
      </c>
      <c r="G7" s="41" t="s">
        <v>1482</v>
      </c>
      <c r="H7" s="42" t="s">
        <v>1483</v>
      </c>
      <c r="I7" s="43">
        <v>500</v>
      </c>
      <c r="J7" s="29">
        <v>0</v>
      </c>
      <c r="K7" s="30">
        <f>SUM(I7:J7)</f>
        <v>500</v>
      </c>
      <c r="L7" s="31"/>
      <c r="M7" s="32"/>
      <c r="N7" s="32" t="s">
        <v>1484</v>
      </c>
      <c r="O7" s="34"/>
      <c r="P7" s="34"/>
      <c r="Q7" s="34"/>
      <c r="R7" s="32"/>
      <c r="S7" s="32"/>
      <c r="T7" s="32"/>
      <c r="U7" s="34"/>
      <c r="V7" s="35"/>
      <c r="W7" s="36"/>
      <c r="X7" s="45" t="s">
        <v>1485</v>
      </c>
      <c r="Y7" s="756" t="s">
        <v>1719</v>
      </c>
    </row>
    <row r="8" spans="1:26" ht="22.5" customHeight="1" x14ac:dyDescent="0.3">
      <c r="A8" s="122" t="s">
        <v>1478</v>
      </c>
      <c r="B8" s="665" t="s">
        <v>1479</v>
      </c>
      <c r="C8" s="41">
        <v>2</v>
      </c>
      <c r="D8" s="41">
        <v>14</v>
      </c>
      <c r="E8" s="41" t="s">
        <v>1480</v>
      </c>
      <c r="F8" s="42" t="s">
        <v>1487</v>
      </c>
      <c r="G8" s="41" t="s">
        <v>1486</v>
      </c>
      <c r="H8" s="42" t="s">
        <v>1488</v>
      </c>
      <c r="I8" s="43">
        <v>500</v>
      </c>
      <c r="J8" s="29">
        <v>227</v>
      </c>
      <c r="K8" s="30">
        <f>SUM(I8:J8)</f>
        <v>727</v>
      </c>
      <c r="L8" s="31"/>
      <c r="M8" s="32"/>
      <c r="N8" s="32" t="s">
        <v>1484</v>
      </c>
      <c r="O8" s="34"/>
      <c r="P8" s="34"/>
      <c r="Q8" s="34"/>
      <c r="R8" s="32"/>
      <c r="S8" s="32"/>
      <c r="T8" s="32"/>
      <c r="U8" s="34"/>
      <c r="V8" s="35"/>
      <c r="W8" s="36"/>
      <c r="X8" s="45" t="s">
        <v>1485</v>
      </c>
      <c r="Y8" s="756" t="s">
        <v>1719</v>
      </c>
    </row>
    <row r="9" spans="1:26" ht="22.5" x14ac:dyDescent="0.3">
      <c r="A9" s="40" t="s">
        <v>54</v>
      </c>
      <c r="B9" s="666" t="s">
        <v>1164</v>
      </c>
      <c r="C9" s="41">
        <v>3</v>
      </c>
      <c r="D9" s="41">
        <v>18</v>
      </c>
      <c r="E9" s="41" t="s">
        <v>451</v>
      </c>
      <c r="F9" s="42" t="s">
        <v>1160</v>
      </c>
      <c r="G9" s="41" t="s">
        <v>133</v>
      </c>
      <c r="H9" s="42" t="s">
        <v>1161</v>
      </c>
      <c r="I9" s="43">
        <v>330</v>
      </c>
      <c r="J9" s="29">
        <v>51</v>
      </c>
      <c r="K9" s="30">
        <f t="shared" ref="K9:K10" si="0">SUM(I9:J9)</f>
        <v>381</v>
      </c>
      <c r="L9" s="31"/>
      <c r="M9" s="32"/>
      <c r="N9" s="32" t="s">
        <v>1165</v>
      </c>
      <c r="O9" s="34"/>
      <c r="P9" s="34"/>
      <c r="Q9" s="34"/>
      <c r="R9" s="32"/>
      <c r="S9" s="32"/>
      <c r="T9" s="32"/>
      <c r="U9" s="34"/>
      <c r="V9" s="35"/>
      <c r="W9" s="36"/>
      <c r="X9" s="45" t="s">
        <v>687</v>
      </c>
      <c r="Y9" s="756" t="s">
        <v>1660</v>
      </c>
    </row>
    <row r="10" spans="1:26" ht="22.5" x14ac:dyDescent="0.3">
      <c r="A10" s="818" t="s">
        <v>54</v>
      </c>
      <c r="B10" s="819" t="s">
        <v>1147</v>
      </c>
      <c r="C10" s="820">
        <v>5</v>
      </c>
      <c r="D10" s="820">
        <v>28</v>
      </c>
      <c r="E10" s="820" t="s">
        <v>451</v>
      </c>
      <c r="F10" s="821" t="s">
        <v>1124</v>
      </c>
      <c r="G10" s="820" t="s">
        <v>38</v>
      </c>
      <c r="H10" s="821" t="s">
        <v>1149</v>
      </c>
      <c r="I10" s="822">
        <v>539</v>
      </c>
      <c r="J10" s="823">
        <v>75</v>
      </c>
      <c r="K10" s="824">
        <f t="shared" si="0"/>
        <v>614</v>
      </c>
      <c r="L10" s="825"/>
      <c r="M10" s="826"/>
      <c r="N10" s="826" t="s">
        <v>1398</v>
      </c>
      <c r="O10" s="826"/>
      <c r="P10" s="826"/>
      <c r="Q10" s="826"/>
      <c r="R10" s="826"/>
      <c r="S10" s="826"/>
      <c r="T10" s="826"/>
      <c r="U10" s="826"/>
      <c r="V10" s="827"/>
      <c r="W10" s="828"/>
      <c r="X10" s="829" t="s">
        <v>687</v>
      </c>
      <c r="Y10" s="830" t="s">
        <v>1725</v>
      </c>
    </row>
    <row r="11" spans="1:26" ht="22.5" x14ac:dyDescent="0.3">
      <c r="A11" s="65" t="s">
        <v>54</v>
      </c>
      <c r="B11" s="793" t="s">
        <v>1262</v>
      </c>
      <c r="C11" s="206">
        <v>3</v>
      </c>
      <c r="D11" s="206">
        <v>24</v>
      </c>
      <c r="E11" s="206" t="s">
        <v>1263</v>
      </c>
      <c r="F11" s="42" t="s">
        <v>1124</v>
      </c>
      <c r="G11" s="41" t="s">
        <v>38</v>
      </c>
      <c r="H11" s="42" t="s">
        <v>1149</v>
      </c>
      <c r="I11" s="43">
        <v>550</v>
      </c>
      <c r="J11" s="29">
        <v>75</v>
      </c>
      <c r="K11" s="30">
        <f t="shared" ref="K11" si="1">SUM(I11:J11)</f>
        <v>625</v>
      </c>
      <c r="L11" s="31"/>
      <c r="M11" s="32"/>
      <c r="N11" s="32" t="s">
        <v>669</v>
      </c>
      <c r="O11" s="34"/>
      <c r="P11" s="34"/>
      <c r="Q11" s="34"/>
      <c r="R11" s="32"/>
      <c r="S11" s="32"/>
      <c r="T11" s="32"/>
      <c r="U11" s="34"/>
      <c r="V11" s="35"/>
      <c r="W11" s="36"/>
      <c r="X11" s="45" t="s">
        <v>67</v>
      </c>
      <c r="Y11" s="756" t="s">
        <v>1723</v>
      </c>
    </row>
    <row r="12" spans="1:26" ht="22.5" customHeight="1" x14ac:dyDescent="0.3">
      <c r="A12" s="122" t="s">
        <v>63</v>
      </c>
      <c r="B12" s="871" t="s">
        <v>1609</v>
      </c>
      <c r="C12" s="41">
        <v>3</v>
      </c>
      <c r="D12" s="41">
        <v>24</v>
      </c>
      <c r="E12" s="41" t="s">
        <v>1778</v>
      </c>
      <c r="F12" s="42" t="s">
        <v>1226</v>
      </c>
      <c r="G12" s="41" t="s">
        <v>1094</v>
      </c>
      <c r="H12" s="42" t="s">
        <v>1779</v>
      </c>
      <c r="I12" s="43">
        <v>500</v>
      </c>
      <c r="J12" s="29">
        <v>210</v>
      </c>
      <c r="K12" s="30">
        <f t="shared" ref="K12" si="2">SUM(I12:J12)</f>
        <v>710</v>
      </c>
      <c r="L12" s="31"/>
      <c r="M12" s="32"/>
      <c r="N12" s="32" t="s">
        <v>1787</v>
      </c>
      <c r="O12" s="34"/>
      <c r="P12" s="34"/>
      <c r="Q12" s="34"/>
      <c r="R12" s="32"/>
      <c r="S12" s="32"/>
      <c r="T12" s="32"/>
      <c r="U12" s="34"/>
      <c r="V12" s="35"/>
      <c r="W12" s="36"/>
      <c r="X12" s="45" t="s">
        <v>1780</v>
      </c>
      <c r="Y12" s="756" t="s">
        <v>1661</v>
      </c>
    </row>
    <row r="13" spans="1:26" ht="22.5" x14ac:dyDescent="0.3">
      <c r="A13" s="685" t="s">
        <v>19</v>
      </c>
      <c r="B13" s="675" t="s">
        <v>37</v>
      </c>
      <c r="C13" s="687">
        <v>3</v>
      </c>
      <c r="D13" s="687">
        <v>18</v>
      </c>
      <c r="E13" s="687" t="s">
        <v>21</v>
      </c>
      <c r="F13" s="688" t="s">
        <v>22</v>
      </c>
      <c r="G13" s="687" t="s">
        <v>38</v>
      </c>
      <c r="H13" s="688" t="s">
        <v>39</v>
      </c>
      <c r="I13" s="689">
        <v>600</v>
      </c>
      <c r="J13" s="690">
        <v>30</v>
      </c>
      <c r="K13" s="780">
        <v>630</v>
      </c>
      <c r="L13" s="655"/>
      <c r="M13" s="656"/>
      <c r="N13" s="656" t="s">
        <v>40</v>
      </c>
      <c r="O13" s="656"/>
      <c r="P13" s="656"/>
      <c r="Q13" s="656"/>
      <c r="R13" s="656"/>
      <c r="S13" s="656"/>
      <c r="T13" s="656"/>
      <c r="U13" s="656"/>
      <c r="V13" s="657"/>
      <c r="W13" s="781"/>
      <c r="X13" s="782" t="s">
        <v>33</v>
      </c>
      <c r="Y13" s="779" t="s">
        <v>1662</v>
      </c>
    </row>
    <row r="14" spans="1:26" ht="22.5" x14ac:dyDescent="0.3">
      <c r="A14" s="818" t="s">
        <v>131</v>
      </c>
      <c r="B14" s="831" t="s">
        <v>181</v>
      </c>
      <c r="C14" s="820">
        <v>3</v>
      </c>
      <c r="D14" s="820">
        <v>18</v>
      </c>
      <c r="E14" s="820" t="s">
        <v>83</v>
      </c>
      <c r="F14" s="821" t="s">
        <v>166</v>
      </c>
      <c r="G14" s="820" t="s">
        <v>126</v>
      </c>
      <c r="H14" s="821" t="s">
        <v>177</v>
      </c>
      <c r="I14" s="822">
        <v>600</v>
      </c>
      <c r="J14" s="823">
        <v>332</v>
      </c>
      <c r="K14" s="824">
        <v>932</v>
      </c>
      <c r="L14" s="825"/>
      <c r="M14" s="826"/>
      <c r="N14" s="832" t="s">
        <v>40</v>
      </c>
      <c r="O14" s="826"/>
      <c r="P14" s="826"/>
      <c r="Q14" s="826" t="s">
        <v>1663</v>
      </c>
      <c r="R14" s="826"/>
      <c r="S14" s="826"/>
      <c r="T14" s="826"/>
      <c r="U14" s="826"/>
      <c r="V14" s="827"/>
      <c r="W14" s="828"/>
      <c r="X14" s="829" t="s">
        <v>60</v>
      </c>
      <c r="Y14" s="830" t="s">
        <v>1664</v>
      </c>
    </row>
    <row r="15" spans="1:26" ht="22.5" x14ac:dyDescent="0.3">
      <c r="A15" s="122" t="s">
        <v>54</v>
      </c>
      <c r="B15" s="665" t="s">
        <v>551</v>
      </c>
      <c r="C15" s="41">
        <v>3</v>
      </c>
      <c r="D15" s="41">
        <v>18</v>
      </c>
      <c r="E15" s="41" t="s">
        <v>21</v>
      </c>
      <c r="F15" s="42" t="s">
        <v>532</v>
      </c>
      <c r="G15" s="41" t="s">
        <v>38</v>
      </c>
      <c r="H15" s="42" t="s">
        <v>552</v>
      </c>
      <c r="I15" s="43">
        <v>590</v>
      </c>
      <c r="J15" s="29">
        <v>15</v>
      </c>
      <c r="K15" s="30">
        <f t="shared" ref="K15" si="3">SUM(I15:J15)</f>
        <v>605</v>
      </c>
      <c r="L15" s="31"/>
      <c r="M15" s="32"/>
      <c r="N15" s="32" t="s">
        <v>553</v>
      </c>
      <c r="O15" s="34"/>
      <c r="P15" s="34"/>
      <c r="Q15" s="34"/>
      <c r="R15" s="32"/>
      <c r="S15" s="32"/>
      <c r="T15" s="32"/>
      <c r="U15" s="34"/>
      <c r="V15" s="35"/>
      <c r="W15" s="36"/>
      <c r="X15" s="45" t="s">
        <v>348</v>
      </c>
      <c r="Y15" s="756" t="s">
        <v>1668</v>
      </c>
    </row>
    <row r="16" spans="1:26" ht="22.5" x14ac:dyDescent="0.3">
      <c r="A16" s="735" t="s">
        <v>54</v>
      </c>
      <c r="B16" s="675" t="s">
        <v>334</v>
      </c>
      <c r="C16" s="687">
        <v>2</v>
      </c>
      <c r="D16" s="687">
        <v>14</v>
      </c>
      <c r="E16" s="687" t="s">
        <v>222</v>
      </c>
      <c r="F16" s="688" t="s">
        <v>335</v>
      </c>
      <c r="G16" s="687" t="s">
        <v>23</v>
      </c>
      <c r="H16" s="688" t="s">
        <v>336</v>
      </c>
      <c r="I16" s="689">
        <v>470</v>
      </c>
      <c r="J16" s="690">
        <v>217</v>
      </c>
      <c r="K16" s="780">
        <v>687</v>
      </c>
      <c r="L16" s="655"/>
      <c r="M16" s="656"/>
      <c r="N16" s="656" t="s">
        <v>337</v>
      </c>
      <c r="O16" s="656"/>
      <c r="P16" s="656"/>
      <c r="Q16" s="656"/>
      <c r="R16" s="656"/>
      <c r="S16" s="656"/>
      <c r="T16" s="656"/>
      <c r="U16" s="656"/>
      <c r="V16" s="657"/>
      <c r="W16" s="781"/>
      <c r="X16" s="782" t="s">
        <v>67</v>
      </c>
      <c r="Y16" s="779" t="s">
        <v>2222</v>
      </c>
    </row>
    <row r="17" spans="1:25" ht="22.5" x14ac:dyDescent="0.3">
      <c r="A17" s="685" t="s">
        <v>416</v>
      </c>
      <c r="B17" s="675" t="s">
        <v>500</v>
      </c>
      <c r="C17" s="687">
        <v>2</v>
      </c>
      <c r="D17" s="687">
        <v>14</v>
      </c>
      <c r="E17" s="687" t="s">
        <v>501</v>
      </c>
      <c r="F17" s="688" t="s">
        <v>502</v>
      </c>
      <c r="G17" s="687" t="s">
        <v>503</v>
      </c>
      <c r="H17" s="688" t="s">
        <v>504</v>
      </c>
      <c r="I17" s="689">
        <v>460</v>
      </c>
      <c r="J17" s="690">
        <v>234</v>
      </c>
      <c r="K17" s="780">
        <v>694</v>
      </c>
      <c r="L17" s="655"/>
      <c r="M17" s="656"/>
      <c r="N17" s="656" t="s">
        <v>505</v>
      </c>
      <c r="O17" s="656"/>
      <c r="P17" s="656"/>
      <c r="Q17" s="656"/>
      <c r="R17" s="656"/>
      <c r="S17" s="656"/>
      <c r="T17" s="656"/>
      <c r="U17" s="656"/>
      <c r="V17" s="657"/>
      <c r="W17" s="781"/>
      <c r="X17" s="782" t="s">
        <v>506</v>
      </c>
      <c r="Y17" s="779" t="s">
        <v>1674</v>
      </c>
    </row>
    <row r="18" spans="1:25" ht="22.5" x14ac:dyDescent="0.3">
      <c r="A18" s="106" t="s">
        <v>63</v>
      </c>
      <c r="B18" s="672" t="s">
        <v>124</v>
      </c>
      <c r="C18" s="99">
        <v>2</v>
      </c>
      <c r="D18" s="99">
        <v>16</v>
      </c>
      <c r="E18" s="99" t="s">
        <v>83</v>
      </c>
      <c r="F18" s="100" t="s">
        <v>125</v>
      </c>
      <c r="G18" s="99" t="s">
        <v>126</v>
      </c>
      <c r="H18" s="100" t="s">
        <v>127</v>
      </c>
      <c r="I18" s="101">
        <v>570</v>
      </c>
      <c r="J18" s="102">
        <v>227</v>
      </c>
      <c r="K18" s="103">
        <v>797</v>
      </c>
      <c r="L18" s="31"/>
      <c r="M18" s="32"/>
      <c r="N18" s="500" t="s">
        <v>128</v>
      </c>
      <c r="O18" s="34"/>
      <c r="P18" s="34"/>
      <c r="Q18" s="34"/>
      <c r="R18" s="32"/>
      <c r="S18" s="32"/>
      <c r="T18" s="32"/>
      <c r="U18" s="34"/>
      <c r="V18" s="35"/>
      <c r="W18" s="104"/>
      <c r="X18" s="105" t="s">
        <v>60</v>
      </c>
      <c r="Y18" s="756" t="s">
        <v>1564</v>
      </c>
    </row>
    <row r="19" spans="1:25" ht="22.5" x14ac:dyDescent="0.3">
      <c r="A19" s="106" t="s">
        <v>63</v>
      </c>
      <c r="B19" s="672" t="s">
        <v>964</v>
      </c>
      <c r="C19" s="99">
        <v>2</v>
      </c>
      <c r="D19" s="99">
        <v>14</v>
      </c>
      <c r="E19" s="99" t="s">
        <v>199</v>
      </c>
      <c r="F19" s="100" t="s">
        <v>985</v>
      </c>
      <c r="G19" s="99" t="s">
        <v>126</v>
      </c>
      <c r="H19" s="100" t="s">
        <v>1873</v>
      </c>
      <c r="I19" s="101">
        <v>450</v>
      </c>
      <c r="J19" s="102">
        <v>227</v>
      </c>
      <c r="K19" s="103">
        <v>677</v>
      </c>
      <c r="L19" s="31"/>
      <c r="M19" s="32"/>
      <c r="N19" s="880" t="s">
        <v>968</v>
      </c>
      <c r="O19" s="34" t="s">
        <v>1874</v>
      </c>
      <c r="P19" s="34"/>
      <c r="Q19" s="34"/>
      <c r="R19" s="32"/>
      <c r="S19" s="32"/>
      <c r="T19" s="32"/>
      <c r="U19" s="34"/>
      <c r="V19" s="35"/>
      <c r="W19" s="104"/>
      <c r="X19" s="105" t="s">
        <v>280</v>
      </c>
      <c r="Y19" s="756" t="s">
        <v>1686</v>
      </c>
    </row>
    <row r="20" spans="1:25" ht="22.5" x14ac:dyDescent="0.3">
      <c r="A20" s="199" t="s">
        <v>54</v>
      </c>
      <c r="B20" s="667" t="s">
        <v>387</v>
      </c>
      <c r="C20" s="99">
        <v>3</v>
      </c>
      <c r="D20" s="99">
        <v>18</v>
      </c>
      <c r="E20" s="99" t="s">
        <v>83</v>
      </c>
      <c r="F20" s="100" t="s">
        <v>382</v>
      </c>
      <c r="G20" s="99" t="s">
        <v>65</v>
      </c>
      <c r="H20" s="100" t="s">
        <v>388</v>
      </c>
      <c r="I20" s="101">
        <v>540</v>
      </c>
      <c r="J20" s="102">
        <v>317</v>
      </c>
      <c r="K20" s="103">
        <v>917</v>
      </c>
      <c r="L20" s="31"/>
      <c r="M20" s="32"/>
      <c r="N20" s="32" t="s">
        <v>389</v>
      </c>
      <c r="O20" s="34"/>
      <c r="P20" s="34"/>
      <c r="Q20" s="34"/>
      <c r="R20" s="32"/>
      <c r="S20" s="32"/>
      <c r="T20" s="32"/>
      <c r="U20" s="34"/>
      <c r="V20" s="35"/>
      <c r="W20" s="104"/>
      <c r="X20" s="105" t="s">
        <v>67</v>
      </c>
      <c r="Y20" s="756" t="s">
        <v>1564</v>
      </c>
    </row>
    <row r="21" spans="1:25" ht="22.5" x14ac:dyDescent="0.3">
      <c r="A21" s="276" t="s">
        <v>416</v>
      </c>
      <c r="B21" s="671" t="s">
        <v>1813</v>
      </c>
      <c r="C21" s="287">
        <v>3</v>
      </c>
      <c r="D21" s="287">
        <v>18</v>
      </c>
      <c r="E21" s="41" t="s">
        <v>538</v>
      </c>
      <c r="F21" s="278" t="s">
        <v>844</v>
      </c>
      <c r="G21" s="287" t="s">
        <v>540</v>
      </c>
      <c r="H21" s="344" t="s">
        <v>845</v>
      </c>
      <c r="I21" s="345">
        <v>0</v>
      </c>
      <c r="J21" s="295">
        <v>105</v>
      </c>
      <c r="K21" s="281">
        <v>105</v>
      </c>
      <c r="L21" s="282"/>
      <c r="M21" s="269"/>
      <c r="N21" s="269" t="s">
        <v>850</v>
      </c>
      <c r="O21" s="283"/>
      <c r="P21" s="283"/>
      <c r="Q21" s="283"/>
      <c r="R21" s="269"/>
      <c r="S21" s="269"/>
      <c r="T21" s="269"/>
      <c r="U21" s="283"/>
      <c r="V21" s="284"/>
      <c r="W21" s="285"/>
      <c r="X21" s="286" t="s">
        <v>851</v>
      </c>
      <c r="Y21" s="756" t="s">
        <v>1564</v>
      </c>
    </row>
    <row r="22" spans="1:25" ht="22.5" x14ac:dyDescent="0.3">
      <c r="A22" s="138" t="s">
        <v>54</v>
      </c>
      <c r="B22" s="665" t="s">
        <v>579</v>
      </c>
      <c r="C22" s="41">
        <v>5</v>
      </c>
      <c r="D22" s="41">
        <v>32</v>
      </c>
      <c r="E22" s="41" t="s">
        <v>21</v>
      </c>
      <c r="F22" s="42" t="s">
        <v>532</v>
      </c>
      <c r="G22" s="41" t="s">
        <v>65</v>
      </c>
      <c r="H22" s="42" t="s">
        <v>575</v>
      </c>
      <c r="I22" s="43">
        <v>790</v>
      </c>
      <c r="J22" s="29">
        <v>517</v>
      </c>
      <c r="K22" s="30">
        <v>1307</v>
      </c>
      <c r="L22" s="31"/>
      <c r="M22" s="32"/>
      <c r="N22" s="32" t="s">
        <v>580</v>
      </c>
      <c r="O22" s="34"/>
      <c r="P22" s="34"/>
      <c r="Q22" s="34"/>
      <c r="R22" s="32"/>
      <c r="S22" s="32"/>
      <c r="T22" s="32"/>
      <c r="U22" s="34"/>
      <c r="V22" s="35"/>
      <c r="W22" s="36"/>
      <c r="X22" s="45" t="s">
        <v>67</v>
      </c>
      <c r="Y22" s="756" t="s">
        <v>1564</v>
      </c>
    </row>
    <row r="23" spans="1:25" ht="22.5" x14ac:dyDescent="0.3">
      <c r="A23" s="122" t="s">
        <v>416</v>
      </c>
      <c r="B23" s="665" t="s">
        <v>835</v>
      </c>
      <c r="C23" s="41">
        <v>5</v>
      </c>
      <c r="D23" s="41">
        <v>28</v>
      </c>
      <c r="E23" s="41" t="s">
        <v>538</v>
      </c>
      <c r="F23" s="42" t="s">
        <v>790</v>
      </c>
      <c r="G23" s="41" t="s">
        <v>419</v>
      </c>
      <c r="H23" s="42" t="s">
        <v>832</v>
      </c>
      <c r="I23" s="43">
        <v>539</v>
      </c>
      <c r="J23" s="29">
        <v>231.6</v>
      </c>
      <c r="K23" s="30">
        <v>770.6</v>
      </c>
      <c r="L23" s="31"/>
      <c r="M23" s="32"/>
      <c r="N23" s="32" t="s">
        <v>836</v>
      </c>
      <c r="O23" s="34"/>
      <c r="P23" s="34"/>
      <c r="Q23" s="34"/>
      <c r="R23" s="32"/>
      <c r="S23" s="32"/>
      <c r="T23" s="32"/>
      <c r="U23" s="34"/>
      <c r="V23" s="35"/>
      <c r="W23" s="36"/>
      <c r="X23" s="45" t="s">
        <v>543</v>
      </c>
      <c r="Y23" s="756" t="s">
        <v>1660</v>
      </c>
    </row>
    <row r="24" spans="1:25" ht="22.5" x14ac:dyDescent="0.3">
      <c r="A24" s="138" t="s">
        <v>54</v>
      </c>
      <c r="B24" s="673" t="s">
        <v>942</v>
      </c>
      <c r="C24" s="206">
        <v>5</v>
      </c>
      <c r="D24" s="206">
        <v>28</v>
      </c>
      <c r="E24" s="206" t="s">
        <v>451</v>
      </c>
      <c r="F24" s="207" t="s">
        <v>1493</v>
      </c>
      <c r="G24" s="206" t="s">
        <v>65</v>
      </c>
      <c r="H24" s="207" t="s">
        <v>939</v>
      </c>
      <c r="I24" s="208">
        <v>539</v>
      </c>
      <c r="J24" s="209">
        <v>231.6</v>
      </c>
      <c r="K24" s="30">
        <v>770.6</v>
      </c>
      <c r="L24" s="32"/>
      <c r="M24" s="32"/>
      <c r="N24" s="32" t="s">
        <v>943</v>
      </c>
      <c r="O24" s="210"/>
      <c r="P24" s="210"/>
      <c r="Q24" s="210"/>
      <c r="R24" s="32"/>
      <c r="S24" s="32"/>
      <c r="T24" s="32"/>
      <c r="U24" s="210"/>
      <c r="V24" s="211"/>
      <c r="W24" s="212"/>
      <c r="X24" s="145" t="s">
        <v>687</v>
      </c>
      <c r="Y24" s="757" t="s">
        <v>1660</v>
      </c>
    </row>
    <row r="25" spans="1:25" ht="22.5" x14ac:dyDescent="0.3">
      <c r="A25" s="138" t="s">
        <v>423</v>
      </c>
      <c r="B25" s="667" t="s">
        <v>424</v>
      </c>
      <c r="C25" s="41">
        <v>1</v>
      </c>
      <c r="D25" s="41">
        <v>7</v>
      </c>
      <c r="E25" s="41" t="s">
        <v>83</v>
      </c>
      <c r="F25" s="42" t="s">
        <v>407</v>
      </c>
      <c r="G25" s="41" t="s">
        <v>44</v>
      </c>
      <c r="H25" s="42" t="s">
        <v>425</v>
      </c>
      <c r="I25" s="43">
        <v>260</v>
      </c>
      <c r="J25" s="29">
        <v>5</v>
      </c>
      <c r="K25" s="30">
        <f>SUM(I25:J25)</f>
        <v>265</v>
      </c>
      <c r="L25" s="31"/>
      <c r="M25" s="32"/>
      <c r="N25" s="32">
        <v>12</v>
      </c>
      <c r="O25" s="34"/>
      <c r="P25" s="34"/>
      <c r="Q25" s="34"/>
      <c r="R25" s="32"/>
      <c r="S25" s="32"/>
      <c r="T25" s="32"/>
      <c r="U25" s="34"/>
      <c r="V25" s="35"/>
      <c r="W25" s="36"/>
      <c r="X25" s="45" t="s">
        <v>60</v>
      </c>
      <c r="Y25" s="758" t="s">
        <v>1564</v>
      </c>
    </row>
    <row r="26" spans="1:25" ht="22.5" x14ac:dyDescent="0.3">
      <c r="A26" s="138" t="s">
        <v>54</v>
      </c>
      <c r="B26" s="665" t="s">
        <v>571</v>
      </c>
      <c r="C26" s="41">
        <v>3</v>
      </c>
      <c r="D26" s="41">
        <v>21</v>
      </c>
      <c r="E26" s="41" t="s">
        <v>21</v>
      </c>
      <c r="F26" s="42" t="s">
        <v>532</v>
      </c>
      <c r="G26" s="41" t="s">
        <v>65</v>
      </c>
      <c r="H26" s="42" t="s">
        <v>567</v>
      </c>
      <c r="I26" s="43">
        <v>630</v>
      </c>
      <c r="J26" s="29">
        <v>15</v>
      </c>
      <c r="K26" s="30">
        <v>645</v>
      </c>
      <c r="L26" s="31"/>
      <c r="M26" s="32"/>
      <c r="N26" s="32" t="s">
        <v>358</v>
      </c>
      <c r="O26" s="34"/>
      <c r="P26" s="34"/>
      <c r="Q26" s="34"/>
      <c r="R26" s="32"/>
      <c r="S26" s="32"/>
      <c r="T26" s="32"/>
      <c r="U26" s="34"/>
      <c r="V26" s="35"/>
      <c r="W26" s="36"/>
      <c r="X26" s="45" t="s">
        <v>348</v>
      </c>
      <c r="Y26" s="759" t="s">
        <v>1668</v>
      </c>
    </row>
    <row r="27" spans="1:25" ht="22.5" x14ac:dyDescent="0.3">
      <c r="A27" s="649" t="s">
        <v>54</v>
      </c>
      <c r="B27" s="877" t="s">
        <v>571</v>
      </c>
      <c r="C27" s="650">
        <v>3</v>
      </c>
      <c r="D27" s="650">
        <v>21</v>
      </c>
      <c r="E27" s="650" t="s">
        <v>21</v>
      </c>
      <c r="F27" s="651" t="s">
        <v>630</v>
      </c>
      <c r="G27" s="650" t="s">
        <v>65</v>
      </c>
      <c r="H27" s="651" t="s">
        <v>647</v>
      </c>
      <c r="I27" s="652">
        <v>630</v>
      </c>
      <c r="J27" s="653">
        <v>15</v>
      </c>
      <c r="K27" s="654">
        <v>645</v>
      </c>
      <c r="L27" s="655"/>
      <c r="M27" s="656"/>
      <c r="N27" s="656" t="s">
        <v>652</v>
      </c>
      <c r="O27" s="656"/>
      <c r="P27" s="656"/>
      <c r="Q27" s="656"/>
      <c r="R27" s="656"/>
      <c r="S27" s="656"/>
      <c r="T27" s="656"/>
      <c r="U27" s="656"/>
      <c r="V27" s="657"/>
      <c r="W27" s="658"/>
      <c r="X27" s="659" t="s">
        <v>649</v>
      </c>
      <c r="Y27" s="761" t="s">
        <v>1668</v>
      </c>
    </row>
    <row r="28" spans="1:25" ht="22.5" x14ac:dyDescent="0.3">
      <c r="A28" s="40" t="s">
        <v>54</v>
      </c>
      <c r="B28" s="666" t="s">
        <v>571</v>
      </c>
      <c r="C28" s="41">
        <v>3</v>
      </c>
      <c r="D28" s="41">
        <v>21</v>
      </c>
      <c r="E28" s="41" t="s">
        <v>21</v>
      </c>
      <c r="F28" s="42" t="s">
        <v>1050</v>
      </c>
      <c r="G28" s="41" t="s">
        <v>38</v>
      </c>
      <c r="H28" s="42" t="s">
        <v>1051</v>
      </c>
      <c r="I28" s="43">
        <v>630</v>
      </c>
      <c r="J28" s="29">
        <v>270</v>
      </c>
      <c r="K28" s="30">
        <v>900</v>
      </c>
      <c r="L28" s="31"/>
      <c r="M28" s="32"/>
      <c r="N28" s="32" t="s">
        <v>358</v>
      </c>
      <c r="O28" s="34"/>
      <c r="P28" s="34"/>
      <c r="Q28" s="34"/>
      <c r="R28" s="32"/>
      <c r="S28" s="32"/>
      <c r="T28" s="32"/>
      <c r="U28" s="34"/>
      <c r="V28" s="35"/>
      <c r="W28" s="36"/>
      <c r="X28" s="45" t="s">
        <v>348</v>
      </c>
      <c r="Y28" s="757" t="s">
        <v>1564</v>
      </c>
    </row>
    <row r="29" spans="1:25" ht="22.5" x14ac:dyDescent="0.3">
      <c r="A29" s="205" t="s">
        <v>712</v>
      </c>
      <c r="B29" s="667" t="s">
        <v>713</v>
      </c>
      <c r="C29" s="99">
        <v>3</v>
      </c>
      <c r="D29" s="99">
        <v>18</v>
      </c>
      <c r="E29" s="99" t="s">
        <v>714</v>
      </c>
      <c r="F29" s="100" t="s">
        <v>715</v>
      </c>
      <c r="G29" s="99" t="s">
        <v>716</v>
      </c>
      <c r="H29" s="100" t="s">
        <v>717</v>
      </c>
      <c r="I29" s="101">
        <v>540</v>
      </c>
      <c r="J29" s="102">
        <v>30</v>
      </c>
      <c r="K29" s="103">
        <v>570</v>
      </c>
      <c r="L29" s="31"/>
      <c r="M29" s="32"/>
      <c r="N29" s="32" t="s">
        <v>718</v>
      </c>
      <c r="O29" s="34"/>
      <c r="P29" s="34"/>
      <c r="Q29" s="34"/>
      <c r="R29" s="32"/>
      <c r="S29" s="32"/>
      <c r="T29" s="32"/>
      <c r="U29" s="34"/>
      <c r="V29" s="35"/>
      <c r="W29" s="104"/>
      <c r="X29" s="105" t="s">
        <v>26</v>
      </c>
      <c r="Y29" s="760" t="s">
        <v>1720</v>
      </c>
    </row>
    <row r="30" spans="1:25" ht="22.5" x14ac:dyDescent="0.3">
      <c r="A30" s="138" t="s">
        <v>19</v>
      </c>
      <c r="B30" s="732" t="s">
        <v>236</v>
      </c>
      <c r="C30" s="41">
        <v>1</v>
      </c>
      <c r="D30" s="41">
        <v>7</v>
      </c>
      <c r="E30" s="41" t="s">
        <v>21</v>
      </c>
      <c r="F30" s="42" t="s">
        <v>227</v>
      </c>
      <c r="G30" s="41" t="s">
        <v>23</v>
      </c>
      <c r="H30" s="42" t="s">
        <v>237</v>
      </c>
      <c r="I30" s="43">
        <v>300</v>
      </c>
      <c r="J30" s="29">
        <v>117</v>
      </c>
      <c r="K30" s="30">
        <f t="shared" ref="K30" si="4">SUM(I30:J30)</f>
        <v>417</v>
      </c>
      <c r="L30" s="31"/>
      <c r="M30" s="656">
        <v>27</v>
      </c>
      <c r="N30" s="32">
        <v>14</v>
      </c>
      <c r="O30" s="34"/>
      <c r="P30" s="34"/>
      <c r="Q30" s="34"/>
      <c r="R30" s="32"/>
      <c r="S30" s="32"/>
      <c r="T30" s="32"/>
      <c r="U30" s="34"/>
      <c r="V30" s="35"/>
      <c r="W30" s="36"/>
      <c r="X30" s="45" t="s">
        <v>33</v>
      </c>
      <c r="Y30" s="760" t="s">
        <v>1724</v>
      </c>
    </row>
    <row r="31" spans="1:25" x14ac:dyDescent="0.3">
      <c r="A31" s="649" t="s">
        <v>63</v>
      </c>
      <c r="B31" s="675" t="s">
        <v>1299</v>
      </c>
      <c r="C31" s="650">
        <v>1</v>
      </c>
      <c r="D31" s="650">
        <v>8</v>
      </c>
      <c r="E31" s="650" t="s">
        <v>1300</v>
      </c>
      <c r="F31" s="651" t="s">
        <v>1301</v>
      </c>
      <c r="G31" s="650" t="s">
        <v>85</v>
      </c>
      <c r="H31" s="651" t="s">
        <v>1302</v>
      </c>
      <c r="I31" s="652">
        <v>400</v>
      </c>
      <c r="J31" s="653">
        <v>30</v>
      </c>
      <c r="K31" s="654">
        <v>430</v>
      </c>
      <c r="L31" s="655"/>
      <c r="M31" s="656"/>
      <c r="N31" s="656">
        <v>14</v>
      </c>
      <c r="O31" s="656"/>
      <c r="P31" s="656"/>
      <c r="Q31" s="656"/>
      <c r="R31" s="656"/>
      <c r="S31" s="656"/>
      <c r="T31" s="656"/>
      <c r="U31" s="656"/>
      <c r="V31" s="657"/>
      <c r="W31" s="658"/>
      <c r="X31" s="659" t="s">
        <v>1303</v>
      </c>
      <c r="Y31" s="761"/>
    </row>
    <row r="32" spans="1:25" ht="22.5" x14ac:dyDescent="0.3">
      <c r="A32" s="40" t="s">
        <v>54</v>
      </c>
      <c r="B32" s="676" t="s">
        <v>55</v>
      </c>
      <c r="C32" s="41">
        <v>2</v>
      </c>
      <c r="D32" s="41">
        <v>14</v>
      </c>
      <c r="E32" s="41" t="s">
        <v>21</v>
      </c>
      <c r="F32" s="42" t="s">
        <v>56</v>
      </c>
      <c r="G32" s="41" t="s">
        <v>57</v>
      </c>
      <c r="H32" s="42" t="s">
        <v>58</v>
      </c>
      <c r="I32" s="43">
        <v>570</v>
      </c>
      <c r="J32" s="29">
        <v>10</v>
      </c>
      <c r="K32" s="30">
        <v>630</v>
      </c>
      <c r="L32" s="31"/>
      <c r="M32" s="32"/>
      <c r="N32" s="32" t="s">
        <v>59</v>
      </c>
      <c r="O32" s="34"/>
      <c r="P32" s="34"/>
      <c r="Q32" s="34"/>
      <c r="R32" s="32"/>
      <c r="S32" s="32"/>
      <c r="T32" s="32"/>
      <c r="U32" s="34"/>
      <c r="V32" s="35"/>
      <c r="W32" s="36"/>
      <c r="X32" s="45" t="s">
        <v>60</v>
      </c>
      <c r="Y32" s="760" t="s">
        <v>1564</v>
      </c>
    </row>
    <row r="33" spans="1:25" ht="22.5" x14ac:dyDescent="0.3">
      <c r="A33" s="106" t="s">
        <v>54</v>
      </c>
      <c r="B33" s="677" t="s">
        <v>147</v>
      </c>
      <c r="C33" s="99">
        <v>2</v>
      </c>
      <c r="D33" s="99">
        <v>14</v>
      </c>
      <c r="E33" s="99" t="s">
        <v>21</v>
      </c>
      <c r="F33" s="100" t="s">
        <v>125</v>
      </c>
      <c r="G33" s="99" t="s">
        <v>77</v>
      </c>
      <c r="H33" s="100" t="s">
        <v>152</v>
      </c>
      <c r="I33" s="101">
        <v>480</v>
      </c>
      <c r="J33" s="102">
        <v>217</v>
      </c>
      <c r="K33" s="103">
        <v>697</v>
      </c>
      <c r="L33" s="31"/>
      <c r="M33" s="32"/>
      <c r="N33" s="32" t="s">
        <v>59</v>
      </c>
      <c r="O33" s="34"/>
      <c r="P33" s="34"/>
      <c r="Q33" s="34"/>
      <c r="R33" s="32"/>
      <c r="S33" s="32"/>
      <c r="T33" s="32"/>
      <c r="U33" s="34"/>
      <c r="V33" s="35"/>
      <c r="W33" s="104"/>
      <c r="X33" s="105" t="s">
        <v>67</v>
      </c>
      <c r="Y33" s="760" t="s">
        <v>1564</v>
      </c>
    </row>
    <row r="34" spans="1:25" ht="22.5" x14ac:dyDescent="0.3">
      <c r="A34" s="199" t="s">
        <v>19</v>
      </c>
      <c r="B34" s="667" t="s">
        <v>730</v>
      </c>
      <c r="C34" s="99">
        <v>2</v>
      </c>
      <c r="D34" s="99">
        <v>16</v>
      </c>
      <c r="E34" s="99" t="s">
        <v>222</v>
      </c>
      <c r="F34" s="100" t="s">
        <v>722</v>
      </c>
      <c r="G34" s="99" t="s">
        <v>23</v>
      </c>
      <c r="H34" s="314" t="s">
        <v>731</v>
      </c>
      <c r="I34" s="101">
        <v>490</v>
      </c>
      <c r="J34" s="102">
        <v>20</v>
      </c>
      <c r="K34" s="103">
        <v>510</v>
      </c>
      <c r="L34" s="31"/>
      <c r="M34" s="32"/>
      <c r="N34" s="32" t="s">
        <v>59</v>
      </c>
      <c r="O34" s="34"/>
      <c r="P34" s="34"/>
      <c r="Q34" s="34"/>
      <c r="R34" s="32"/>
      <c r="S34" s="32"/>
      <c r="T34" s="32"/>
      <c r="U34" s="34"/>
      <c r="V34" s="35"/>
      <c r="W34" s="104"/>
      <c r="X34" s="105" t="s">
        <v>33</v>
      </c>
      <c r="Y34" s="760" t="s">
        <v>1721</v>
      </c>
    </row>
    <row r="35" spans="1:25" x14ac:dyDescent="0.3">
      <c r="A35" s="745" t="s">
        <v>63</v>
      </c>
      <c r="B35" s="802" t="s">
        <v>64</v>
      </c>
      <c r="C35" s="747">
        <v>1</v>
      </c>
      <c r="D35" s="747">
        <v>6</v>
      </c>
      <c r="E35" s="747" t="s">
        <v>21</v>
      </c>
      <c r="F35" s="748" t="s">
        <v>56</v>
      </c>
      <c r="G35" s="747" t="s">
        <v>65</v>
      </c>
      <c r="H35" s="748" t="s">
        <v>66</v>
      </c>
      <c r="I35" s="749">
        <v>320</v>
      </c>
      <c r="J35" s="750">
        <v>5</v>
      </c>
      <c r="K35" s="799">
        <f t="shared" ref="K35" si="5">SUM(I35:J35)</f>
        <v>325</v>
      </c>
      <c r="L35" s="803"/>
      <c r="M35" s="804"/>
      <c r="N35" s="804">
        <v>15</v>
      </c>
      <c r="O35" s="804"/>
      <c r="P35" s="804"/>
      <c r="Q35" s="804"/>
      <c r="R35" s="804"/>
      <c r="S35" s="804"/>
      <c r="T35" s="804"/>
      <c r="U35" s="804"/>
      <c r="V35" s="805"/>
      <c r="W35" s="800"/>
      <c r="X35" s="801" t="s">
        <v>67</v>
      </c>
      <c r="Y35" s="806" t="s">
        <v>1726</v>
      </c>
    </row>
    <row r="36" spans="1:25" ht="22.5" x14ac:dyDescent="0.3">
      <c r="A36" s="40" t="s">
        <v>19</v>
      </c>
      <c r="B36" s="665" t="s">
        <v>49</v>
      </c>
      <c r="C36" s="41">
        <v>3</v>
      </c>
      <c r="D36" s="41">
        <v>21</v>
      </c>
      <c r="E36" s="41" t="s">
        <v>50</v>
      </c>
      <c r="F36" s="42" t="s">
        <v>22</v>
      </c>
      <c r="G36" s="41" t="s">
        <v>44</v>
      </c>
      <c r="H36" s="42" t="s">
        <v>45</v>
      </c>
      <c r="I36" s="43">
        <v>610</v>
      </c>
      <c r="J36" s="29">
        <v>30</v>
      </c>
      <c r="K36" s="30">
        <v>640</v>
      </c>
      <c r="L36" s="31"/>
      <c r="M36" s="32"/>
      <c r="N36" s="656" t="s">
        <v>51</v>
      </c>
      <c r="O36" s="34"/>
      <c r="P36" s="34" t="s">
        <v>1923</v>
      </c>
      <c r="Q36" s="34"/>
      <c r="R36" s="32"/>
      <c r="S36" s="32"/>
      <c r="T36" s="32"/>
      <c r="U36" s="34"/>
      <c r="V36" s="35"/>
      <c r="W36" s="36"/>
      <c r="X36" s="45" t="s">
        <v>33</v>
      </c>
      <c r="Y36" s="765" t="s">
        <v>1924</v>
      </c>
    </row>
    <row r="37" spans="1:25" ht="22.5" x14ac:dyDescent="0.3">
      <c r="A37" s="40" t="s">
        <v>416</v>
      </c>
      <c r="B37" s="871" t="s">
        <v>1893</v>
      </c>
      <c r="C37" s="41">
        <v>3</v>
      </c>
      <c r="D37" s="41">
        <v>18</v>
      </c>
      <c r="E37" s="41" t="s">
        <v>511</v>
      </c>
      <c r="F37" s="42" t="s">
        <v>790</v>
      </c>
      <c r="G37" s="41" t="s">
        <v>503</v>
      </c>
      <c r="H37" s="42" t="s">
        <v>1782</v>
      </c>
      <c r="I37" s="43">
        <v>580</v>
      </c>
      <c r="J37" s="29">
        <v>317</v>
      </c>
      <c r="K37" s="30">
        <f>SUM(I37:J37)</f>
        <v>897</v>
      </c>
      <c r="L37" s="31"/>
      <c r="M37" s="32"/>
      <c r="N37" s="32" t="s">
        <v>1783</v>
      </c>
      <c r="O37" s="34"/>
      <c r="P37" s="34"/>
      <c r="Q37" s="34"/>
      <c r="R37" s="32"/>
      <c r="S37" s="32"/>
      <c r="T37" s="32"/>
      <c r="U37" s="34"/>
      <c r="V37" s="35"/>
      <c r="W37" s="36"/>
      <c r="X37" s="45" t="s">
        <v>506</v>
      </c>
      <c r="Y37" s="765" t="s">
        <v>1785</v>
      </c>
    </row>
    <row r="38" spans="1:25" ht="22.5" x14ac:dyDescent="0.3">
      <c r="A38" s="122" t="s">
        <v>416</v>
      </c>
      <c r="B38" s="665" t="s">
        <v>583</v>
      </c>
      <c r="C38" s="41">
        <v>4</v>
      </c>
      <c r="D38" s="41">
        <v>28</v>
      </c>
      <c r="E38" s="41" t="s">
        <v>511</v>
      </c>
      <c r="F38" s="42" t="s">
        <v>539</v>
      </c>
      <c r="G38" s="41" t="s">
        <v>397</v>
      </c>
      <c r="H38" s="42" t="s">
        <v>584</v>
      </c>
      <c r="I38" s="43">
        <v>760</v>
      </c>
      <c r="J38" s="29">
        <v>297</v>
      </c>
      <c r="K38" s="30">
        <v>1057</v>
      </c>
      <c r="L38" s="31"/>
      <c r="M38" s="32"/>
      <c r="N38" s="32" t="s">
        <v>585</v>
      </c>
      <c r="O38" s="34"/>
      <c r="P38" s="34"/>
      <c r="Q38" s="34"/>
      <c r="R38" s="32"/>
      <c r="S38" s="32"/>
      <c r="T38" s="32"/>
      <c r="U38" s="34"/>
      <c r="V38" s="35"/>
      <c r="W38" s="36"/>
      <c r="X38" s="45" t="s">
        <v>506</v>
      </c>
      <c r="Y38" s="760" t="s">
        <v>1564</v>
      </c>
    </row>
    <row r="39" spans="1:25" ht="22.5" x14ac:dyDescent="0.3">
      <c r="A39" s="138" t="s">
        <v>416</v>
      </c>
      <c r="B39" s="665" t="s">
        <v>588</v>
      </c>
      <c r="C39" s="41">
        <v>5</v>
      </c>
      <c r="D39" s="41">
        <v>28</v>
      </c>
      <c r="E39" s="41" t="s">
        <v>557</v>
      </c>
      <c r="F39" s="42" t="s">
        <v>880</v>
      </c>
      <c r="G39" s="41" t="s">
        <v>397</v>
      </c>
      <c r="H39" s="42" t="s">
        <v>918</v>
      </c>
      <c r="I39" s="43">
        <v>385</v>
      </c>
      <c r="J39" s="29">
        <v>411.6</v>
      </c>
      <c r="K39" s="30">
        <v>796.6</v>
      </c>
      <c r="L39" s="350"/>
      <c r="M39" s="351"/>
      <c r="N39" s="32" t="s">
        <v>921</v>
      </c>
      <c r="O39" s="34"/>
      <c r="P39" s="352"/>
      <c r="Q39" s="352"/>
      <c r="R39" s="351"/>
      <c r="S39" s="351"/>
      <c r="T39" s="32"/>
      <c r="U39" s="34"/>
      <c r="V39" s="35"/>
      <c r="W39" s="36"/>
      <c r="X39" s="45" t="s">
        <v>922</v>
      </c>
      <c r="Y39" s="760" t="s">
        <v>1564</v>
      </c>
    </row>
    <row r="40" spans="1:25" x14ac:dyDescent="0.3">
      <c r="A40" s="138" t="s">
        <v>63</v>
      </c>
      <c r="B40" s="665" t="s">
        <v>516</v>
      </c>
      <c r="C40" s="41">
        <v>1</v>
      </c>
      <c r="D40" s="41">
        <v>7</v>
      </c>
      <c r="E40" s="41" t="s">
        <v>493</v>
      </c>
      <c r="F40" s="42" t="s">
        <v>517</v>
      </c>
      <c r="G40" s="41" t="s">
        <v>186</v>
      </c>
      <c r="H40" s="42" t="s">
        <v>518</v>
      </c>
      <c r="I40" s="43">
        <v>390</v>
      </c>
      <c r="J40" s="29">
        <v>5</v>
      </c>
      <c r="K40" s="30">
        <v>395</v>
      </c>
      <c r="L40" s="31"/>
      <c r="M40" s="32"/>
      <c r="N40" s="32">
        <v>21</v>
      </c>
      <c r="O40" s="34"/>
      <c r="P40" s="34"/>
      <c r="Q40" s="34"/>
      <c r="R40" s="32"/>
      <c r="S40" s="32"/>
      <c r="T40" s="32"/>
      <c r="U40" s="34"/>
      <c r="V40" s="35"/>
      <c r="W40" s="36"/>
      <c r="X40" s="45" t="s">
        <v>67</v>
      </c>
      <c r="Y40" s="760" t="s">
        <v>1720</v>
      </c>
    </row>
    <row r="41" spans="1:25" ht="22.5" x14ac:dyDescent="0.3">
      <c r="A41" s="685" t="s">
        <v>63</v>
      </c>
      <c r="B41" s="675" t="s">
        <v>659</v>
      </c>
      <c r="C41" s="687">
        <v>1</v>
      </c>
      <c r="D41" s="687">
        <v>4</v>
      </c>
      <c r="E41" s="687" t="s">
        <v>327</v>
      </c>
      <c r="F41" s="688" t="s">
        <v>1900</v>
      </c>
      <c r="G41" s="687" t="s">
        <v>126</v>
      </c>
      <c r="H41" s="688" t="s">
        <v>1901</v>
      </c>
      <c r="I41" s="689">
        <v>0</v>
      </c>
      <c r="J41" s="690">
        <v>40</v>
      </c>
      <c r="K41" s="780">
        <v>40</v>
      </c>
      <c r="L41" s="655"/>
      <c r="M41" s="656"/>
      <c r="N41" s="656">
        <v>21</v>
      </c>
      <c r="O41" s="656"/>
      <c r="P41" s="656"/>
      <c r="Q41" s="656"/>
      <c r="R41" s="656"/>
      <c r="S41" s="656"/>
      <c r="T41" s="656"/>
      <c r="U41" s="656"/>
      <c r="V41" s="657"/>
      <c r="W41" s="781"/>
      <c r="X41" s="782" t="s">
        <v>662</v>
      </c>
      <c r="Y41" s="761" t="s">
        <v>1662</v>
      </c>
    </row>
    <row r="42" spans="1:25" ht="22.5" x14ac:dyDescent="0.3">
      <c r="A42" s="205" t="s">
        <v>195</v>
      </c>
      <c r="B42" s="665" t="s">
        <v>1327</v>
      </c>
      <c r="C42" s="99">
        <v>2</v>
      </c>
      <c r="D42" s="99">
        <v>11</v>
      </c>
      <c r="E42" s="99" t="s">
        <v>1328</v>
      </c>
      <c r="F42" s="100" t="s">
        <v>1287</v>
      </c>
      <c r="G42" s="99" t="s">
        <v>57</v>
      </c>
      <c r="H42" s="100" t="s">
        <v>1329</v>
      </c>
      <c r="I42" s="101">
        <v>66</v>
      </c>
      <c r="J42" s="220">
        <v>0</v>
      </c>
      <c r="K42" s="103">
        <v>66</v>
      </c>
      <c r="L42" s="31"/>
      <c r="M42" s="32"/>
      <c r="N42" s="32" t="s">
        <v>1685</v>
      </c>
      <c r="O42" s="34"/>
      <c r="P42" s="34"/>
      <c r="Q42" s="34"/>
      <c r="R42" s="32"/>
      <c r="S42" s="32"/>
      <c r="T42" s="32"/>
      <c r="U42" s="34"/>
      <c r="V42" s="35"/>
      <c r="W42" s="104"/>
      <c r="X42" s="105" t="s">
        <v>208</v>
      </c>
      <c r="Y42" s="765" t="s">
        <v>1661</v>
      </c>
    </row>
    <row r="43" spans="1:25" ht="22.5" x14ac:dyDescent="0.3">
      <c r="A43" s="649" t="s">
        <v>54</v>
      </c>
      <c r="B43" s="894" t="s">
        <v>1118</v>
      </c>
      <c r="C43" s="650">
        <v>2</v>
      </c>
      <c r="D43" s="650">
        <v>14</v>
      </c>
      <c r="E43" s="650" t="s">
        <v>222</v>
      </c>
      <c r="F43" s="651" t="s">
        <v>1109</v>
      </c>
      <c r="G43" s="650" t="s">
        <v>65</v>
      </c>
      <c r="H43" s="651" t="s">
        <v>1119</v>
      </c>
      <c r="I43" s="652">
        <v>570</v>
      </c>
      <c r="J43" s="653">
        <v>130</v>
      </c>
      <c r="K43" s="654">
        <v>700</v>
      </c>
      <c r="L43" s="655"/>
      <c r="M43" s="656"/>
      <c r="N43" s="656" t="s">
        <v>1120</v>
      </c>
      <c r="O43" s="656"/>
      <c r="P43" s="656"/>
      <c r="Q43" s="656"/>
      <c r="R43" s="656"/>
      <c r="S43" s="656"/>
      <c r="T43" s="656"/>
      <c r="U43" s="656"/>
      <c r="V43" s="657"/>
      <c r="W43" s="658"/>
      <c r="X43" s="659" t="s">
        <v>67</v>
      </c>
      <c r="Y43" s="761" t="s">
        <v>1922</v>
      </c>
    </row>
    <row r="44" spans="1:25" ht="22.5" x14ac:dyDescent="0.3">
      <c r="A44" s="884" t="s">
        <v>63</v>
      </c>
      <c r="B44" s="885" t="s">
        <v>367</v>
      </c>
      <c r="C44" s="886">
        <v>2</v>
      </c>
      <c r="D44" s="886">
        <v>16</v>
      </c>
      <c r="E44" s="886" t="s">
        <v>368</v>
      </c>
      <c r="F44" s="887" t="s">
        <v>369</v>
      </c>
      <c r="G44" s="886" t="s">
        <v>44</v>
      </c>
      <c r="H44" s="887" t="s">
        <v>370</v>
      </c>
      <c r="I44" s="888">
        <v>510</v>
      </c>
      <c r="J44" s="889">
        <v>217</v>
      </c>
      <c r="K44" s="890">
        <v>727</v>
      </c>
      <c r="L44" s="825"/>
      <c r="M44" s="826"/>
      <c r="N44" s="826" t="s">
        <v>178</v>
      </c>
      <c r="O44" s="826"/>
      <c r="P44" s="826"/>
      <c r="Q44" s="826"/>
      <c r="R44" s="826"/>
      <c r="S44" s="826"/>
      <c r="T44" s="826"/>
      <c r="U44" s="826"/>
      <c r="V44" s="827"/>
      <c r="W44" s="891"/>
      <c r="X44" s="892" t="s">
        <v>60</v>
      </c>
      <c r="Y44" s="834" t="s">
        <v>1722</v>
      </c>
    </row>
    <row r="45" spans="1:25" ht="22.5" x14ac:dyDescent="0.3">
      <c r="A45" s="199" t="s">
        <v>63</v>
      </c>
      <c r="B45" s="881" t="s">
        <v>1884</v>
      </c>
      <c r="C45" s="99">
        <v>3</v>
      </c>
      <c r="D45" s="99"/>
      <c r="E45" s="99" t="s">
        <v>83</v>
      </c>
      <c r="F45" s="100" t="s">
        <v>402</v>
      </c>
      <c r="G45" s="99" t="s">
        <v>44</v>
      </c>
      <c r="H45" s="100" t="s">
        <v>370</v>
      </c>
      <c r="I45" s="101">
        <v>560</v>
      </c>
      <c r="J45" s="102">
        <v>317</v>
      </c>
      <c r="K45" s="103">
        <f>SUM(I45:J45)</f>
        <v>877</v>
      </c>
      <c r="L45" s="31"/>
      <c r="M45" s="32"/>
      <c r="N45" s="32" t="s">
        <v>25</v>
      </c>
      <c r="O45" s="34"/>
      <c r="P45" s="34"/>
      <c r="Q45" s="34"/>
      <c r="R45" s="32"/>
      <c r="S45" s="32"/>
      <c r="T45" s="32"/>
      <c r="U45" s="34"/>
      <c r="V45" s="35"/>
      <c r="W45" s="104"/>
      <c r="X45" s="105" t="s">
        <v>60</v>
      </c>
      <c r="Y45" s="765" t="s">
        <v>1673</v>
      </c>
    </row>
    <row r="46" spans="1:25" ht="22.5" x14ac:dyDescent="0.3">
      <c r="A46" s="199" t="s">
        <v>70</v>
      </c>
      <c r="B46" s="667" t="s">
        <v>744</v>
      </c>
      <c r="C46" s="99">
        <v>2</v>
      </c>
      <c r="D46" s="99">
        <v>16</v>
      </c>
      <c r="E46" s="99" t="s">
        <v>199</v>
      </c>
      <c r="F46" s="100" t="s">
        <v>732</v>
      </c>
      <c r="G46" s="99" t="s">
        <v>264</v>
      </c>
      <c r="H46" s="100" t="s">
        <v>745</v>
      </c>
      <c r="I46" s="101">
        <v>490</v>
      </c>
      <c r="J46" s="102">
        <v>20</v>
      </c>
      <c r="K46" s="103">
        <v>510</v>
      </c>
      <c r="L46" s="31"/>
      <c r="M46" s="32"/>
      <c r="N46" s="32" t="s">
        <v>746</v>
      </c>
      <c r="O46" s="34"/>
      <c r="P46" s="34"/>
      <c r="Q46" s="34"/>
      <c r="R46" s="32"/>
      <c r="S46" s="32"/>
      <c r="T46" s="32"/>
      <c r="U46" s="34"/>
      <c r="V46" s="35"/>
      <c r="W46" s="104"/>
      <c r="X46" s="105" t="s">
        <v>26</v>
      </c>
      <c r="Y46" s="760" t="s">
        <v>1564</v>
      </c>
    </row>
    <row r="47" spans="1:25" ht="22.5" x14ac:dyDescent="0.3">
      <c r="A47" s="199" t="s">
        <v>712</v>
      </c>
      <c r="B47" s="670" t="s">
        <v>752</v>
      </c>
      <c r="C47" s="320">
        <v>2</v>
      </c>
      <c r="D47" s="320">
        <v>16</v>
      </c>
      <c r="E47" s="320" t="s">
        <v>222</v>
      </c>
      <c r="F47" s="319" t="s">
        <v>732</v>
      </c>
      <c r="G47" s="99" t="s">
        <v>738</v>
      </c>
      <c r="H47" s="100" t="s">
        <v>753</v>
      </c>
      <c r="I47" s="101">
        <v>490</v>
      </c>
      <c r="J47" s="102">
        <v>20</v>
      </c>
      <c r="K47" s="103">
        <v>510</v>
      </c>
      <c r="L47" s="31"/>
      <c r="M47" s="32"/>
      <c r="N47" s="32" t="s">
        <v>746</v>
      </c>
      <c r="O47" s="34"/>
      <c r="P47" s="34"/>
      <c r="Q47" s="34"/>
      <c r="R47" s="32"/>
      <c r="S47" s="32"/>
      <c r="T47" s="32"/>
      <c r="U47" s="34"/>
      <c r="V47" s="35"/>
      <c r="W47" s="104"/>
      <c r="X47" s="105" t="s">
        <v>735</v>
      </c>
      <c r="Y47" s="760" t="s">
        <v>1564</v>
      </c>
    </row>
    <row r="48" spans="1:25" ht="22.5" x14ac:dyDescent="0.3">
      <c r="A48" s="122" t="s">
        <v>131</v>
      </c>
      <c r="B48" s="679" t="s">
        <v>268</v>
      </c>
      <c r="C48" s="41">
        <v>3</v>
      </c>
      <c r="D48" s="41">
        <v>24</v>
      </c>
      <c r="E48" s="41" t="s">
        <v>83</v>
      </c>
      <c r="F48" s="42" t="s">
        <v>263</v>
      </c>
      <c r="G48" s="41" t="s">
        <v>44</v>
      </c>
      <c r="H48" s="42" t="s">
        <v>269</v>
      </c>
      <c r="I48" s="43">
        <v>650</v>
      </c>
      <c r="J48" s="29">
        <v>317</v>
      </c>
      <c r="K48" s="30">
        <v>1037</v>
      </c>
      <c r="L48" s="31"/>
      <c r="M48" s="32"/>
      <c r="N48" s="32" t="s">
        <v>270</v>
      </c>
      <c r="O48" s="34"/>
      <c r="P48" s="34"/>
      <c r="Q48" s="34"/>
      <c r="R48" s="32"/>
      <c r="S48" s="32"/>
      <c r="T48" s="32"/>
      <c r="U48" s="34"/>
      <c r="V48" s="35"/>
      <c r="W48" s="36"/>
      <c r="X48" s="45" t="s">
        <v>1889</v>
      </c>
      <c r="Y48" s="760" t="s">
        <v>1564</v>
      </c>
    </row>
    <row r="49" spans="1:25" ht="22.5" x14ac:dyDescent="0.3">
      <c r="A49" s="138" t="s">
        <v>63</v>
      </c>
      <c r="B49" s="676" t="s">
        <v>604</v>
      </c>
      <c r="C49" s="41">
        <v>3</v>
      </c>
      <c r="D49" s="41">
        <v>18</v>
      </c>
      <c r="E49" s="41" t="s">
        <v>199</v>
      </c>
      <c r="F49" s="42" t="s">
        <v>594</v>
      </c>
      <c r="G49" s="41" t="s">
        <v>85</v>
      </c>
      <c r="H49" s="42" t="s">
        <v>605</v>
      </c>
      <c r="I49" s="43">
        <v>540</v>
      </c>
      <c r="J49" s="29">
        <v>317</v>
      </c>
      <c r="K49" s="30">
        <v>837</v>
      </c>
      <c r="L49" s="31"/>
      <c r="M49" s="32"/>
      <c r="N49" s="32" t="s">
        <v>270</v>
      </c>
      <c r="O49" s="34"/>
      <c r="P49" s="34"/>
      <c r="Q49" s="34"/>
      <c r="R49" s="32"/>
      <c r="S49" s="32"/>
      <c r="T49" s="32"/>
      <c r="U49" s="34"/>
      <c r="V49" s="35"/>
      <c r="W49" s="36"/>
      <c r="X49" s="45" t="s">
        <v>60</v>
      </c>
      <c r="Y49" s="760" t="s">
        <v>1660</v>
      </c>
    </row>
    <row r="50" spans="1:25" ht="22.5" x14ac:dyDescent="0.3">
      <c r="A50" s="807" t="s">
        <v>54</v>
      </c>
      <c r="B50" s="808" t="s">
        <v>690</v>
      </c>
      <c r="C50" s="809">
        <v>4</v>
      </c>
      <c r="D50" s="809">
        <v>22</v>
      </c>
      <c r="E50" s="809" t="s">
        <v>589</v>
      </c>
      <c r="F50" s="810" t="s">
        <v>691</v>
      </c>
      <c r="G50" s="809" t="s">
        <v>133</v>
      </c>
      <c r="H50" s="810" t="s">
        <v>692</v>
      </c>
      <c r="I50" s="811">
        <v>440</v>
      </c>
      <c r="J50" s="812">
        <v>343.8</v>
      </c>
      <c r="K50" s="813">
        <v>783.8</v>
      </c>
      <c r="L50" s="814"/>
      <c r="M50" s="789"/>
      <c r="N50" s="789" t="s">
        <v>693</v>
      </c>
      <c r="O50" s="789"/>
      <c r="P50" s="789"/>
      <c r="Q50" s="789"/>
      <c r="R50" s="789"/>
      <c r="S50" s="789"/>
      <c r="T50" s="789"/>
      <c r="U50" s="789"/>
      <c r="V50" s="815"/>
      <c r="W50" s="816"/>
      <c r="X50" s="817" t="s">
        <v>592</v>
      </c>
      <c r="Y50" s="761" t="s">
        <v>1557</v>
      </c>
    </row>
    <row r="51" spans="1:25" ht="22.5" x14ac:dyDescent="0.3">
      <c r="A51" s="122" t="s">
        <v>416</v>
      </c>
      <c r="B51" s="738" t="s">
        <v>1396</v>
      </c>
      <c r="C51" s="206">
        <v>4</v>
      </c>
      <c r="D51" s="206">
        <v>22</v>
      </c>
      <c r="E51" s="206" t="s">
        <v>557</v>
      </c>
      <c r="F51" s="207" t="s">
        <v>790</v>
      </c>
      <c r="G51" s="206" t="s">
        <v>503</v>
      </c>
      <c r="H51" s="207" t="s">
        <v>801</v>
      </c>
      <c r="I51" s="208">
        <v>385</v>
      </c>
      <c r="J51" s="209">
        <v>323.8</v>
      </c>
      <c r="K51" s="30">
        <f t="shared" ref="K51:K52" si="6">SUM(I51:J51)</f>
        <v>708.8</v>
      </c>
      <c r="L51" s="655" t="s">
        <v>806</v>
      </c>
      <c r="M51" s="656" t="s">
        <v>807</v>
      </c>
      <c r="N51" s="32" t="s">
        <v>1581</v>
      </c>
      <c r="O51" s="34"/>
      <c r="P51" s="34"/>
      <c r="Q51" s="34"/>
      <c r="R51" s="32"/>
      <c r="S51" s="32"/>
      <c r="T51" s="32"/>
      <c r="U51" s="34"/>
      <c r="V51" s="35"/>
      <c r="W51" s="36"/>
      <c r="X51" s="45" t="s">
        <v>561</v>
      </c>
      <c r="Y51" s="760" t="s">
        <v>1667</v>
      </c>
    </row>
    <row r="52" spans="1:25" x14ac:dyDescent="0.3">
      <c r="A52" s="40" t="s">
        <v>54</v>
      </c>
      <c r="B52" s="666" t="s">
        <v>1058</v>
      </c>
      <c r="C52" s="41">
        <v>1</v>
      </c>
      <c r="D52" s="41">
        <v>7</v>
      </c>
      <c r="E52" s="41" t="s">
        <v>21</v>
      </c>
      <c r="F52" s="42" t="s">
        <v>1059</v>
      </c>
      <c r="G52" s="41" t="s">
        <v>228</v>
      </c>
      <c r="H52" s="42" t="s">
        <v>1060</v>
      </c>
      <c r="I52" s="43">
        <v>250</v>
      </c>
      <c r="J52" s="29">
        <v>50</v>
      </c>
      <c r="K52" s="30">
        <f t="shared" si="6"/>
        <v>300</v>
      </c>
      <c r="L52" s="31"/>
      <c r="M52" s="32"/>
      <c r="N52" s="32">
        <v>27</v>
      </c>
      <c r="O52" s="34"/>
      <c r="P52" s="34"/>
      <c r="Q52" s="34"/>
      <c r="R52" s="32"/>
      <c r="S52" s="32"/>
      <c r="T52" s="32"/>
      <c r="U52" s="34"/>
      <c r="V52" s="35"/>
      <c r="W52" s="36"/>
      <c r="X52" s="45" t="s">
        <v>67</v>
      </c>
      <c r="Y52" s="760" t="s">
        <v>1659</v>
      </c>
    </row>
    <row r="53" spans="1:25" ht="22.5" x14ac:dyDescent="0.3">
      <c r="A53" s="40" t="s">
        <v>416</v>
      </c>
      <c r="B53" s="872" t="s">
        <v>1957</v>
      </c>
      <c r="C53" s="41">
        <v>3</v>
      </c>
      <c r="D53" s="41">
        <v>18</v>
      </c>
      <c r="E53" s="41" t="s">
        <v>1784</v>
      </c>
      <c r="F53" s="42" t="s">
        <v>790</v>
      </c>
      <c r="G53" s="41" t="s">
        <v>503</v>
      </c>
      <c r="H53" s="42" t="s">
        <v>1782</v>
      </c>
      <c r="I53" s="43">
        <v>550</v>
      </c>
      <c r="J53" s="29">
        <v>177</v>
      </c>
      <c r="K53" s="30">
        <v>727</v>
      </c>
      <c r="L53" s="31"/>
      <c r="M53" s="32"/>
      <c r="N53" s="32" t="s">
        <v>1776</v>
      </c>
      <c r="O53" s="34"/>
      <c r="P53" s="34"/>
      <c r="Q53" s="34"/>
      <c r="R53" s="32"/>
      <c r="S53" s="32"/>
      <c r="T53" s="32"/>
      <c r="U53" s="34"/>
      <c r="V53" s="35"/>
      <c r="W53" s="36"/>
      <c r="X53" s="45" t="s">
        <v>506</v>
      </c>
      <c r="Y53" s="893" t="s">
        <v>1890</v>
      </c>
    </row>
    <row r="54" spans="1:25" ht="22.5" x14ac:dyDescent="0.3">
      <c r="A54" s="649" t="s">
        <v>54</v>
      </c>
      <c r="B54" s="901" t="s">
        <v>450</v>
      </c>
      <c r="C54" s="650">
        <v>3</v>
      </c>
      <c r="D54" s="650">
        <v>18</v>
      </c>
      <c r="E54" s="650" t="s">
        <v>451</v>
      </c>
      <c r="F54" s="651" t="s">
        <v>445</v>
      </c>
      <c r="G54" s="650" t="s">
        <v>77</v>
      </c>
      <c r="H54" s="651" t="s">
        <v>446</v>
      </c>
      <c r="I54" s="652">
        <v>341</v>
      </c>
      <c r="J54" s="653">
        <v>45</v>
      </c>
      <c r="K54" s="654">
        <v>386</v>
      </c>
      <c r="L54" s="655"/>
      <c r="M54" s="656"/>
      <c r="N54" s="656" t="s">
        <v>92</v>
      </c>
      <c r="O54" s="656"/>
      <c r="P54" s="656"/>
      <c r="Q54" s="656"/>
      <c r="R54" s="904"/>
      <c r="S54" s="656"/>
      <c r="T54" s="656"/>
      <c r="U54" s="656"/>
      <c r="V54" s="657"/>
      <c r="W54" s="658"/>
      <c r="X54" s="659" t="s">
        <v>348</v>
      </c>
      <c r="Y54" s="761" t="s">
        <v>1922</v>
      </c>
    </row>
    <row r="55" spans="1:25" ht="22.5" x14ac:dyDescent="0.3">
      <c r="A55" s="199" t="s">
        <v>416</v>
      </c>
      <c r="B55" s="873" t="s">
        <v>1958</v>
      </c>
      <c r="C55" s="217">
        <v>3</v>
      </c>
      <c r="D55" s="217">
        <v>20</v>
      </c>
      <c r="E55" s="217" t="s">
        <v>511</v>
      </c>
      <c r="F55" s="218" t="s">
        <v>1774</v>
      </c>
      <c r="G55" s="217" t="s">
        <v>540</v>
      </c>
      <c r="H55" s="218" t="s">
        <v>1775</v>
      </c>
      <c r="I55" s="219">
        <v>690</v>
      </c>
      <c r="J55" s="220">
        <v>332</v>
      </c>
      <c r="K55" s="103">
        <v>1022</v>
      </c>
      <c r="L55" s="31"/>
      <c r="M55" s="32"/>
      <c r="N55" s="32" t="s">
        <v>1776</v>
      </c>
      <c r="O55" s="34"/>
      <c r="P55" s="34"/>
      <c r="Q55" s="34"/>
      <c r="R55" s="221"/>
      <c r="S55" s="32"/>
      <c r="T55" s="32"/>
      <c r="U55" s="34"/>
      <c r="V55" s="35"/>
      <c r="W55" s="104"/>
      <c r="X55" s="222" t="s">
        <v>506</v>
      </c>
      <c r="Y55" s="760" t="s">
        <v>1891</v>
      </c>
    </row>
    <row r="56" spans="1:25" ht="22.5" x14ac:dyDescent="0.3">
      <c r="A56" s="199" t="s">
        <v>54</v>
      </c>
      <c r="B56" s="899" t="s">
        <v>957</v>
      </c>
      <c r="C56" s="217">
        <v>3</v>
      </c>
      <c r="D56" s="217">
        <v>20</v>
      </c>
      <c r="E56" s="217" t="s">
        <v>222</v>
      </c>
      <c r="F56" s="218" t="s">
        <v>925</v>
      </c>
      <c r="G56" s="217" t="s">
        <v>57</v>
      </c>
      <c r="H56" s="218" t="s">
        <v>958</v>
      </c>
      <c r="I56" s="219">
        <v>590</v>
      </c>
      <c r="J56" s="220">
        <v>244.2</v>
      </c>
      <c r="K56" s="103">
        <v>834.2</v>
      </c>
      <c r="L56" s="31"/>
      <c r="M56" s="32"/>
      <c r="N56" s="656" t="s">
        <v>92</v>
      </c>
      <c r="O56" s="34"/>
      <c r="P56" s="34"/>
      <c r="Q56" s="34"/>
      <c r="R56" s="221" t="s">
        <v>1959</v>
      </c>
      <c r="S56" s="32"/>
      <c r="T56" s="32"/>
      <c r="U56" s="34"/>
      <c r="V56" s="35"/>
      <c r="W56" s="104"/>
      <c r="X56" s="222" t="s">
        <v>214</v>
      </c>
      <c r="Y56" s="893" t="s">
        <v>1933</v>
      </c>
    </row>
    <row r="57" spans="1:25" ht="22.5" x14ac:dyDescent="0.3">
      <c r="A57" s="833" t="s">
        <v>54</v>
      </c>
      <c r="B57" s="831" t="s">
        <v>258</v>
      </c>
      <c r="C57" s="820">
        <v>2</v>
      </c>
      <c r="D57" s="820">
        <v>12</v>
      </c>
      <c r="E57" s="820" t="s">
        <v>242</v>
      </c>
      <c r="F57" s="821" t="s">
        <v>227</v>
      </c>
      <c r="G57" s="820" t="s">
        <v>57</v>
      </c>
      <c r="H57" s="821" t="s">
        <v>255</v>
      </c>
      <c r="I57" s="822">
        <v>480</v>
      </c>
      <c r="J57" s="823">
        <v>217</v>
      </c>
      <c r="K57" s="824">
        <f t="shared" ref="K57" si="7">SUM(I57:J57)</f>
        <v>697</v>
      </c>
      <c r="L57" s="825"/>
      <c r="M57" s="826"/>
      <c r="N57" s="826" t="s">
        <v>259</v>
      </c>
      <c r="O57" s="826"/>
      <c r="P57" s="826"/>
      <c r="Q57" s="826"/>
      <c r="R57" s="826"/>
      <c r="S57" s="826"/>
      <c r="T57" s="826" t="s">
        <v>1636</v>
      </c>
      <c r="U57" s="826"/>
      <c r="V57" s="827"/>
      <c r="W57" s="828"/>
      <c r="X57" s="829" t="s">
        <v>67</v>
      </c>
      <c r="Y57" s="834" t="s">
        <v>1686</v>
      </c>
    </row>
  </sheetData>
  <mergeCells count="12">
    <mergeCell ref="Y3:Y4"/>
    <mergeCell ref="Z3:Z4"/>
    <mergeCell ref="A1:Y2"/>
    <mergeCell ref="A3:A4"/>
    <mergeCell ref="B3:B4"/>
    <mergeCell ref="C3:C4"/>
    <mergeCell ref="D3:D4"/>
    <mergeCell ref="E3:E4"/>
    <mergeCell ref="F3:H3"/>
    <mergeCell ref="I3:K3"/>
    <mergeCell ref="L3:W3"/>
    <mergeCell ref="X3:X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DEA6-45A0-405E-AA39-A4469F72F611}">
  <sheetPr codeName="Sheet21">
    <tabColor theme="8" tint="0.59999389629810485"/>
  </sheetPr>
  <dimension ref="A1:AB35"/>
  <sheetViews>
    <sheetView topLeftCell="C1" workbookViewId="0">
      <selection activeCell="P27" sqref="P27"/>
    </sheetView>
  </sheetViews>
  <sheetFormatPr defaultRowHeight="16.5" x14ac:dyDescent="0.3"/>
  <cols>
    <col min="1" max="1" width="4" bestFit="1" customWidth="1"/>
    <col min="2" max="2" width="11.25" customWidth="1"/>
    <col min="3" max="3" width="11" bestFit="1" customWidth="1"/>
    <col min="4" max="4" width="2.5" customWidth="1"/>
    <col min="5" max="5" width="2.875" customWidth="1"/>
    <col min="6" max="6" width="2.75" customWidth="1"/>
    <col min="7" max="8" width="2.5" customWidth="1"/>
    <col min="9" max="9" width="3.125" customWidth="1"/>
    <col min="10" max="12" width="2.5" customWidth="1"/>
    <col min="13" max="15" width="2.875" customWidth="1"/>
    <col min="16" max="16" width="25.75" customWidth="1"/>
    <col min="17" max="17" width="10.5" bestFit="1" customWidth="1"/>
    <col min="19" max="28" width="10.875" customWidth="1"/>
  </cols>
  <sheetData>
    <row r="1" spans="1:28" x14ac:dyDescent="0.3">
      <c r="A1" s="1666" t="s">
        <v>1769</v>
      </c>
      <c r="B1" s="1667"/>
      <c r="C1" s="1667"/>
      <c r="D1" s="1667"/>
      <c r="E1" s="1667"/>
      <c r="F1" s="1667"/>
      <c r="G1" s="1667"/>
      <c r="H1" s="1667"/>
      <c r="I1" s="1667"/>
      <c r="J1" s="1667"/>
      <c r="K1" s="1667"/>
      <c r="L1" s="1667"/>
      <c r="M1" s="1667"/>
      <c r="N1" s="1667"/>
      <c r="O1" s="1667"/>
      <c r="P1" s="1667"/>
      <c r="Q1" s="1667"/>
      <c r="R1" s="1667"/>
      <c r="S1" s="1667"/>
      <c r="T1" s="1667"/>
      <c r="U1" s="1667"/>
      <c r="V1" s="1667"/>
      <c r="W1" s="1667"/>
      <c r="X1" s="1667"/>
      <c r="Y1" s="1667"/>
      <c r="Z1" s="1667"/>
      <c r="AA1" s="1667"/>
      <c r="AB1" s="1668"/>
    </row>
    <row r="2" spans="1:28" ht="17.25" thickBot="1" x14ac:dyDescent="0.35">
      <c r="A2" s="1669"/>
      <c r="B2" s="1670"/>
      <c r="C2" s="1670"/>
      <c r="D2" s="1670"/>
      <c r="E2" s="1670"/>
      <c r="F2" s="1670"/>
      <c r="G2" s="1670"/>
      <c r="H2" s="1670"/>
      <c r="I2" s="1670"/>
      <c r="J2" s="1670"/>
      <c r="K2" s="1670"/>
      <c r="L2" s="1670"/>
      <c r="M2" s="1670"/>
      <c r="N2" s="1670"/>
      <c r="O2" s="1670"/>
      <c r="P2" s="1670"/>
      <c r="Q2" s="1670"/>
      <c r="R2" s="1670"/>
      <c r="S2" s="1670"/>
      <c r="T2" s="1670"/>
      <c r="U2" s="1670"/>
      <c r="V2" s="1670"/>
      <c r="W2" s="1670"/>
      <c r="X2" s="1670"/>
      <c r="Y2" s="1670"/>
      <c r="Z2" s="1670"/>
      <c r="AA2" s="1670"/>
      <c r="AB2" s="1671"/>
    </row>
    <row r="3" spans="1:28" x14ac:dyDescent="0.3">
      <c r="A3" s="1664" t="s">
        <v>1742</v>
      </c>
      <c r="B3" s="1656" t="s">
        <v>1736</v>
      </c>
      <c r="C3" s="1656" t="s">
        <v>1737</v>
      </c>
      <c r="D3" s="1653" t="s">
        <v>8</v>
      </c>
      <c r="E3" s="1650"/>
      <c r="F3" s="1650"/>
      <c r="G3" s="1650"/>
      <c r="H3" s="1650"/>
      <c r="I3" s="1650"/>
      <c r="J3" s="1650"/>
      <c r="K3" s="1650"/>
      <c r="L3" s="1650"/>
      <c r="M3" s="1650"/>
      <c r="N3" s="1650"/>
      <c r="O3" s="1652"/>
      <c r="P3" s="1658" t="s">
        <v>1735</v>
      </c>
      <c r="Q3" s="1660" t="s">
        <v>1738</v>
      </c>
      <c r="R3" s="1662"/>
      <c r="S3" s="1658">
        <v>1</v>
      </c>
      <c r="T3" s="1660"/>
      <c r="U3" s="1664">
        <v>2</v>
      </c>
      <c r="V3" s="1660"/>
      <c r="W3" s="1664">
        <v>3</v>
      </c>
      <c r="X3" s="1660"/>
      <c r="Y3" s="1664">
        <v>4</v>
      </c>
      <c r="Z3" s="1660"/>
      <c r="AA3" s="1664">
        <v>5</v>
      </c>
      <c r="AB3" s="1660"/>
    </row>
    <row r="4" spans="1:28" ht="17.25" thickBot="1" x14ac:dyDescent="0.35">
      <c r="A4" s="1665"/>
      <c r="B4" s="1657"/>
      <c r="C4" s="1657"/>
      <c r="D4" s="6">
        <v>1</v>
      </c>
      <c r="E4" s="7">
        <v>2</v>
      </c>
      <c r="F4" s="7">
        <v>3</v>
      </c>
      <c r="G4" s="8">
        <v>4</v>
      </c>
      <c r="H4" s="8">
        <v>5</v>
      </c>
      <c r="I4" s="8">
        <v>6</v>
      </c>
      <c r="J4" s="7">
        <v>7</v>
      </c>
      <c r="K4" s="7">
        <v>8</v>
      </c>
      <c r="L4" s="7">
        <v>9</v>
      </c>
      <c r="M4" s="8">
        <v>10</v>
      </c>
      <c r="N4" s="9">
        <v>11</v>
      </c>
      <c r="O4" s="847">
        <v>12</v>
      </c>
      <c r="P4" s="1659"/>
      <c r="Q4" s="1661"/>
      <c r="R4" s="1663"/>
      <c r="S4" s="839" t="s">
        <v>1727</v>
      </c>
      <c r="T4" s="838" t="s">
        <v>1728</v>
      </c>
      <c r="U4" s="837" t="s">
        <v>1727</v>
      </c>
      <c r="V4" s="838" t="s">
        <v>1728</v>
      </c>
      <c r="W4" s="837" t="s">
        <v>1727</v>
      </c>
      <c r="X4" s="838" t="s">
        <v>1728</v>
      </c>
      <c r="Y4" s="837" t="s">
        <v>1727</v>
      </c>
      <c r="Z4" s="838" t="s">
        <v>1728</v>
      </c>
      <c r="AA4" s="837" t="s">
        <v>1727</v>
      </c>
      <c r="AB4" s="838" t="s">
        <v>1728</v>
      </c>
    </row>
    <row r="5" spans="1:28" x14ac:dyDescent="0.3">
      <c r="A5" s="1687">
        <v>1</v>
      </c>
      <c r="B5" s="1690" t="s">
        <v>1746</v>
      </c>
      <c r="C5" s="1690" t="s">
        <v>1669</v>
      </c>
      <c r="D5" s="1693"/>
      <c r="E5" s="1674">
        <v>0</v>
      </c>
      <c r="F5" s="1674"/>
      <c r="G5" s="1677"/>
      <c r="H5" s="1677"/>
      <c r="I5" s="1677"/>
      <c r="J5" s="1674"/>
      <c r="K5" s="1674"/>
      <c r="L5" s="1697" t="s">
        <v>1558</v>
      </c>
      <c r="M5" s="1677"/>
      <c r="N5" s="1677"/>
      <c r="O5" s="1680"/>
      <c r="P5" s="863" t="s">
        <v>1747</v>
      </c>
      <c r="Q5" s="848">
        <v>440000</v>
      </c>
      <c r="R5" s="843" t="s">
        <v>1732</v>
      </c>
      <c r="S5" s="1721" t="s">
        <v>1729</v>
      </c>
      <c r="T5" s="1707"/>
      <c r="U5" s="1706"/>
      <c r="V5" s="1707"/>
      <c r="W5" s="1706"/>
      <c r="X5" s="1707"/>
      <c r="Y5" s="1706"/>
      <c r="Z5" s="1707"/>
      <c r="AA5" s="1706"/>
      <c r="AB5" s="1707"/>
    </row>
    <row r="6" spans="1:28" x14ac:dyDescent="0.3">
      <c r="A6" s="1688"/>
      <c r="B6" s="1691"/>
      <c r="C6" s="1691"/>
      <c r="D6" s="1694"/>
      <c r="E6" s="1675"/>
      <c r="F6" s="1675"/>
      <c r="G6" s="1678"/>
      <c r="H6" s="1678"/>
      <c r="I6" s="1678"/>
      <c r="J6" s="1675"/>
      <c r="K6" s="1675"/>
      <c r="L6" s="1698"/>
      <c r="M6" s="1678"/>
      <c r="N6" s="1678"/>
      <c r="O6" s="1681"/>
      <c r="P6" s="864" t="s">
        <v>1747</v>
      </c>
      <c r="Q6" s="849">
        <v>440000</v>
      </c>
      <c r="R6" s="844" t="s">
        <v>1733</v>
      </c>
      <c r="S6" s="842" t="s">
        <v>1730</v>
      </c>
      <c r="T6" s="841" t="s">
        <v>1748</v>
      </c>
      <c r="U6" s="840"/>
      <c r="V6" s="841"/>
      <c r="W6" s="840"/>
      <c r="X6" s="841"/>
      <c r="Y6" s="840"/>
      <c r="Z6" s="841"/>
      <c r="AA6" s="840"/>
      <c r="AB6" s="841"/>
    </row>
    <row r="7" spans="1:28" ht="17.25" thickBot="1" x14ac:dyDescent="0.35">
      <c r="A7" s="1689"/>
      <c r="B7" s="1692"/>
      <c r="C7" s="1692"/>
      <c r="D7" s="1695"/>
      <c r="E7" s="1676"/>
      <c r="F7" s="1676"/>
      <c r="G7" s="1679"/>
      <c r="H7" s="1679"/>
      <c r="I7" s="1679"/>
      <c r="J7" s="1676"/>
      <c r="K7" s="1676"/>
      <c r="L7" s="1699"/>
      <c r="M7" s="1679"/>
      <c r="N7" s="1679"/>
      <c r="O7" s="1682"/>
      <c r="P7" s="865" t="s">
        <v>1770</v>
      </c>
      <c r="Q7" s="866">
        <f>Q6-Q5</f>
        <v>0</v>
      </c>
      <c r="R7" s="845" t="s">
        <v>1734</v>
      </c>
      <c r="S7" s="1719">
        <v>440000</v>
      </c>
      <c r="T7" s="1720"/>
      <c r="U7" s="1710"/>
      <c r="V7" s="1711"/>
      <c r="W7" s="1710"/>
      <c r="X7" s="1711"/>
      <c r="Y7" s="1710"/>
      <c r="Z7" s="1711"/>
      <c r="AA7" s="1710"/>
      <c r="AB7" s="1711"/>
    </row>
    <row r="8" spans="1:28" x14ac:dyDescent="0.3">
      <c r="A8" s="1687">
        <v>2</v>
      </c>
      <c r="B8" s="1690" t="s">
        <v>1749</v>
      </c>
      <c r="C8" s="1690" t="s">
        <v>1753</v>
      </c>
      <c r="D8" s="1693"/>
      <c r="E8" s="1674"/>
      <c r="F8" s="1697" t="s">
        <v>1754</v>
      </c>
      <c r="G8" s="1677"/>
      <c r="H8" s="1677"/>
      <c r="I8" s="1677"/>
      <c r="J8" s="1674"/>
      <c r="K8" s="1674"/>
      <c r="L8" s="1674"/>
      <c r="M8" s="1677"/>
      <c r="N8" s="1677"/>
      <c r="O8" s="1680"/>
      <c r="P8" s="863" t="s">
        <v>1757</v>
      </c>
      <c r="Q8" s="848">
        <v>539000</v>
      </c>
      <c r="R8" s="843" t="s">
        <v>1732</v>
      </c>
      <c r="S8" s="1705" t="s">
        <v>1729</v>
      </c>
      <c r="T8" s="1701"/>
      <c r="U8" s="1700" t="s">
        <v>1766</v>
      </c>
      <c r="V8" s="1701"/>
      <c r="W8" s="1700" t="s">
        <v>1767</v>
      </c>
      <c r="X8" s="1701"/>
      <c r="Y8" s="1700"/>
      <c r="Z8" s="1701"/>
      <c r="AA8" s="1700"/>
      <c r="AB8" s="1701"/>
    </row>
    <row r="9" spans="1:28" ht="33" x14ac:dyDescent="0.3">
      <c r="A9" s="1688"/>
      <c r="B9" s="1691"/>
      <c r="C9" s="1691"/>
      <c r="D9" s="1694"/>
      <c r="E9" s="1675"/>
      <c r="F9" s="1698"/>
      <c r="G9" s="1678"/>
      <c r="H9" s="1678"/>
      <c r="I9" s="1678"/>
      <c r="J9" s="1675"/>
      <c r="K9" s="1675"/>
      <c r="L9" s="1675"/>
      <c r="M9" s="1678"/>
      <c r="N9" s="1678"/>
      <c r="O9" s="1681"/>
      <c r="P9" s="864" t="s">
        <v>1609</v>
      </c>
      <c r="Q9" s="849">
        <v>550000</v>
      </c>
      <c r="R9" s="844" t="s">
        <v>1733</v>
      </c>
      <c r="S9" s="857" t="s">
        <v>1763</v>
      </c>
      <c r="T9" s="854" t="s">
        <v>1765</v>
      </c>
      <c r="U9" s="852" t="s">
        <v>1487</v>
      </c>
      <c r="V9" s="851" t="s">
        <v>1753</v>
      </c>
      <c r="W9" s="852">
        <v>41545100</v>
      </c>
      <c r="X9" s="851">
        <v>53345100</v>
      </c>
      <c r="Y9" s="852"/>
      <c r="Z9" s="851"/>
      <c r="AA9" s="852"/>
      <c r="AB9" s="851"/>
    </row>
    <row r="10" spans="1:28" ht="17.25" thickBot="1" x14ac:dyDescent="0.35">
      <c r="A10" s="1689"/>
      <c r="B10" s="1692"/>
      <c r="C10" s="1692"/>
      <c r="D10" s="1695"/>
      <c r="E10" s="1676"/>
      <c r="F10" s="1699"/>
      <c r="G10" s="1679"/>
      <c r="H10" s="1679"/>
      <c r="I10" s="1679"/>
      <c r="J10" s="1676"/>
      <c r="K10" s="1676"/>
      <c r="L10" s="1676"/>
      <c r="M10" s="1679"/>
      <c r="N10" s="1679"/>
      <c r="O10" s="1682"/>
      <c r="P10" s="865" t="s">
        <v>1770</v>
      </c>
      <c r="Q10" s="866">
        <f>Q9-Q8</f>
        <v>11000</v>
      </c>
      <c r="R10" s="845" t="s">
        <v>1734</v>
      </c>
      <c r="S10" s="1702">
        <v>11000</v>
      </c>
      <c r="T10" s="1703"/>
      <c r="U10" s="1704">
        <v>11000</v>
      </c>
      <c r="V10" s="1703"/>
      <c r="W10" s="1704">
        <v>11000</v>
      </c>
      <c r="X10" s="1703"/>
      <c r="Y10" s="1704"/>
      <c r="Z10" s="1703"/>
      <c r="AA10" s="1704"/>
      <c r="AB10" s="1703"/>
    </row>
    <row r="11" spans="1:28" x14ac:dyDescent="0.3">
      <c r="A11" s="1687">
        <v>3</v>
      </c>
      <c r="B11" s="1690" t="s">
        <v>1750</v>
      </c>
      <c r="C11" s="1690" t="s">
        <v>166</v>
      </c>
      <c r="D11" s="1693"/>
      <c r="E11" s="1674"/>
      <c r="F11" s="1674" t="s">
        <v>553</v>
      </c>
      <c r="G11" s="1677"/>
      <c r="H11" s="1677"/>
      <c r="I11" s="1697" t="s">
        <v>1663</v>
      </c>
      <c r="J11" s="1674"/>
      <c r="K11" s="1674"/>
      <c r="L11" s="1674"/>
      <c r="M11" s="1677"/>
      <c r="N11" s="1677"/>
      <c r="O11" s="1680"/>
      <c r="P11" s="863" t="s">
        <v>1758</v>
      </c>
      <c r="Q11" s="848">
        <v>600000</v>
      </c>
      <c r="R11" s="843" t="s">
        <v>1732</v>
      </c>
      <c r="S11" s="1705" t="s">
        <v>1729</v>
      </c>
      <c r="T11" s="1701"/>
      <c r="U11" s="1706"/>
      <c r="V11" s="1707"/>
      <c r="W11" s="1706"/>
      <c r="X11" s="1707"/>
      <c r="Y11" s="1706"/>
      <c r="Z11" s="1707"/>
      <c r="AA11" s="1706"/>
      <c r="AB11" s="1707"/>
    </row>
    <row r="12" spans="1:28" x14ac:dyDescent="0.3">
      <c r="A12" s="1688"/>
      <c r="B12" s="1691"/>
      <c r="C12" s="1691"/>
      <c r="D12" s="1694"/>
      <c r="E12" s="1675"/>
      <c r="F12" s="1675"/>
      <c r="G12" s="1678"/>
      <c r="H12" s="1678"/>
      <c r="I12" s="1698"/>
      <c r="J12" s="1675"/>
      <c r="K12" s="1675"/>
      <c r="L12" s="1675"/>
      <c r="M12" s="1678"/>
      <c r="N12" s="1678"/>
      <c r="O12" s="1681"/>
      <c r="P12" s="864" t="s">
        <v>1758</v>
      </c>
      <c r="Q12" s="849">
        <v>600000</v>
      </c>
      <c r="R12" s="844" t="s">
        <v>1733</v>
      </c>
      <c r="S12" s="850" t="s">
        <v>1745</v>
      </c>
      <c r="T12" s="851" t="s">
        <v>1768</v>
      </c>
      <c r="U12" s="840"/>
      <c r="V12" s="841"/>
      <c r="W12" s="840"/>
      <c r="X12" s="841"/>
      <c r="Y12" s="840"/>
      <c r="Z12" s="841"/>
      <c r="AA12" s="840"/>
      <c r="AB12" s="841"/>
    </row>
    <row r="13" spans="1:28" ht="17.25" thickBot="1" x14ac:dyDescent="0.35">
      <c r="A13" s="1689"/>
      <c r="B13" s="1692"/>
      <c r="C13" s="1692"/>
      <c r="D13" s="1695"/>
      <c r="E13" s="1676"/>
      <c r="F13" s="1676"/>
      <c r="G13" s="1679"/>
      <c r="H13" s="1679"/>
      <c r="I13" s="1699"/>
      <c r="J13" s="1676"/>
      <c r="K13" s="1676"/>
      <c r="L13" s="1676"/>
      <c r="M13" s="1679"/>
      <c r="N13" s="1679"/>
      <c r="O13" s="1682"/>
      <c r="P13" s="865" t="s">
        <v>1770</v>
      </c>
      <c r="Q13" s="866">
        <f>Q12-Q11</f>
        <v>0</v>
      </c>
      <c r="R13" s="845" t="s">
        <v>1734</v>
      </c>
      <c r="S13" s="1702">
        <v>600000</v>
      </c>
      <c r="T13" s="1703"/>
      <c r="U13" s="1710"/>
      <c r="V13" s="1711"/>
      <c r="W13" s="1710"/>
      <c r="X13" s="1711"/>
      <c r="Y13" s="1710"/>
      <c r="Z13" s="1711"/>
      <c r="AA13" s="1710"/>
      <c r="AB13" s="1711"/>
    </row>
    <row r="14" spans="1:28" x14ac:dyDescent="0.3">
      <c r="A14" s="1687">
        <v>4</v>
      </c>
      <c r="B14" s="1690" t="s">
        <v>1751</v>
      </c>
      <c r="C14" s="1690" t="s">
        <v>1487</v>
      </c>
      <c r="D14" s="1693"/>
      <c r="E14" s="1674"/>
      <c r="F14" s="1674" t="s">
        <v>818</v>
      </c>
      <c r="G14" s="1677"/>
      <c r="H14" s="1677"/>
      <c r="I14" s="1677"/>
      <c r="J14" s="1674"/>
      <c r="K14" s="1674"/>
      <c r="L14" s="1697" t="s">
        <v>1636</v>
      </c>
      <c r="M14" s="1677"/>
      <c r="N14" s="1677"/>
      <c r="O14" s="1680"/>
      <c r="P14" s="863" t="s">
        <v>1759</v>
      </c>
      <c r="Q14" s="848">
        <v>480000</v>
      </c>
      <c r="R14" s="843" t="s">
        <v>1732</v>
      </c>
      <c r="S14" s="1705" t="s">
        <v>1729</v>
      </c>
      <c r="T14" s="1701"/>
      <c r="U14" s="1706"/>
      <c r="V14" s="1707"/>
      <c r="W14" s="1706"/>
      <c r="X14" s="1707"/>
      <c r="Y14" s="1706"/>
      <c r="Z14" s="1707"/>
      <c r="AA14" s="1706"/>
      <c r="AB14" s="1707"/>
    </row>
    <row r="15" spans="1:28" x14ac:dyDescent="0.3">
      <c r="A15" s="1688"/>
      <c r="B15" s="1691"/>
      <c r="C15" s="1691"/>
      <c r="D15" s="1694"/>
      <c r="E15" s="1675"/>
      <c r="F15" s="1675"/>
      <c r="G15" s="1678"/>
      <c r="H15" s="1678"/>
      <c r="I15" s="1678"/>
      <c r="J15" s="1675"/>
      <c r="K15" s="1675"/>
      <c r="L15" s="1698"/>
      <c r="M15" s="1678"/>
      <c r="N15" s="1678"/>
      <c r="O15" s="1681"/>
      <c r="P15" s="864" t="s">
        <v>1759</v>
      </c>
      <c r="Q15" s="849">
        <v>480000</v>
      </c>
      <c r="R15" s="844" t="s">
        <v>1733</v>
      </c>
      <c r="S15" s="850" t="s">
        <v>1745</v>
      </c>
      <c r="T15" s="851" t="s">
        <v>1748</v>
      </c>
      <c r="U15" s="840"/>
      <c r="V15" s="841"/>
      <c r="W15" s="840"/>
      <c r="X15" s="841"/>
      <c r="Y15" s="840"/>
      <c r="Z15" s="841"/>
      <c r="AA15" s="840"/>
      <c r="AB15" s="841"/>
    </row>
    <row r="16" spans="1:28" ht="17.25" thickBot="1" x14ac:dyDescent="0.35">
      <c r="A16" s="1689"/>
      <c r="B16" s="1692"/>
      <c r="C16" s="1692"/>
      <c r="D16" s="1695"/>
      <c r="E16" s="1676"/>
      <c r="F16" s="1676"/>
      <c r="G16" s="1679"/>
      <c r="H16" s="1679"/>
      <c r="I16" s="1679"/>
      <c r="J16" s="1676"/>
      <c r="K16" s="1676"/>
      <c r="L16" s="1699"/>
      <c r="M16" s="1679"/>
      <c r="N16" s="1679"/>
      <c r="O16" s="1682"/>
      <c r="P16" s="865" t="s">
        <v>1770</v>
      </c>
      <c r="Q16" s="866">
        <f>Q15-Q14</f>
        <v>0</v>
      </c>
      <c r="R16" s="845" t="s">
        <v>1734</v>
      </c>
      <c r="S16" s="1702">
        <v>480000</v>
      </c>
      <c r="T16" s="1703"/>
      <c r="U16" s="1710"/>
      <c r="V16" s="1711"/>
      <c r="W16" s="1710"/>
      <c r="X16" s="1711"/>
      <c r="Y16" s="1710"/>
      <c r="Z16" s="1711"/>
      <c r="AA16" s="1710"/>
      <c r="AB16" s="1711"/>
    </row>
    <row r="17" spans="1:28" x14ac:dyDescent="0.3">
      <c r="A17" s="1687">
        <v>5</v>
      </c>
      <c r="B17" s="1690" t="s">
        <v>1483</v>
      </c>
      <c r="C17" s="1690" t="s">
        <v>1756</v>
      </c>
      <c r="D17" s="1693"/>
      <c r="E17" s="1674"/>
      <c r="F17" s="1674" t="s">
        <v>1484</v>
      </c>
      <c r="G17" s="1677"/>
      <c r="H17" s="1677"/>
      <c r="I17" s="1677"/>
      <c r="J17" s="1674"/>
      <c r="K17" s="1674"/>
      <c r="L17" s="1674"/>
      <c r="M17" s="1677"/>
      <c r="N17" s="1677"/>
      <c r="O17" s="1680"/>
      <c r="P17" s="863"/>
      <c r="Q17" s="848">
        <v>0</v>
      </c>
      <c r="R17" s="843" t="s">
        <v>1732</v>
      </c>
      <c r="S17" s="1716" t="s">
        <v>1729</v>
      </c>
      <c r="T17" s="1715"/>
      <c r="U17" s="1714" t="s">
        <v>1766</v>
      </c>
      <c r="V17" s="1715"/>
      <c r="W17" s="1706"/>
      <c r="X17" s="1707"/>
      <c r="Y17" s="1706"/>
      <c r="Z17" s="1707"/>
      <c r="AA17" s="1706"/>
      <c r="AB17" s="1707"/>
    </row>
    <row r="18" spans="1:28" ht="33" x14ac:dyDescent="0.3">
      <c r="A18" s="1688"/>
      <c r="B18" s="1691"/>
      <c r="C18" s="1691"/>
      <c r="D18" s="1694"/>
      <c r="E18" s="1675"/>
      <c r="F18" s="1675"/>
      <c r="G18" s="1678"/>
      <c r="H18" s="1678"/>
      <c r="I18" s="1678"/>
      <c r="J18" s="1675"/>
      <c r="K18" s="1675"/>
      <c r="L18" s="1675"/>
      <c r="M18" s="1678"/>
      <c r="N18" s="1678"/>
      <c r="O18" s="1681"/>
      <c r="P18" s="864" t="s">
        <v>1479</v>
      </c>
      <c r="Q18" s="849">
        <v>500000</v>
      </c>
      <c r="R18" s="844" t="s">
        <v>1733</v>
      </c>
      <c r="S18" s="855" t="s">
        <v>1763</v>
      </c>
      <c r="T18" s="856" t="s">
        <v>1765</v>
      </c>
      <c r="U18" s="875" t="s">
        <v>1487</v>
      </c>
      <c r="V18" s="876" t="s">
        <v>1756</v>
      </c>
      <c r="W18" s="840"/>
      <c r="X18" s="841"/>
      <c r="Y18" s="840"/>
      <c r="Z18" s="841"/>
      <c r="AA18" s="840"/>
      <c r="AB18" s="841"/>
    </row>
    <row r="19" spans="1:28" ht="17.25" thickBot="1" x14ac:dyDescent="0.35">
      <c r="A19" s="1689"/>
      <c r="B19" s="1692"/>
      <c r="C19" s="1692"/>
      <c r="D19" s="1695"/>
      <c r="E19" s="1676"/>
      <c r="F19" s="1676"/>
      <c r="G19" s="1679"/>
      <c r="H19" s="1679"/>
      <c r="I19" s="1679"/>
      <c r="J19" s="1676"/>
      <c r="K19" s="1676"/>
      <c r="L19" s="1676"/>
      <c r="M19" s="1679"/>
      <c r="N19" s="1679"/>
      <c r="O19" s="1682"/>
      <c r="P19" s="865" t="s">
        <v>1770</v>
      </c>
      <c r="Q19" s="866">
        <f>Q18-Q17</f>
        <v>500000</v>
      </c>
      <c r="R19" s="845" t="s">
        <v>1734</v>
      </c>
      <c r="S19" s="1702">
        <v>500000</v>
      </c>
      <c r="T19" s="1703"/>
      <c r="U19" s="1704">
        <v>500000</v>
      </c>
      <c r="V19" s="1703"/>
      <c r="W19" s="1710"/>
      <c r="X19" s="1711"/>
      <c r="Y19" s="1710"/>
      <c r="Z19" s="1711"/>
      <c r="AA19" s="1710"/>
      <c r="AB19" s="1711"/>
    </row>
    <row r="20" spans="1:28" x14ac:dyDescent="0.3">
      <c r="A20" s="1687">
        <v>6</v>
      </c>
      <c r="B20" s="1690" t="s">
        <v>1488</v>
      </c>
      <c r="C20" s="1690" t="s">
        <v>1487</v>
      </c>
      <c r="D20" s="1693"/>
      <c r="E20" s="1674"/>
      <c r="F20" s="1674" t="s">
        <v>1484</v>
      </c>
      <c r="G20" s="1677"/>
      <c r="H20" s="1677"/>
      <c r="I20" s="1677"/>
      <c r="J20" s="1674"/>
      <c r="K20" s="1674"/>
      <c r="L20" s="1674"/>
      <c r="M20" s="1677"/>
      <c r="N20" s="1677"/>
      <c r="O20" s="1680"/>
      <c r="P20" s="863"/>
      <c r="Q20" s="848">
        <v>0</v>
      </c>
      <c r="R20" s="843" t="s">
        <v>1732</v>
      </c>
      <c r="S20" s="1705" t="s">
        <v>1729</v>
      </c>
      <c r="T20" s="1701"/>
      <c r="U20" s="1706"/>
      <c r="V20" s="1707"/>
      <c r="W20" s="1706"/>
      <c r="X20" s="1707"/>
      <c r="Y20" s="1706"/>
      <c r="Z20" s="1707"/>
      <c r="AA20" s="1706"/>
      <c r="AB20" s="1707"/>
    </row>
    <row r="21" spans="1:28" x14ac:dyDescent="0.3">
      <c r="A21" s="1688"/>
      <c r="B21" s="1691"/>
      <c r="C21" s="1691"/>
      <c r="D21" s="1694"/>
      <c r="E21" s="1675"/>
      <c r="F21" s="1675"/>
      <c r="G21" s="1678"/>
      <c r="H21" s="1678"/>
      <c r="I21" s="1678"/>
      <c r="J21" s="1675"/>
      <c r="K21" s="1675"/>
      <c r="L21" s="1675"/>
      <c r="M21" s="1678"/>
      <c r="N21" s="1678"/>
      <c r="O21" s="1681"/>
      <c r="P21" s="864" t="s">
        <v>1479</v>
      </c>
      <c r="Q21" s="849">
        <v>500000</v>
      </c>
      <c r="R21" s="844" t="s">
        <v>1733</v>
      </c>
      <c r="S21" s="857" t="s">
        <v>1762</v>
      </c>
      <c r="T21" s="854" t="s">
        <v>1745</v>
      </c>
      <c r="U21" s="840"/>
      <c r="V21" s="841"/>
      <c r="W21" s="840"/>
      <c r="X21" s="841"/>
      <c r="Y21" s="840"/>
      <c r="Z21" s="841"/>
      <c r="AA21" s="840"/>
      <c r="AB21" s="841"/>
    </row>
    <row r="22" spans="1:28" ht="17.25" thickBot="1" x14ac:dyDescent="0.35">
      <c r="A22" s="1689"/>
      <c r="B22" s="1692"/>
      <c r="C22" s="1692"/>
      <c r="D22" s="1695"/>
      <c r="E22" s="1676"/>
      <c r="F22" s="1676"/>
      <c r="G22" s="1679"/>
      <c r="H22" s="1679"/>
      <c r="I22" s="1679"/>
      <c r="J22" s="1676"/>
      <c r="K22" s="1676"/>
      <c r="L22" s="1676"/>
      <c r="M22" s="1679"/>
      <c r="N22" s="1679"/>
      <c r="O22" s="1682"/>
      <c r="P22" s="865" t="s">
        <v>1770</v>
      </c>
      <c r="Q22" s="866">
        <f>Q21-Q20</f>
        <v>500000</v>
      </c>
      <c r="R22" s="845" t="s">
        <v>1734</v>
      </c>
      <c r="S22" s="1702">
        <v>500000</v>
      </c>
      <c r="T22" s="1703"/>
      <c r="U22" s="1710"/>
      <c r="V22" s="1711"/>
      <c r="W22" s="1710"/>
      <c r="X22" s="1711"/>
      <c r="Y22" s="1710"/>
      <c r="Z22" s="1711"/>
      <c r="AA22" s="1710"/>
      <c r="AB22" s="1711"/>
    </row>
    <row r="23" spans="1:28" x14ac:dyDescent="0.3">
      <c r="A23" s="1687">
        <v>7</v>
      </c>
      <c r="B23" s="1690" t="s">
        <v>1814</v>
      </c>
      <c r="C23" s="1690" t="s">
        <v>1815</v>
      </c>
      <c r="D23" s="1693"/>
      <c r="E23" s="1674"/>
      <c r="F23" s="1674" t="s">
        <v>943</v>
      </c>
      <c r="G23" s="1677"/>
      <c r="H23" s="1677"/>
      <c r="I23" s="1677"/>
      <c r="J23" s="1674"/>
      <c r="K23" s="1674"/>
      <c r="L23" s="1674"/>
      <c r="M23" s="1677"/>
      <c r="N23" s="1677"/>
      <c r="O23" s="1680"/>
      <c r="P23" s="863"/>
      <c r="Q23" s="848">
        <v>0</v>
      </c>
      <c r="R23" s="843" t="s">
        <v>1732</v>
      </c>
      <c r="S23" s="1705" t="s">
        <v>1766</v>
      </c>
      <c r="T23" s="1701"/>
      <c r="U23" s="1706"/>
      <c r="V23" s="1707"/>
      <c r="W23" s="1706"/>
      <c r="X23" s="1707"/>
      <c r="Y23" s="1706"/>
      <c r="Z23" s="1707"/>
      <c r="AA23" s="1706"/>
      <c r="AB23" s="1707"/>
    </row>
    <row r="24" spans="1:28" x14ac:dyDescent="0.3">
      <c r="A24" s="1688"/>
      <c r="B24" s="1691"/>
      <c r="C24" s="1691"/>
      <c r="D24" s="1694"/>
      <c r="E24" s="1675"/>
      <c r="F24" s="1675"/>
      <c r="G24" s="1678"/>
      <c r="H24" s="1678"/>
      <c r="I24" s="1678"/>
      <c r="J24" s="1675"/>
      <c r="K24" s="1675"/>
      <c r="L24" s="1675"/>
      <c r="M24" s="1678"/>
      <c r="N24" s="1678"/>
      <c r="O24" s="1681"/>
      <c r="P24" s="864" t="s">
        <v>1816</v>
      </c>
      <c r="Q24" s="849">
        <v>539000</v>
      </c>
      <c r="R24" s="844" t="s">
        <v>1733</v>
      </c>
      <c r="S24" s="857" t="s">
        <v>1740</v>
      </c>
      <c r="T24" s="854" t="s">
        <v>1815</v>
      </c>
      <c r="U24" s="840"/>
      <c r="V24" s="841"/>
      <c r="W24" s="840"/>
      <c r="X24" s="841"/>
      <c r="Y24" s="840"/>
      <c r="Z24" s="841"/>
      <c r="AA24" s="840"/>
      <c r="AB24" s="841"/>
    </row>
    <row r="25" spans="1:28" ht="17.25" thickBot="1" x14ac:dyDescent="0.35">
      <c r="A25" s="1689"/>
      <c r="B25" s="1692"/>
      <c r="C25" s="1692"/>
      <c r="D25" s="1695"/>
      <c r="E25" s="1676"/>
      <c r="F25" s="1676"/>
      <c r="G25" s="1679"/>
      <c r="H25" s="1679"/>
      <c r="I25" s="1679"/>
      <c r="J25" s="1676"/>
      <c r="K25" s="1676"/>
      <c r="L25" s="1676"/>
      <c r="M25" s="1679"/>
      <c r="N25" s="1679"/>
      <c r="O25" s="1682"/>
      <c r="P25" s="865" t="s">
        <v>1770</v>
      </c>
      <c r="Q25" s="866">
        <f>Q24-Q23</f>
        <v>539000</v>
      </c>
      <c r="R25" s="845" t="s">
        <v>1734</v>
      </c>
      <c r="S25" s="1702">
        <v>539000</v>
      </c>
      <c r="T25" s="1703"/>
      <c r="U25" s="1710"/>
      <c r="V25" s="1711"/>
      <c r="W25" s="1710"/>
      <c r="X25" s="1711"/>
      <c r="Y25" s="1710"/>
      <c r="Z25" s="1711"/>
      <c r="AA25" s="1710"/>
      <c r="AB25" s="1711"/>
    </row>
    <row r="26" spans="1:28" x14ac:dyDescent="0.3">
      <c r="A26" s="1687">
        <v>8</v>
      </c>
      <c r="B26" s="1690" t="s">
        <v>1880</v>
      </c>
      <c r="C26" s="1690" t="s">
        <v>402</v>
      </c>
      <c r="D26" s="1693"/>
      <c r="E26" s="1674"/>
      <c r="F26" s="1697" t="s">
        <v>1881</v>
      </c>
      <c r="G26" s="1677"/>
      <c r="H26" s="1677"/>
      <c r="I26" s="1677"/>
      <c r="J26" s="1674"/>
      <c r="K26" s="1674"/>
      <c r="L26" s="1674"/>
      <c r="M26" s="1677"/>
      <c r="N26" s="1677"/>
      <c r="O26" s="1680"/>
      <c r="P26" s="863" t="s">
        <v>1882</v>
      </c>
      <c r="Q26" s="848">
        <v>510000</v>
      </c>
      <c r="R26" s="843" t="s">
        <v>1732</v>
      </c>
      <c r="S26" s="1686"/>
      <c r="T26" s="1673"/>
      <c r="U26" s="1722"/>
      <c r="V26" s="1723"/>
      <c r="W26" s="1724" t="s">
        <v>1885</v>
      </c>
      <c r="X26" s="1725"/>
      <c r="Y26" s="1706"/>
      <c r="Z26" s="1707"/>
      <c r="AA26" s="1706"/>
      <c r="AB26" s="1707"/>
    </row>
    <row r="27" spans="1:28" x14ac:dyDescent="0.3">
      <c r="A27" s="1688"/>
      <c r="B27" s="1691"/>
      <c r="C27" s="1691"/>
      <c r="D27" s="1694"/>
      <c r="E27" s="1675"/>
      <c r="F27" s="1698"/>
      <c r="G27" s="1678"/>
      <c r="H27" s="1678"/>
      <c r="I27" s="1678"/>
      <c r="J27" s="1675"/>
      <c r="K27" s="1675"/>
      <c r="L27" s="1675"/>
      <c r="M27" s="1678"/>
      <c r="N27" s="1678"/>
      <c r="O27" s="1681"/>
      <c r="P27" s="864" t="s">
        <v>1883</v>
      </c>
      <c r="Q27" s="849">
        <v>620000</v>
      </c>
      <c r="R27" s="844" t="s">
        <v>1733</v>
      </c>
      <c r="S27" s="861"/>
      <c r="T27" s="862"/>
      <c r="U27" s="840"/>
      <c r="V27" s="841"/>
      <c r="W27" s="852" t="s">
        <v>1886</v>
      </c>
      <c r="X27" s="851" t="s">
        <v>1887</v>
      </c>
      <c r="Y27" s="840"/>
      <c r="Z27" s="841"/>
      <c r="AA27" s="840"/>
      <c r="AB27" s="841"/>
    </row>
    <row r="28" spans="1:28" ht="17.25" thickBot="1" x14ac:dyDescent="0.35">
      <c r="A28" s="1689"/>
      <c r="B28" s="1692"/>
      <c r="C28" s="1692"/>
      <c r="D28" s="1695"/>
      <c r="E28" s="1676"/>
      <c r="F28" s="1699"/>
      <c r="G28" s="1679"/>
      <c r="H28" s="1679"/>
      <c r="I28" s="1679"/>
      <c r="J28" s="1676"/>
      <c r="K28" s="1676"/>
      <c r="L28" s="1676"/>
      <c r="M28" s="1679"/>
      <c r="N28" s="1679"/>
      <c r="O28" s="1682"/>
      <c r="P28" s="865" t="s">
        <v>1770</v>
      </c>
      <c r="Q28" s="866">
        <f>Q27-Q26</f>
        <v>110000</v>
      </c>
      <c r="R28" s="845" t="s">
        <v>1734</v>
      </c>
      <c r="S28" s="1683"/>
      <c r="T28" s="1684"/>
      <c r="U28" s="1710"/>
      <c r="V28" s="1711"/>
      <c r="W28" s="1704">
        <v>510000</v>
      </c>
      <c r="X28" s="1703"/>
      <c r="Y28" s="1710"/>
      <c r="Z28" s="1711"/>
      <c r="AA28" s="1710"/>
      <c r="AB28" s="1711"/>
    </row>
    <row r="29" spans="1:28" x14ac:dyDescent="0.3">
      <c r="A29" s="1687">
        <v>7</v>
      </c>
      <c r="B29" s="1690" t="s">
        <v>1815</v>
      </c>
      <c r="C29" s="1690" t="s">
        <v>1815</v>
      </c>
      <c r="D29" s="1693"/>
      <c r="E29" s="1674"/>
      <c r="F29" s="1674"/>
      <c r="G29" s="1677"/>
      <c r="H29" s="1677"/>
      <c r="I29" s="1677"/>
      <c r="J29" s="1674"/>
      <c r="K29" s="1674"/>
      <c r="L29" s="1674"/>
      <c r="M29" s="1677"/>
      <c r="N29" s="1677"/>
      <c r="O29" s="1680"/>
      <c r="P29" s="863"/>
      <c r="Q29" s="848">
        <v>0</v>
      </c>
      <c r="R29" s="905" t="s">
        <v>1732</v>
      </c>
      <c r="S29" s="1705" t="s">
        <v>1815</v>
      </c>
      <c r="T29" s="1701"/>
      <c r="U29" s="1700" t="s">
        <v>2000</v>
      </c>
      <c r="V29" s="1701"/>
      <c r="W29" s="1700" t="s">
        <v>1989</v>
      </c>
      <c r="X29" s="1701"/>
      <c r="Y29" s="1700" t="s">
        <v>1989</v>
      </c>
      <c r="Z29" s="1701"/>
      <c r="AA29" s="1700" t="s">
        <v>1990</v>
      </c>
      <c r="AB29" s="1701"/>
    </row>
    <row r="30" spans="1:28" x14ac:dyDescent="0.3">
      <c r="A30" s="1688"/>
      <c r="B30" s="1691"/>
      <c r="C30" s="1691"/>
      <c r="D30" s="1694"/>
      <c r="E30" s="1675"/>
      <c r="F30" s="1675"/>
      <c r="G30" s="1678"/>
      <c r="H30" s="1678"/>
      <c r="I30" s="1678"/>
      <c r="J30" s="1675"/>
      <c r="K30" s="1675"/>
      <c r="L30" s="1675"/>
      <c r="M30" s="1678"/>
      <c r="N30" s="1678"/>
      <c r="O30" s="1681"/>
      <c r="P30" s="864" t="s">
        <v>1994</v>
      </c>
      <c r="Q30" s="849"/>
      <c r="R30" s="844" t="s">
        <v>1733</v>
      </c>
      <c r="S30" s="857" t="s">
        <v>1987</v>
      </c>
      <c r="T30" s="854" t="s">
        <v>1745</v>
      </c>
      <c r="U30" s="852" t="s">
        <v>1730</v>
      </c>
      <c r="V30" s="851" t="s">
        <v>1745</v>
      </c>
      <c r="W30" s="852" t="s">
        <v>1991</v>
      </c>
      <c r="X30" s="851" t="s">
        <v>1992</v>
      </c>
      <c r="Y30" s="852" t="s">
        <v>1993</v>
      </c>
      <c r="Z30" s="851" t="s">
        <v>1992</v>
      </c>
      <c r="AA30" s="852" t="s">
        <v>1989</v>
      </c>
      <c r="AB30" s="851" t="s">
        <v>1988</v>
      </c>
    </row>
    <row r="31" spans="1:28" ht="17.25" thickBot="1" x14ac:dyDescent="0.35">
      <c r="A31" s="1689"/>
      <c r="B31" s="1692"/>
      <c r="C31" s="1692"/>
      <c r="D31" s="1695"/>
      <c r="E31" s="1676"/>
      <c r="F31" s="1676"/>
      <c r="G31" s="1679"/>
      <c r="H31" s="1679"/>
      <c r="I31" s="1679"/>
      <c r="J31" s="1676"/>
      <c r="K31" s="1676"/>
      <c r="L31" s="1676"/>
      <c r="M31" s="1679"/>
      <c r="N31" s="1679"/>
      <c r="O31" s="1682"/>
      <c r="P31" s="865" t="s">
        <v>1770</v>
      </c>
      <c r="Q31" s="866">
        <f>Q30-Q29</f>
        <v>0</v>
      </c>
      <c r="R31" s="845" t="s">
        <v>1734</v>
      </c>
      <c r="S31" s="1702">
        <v>321600</v>
      </c>
      <c r="T31" s="1703"/>
      <c r="U31" s="1704">
        <v>60000</v>
      </c>
      <c r="V31" s="1703"/>
      <c r="W31" s="1704">
        <v>317000</v>
      </c>
      <c r="X31" s="1703"/>
      <c r="Y31" s="1704">
        <v>417000</v>
      </c>
      <c r="Z31" s="1703"/>
      <c r="AA31" s="1704">
        <v>734000</v>
      </c>
      <c r="AB31" s="1703"/>
    </row>
    <row r="32" spans="1:28" x14ac:dyDescent="0.3">
      <c r="T32">
        <v>624000</v>
      </c>
      <c r="W32" s="907">
        <v>41507300</v>
      </c>
      <c r="X32" s="907">
        <v>53307300</v>
      </c>
      <c r="Y32" s="907">
        <v>41507300</v>
      </c>
      <c r="Z32" s="907">
        <v>53307300</v>
      </c>
    </row>
    <row r="33" spans="20:22" x14ac:dyDescent="0.3">
      <c r="T33" s="908">
        <f>T32-S31</f>
        <v>302400</v>
      </c>
    </row>
    <row r="34" spans="20:22" x14ac:dyDescent="0.3">
      <c r="T34" s="908">
        <f>T33-U31</f>
        <v>242400</v>
      </c>
    </row>
    <row r="35" spans="20:22" x14ac:dyDescent="0.3">
      <c r="V35" t="s">
        <v>1888</v>
      </c>
    </row>
  </sheetData>
  <mergeCells count="238">
    <mergeCell ref="K26:K28"/>
    <mergeCell ref="L26:L28"/>
    <mergeCell ref="M26:M28"/>
    <mergeCell ref="N26:N28"/>
    <mergeCell ref="O26:O28"/>
    <mergeCell ref="S28:T28"/>
    <mergeCell ref="U28:V28"/>
    <mergeCell ref="W28:X28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Y28:Z28"/>
    <mergeCell ref="Y23:Z23"/>
    <mergeCell ref="AA23:AB23"/>
    <mergeCell ref="S25:T25"/>
    <mergeCell ref="U25:V25"/>
    <mergeCell ref="W25:X25"/>
    <mergeCell ref="Y25:Z25"/>
    <mergeCell ref="AA25:AB25"/>
    <mergeCell ref="J23:J25"/>
    <mergeCell ref="K23:K25"/>
    <mergeCell ref="L23:L25"/>
    <mergeCell ref="M23:M25"/>
    <mergeCell ref="N23:N25"/>
    <mergeCell ref="O23:O25"/>
    <mergeCell ref="S23:T23"/>
    <mergeCell ref="U23:V23"/>
    <mergeCell ref="W23:X23"/>
    <mergeCell ref="AA28:AB28"/>
    <mergeCell ref="S26:T26"/>
    <mergeCell ref="U26:V26"/>
    <mergeCell ref="W26:X26"/>
    <mergeCell ref="Y26:Z26"/>
    <mergeCell ref="AA26:AB26"/>
    <mergeCell ref="J26:J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Y20:Z20"/>
    <mergeCell ref="AA20:AB20"/>
    <mergeCell ref="S22:T22"/>
    <mergeCell ref="U22:V22"/>
    <mergeCell ref="W22:X22"/>
    <mergeCell ref="Y22:Z22"/>
    <mergeCell ref="AA22:AB22"/>
    <mergeCell ref="M20:M22"/>
    <mergeCell ref="N20:N22"/>
    <mergeCell ref="O20:O22"/>
    <mergeCell ref="S20:T20"/>
    <mergeCell ref="U20:V20"/>
    <mergeCell ref="W20:X20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Y17:Z17"/>
    <mergeCell ref="AA17:AB17"/>
    <mergeCell ref="S19:T19"/>
    <mergeCell ref="U19:V19"/>
    <mergeCell ref="W19:X19"/>
    <mergeCell ref="Y19:Z19"/>
    <mergeCell ref="AA19:AB19"/>
    <mergeCell ref="M17:M19"/>
    <mergeCell ref="N17:N19"/>
    <mergeCell ref="O17:O19"/>
    <mergeCell ref="S17:T17"/>
    <mergeCell ref="U17:V17"/>
    <mergeCell ref="W17:X17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Y14:Z14"/>
    <mergeCell ref="AA14:AB14"/>
    <mergeCell ref="S16:T16"/>
    <mergeCell ref="U16:V16"/>
    <mergeCell ref="W16:X16"/>
    <mergeCell ref="Y16:Z16"/>
    <mergeCell ref="AA16:AB16"/>
    <mergeCell ref="M14:M16"/>
    <mergeCell ref="N14:N16"/>
    <mergeCell ref="O14:O16"/>
    <mergeCell ref="S14:T14"/>
    <mergeCell ref="U14:V14"/>
    <mergeCell ref="W14:X14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Y11:Z11"/>
    <mergeCell ref="AA11:AB11"/>
    <mergeCell ref="S13:T13"/>
    <mergeCell ref="U13:V13"/>
    <mergeCell ref="W13:X13"/>
    <mergeCell ref="Y13:Z13"/>
    <mergeCell ref="AA13:AB13"/>
    <mergeCell ref="M11:M13"/>
    <mergeCell ref="N11:N13"/>
    <mergeCell ref="O11:O13"/>
    <mergeCell ref="S11:T11"/>
    <mergeCell ref="U11:V11"/>
    <mergeCell ref="W11:X11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Y8:Z8"/>
    <mergeCell ref="AA8:AB8"/>
    <mergeCell ref="S10:T10"/>
    <mergeCell ref="U10:V10"/>
    <mergeCell ref="W10:X10"/>
    <mergeCell ref="Y10:Z10"/>
    <mergeCell ref="AA10:AB10"/>
    <mergeCell ref="M8:M10"/>
    <mergeCell ref="N8:N10"/>
    <mergeCell ref="O8:O10"/>
    <mergeCell ref="S8:T8"/>
    <mergeCell ref="U8:V8"/>
    <mergeCell ref="W8:X8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Y5:Z5"/>
    <mergeCell ref="AA5:AB5"/>
    <mergeCell ref="S7:T7"/>
    <mergeCell ref="U7:V7"/>
    <mergeCell ref="W7:X7"/>
    <mergeCell ref="Y7:Z7"/>
    <mergeCell ref="AA7:AB7"/>
    <mergeCell ref="M5:M7"/>
    <mergeCell ref="N5:N7"/>
    <mergeCell ref="O5:O7"/>
    <mergeCell ref="S5:T5"/>
    <mergeCell ref="U5:V5"/>
    <mergeCell ref="W5:X5"/>
    <mergeCell ref="G5:G7"/>
    <mergeCell ref="H5:H7"/>
    <mergeCell ref="I5:I7"/>
    <mergeCell ref="J5:J7"/>
    <mergeCell ref="K5:K7"/>
    <mergeCell ref="L5:L7"/>
    <mergeCell ref="A5:A7"/>
    <mergeCell ref="B5:B7"/>
    <mergeCell ref="C5:C7"/>
    <mergeCell ref="D5:D7"/>
    <mergeCell ref="E5:E7"/>
    <mergeCell ref="F5:F7"/>
    <mergeCell ref="W3:X3"/>
    <mergeCell ref="Y3:Z3"/>
    <mergeCell ref="AA3:AB3"/>
    <mergeCell ref="A1:AB2"/>
    <mergeCell ref="A3:A4"/>
    <mergeCell ref="B3:B4"/>
    <mergeCell ref="C3:C4"/>
    <mergeCell ref="D3:O3"/>
    <mergeCell ref="P3:P4"/>
    <mergeCell ref="Q3:Q4"/>
    <mergeCell ref="R3:R4"/>
    <mergeCell ref="S3:T3"/>
    <mergeCell ref="U3:V3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Y29:Z29"/>
    <mergeCell ref="AA29:AB29"/>
    <mergeCell ref="S31:T31"/>
    <mergeCell ref="U31:V31"/>
    <mergeCell ref="W31:X31"/>
    <mergeCell ref="Y31:Z31"/>
    <mergeCell ref="AA31:AB31"/>
    <mergeCell ref="J29:J31"/>
    <mergeCell ref="K29:K31"/>
    <mergeCell ref="L29:L31"/>
    <mergeCell ref="M29:M31"/>
    <mergeCell ref="N29:N31"/>
    <mergeCell ref="O29:O31"/>
    <mergeCell ref="S29:T29"/>
    <mergeCell ref="U29:V29"/>
    <mergeCell ref="W29:X29"/>
  </mergeCells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FD83-BCEF-49D7-A8A8-EA8F1B9DC078}">
  <sheetPr codeName="Sheet9"/>
  <dimension ref="A1:Z67"/>
  <sheetViews>
    <sheetView zoomScale="115" zoomScaleNormal="115" workbookViewId="0">
      <pane ySplit="4" topLeftCell="A53" activePane="bottomLeft" state="frozen"/>
      <selection activeCell="P27" sqref="P27"/>
      <selection pane="bottomLeft" activeCell="P27" sqref="P27"/>
    </sheetView>
  </sheetViews>
  <sheetFormatPr defaultRowHeight="16.5" x14ac:dyDescent="0.3"/>
  <cols>
    <col min="1" max="1" width="8" bestFit="1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.25" customWidth="1"/>
    <col min="9" max="11" width="7.5" bestFit="1" customWidth="1"/>
    <col min="12" max="13" width="2.5" customWidth="1"/>
    <col min="14" max="14" width="2.75" customWidth="1"/>
    <col min="15" max="16" width="2.5" customWidth="1"/>
    <col min="17" max="17" width="3.125" customWidth="1"/>
    <col min="18" max="20" width="2.5" customWidth="1"/>
    <col min="21" max="23" width="2.875" customWidth="1"/>
    <col min="24" max="24" width="4.125" customWidth="1"/>
    <col min="25" max="25" width="15.25" style="158" customWidth="1"/>
    <col min="26" max="26" width="10.625" customWidth="1"/>
    <col min="27" max="27" width="10.625" bestFit="1" customWidth="1"/>
  </cols>
  <sheetData>
    <row r="1" spans="1:26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8"/>
    </row>
    <row r="2" spans="1:26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1"/>
    </row>
    <row r="3" spans="1:26" ht="16.5" customHeight="1" x14ac:dyDescent="0.25">
      <c r="A3" s="1630" t="s">
        <v>6088</v>
      </c>
      <c r="B3" s="1629" t="s">
        <v>2</v>
      </c>
      <c r="C3" s="1654" t="s">
        <v>3</v>
      </c>
      <c r="D3" s="1654" t="s">
        <v>4</v>
      </c>
      <c r="E3" s="1654" t="s">
        <v>5</v>
      </c>
      <c r="F3" s="1649" t="s">
        <v>6</v>
      </c>
      <c r="G3" s="1650"/>
      <c r="H3" s="1651"/>
      <c r="I3" s="1649" t="s">
        <v>7</v>
      </c>
      <c r="J3" s="1650"/>
      <c r="K3" s="1652"/>
      <c r="L3" s="1653" t="s">
        <v>8</v>
      </c>
      <c r="M3" s="1650"/>
      <c r="N3" s="1650"/>
      <c r="O3" s="1650"/>
      <c r="P3" s="1650"/>
      <c r="Q3" s="1650"/>
      <c r="R3" s="1650"/>
      <c r="S3" s="1650"/>
      <c r="T3" s="1650"/>
      <c r="U3" s="1650"/>
      <c r="V3" s="1650"/>
      <c r="W3" s="1651"/>
      <c r="X3" s="1727" t="s">
        <v>9</v>
      </c>
      <c r="Y3" s="1729" t="s">
        <v>1397</v>
      </c>
      <c r="Z3" s="1726"/>
    </row>
    <row r="4" spans="1:26" x14ac:dyDescent="0.3">
      <c r="A4" s="1628"/>
      <c r="B4" s="1627"/>
      <c r="C4" s="1655"/>
      <c r="D4" s="1655"/>
      <c r="E4" s="1655"/>
      <c r="F4" s="784" t="s">
        <v>13</v>
      </c>
      <c r="G4" s="784" t="s">
        <v>14</v>
      </c>
      <c r="H4" s="784" t="s">
        <v>15</v>
      </c>
      <c r="I4" s="487" t="s">
        <v>16</v>
      </c>
      <c r="J4" s="488" t="s">
        <v>17</v>
      </c>
      <c r="K4" s="489" t="s">
        <v>18</v>
      </c>
      <c r="L4" s="490">
        <v>1</v>
      </c>
      <c r="M4" s="491">
        <v>2</v>
      </c>
      <c r="N4" s="491">
        <v>3</v>
      </c>
      <c r="O4" s="492">
        <v>4</v>
      </c>
      <c r="P4" s="492">
        <v>5</v>
      </c>
      <c r="Q4" s="492">
        <v>6</v>
      </c>
      <c r="R4" s="491">
        <v>7</v>
      </c>
      <c r="S4" s="491">
        <v>8</v>
      </c>
      <c r="T4" s="491">
        <v>9</v>
      </c>
      <c r="U4" s="492">
        <v>10</v>
      </c>
      <c r="V4" s="493">
        <v>11</v>
      </c>
      <c r="W4" s="494">
        <v>12</v>
      </c>
      <c r="X4" s="1728"/>
      <c r="Y4" s="1730"/>
      <c r="Z4" s="1726"/>
    </row>
    <row r="5" spans="1:26" ht="22.5" x14ac:dyDescent="0.3">
      <c r="A5" s="900" t="s">
        <v>131</v>
      </c>
      <c r="B5" s="901" t="s">
        <v>476</v>
      </c>
      <c r="C5" s="650">
        <v>3</v>
      </c>
      <c r="D5" s="650">
        <v>20</v>
      </c>
      <c r="E5" s="650" t="s">
        <v>83</v>
      </c>
      <c r="F5" s="651" t="s">
        <v>465</v>
      </c>
      <c r="G5" s="650" t="s">
        <v>85</v>
      </c>
      <c r="H5" s="651" t="s">
        <v>472</v>
      </c>
      <c r="I5" s="652">
        <v>630</v>
      </c>
      <c r="J5" s="653">
        <v>317</v>
      </c>
      <c r="K5" s="654">
        <v>947</v>
      </c>
      <c r="L5" s="655"/>
      <c r="M5" s="656"/>
      <c r="N5" s="656"/>
      <c r="O5" s="656" t="s">
        <v>477</v>
      </c>
      <c r="P5" s="656"/>
      <c r="Q5" s="656"/>
      <c r="R5" s="656"/>
      <c r="S5" s="656"/>
      <c r="T5" s="656"/>
      <c r="U5" s="656"/>
      <c r="V5" s="657"/>
      <c r="W5" s="658"/>
      <c r="X5" s="659" t="s">
        <v>60</v>
      </c>
      <c r="Y5" s="902" t="s">
        <v>1941</v>
      </c>
    </row>
    <row r="6" spans="1:26" ht="22.5" x14ac:dyDescent="0.3">
      <c r="A6" s="199" t="s">
        <v>63</v>
      </c>
      <c r="B6" s="667" t="s">
        <v>480</v>
      </c>
      <c r="C6" s="99">
        <v>3</v>
      </c>
      <c r="D6" s="99">
        <v>20</v>
      </c>
      <c r="E6" s="99" t="s">
        <v>83</v>
      </c>
      <c r="F6" s="100" t="s">
        <v>465</v>
      </c>
      <c r="G6" s="99" t="s">
        <v>481</v>
      </c>
      <c r="H6" s="100" t="s">
        <v>482</v>
      </c>
      <c r="I6" s="101">
        <v>630</v>
      </c>
      <c r="J6" s="102">
        <v>15</v>
      </c>
      <c r="K6" s="103">
        <v>645</v>
      </c>
      <c r="L6" s="31"/>
      <c r="M6" s="32"/>
      <c r="N6" s="32"/>
      <c r="O6" s="656" t="s">
        <v>477</v>
      </c>
      <c r="P6" s="34"/>
      <c r="Q6" s="34"/>
      <c r="R6" s="32"/>
      <c r="S6" s="32"/>
      <c r="T6" s="32"/>
      <c r="U6" s="34"/>
      <c r="V6" s="35"/>
      <c r="W6" s="104"/>
      <c r="X6" s="105" t="s">
        <v>468</v>
      </c>
      <c r="Y6" s="332" t="s">
        <v>1952</v>
      </c>
    </row>
    <row r="7" spans="1:26" ht="22.5" x14ac:dyDescent="0.3">
      <c r="A7" s="199" t="s">
        <v>63</v>
      </c>
      <c r="B7" s="916" t="s">
        <v>480</v>
      </c>
      <c r="C7" s="99">
        <v>3</v>
      </c>
      <c r="D7" s="99">
        <v>20</v>
      </c>
      <c r="E7" s="99" t="s">
        <v>83</v>
      </c>
      <c r="F7" s="100" t="s">
        <v>84</v>
      </c>
      <c r="G7" s="99" t="s">
        <v>1456</v>
      </c>
      <c r="H7" s="100" t="s">
        <v>1458</v>
      </c>
      <c r="I7" s="101">
        <v>630</v>
      </c>
      <c r="J7" s="102">
        <v>15</v>
      </c>
      <c r="K7" s="103">
        <v>645</v>
      </c>
      <c r="L7" s="31"/>
      <c r="M7" s="32"/>
      <c r="N7" s="32"/>
      <c r="O7" s="210" t="s">
        <v>477</v>
      </c>
      <c r="P7" s="34"/>
      <c r="Q7" s="34"/>
      <c r="R7" s="32"/>
      <c r="S7" s="32"/>
      <c r="T7" s="32"/>
      <c r="U7" s="34"/>
      <c r="V7" s="35"/>
      <c r="W7" s="104"/>
      <c r="X7" s="105" t="s">
        <v>468</v>
      </c>
      <c r="Y7" s="332" t="s">
        <v>2032</v>
      </c>
    </row>
    <row r="8" spans="1:26" ht="22.5" customHeight="1" x14ac:dyDescent="0.3">
      <c r="A8" s="122" t="s">
        <v>63</v>
      </c>
      <c r="B8" s="666" t="s">
        <v>1009</v>
      </c>
      <c r="C8" s="41">
        <v>3</v>
      </c>
      <c r="D8" s="41">
        <v>16</v>
      </c>
      <c r="E8" s="41" t="s">
        <v>192</v>
      </c>
      <c r="F8" s="42" t="s">
        <v>985</v>
      </c>
      <c r="G8" s="41" t="s">
        <v>44</v>
      </c>
      <c r="H8" s="42" t="s">
        <v>1006</v>
      </c>
      <c r="I8" s="43">
        <v>440</v>
      </c>
      <c r="J8" s="29">
        <v>317</v>
      </c>
      <c r="K8" s="30">
        <v>757</v>
      </c>
      <c r="L8" s="31"/>
      <c r="M8" s="32"/>
      <c r="N8" s="32"/>
      <c r="O8" s="34" t="s">
        <v>111</v>
      </c>
      <c r="P8" s="34"/>
      <c r="Q8" s="34"/>
      <c r="R8" s="32"/>
      <c r="S8" s="32"/>
      <c r="T8" s="32"/>
      <c r="U8" s="34"/>
      <c r="V8" s="35"/>
      <c r="W8" s="36"/>
      <c r="X8" s="45" t="s">
        <v>60</v>
      </c>
      <c r="Y8" s="518" t="s">
        <v>1935</v>
      </c>
    </row>
    <row r="9" spans="1:26" ht="22.5" x14ac:dyDescent="0.3">
      <c r="A9" s="276" t="s">
        <v>416</v>
      </c>
      <c r="B9" s="671" t="s">
        <v>864</v>
      </c>
      <c r="C9" s="287">
        <v>4</v>
      </c>
      <c r="D9" s="287">
        <v>27</v>
      </c>
      <c r="E9" s="41" t="s">
        <v>538</v>
      </c>
      <c r="F9" s="344" t="s">
        <v>844</v>
      </c>
      <c r="G9" s="287" t="s">
        <v>558</v>
      </c>
      <c r="H9" s="344" t="s">
        <v>865</v>
      </c>
      <c r="I9" s="279">
        <v>440</v>
      </c>
      <c r="J9" s="348">
        <v>202.6</v>
      </c>
      <c r="K9" s="281">
        <f>SUM(I9:J9)</f>
        <v>642.6</v>
      </c>
      <c r="L9" s="282"/>
      <c r="M9" s="269"/>
      <c r="N9" s="269"/>
      <c r="O9" s="283" t="s">
        <v>866</v>
      </c>
      <c r="P9" s="283"/>
      <c r="Q9" s="283"/>
      <c r="R9" s="269"/>
      <c r="S9" s="269"/>
      <c r="T9" s="269"/>
      <c r="U9" s="283"/>
      <c r="V9" s="284"/>
      <c r="W9" s="285"/>
      <c r="X9" s="286" t="s">
        <v>543</v>
      </c>
      <c r="Y9" s="515" t="s">
        <v>1564</v>
      </c>
    </row>
    <row r="10" spans="1:26" ht="22.5" x14ac:dyDescent="0.3">
      <c r="A10" s="138" t="s">
        <v>54</v>
      </c>
      <c r="B10" s="676" t="s">
        <v>695</v>
      </c>
      <c r="C10" s="41">
        <v>5</v>
      </c>
      <c r="D10" s="41">
        <v>28</v>
      </c>
      <c r="E10" s="41" t="s">
        <v>589</v>
      </c>
      <c r="F10" s="42" t="s">
        <v>612</v>
      </c>
      <c r="G10" s="41" t="s">
        <v>613</v>
      </c>
      <c r="H10" s="42" t="s">
        <v>614</v>
      </c>
      <c r="I10" s="43">
        <v>440</v>
      </c>
      <c r="J10" s="29">
        <v>411.8</v>
      </c>
      <c r="K10" s="30">
        <v>851.8</v>
      </c>
      <c r="L10" s="31"/>
      <c r="M10" s="32"/>
      <c r="N10" s="32"/>
      <c r="O10" s="656" t="s">
        <v>591</v>
      </c>
      <c r="P10" s="34"/>
      <c r="Q10" s="34" t="s">
        <v>1998</v>
      </c>
      <c r="R10" s="32"/>
      <c r="S10" s="32"/>
      <c r="T10" s="32"/>
      <c r="U10" s="34"/>
      <c r="V10" s="35"/>
      <c r="W10" s="36"/>
      <c r="X10" s="45" t="s">
        <v>561</v>
      </c>
      <c r="Y10" s="909" t="s">
        <v>1999</v>
      </c>
    </row>
    <row r="11" spans="1:26" ht="22.5" x14ac:dyDescent="0.3">
      <c r="A11" s="276" t="s">
        <v>54</v>
      </c>
      <c r="B11" s="668" t="s">
        <v>695</v>
      </c>
      <c r="C11" s="277">
        <v>5</v>
      </c>
      <c r="D11" s="277">
        <v>28</v>
      </c>
      <c r="E11" s="277" t="s">
        <v>589</v>
      </c>
      <c r="F11" s="278" t="s">
        <v>691</v>
      </c>
      <c r="G11" s="277" t="s">
        <v>23</v>
      </c>
      <c r="H11" s="278" t="s">
        <v>696</v>
      </c>
      <c r="I11" s="279">
        <v>440</v>
      </c>
      <c r="J11" s="295">
        <v>413.8</v>
      </c>
      <c r="K11" s="281">
        <v>853.8</v>
      </c>
      <c r="L11" s="282"/>
      <c r="M11" s="269"/>
      <c r="N11" s="269"/>
      <c r="O11" s="789" t="s">
        <v>591</v>
      </c>
      <c r="P11" s="283"/>
      <c r="Q11" s="283" t="s">
        <v>1998</v>
      </c>
      <c r="R11" s="269"/>
      <c r="S11" s="269"/>
      <c r="T11" s="269"/>
      <c r="U11" s="283"/>
      <c r="V11" s="284"/>
      <c r="W11" s="285"/>
      <c r="X11" s="286" t="s">
        <v>592</v>
      </c>
      <c r="Y11" s="909" t="s">
        <v>1999</v>
      </c>
    </row>
    <row r="12" spans="1:26" ht="22.5" x14ac:dyDescent="0.3">
      <c r="A12" s="138" t="s">
        <v>416</v>
      </c>
      <c r="B12" s="665" t="s">
        <v>894</v>
      </c>
      <c r="C12" s="41">
        <v>5</v>
      </c>
      <c r="D12" s="41">
        <v>28</v>
      </c>
      <c r="E12" s="41" t="s">
        <v>557</v>
      </c>
      <c r="F12" s="42" t="s">
        <v>880</v>
      </c>
      <c r="G12" s="41" t="s">
        <v>419</v>
      </c>
      <c r="H12" s="42" t="s">
        <v>895</v>
      </c>
      <c r="I12" s="43">
        <v>440</v>
      </c>
      <c r="J12" s="29">
        <v>411.6</v>
      </c>
      <c r="K12" s="30">
        <v>851.6</v>
      </c>
      <c r="L12" s="350"/>
      <c r="M12" s="351"/>
      <c r="N12" s="351"/>
      <c r="O12" s="34" t="s">
        <v>896</v>
      </c>
      <c r="P12" s="352"/>
      <c r="Q12" s="352"/>
      <c r="R12" s="351"/>
      <c r="S12" s="351"/>
      <c r="T12" s="351"/>
      <c r="U12" s="352"/>
      <c r="V12" s="353"/>
      <c r="W12" s="354"/>
      <c r="X12" s="45" t="s">
        <v>561</v>
      </c>
      <c r="Y12" s="515" t="s">
        <v>1564</v>
      </c>
    </row>
    <row r="13" spans="1:26" ht="22.5" x14ac:dyDescent="0.3">
      <c r="A13" s="199" t="s">
        <v>63</v>
      </c>
      <c r="B13" s="665" t="s">
        <v>1317</v>
      </c>
      <c r="C13" s="99">
        <v>4</v>
      </c>
      <c r="D13" s="99">
        <v>21</v>
      </c>
      <c r="E13" s="99" t="s">
        <v>192</v>
      </c>
      <c r="F13" s="100" t="s">
        <v>1318</v>
      </c>
      <c r="G13" s="99" t="s">
        <v>44</v>
      </c>
      <c r="H13" s="100" t="s">
        <v>1319</v>
      </c>
      <c r="I13" s="101">
        <v>560</v>
      </c>
      <c r="J13" s="220">
        <v>400</v>
      </c>
      <c r="K13" s="103">
        <v>960</v>
      </c>
      <c r="L13" s="31"/>
      <c r="M13" s="32"/>
      <c r="N13" s="32"/>
      <c r="O13" s="656" t="s">
        <v>622</v>
      </c>
      <c r="P13" s="34"/>
      <c r="Q13" s="34"/>
      <c r="R13" s="32"/>
      <c r="S13" s="32"/>
      <c r="T13" s="32" t="s">
        <v>1937</v>
      </c>
      <c r="U13" s="34"/>
      <c r="V13" s="35"/>
      <c r="W13" s="104"/>
      <c r="X13" s="105" t="s">
        <v>60</v>
      </c>
      <c r="Y13" s="518" t="s">
        <v>1938</v>
      </c>
    </row>
    <row r="14" spans="1:26" ht="22.5" x14ac:dyDescent="0.3">
      <c r="A14" s="649" t="s">
        <v>54</v>
      </c>
      <c r="B14" s="675" t="s">
        <v>1317</v>
      </c>
      <c r="C14" s="650">
        <v>4</v>
      </c>
      <c r="D14" s="650">
        <v>21</v>
      </c>
      <c r="E14" s="650" t="s">
        <v>288</v>
      </c>
      <c r="F14" s="651" t="s">
        <v>1287</v>
      </c>
      <c r="G14" s="650" t="s">
        <v>57</v>
      </c>
      <c r="H14" s="651" t="s">
        <v>1333</v>
      </c>
      <c r="I14" s="652">
        <v>560</v>
      </c>
      <c r="J14" s="653">
        <v>330</v>
      </c>
      <c r="K14" s="654">
        <v>890</v>
      </c>
      <c r="L14" s="655"/>
      <c r="M14" s="656"/>
      <c r="N14" s="656"/>
      <c r="O14" s="656" t="s">
        <v>622</v>
      </c>
      <c r="P14" s="656"/>
      <c r="Q14" s="656"/>
      <c r="R14" s="656"/>
      <c r="S14" s="656"/>
      <c r="T14" s="656"/>
      <c r="U14" s="656"/>
      <c r="V14" s="657"/>
      <c r="W14" s="658"/>
      <c r="X14" s="659" t="s">
        <v>67</v>
      </c>
      <c r="Y14" s="882" t="s">
        <v>1939</v>
      </c>
    </row>
    <row r="15" spans="1:26" ht="22.5" x14ac:dyDescent="0.3">
      <c r="A15" s="98" t="s">
        <v>131</v>
      </c>
      <c r="B15" s="667" t="s">
        <v>132</v>
      </c>
      <c r="C15" s="99">
        <v>3</v>
      </c>
      <c r="D15" s="99">
        <v>18</v>
      </c>
      <c r="E15" s="99" t="s">
        <v>21</v>
      </c>
      <c r="F15" s="100" t="s">
        <v>125</v>
      </c>
      <c r="G15" s="99" t="s">
        <v>133</v>
      </c>
      <c r="H15" s="100" t="s">
        <v>134</v>
      </c>
      <c r="I15" s="101">
        <v>590</v>
      </c>
      <c r="J15" s="102">
        <v>332</v>
      </c>
      <c r="K15" s="103">
        <v>922</v>
      </c>
      <c r="L15" s="31"/>
      <c r="M15" s="32"/>
      <c r="N15" s="32"/>
      <c r="O15" s="34" t="s">
        <v>32</v>
      </c>
      <c r="P15" s="34"/>
      <c r="Q15" s="34"/>
      <c r="R15" s="32"/>
      <c r="S15" s="32"/>
      <c r="T15" s="32"/>
      <c r="U15" s="34"/>
      <c r="V15" s="35"/>
      <c r="W15" s="104"/>
      <c r="X15" s="105" t="s">
        <v>67</v>
      </c>
      <c r="Y15" s="518" t="s">
        <v>1935</v>
      </c>
    </row>
    <row r="16" spans="1:26" ht="22.5" x14ac:dyDescent="0.3">
      <c r="A16" s="649" t="s">
        <v>54</v>
      </c>
      <c r="B16" s="675" t="s">
        <v>1311</v>
      </c>
      <c r="C16" s="650">
        <v>3</v>
      </c>
      <c r="D16" s="650">
        <v>18</v>
      </c>
      <c r="E16" s="650" t="s">
        <v>21</v>
      </c>
      <c r="F16" s="651" t="s">
        <v>1287</v>
      </c>
      <c r="G16" s="650" t="s">
        <v>38</v>
      </c>
      <c r="H16" s="651" t="s">
        <v>1312</v>
      </c>
      <c r="I16" s="652">
        <v>650</v>
      </c>
      <c r="J16" s="653">
        <v>244.8</v>
      </c>
      <c r="K16" s="654">
        <v>894.8</v>
      </c>
      <c r="L16" s="655"/>
      <c r="M16" s="656"/>
      <c r="N16" s="656"/>
      <c r="O16" s="656" t="s">
        <v>32</v>
      </c>
      <c r="P16" s="656"/>
      <c r="Q16" s="656"/>
      <c r="R16" s="656"/>
      <c r="S16" s="656"/>
      <c r="T16" s="656"/>
      <c r="U16" s="656"/>
      <c r="V16" s="657"/>
      <c r="W16" s="658"/>
      <c r="X16" s="659" t="s">
        <v>67</v>
      </c>
      <c r="Y16" s="882"/>
    </row>
    <row r="17" spans="1:25" ht="22.5" x14ac:dyDescent="0.3">
      <c r="A17" s="40" t="s">
        <v>70</v>
      </c>
      <c r="B17" s="676" t="s">
        <v>71</v>
      </c>
      <c r="C17" s="41">
        <v>2</v>
      </c>
      <c r="D17" s="41">
        <v>14</v>
      </c>
      <c r="E17" s="41" t="s">
        <v>21</v>
      </c>
      <c r="F17" s="42" t="s">
        <v>56</v>
      </c>
      <c r="G17" s="41" t="s">
        <v>57</v>
      </c>
      <c r="H17" s="42" t="s">
        <v>72</v>
      </c>
      <c r="I17" s="43">
        <v>500</v>
      </c>
      <c r="J17" s="29">
        <v>20</v>
      </c>
      <c r="K17" s="30">
        <v>520</v>
      </c>
      <c r="L17" s="31"/>
      <c r="M17" s="32"/>
      <c r="N17" s="32"/>
      <c r="O17" s="34" t="s">
        <v>73</v>
      </c>
      <c r="P17" s="34"/>
      <c r="Q17" s="34"/>
      <c r="R17" s="32"/>
      <c r="S17" s="32"/>
      <c r="T17" s="32"/>
      <c r="U17" s="34"/>
      <c r="V17" s="35"/>
      <c r="W17" s="36"/>
      <c r="X17" s="45" t="s">
        <v>33</v>
      </c>
      <c r="Y17" s="518" t="s">
        <v>1940</v>
      </c>
    </row>
    <row r="18" spans="1:25" ht="22.5" x14ac:dyDescent="0.3">
      <c r="A18" s="199" t="s">
        <v>63</v>
      </c>
      <c r="B18" s="898" t="s">
        <v>71</v>
      </c>
      <c r="C18" s="41">
        <v>2</v>
      </c>
      <c r="D18" s="41">
        <v>14</v>
      </c>
      <c r="E18" s="41" t="s">
        <v>21</v>
      </c>
      <c r="F18" s="100" t="s">
        <v>465</v>
      </c>
      <c r="G18" s="99" t="s">
        <v>481</v>
      </c>
      <c r="H18" s="100" t="s">
        <v>482</v>
      </c>
      <c r="I18" s="101">
        <v>500</v>
      </c>
      <c r="J18" s="102">
        <v>10</v>
      </c>
      <c r="K18" s="103">
        <v>645</v>
      </c>
      <c r="L18" s="31"/>
      <c r="M18" s="32"/>
      <c r="N18" s="32"/>
      <c r="O18" s="34" t="s">
        <v>1953</v>
      </c>
      <c r="P18" s="34"/>
      <c r="Q18" s="34"/>
      <c r="R18" s="32"/>
      <c r="S18" s="32"/>
      <c r="T18" s="32"/>
      <c r="U18" s="34"/>
      <c r="V18" s="35"/>
      <c r="W18" s="104"/>
      <c r="X18" s="105" t="s">
        <v>468</v>
      </c>
      <c r="Y18" s="332" t="s">
        <v>1724</v>
      </c>
    </row>
    <row r="19" spans="1:25" ht="22.5" x14ac:dyDescent="0.3">
      <c r="A19" s="138" t="s">
        <v>63</v>
      </c>
      <c r="B19" s="665" t="s">
        <v>299</v>
      </c>
      <c r="C19" s="41">
        <v>2</v>
      </c>
      <c r="D19" s="41">
        <v>14</v>
      </c>
      <c r="E19" s="41" t="s">
        <v>300</v>
      </c>
      <c r="F19" s="42" t="s">
        <v>295</v>
      </c>
      <c r="G19" s="41" t="s">
        <v>85</v>
      </c>
      <c r="H19" s="42" t="s">
        <v>296</v>
      </c>
      <c r="I19" s="43">
        <v>580</v>
      </c>
      <c r="J19" s="29">
        <v>217</v>
      </c>
      <c r="K19" s="30">
        <v>797</v>
      </c>
      <c r="L19" s="31"/>
      <c r="M19" s="32"/>
      <c r="N19" s="32"/>
      <c r="O19" s="656" t="s">
        <v>73</v>
      </c>
      <c r="P19" s="34"/>
      <c r="Q19" s="34"/>
      <c r="R19" s="32"/>
      <c r="S19" s="32"/>
      <c r="T19" s="32"/>
      <c r="U19" s="34"/>
      <c r="V19" s="35"/>
      <c r="W19" s="36"/>
      <c r="X19" s="45" t="s">
        <v>60</v>
      </c>
      <c r="Y19" s="518" t="s">
        <v>1941</v>
      </c>
    </row>
    <row r="20" spans="1:25" ht="22.5" x14ac:dyDescent="0.3">
      <c r="A20" s="138" t="s">
        <v>63</v>
      </c>
      <c r="B20" s="665" t="s">
        <v>316</v>
      </c>
      <c r="C20" s="41">
        <v>2</v>
      </c>
      <c r="D20" s="41">
        <v>14</v>
      </c>
      <c r="E20" s="41" t="s">
        <v>83</v>
      </c>
      <c r="F20" s="42" t="s">
        <v>311</v>
      </c>
      <c r="G20" s="41" t="s">
        <v>264</v>
      </c>
      <c r="H20" s="42" t="s">
        <v>317</v>
      </c>
      <c r="I20" s="43">
        <v>410</v>
      </c>
      <c r="J20" s="29">
        <v>217</v>
      </c>
      <c r="K20" s="30">
        <v>627</v>
      </c>
      <c r="L20" s="31"/>
      <c r="M20" s="32"/>
      <c r="N20" s="32"/>
      <c r="O20" s="34" t="s">
        <v>73</v>
      </c>
      <c r="P20" s="34"/>
      <c r="Q20" s="34"/>
      <c r="R20" s="32"/>
      <c r="S20" s="32"/>
      <c r="T20" s="32"/>
      <c r="U20" s="34"/>
      <c r="V20" s="35"/>
      <c r="W20" s="36"/>
      <c r="X20" s="45" t="s">
        <v>60</v>
      </c>
      <c r="Y20" s="518" t="s">
        <v>1935</v>
      </c>
    </row>
    <row r="21" spans="1:25" ht="22.5" x14ac:dyDescent="0.3">
      <c r="A21" s="138" t="s">
        <v>509</v>
      </c>
      <c r="B21" s="665" t="s">
        <v>510</v>
      </c>
      <c r="C21" s="41">
        <v>2</v>
      </c>
      <c r="D21" s="41">
        <v>14</v>
      </c>
      <c r="E21" s="41" t="s">
        <v>511</v>
      </c>
      <c r="F21" s="42" t="s">
        <v>502</v>
      </c>
      <c r="G21" s="41" t="s">
        <v>419</v>
      </c>
      <c r="H21" s="42" t="s">
        <v>512</v>
      </c>
      <c r="I21" s="43">
        <v>500</v>
      </c>
      <c r="J21" s="29">
        <v>20</v>
      </c>
      <c r="K21" s="30">
        <v>520</v>
      </c>
      <c r="L21" s="31"/>
      <c r="M21" s="32"/>
      <c r="N21" s="32"/>
      <c r="O21" s="804" t="s">
        <v>513</v>
      </c>
      <c r="P21" s="34"/>
      <c r="Q21" s="34"/>
      <c r="R21" s="32"/>
      <c r="S21" s="32"/>
      <c r="T21" s="32"/>
      <c r="U21" s="34"/>
      <c r="V21" s="35"/>
      <c r="W21" s="36"/>
      <c r="X21" s="45" t="s">
        <v>324</v>
      </c>
      <c r="Y21" s="762" t="s">
        <v>1955</v>
      </c>
    </row>
    <row r="22" spans="1:25" ht="22.5" x14ac:dyDescent="0.3">
      <c r="A22" s="685" t="s">
        <v>54</v>
      </c>
      <c r="B22" s="686" t="s">
        <v>1251</v>
      </c>
      <c r="C22" s="687">
        <v>3</v>
      </c>
      <c r="D22" s="687">
        <v>24</v>
      </c>
      <c r="E22" s="687" t="s">
        <v>1252</v>
      </c>
      <c r="F22" s="688" t="s">
        <v>1245</v>
      </c>
      <c r="G22" s="687" t="s">
        <v>65</v>
      </c>
      <c r="H22" s="688" t="s">
        <v>1254</v>
      </c>
      <c r="I22" s="689">
        <v>0</v>
      </c>
      <c r="J22" s="690">
        <v>105</v>
      </c>
      <c r="K22" s="780">
        <v>105</v>
      </c>
      <c r="L22" s="655"/>
      <c r="M22" s="656"/>
      <c r="N22" s="656"/>
      <c r="O22" s="656" t="s">
        <v>107</v>
      </c>
      <c r="P22" s="656"/>
      <c r="Q22" s="656" t="s">
        <v>2221</v>
      </c>
      <c r="R22" s="656"/>
      <c r="S22" s="656"/>
      <c r="T22" s="656"/>
      <c r="U22" s="656"/>
      <c r="V22" s="657"/>
      <c r="W22" s="781"/>
      <c r="X22" s="782" t="s">
        <v>1252</v>
      </c>
      <c r="Y22" s="882" t="s">
        <v>1637</v>
      </c>
    </row>
    <row r="23" spans="1:25" ht="22.5" x14ac:dyDescent="0.3">
      <c r="A23" s="138" t="s">
        <v>70</v>
      </c>
      <c r="B23" s="665" t="s">
        <v>184</v>
      </c>
      <c r="C23" s="41">
        <v>2</v>
      </c>
      <c r="D23" s="41">
        <v>14</v>
      </c>
      <c r="E23" s="41" t="s">
        <v>83</v>
      </c>
      <c r="F23" s="42" t="s">
        <v>185</v>
      </c>
      <c r="G23" s="41" t="s">
        <v>186</v>
      </c>
      <c r="H23" s="42" t="s">
        <v>187</v>
      </c>
      <c r="I23" s="43">
        <v>560</v>
      </c>
      <c r="J23" s="29">
        <v>210</v>
      </c>
      <c r="K23" s="30">
        <v>770</v>
      </c>
      <c r="L23" s="31"/>
      <c r="M23" s="32"/>
      <c r="N23" s="32"/>
      <c r="O23" s="419" t="s">
        <v>128</v>
      </c>
      <c r="P23" s="34"/>
      <c r="Q23" s="34"/>
      <c r="R23" s="32"/>
      <c r="S23" s="32"/>
      <c r="T23" s="32"/>
      <c r="U23" s="34"/>
      <c r="V23" s="35"/>
      <c r="W23" s="36"/>
      <c r="X23" s="45" t="s">
        <v>26</v>
      </c>
      <c r="Y23" s="496" t="s">
        <v>1935</v>
      </c>
    </row>
    <row r="24" spans="1:25" ht="22.5" x14ac:dyDescent="0.3">
      <c r="A24" s="138" t="s">
        <v>63</v>
      </c>
      <c r="B24" s="906" t="s">
        <v>796</v>
      </c>
      <c r="C24" s="41">
        <v>2</v>
      </c>
      <c r="D24" s="41">
        <v>14</v>
      </c>
      <c r="E24" s="41" t="s">
        <v>83</v>
      </c>
      <c r="F24" s="42" t="s">
        <v>1815</v>
      </c>
      <c r="G24" s="41" t="s">
        <v>126</v>
      </c>
      <c r="H24" s="42" t="s">
        <v>1995</v>
      </c>
      <c r="I24" s="43">
        <v>510</v>
      </c>
      <c r="J24" s="29">
        <v>10</v>
      </c>
      <c r="K24" s="30">
        <v>520</v>
      </c>
      <c r="L24" s="31"/>
      <c r="M24" s="32"/>
      <c r="N24" s="32"/>
      <c r="O24" s="656" t="s">
        <v>128</v>
      </c>
      <c r="P24" s="34" t="s">
        <v>1996</v>
      </c>
      <c r="Q24" s="34"/>
      <c r="R24" s="32"/>
      <c r="S24" s="32"/>
      <c r="T24" s="32"/>
      <c r="U24" s="34"/>
      <c r="V24" s="35"/>
      <c r="W24" s="36"/>
      <c r="X24" s="45" t="s">
        <v>280</v>
      </c>
      <c r="Y24" s="496" t="s">
        <v>1932</v>
      </c>
    </row>
    <row r="25" spans="1:25" ht="22.5" x14ac:dyDescent="0.3">
      <c r="A25" s="963" t="s">
        <v>54</v>
      </c>
      <c r="B25" s="964" t="s">
        <v>492</v>
      </c>
      <c r="C25" s="965">
        <v>1</v>
      </c>
      <c r="D25" s="965">
        <v>7</v>
      </c>
      <c r="E25" s="965" t="s">
        <v>493</v>
      </c>
      <c r="F25" s="966" t="s">
        <v>487</v>
      </c>
      <c r="G25" s="965" t="s">
        <v>23</v>
      </c>
      <c r="H25" s="966" t="s">
        <v>498</v>
      </c>
      <c r="I25" s="967">
        <v>390</v>
      </c>
      <c r="J25" s="968">
        <v>5</v>
      </c>
      <c r="K25" s="969">
        <v>395</v>
      </c>
      <c r="L25" s="970"/>
      <c r="M25" s="971"/>
      <c r="N25" s="971"/>
      <c r="O25" s="972">
        <v>12</v>
      </c>
      <c r="P25" s="973"/>
      <c r="Q25" s="973"/>
      <c r="R25" s="971"/>
      <c r="S25" s="971"/>
      <c r="T25" s="971"/>
      <c r="U25" s="973"/>
      <c r="V25" s="974"/>
      <c r="W25" s="975"/>
      <c r="X25" s="976" t="s">
        <v>495</v>
      </c>
      <c r="Y25" s="977" t="s">
        <v>1955</v>
      </c>
    </row>
    <row r="26" spans="1:25" ht="22.5" x14ac:dyDescent="0.3">
      <c r="A26" s="978" t="s">
        <v>54</v>
      </c>
      <c r="B26" s="979" t="s">
        <v>454</v>
      </c>
      <c r="C26" s="980">
        <v>3</v>
      </c>
      <c r="D26" s="980">
        <v>18</v>
      </c>
      <c r="E26" s="980" t="s">
        <v>451</v>
      </c>
      <c r="F26" s="981" t="s">
        <v>445</v>
      </c>
      <c r="G26" s="980" t="s">
        <v>65</v>
      </c>
      <c r="H26" s="981" t="s">
        <v>455</v>
      </c>
      <c r="I26" s="982">
        <v>341</v>
      </c>
      <c r="J26" s="983">
        <v>45</v>
      </c>
      <c r="K26" s="984">
        <f>SUM(I26:J26)</f>
        <v>386</v>
      </c>
      <c r="L26" s="480"/>
      <c r="M26" s="481"/>
      <c r="N26" s="481"/>
      <c r="O26" s="482" t="s">
        <v>115</v>
      </c>
      <c r="P26" s="482"/>
      <c r="Q26" s="482"/>
      <c r="R26" s="481"/>
      <c r="S26" s="481"/>
      <c r="T26" s="481"/>
      <c r="U26" s="482"/>
      <c r="V26" s="484"/>
      <c r="W26" s="985"/>
      <c r="X26" s="986" t="s">
        <v>348</v>
      </c>
      <c r="Y26" s="987" t="s">
        <v>1564</v>
      </c>
    </row>
    <row r="27" spans="1:25" ht="22.5" x14ac:dyDescent="0.3">
      <c r="A27" s="122" t="s">
        <v>963</v>
      </c>
      <c r="B27" s="673" t="s">
        <v>971</v>
      </c>
      <c r="C27" s="206">
        <v>4</v>
      </c>
      <c r="D27" s="206">
        <v>27</v>
      </c>
      <c r="E27" s="206" t="s">
        <v>451</v>
      </c>
      <c r="F27" s="207" t="s">
        <v>965</v>
      </c>
      <c r="G27" s="206" t="s">
        <v>966</v>
      </c>
      <c r="H27" s="207" t="s">
        <v>967</v>
      </c>
      <c r="I27" s="208">
        <v>308</v>
      </c>
      <c r="J27" s="209">
        <v>222.6</v>
      </c>
      <c r="K27" s="30">
        <v>530.6</v>
      </c>
      <c r="L27" s="363"/>
      <c r="M27" s="364"/>
      <c r="N27" s="364"/>
      <c r="O27" s="365" t="s">
        <v>972</v>
      </c>
      <c r="P27" s="365"/>
      <c r="Q27" s="365"/>
      <c r="R27" s="364"/>
      <c r="S27" s="364"/>
      <c r="T27" s="364"/>
      <c r="U27" s="366"/>
      <c r="V27" s="367"/>
      <c r="W27" s="104"/>
      <c r="X27" s="145" t="s">
        <v>973</v>
      </c>
      <c r="Y27" s="515" t="s">
        <v>1564</v>
      </c>
    </row>
    <row r="28" spans="1:25" ht="22.5" x14ac:dyDescent="0.3">
      <c r="A28" s="122" t="s">
        <v>416</v>
      </c>
      <c r="B28" s="673" t="s">
        <v>971</v>
      </c>
      <c r="C28" s="206">
        <v>4</v>
      </c>
      <c r="D28" s="206">
        <v>27</v>
      </c>
      <c r="E28" s="206" t="s">
        <v>451</v>
      </c>
      <c r="F28" s="207" t="s">
        <v>977</v>
      </c>
      <c r="G28" s="206" t="s">
        <v>791</v>
      </c>
      <c r="H28" s="207" t="s">
        <v>978</v>
      </c>
      <c r="I28" s="208">
        <v>308</v>
      </c>
      <c r="J28" s="209">
        <v>222.6</v>
      </c>
      <c r="K28" s="30">
        <v>530.6</v>
      </c>
      <c r="L28" s="363"/>
      <c r="M28" s="364"/>
      <c r="N28" s="364"/>
      <c r="O28" s="365" t="s">
        <v>972</v>
      </c>
      <c r="P28" s="365"/>
      <c r="Q28" s="365"/>
      <c r="R28" s="364"/>
      <c r="S28" s="364"/>
      <c r="T28" s="364"/>
      <c r="U28" s="366"/>
      <c r="V28" s="367"/>
      <c r="W28" s="104"/>
      <c r="X28" s="145" t="s">
        <v>543</v>
      </c>
      <c r="Y28" s="213" t="s">
        <v>1564</v>
      </c>
    </row>
    <row r="29" spans="1:25" ht="22.5" x14ac:dyDescent="0.3">
      <c r="A29" s="138" t="s">
        <v>54</v>
      </c>
      <c r="B29" s="666" t="s">
        <v>960</v>
      </c>
      <c r="C29" s="41">
        <v>5</v>
      </c>
      <c r="D29" s="41">
        <v>27</v>
      </c>
      <c r="E29" s="41" t="s">
        <v>288</v>
      </c>
      <c r="F29" s="42" t="s">
        <v>925</v>
      </c>
      <c r="G29" s="41" t="s">
        <v>57</v>
      </c>
      <c r="H29" s="42" t="s">
        <v>961</v>
      </c>
      <c r="I29" s="43">
        <v>590</v>
      </c>
      <c r="J29" s="29">
        <v>435.2</v>
      </c>
      <c r="K29" s="30">
        <v>1025.2</v>
      </c>
      <c r="L29" s="31"/>
      <c r="M29" s="32"/>
      <c r="N29" s="32"/>
      <c r="O29" s="34" t="s">
        <v>962</v>
      </c>
      <c r="P29" s="34"/>
      <c r="Q29" s="34"/>
      <c r="R29" s="32"/>
      <c r="S29" s="32"/>
      <c r="T29" s="32"/>
      <c r="U29" s="34"/>
      <c r="V29" s="35"/>
      <c r="W29" s="36"/>
      <c r="X29" s="45" t="s">
        <v>67</v>
      </c>
      <c r="Y29" s="213" t="s">
        <v>1940</v>
      </c>
    </row>
    <row r="30" spans="1:25" ht="22.5" x14ac:dyDescent="0.3">
      <c r="A30" s="501" t="s">
        <v>416</v>
      </c>
      <c r="B30" s="681" t="s">
        <v>1278</v>
      </c>
      <c r="C30" s="502">
        <v>5</v>
      </c>
      <c r="D30" s="502">
        <v>40</v>
      </c>
      <c r="E30" s="502" t="s">
        <v>511</v>
      </c>
      <c r="F30" s="503" t="s">
        <v>1279</v>
      </c>
      <c r="G30" s="502" t="s">
        <v>791</v>
      </c>
      <c r="H30" s="503" t="s">
        <v>1280</v>
      </c>
      <c r="I30" s="504">
        <v>990</v>
      </c>
      <c r="J30" s="505">
        <v>535</v>
      </c>
      <c r="K30" s="506">
        <v>1525</v>
      </c>
      <c r="L30" s="31"/>
      <c r="M30" s="32"/>
      <c r="N30" s="32"/>
      <c r="O30" s="656" t="s">
        <v>1281</v>
      </c>
      <c r="P30" s="34"/>
      <c r="Q30" s="34"/>
      <c r="R30" s="32"/>
      <c r="S30" s="32"/>
      <c r="T30" s="32"/>
      <c r="U30" s="34" t="s">
        <v>1876</v>
      </c>
      <c r="V30" s="35"/>
      <c r="W30" s="507"/>
      <c r="X30" s="508" t="s">
        <v>1282</v>
      </c>
      <c r="Y30" s="213" t="s">
        <v>1877</v>
      </c>
    </row>
    <row r="31" spans="1:25" ht="22.5" x14ac:dyDescent="0.3">
      <c r="A31" s="649" t="s">
        <v>54</v>
      </c>
      <c r="B31" s="675" t="s">
        <v>1291</v>
      </c>
      <c r="C31" s="650">
        <v>5</v>
      </c>
      <c r="D31" s="650">
        <v>27</v>
      </c>
      <c r="E31" s="650" t="s">
        <v>288</v>
      </c>
      <c r="F31" s="651" t="s">
        <v>1287</v>
      </c>
      <c r="G31" s="650" t="s">
        <v>133</v>
      </c>
      <c r="H31" s="651" t="s">
        <v>1292</v>
      </c>
      <c r="I31" s="652">
        <v>620</v>
      </c>
      <c r="J31" s="653">
        <v>473</v>
      </c>
      <c r="K31" s="654">
        <v>1093</v>
      </c>
      <c r="L31" s="655"/>
      <c r="M31" s="656"/>
      <c r="N31" s="656"/>
      <c r="O31" s="656" t="s">
        <v>962</v>
      </c>
      <c r="P31" s="656"/>
      <c r="Q31" s="656"/>
      <c r="R31" s="656"/>
      <c r="S31" s="656"/>
      <c r="T31" s="656"/>
      <c r="U31" s="656"/>
      <c r="V31" s="657"/>
      <c r="W31" s="658"/>
      <c r="X31" s="659" t="s">
        <v>67</v>
      </c>
      <c r="Y31" s="660"/>
    </row>
    <row r="32" spans="1:25" ht="22.5" x14ac:dyDescent="0.3">
      <c r="A32" s="199" t="s">
        <v>54</v>
      </c>
      <c r="B32" s="665" t="s">
        <v>1343</v>
      </c>
      <c r="C32" s="99">
        <v>5</v>
      </c>
      <c r="D32" s="99">
        <v>27</v>
      </c>
      <c r="E32" s="99" t="s">
        <v>288</v>
      </c>
      <c r="F32" s="100" t="s">
        <v>1287</v>
      </c>
      <c r="G32" s="99" t="s">
        <v>65</v>
      </c>
      <c r="H32" s="100" t="s">
        <v>1339</v>
      </c>
      <c r="I32" s="101">
        <v>670</v>
      </c>
      <c r="J32" s="220">
        <v>430</v>
      </c>
      <c r="K32" s="103">
        <v>1100</v>
      </c>
      <c r="L32" s="31"/>
      <c r="M32" s="32"/>
      <c r="N32" s="32"/>
      <c r="O32" s="656" t="s">
        <v>962</v>
      </c>
      <c r="P32" s="34"/>
      <c r="Q32" s="34"/>
      <c r="R32" s="32" t="s">
        <v>1943</v>
      </c>
      <c r="S32" s="32"/>
      <c r="T32" s="32"/>
      <c r="U32" s="34"/>
      <c r="V32" s="35"/>
      <c r="W32" s="104"/>
      <c r="X32" s="105" t="s">
        <v>67</v>
      </c>
      <c r="Y32" s="213" t="s">
        <v>1942</v>
      </c>
    </row>
    <row r="33" spans="1:25" ht="22.5" x14ac:dyDescent="0.3">
      <c r="A33" s="685" t="s">
        <v>54</v>
      </c>
      <c r="B33" s="686" t="s">
        <v>1203</v>
      </c>
      <c r="C33" s="687">
        <v>5</v>
      </c>
      <c r="D33" s="687">
        <v>27</v>
      </c>
      <c r="E33" s="687" t="s">
        <v>288</v>
      </c>
      <c r="F33" s="688" t="s">
        <v>1160</v>
      </c>
      <c r="G33" s="687" t="s">
        <v>38</v>
      </c>
      <c r="H33" s="688" t="s">
        <v>1204</v>
      </c>
      <c r="I33" s="689">
        <v>620</v>
      </c>
      <c r="J33" s="690">
        <v>430</v>
      </c>
      <c r="K33" s="780">
        <f>SUM(I33:J33)</f>
        <v>1050</v>
      </c>
      <c r="L33" s="655"/>
      <c r="M33" s="656"/>
      <c r="N33" s="656"/>
      <c r="O33" s="656" t="s">
        <v>1205</v>
      </c>
      <c r="P33" s="656"/>
      <c r="Q33" s="656"/>
      <c r="R33" s="656" t="s">
        <v>1930</v>
      </c>
      <c r="S33" s="656"/>
      <c r="T33" s="656"/>
      <c r="U33" s="656"/>
      <c r="V33" s="657"/>
      <c r="W33" s="781"/>
      <c r="X33" s="782" t="s">
        <v>67</v>
      </c>
      <c r="Y33" s="660" t="s">
        <v>1929</v>
      </c>
    </row>
    <row r="34" spans="1:25" ht="22.5" x14ac:dyDescent="0.3">
      <c r="A34" s="122" t="s">
        <v>54</v>
      </c>
      <c r="B34" s="665" t="s">
        <v>1018</v>
      </c>
      <c r="C34" s="41">
        <v>13</v>
      </c>
      <c r="D34" s="41">
        <v>100</v>
      </c>
      <c r="E34" s="41" t="s">
        <v>222</v>
      </c>
      <c r="F34" s="42" t="s">
        <v>1019</v>
      </c>
      <c r="G34" s="41" t="s">
        <v>38</v>
      </c>
      <c r="H34" s="42" t="s">
        <v>1020</v>
      </c>
      <c r="I34" s="208">
        <v>1450</v>
      </c>
      <c r="J34" s="29">
        <v>70</v>
      </c>
      <c r="K34" s="30">
        <f>SUM(I34:J34)</f>
        <v>1520</v>
      </c>
      <c r="L34" s="31"/>
      <c r="M34" s="32"/>
      <c r="N34" s="32"/>
      <c r="O34" s="34" t="s">
        <v>2053</v>
      </c>
      <c r="P34" s="34"/>
      <c r="Q34" s="34"/>
      <c r="R34" s="32"/>
      <c r="S34" s="32"/>
      <c r="T34" s="32"/>
      <c r="U34" s="34"/>
      <c r="V34" s="35"/>
      <c r="W34" s="36"/>
      <c r="X34" s="45" t="s">
        <v>348</v>
      </c>
      <c r="Y34" s="896" t="s">
        <v>1940</v>
      </c>
    </row>
    <row r="35" spans="1:25" ht="22.5" x14ac:dyDescent="0.3">
      <c r="A35" s="807" t="s">
        <v>54</v>
      </c>
      <c r="B35" s="897" t="s">
        <v>664</v>
      </c>
      <c r="C35" s="809">
        <v>3</v>
      </c>
      <c r="D35" s="809">
        <v>24</v>
      </c>
      <c r="E35" s="809" t="s">
        <v>288</v>
      </c>
      <c r="F35" s="810" t="s">
        <v>660</v>
      </c>
      <c r="G35" s="809" t="s">
        <v>23</v>
      </c>
      <c r="H35" s="810" t="s">
        <v>665</v>
      </c>
      <c r="I35" s="811">
        <v>440</v>
      </c>
      <c r="J35" s="812">
        <v>317</v>
      </c>
      <c r="K35" s="813">
        <v>757</v>
      </c>
      <c r="L35" s="814"/>
      <c r="M35" s="789"/>
      <c r="N35" s="789"/>
      <c r="O35" s="789" t="s">
        <v>666</v>
      </c>
      <c r="P35" s="789"/>
      <c r="Q35" s="789"/>
      <c r="R35" s="789"/>
      <c r="S35" s="789"/>
      <c r="T35" s="789"/>
      <c r="U35" s="789"/>
      <c r="V35" s="815"/>
      <c r="W35" s="816"/>
      <c r="X35" s="817" t="s">
        <v>67</v>
      </c>
      <c r="Y35" s="883" t="s">
        <v>1932</v>
      </c>
    </row>
    <row r="36" spans="1:25" ht="22.5" x14ac:dyDescent="0.3">
      <c r="A36" s="276" t="s">
        <v>54</v>
      </c>
      <c r="B36" s="668" t="s">
        <v>701</v>
      </c>
      <c r="C36" s="277">
        <v>3</v>
      </c>
      <c r="D36" s="277">
        <v>24</v>
      </c>
      <c r="E36" s="277" t="s">
        <v>288</v>
      </c>
      <c r="F36" s="278" t="s">
        <v>691</v>
      </c>
      <c r="G36" s="277" t="s">
        <v>77</v>
      </c>
      <c r="H36" s="278" t="s">
        <v>699</v>
      </c>
      <c r="I36" s="279">
        <v>440</v>
      </c>
      <c r="J36" s="295">
        <v>317</v>
      </c>
      <c r="K36" s="281">
        <v>757</v>
      </c>
      <c r="L36" s="282"/>
      <c r="M36" s="269"/>
      <c r="N36" s="269"/>
      <c r="O36" s="283" t="s">
        <v>702</v>
      </c>
      <c r="P36" s="283"/>
      <c r="Q36" s="283"/>
      <c r="R36" s="269"/>
      <c r="S36" s="269"/>
      <c r="T36" s="269"/>
      <c r="U36" s="283"/>
      <c r="V36" s="284"/>
      <c r="W36" s="285"/>
      <c r="X36" s="286" t="s">
        <v>67</v>
      </c>
      <c r="Y36" s="524" t="s">
        <v>1935</v>
      </c>
    </row>
    <row r="37" spans="1:25" ht="22.5" x14ac:dyDescent="0.3">
      <c r="A37" s="199" t="s">
        <v>63</v>
      </c>
      <c r="B37" s="680" t="s">
        <v>736</v>
      </c>
      <c r="C37" s="217">
        <v>3</v>
      </c>
      <c r="D37" s="217">
        <v>16</v>
      </c>
      <c r="E37" s="217" t="s">
        <v>737</v>
      </c>
      <c r="F37" s="218" t="s">
        <v>715</v>
      </c>
      <c r="G37" s="217" t="s">
        <v>738</v>
      </c>
      <c r="H37" s="314" t="s">
        <v>739</v>
      </c>
      <c r="I37" s="219">
        <v>341</v>
      </c>
      <c r="J37" s="220">
        <v>172.6</v>
      </c>
      <c r="K37" s="103">
        <v>513.6</v>
      </c>
      <c r="L37" s="31"/>
      <c r="M37" s="32"/>
      <c r="N37" s="32"/>
      <c r="O37" s="210" t="s">
        <v>740</v>
      </c>
      <c r="P37" s="210"/>
      <c r="Q37" s="210"/>
      <c r="R37" s="32"/>
      <c r="S37" s="32"/>
      <c r="T37" s="32"/>
      <c r="U37" s="210"/>
      <c r="V37" s="211"/>
      <c r="W37" s="321"/>
      <c r="X37" s="222" t="s">
        <v>741</v>
      </c>
      <c r="Y37" s="496" t="s">
        <v>1660</v>
      </c>
    </row>
    <row r="38" spans="1:25" ht="22.5" x14ac:dyDescent="0.3">
      <c r="A38" s="138" t="s">
        <v>63</v>
      </c>
      <c r="B38" s="666" t="s">
        <v>1012</v>
      </c>
      <c r="C38" s="41">
        <v>3</v>
      </c>
      <c r="D38" s="41">
        <v>16</v>
      </c>
      <c r="E38" s="41" t="s">
        <v>192</v>
      </c>
      <c r="F38" s="42" t="s">
        <v>985</v>
      </c>
      <c r="G38" s="41" t="s">
        <v>44</v>
      </c>
      <c r="H38" s="42" t="s">
        <v>1013</v>
      </c>
      <c r="I38" s="43">
        <v>440</v>
      </c>
      <c r="J38" s="29">
        <v>317</v>
      </c>
      <c r="K38" s="30">
        <v>757</v>
      </c>
      <c r="L38" s="31"/>
      <c r="M38" s="32"/>
      <c r="N38" s="32"/>
      <c r="O38" s="34" t="s">
        <v>666</v>
      </c>
      <c r="P38" s="34"/>
      <c r="Q38" s="34"/>
      <c r="R38" s="32"/>
      <c r="S38" s="32"/>
      <c r="T38" s="32"/>
      <c r="U38" s="34"/>
      <c r="V38" s="35"/>
      <c r="W38" s="36"/>
      <c r="X38" s="45" t="s">
        <v>60</v>
      </c>
      <c r="Y38" s="496" t="s">
        <v>1935</v>
      </c>
    </row>
    <row r="39" spans="1:25" ht="22.5" x14ac:dyDescent="0.3">
      <c r="A39" s="685" t="s">
        <v>54</v>
      </c>
      <c r="B39" s="686" t="s">
        <v>1220</v>
      </c>
      <c r="C39" s="687">
        <v>3</v>
      </c>
      <c r="D39" s="687">
        <v>16</v>
      </c>
      <c r="E39" s="687" t="s">
        <v>451</v>
      </c>
      <c r="F39" s="688" t="s">
        <v>1160</v>
      </c>
      <c r="G39" s="687" t="s">
        <v>65</v>
      </c>
      <c r="H39" s="688" t="s">
        <v>1217</v>
      </c>
      <c r="I39" s="689">
        <v>341</v>
      </c>
      <c r="J39" s="690">
        <v>45</v>
      </c>
      <c r="K39" s="780">
        <v>386</v>
      </c>
      <c r="L39" s="655"/>
      <c r="M39" s="656"/>
      <c r="N39" s="656"/>
      <c r="O39" s="656" t="s">
        <v>1221</v>
      </c>
      <c r="P39" s="656"/>
      <c r="Q39" s="656"/>
      <c r="R39" s="656"/>
      <c r="S39" s="656"/>
      <c r="T39" s="656"/>
      <c r="U39" s="656"/>
      <c r="V39" s="657"/>
      <c r="W39" s="781"/>
      <c r="X39" s="782" t="s">
        <v>687</v>
      </c>
      <c r="Y39" s="883" t="s">
        <v>1671</v>
      </c>
    </row>
    <row r="40" spans="1:25" ht="22.5" x14ac:dyDescent="0.3">
      <c r="A40" s="65" t="s">
        <v>54</v>
      </c>
      <c r="B40" s="665" t="s">
        <v>76</v>
      </c>
      <c r="C40" s="41">
        <v>2</v>
      </c>
      <c r="D40" s="41">
        <v>14</v>
      </c>
      <c r="E40" s="41" t="s">
        <v>21</v>
      </c>
      <c r="F40" s="42" t="s">
        <v>56</v>
      </c>
      <c r="G40" s="41" t="s">
        <v>77</v>
      </c>
      <c r="H40" s="42" t="s">
        <v>78</v>
      </c>
      <c r="I40" s="43">
        <v>500</v>
      </c>
      <c r="J40" s="29">
        <v>10</v>
      </c>
      <c r="K40" s="30">
        <v>510</v>
      </c>
      <c r="L40" s="31"/>
      <c r="M40" s="32"/>
      <c r="N40" s="32"/>
      <c r="O40" s="34" t="s">
        <v>79</v>
      </c>
      <c r="P40" s="34"/>
      <c r="Q40" s="34"/>
      <c r="R40" s="32"/>
      <c r="S40" s="32"/>
      <c r="T40" s="32"/>
      <c r="U40" s="34"/>
      <c r="V40" s="35"/>
      <c r="W40" s="36"/>
      <c r="X40" s="45" t="s">
        <v>60</v>
      </c>
      <c r="Y40" s="496" t="s">
        <v>1935</v>
      </c>
    </row>
    <row r="41" spans="1:25" ht="22.5" x14ac:dyDescent="0.3">
      <c r="A41" s="138" t="s">
        <v>416</v>
      </c>
      <c r="B41" s="680" t="s">
        <v>417</v>
      </c>
      <c r="C41" s="206">
        <v>2</v>
      </c>
      <c r="D41" s="206">
        <v>14</v>
      </c>
      <c r="E41" s="206" t="s">
        <v>222</v>
      </c>
      <c r="F41" s="207" t="s">
        <v>418</v>
      </c>
      <c r="G41" s="206" t="s">
        <v>419</v>
      </c>
      <c r="H41" s="207" t="s">
        <v>420</v>
      </c>
      <c r="I41" s="208">
        <v>470</v>
      </c>
      <c r="J41" s="209">
        <v>10</v>
      </c>
      <c r="K41" s="30">
        <v>480</v>
      </c>
      <c r="L41" s="31"/>
      <c r="M41" s="32"/>
      <c r="N41" s="32"/>
      <c r="O41" s="656" t="s">
        <v>79</v>
      </c>
      <c r="P41" s="210"/>
      <c r="Q41" s="211"/>
      <c r="R41" s="32"/>
      <c r="S41" s="32"/>
      <c r="T41" s="32" t="s">
        <v>1951</v>
      </c>
      <c r="U41" s="210"/>
      <c r="V41" s="211"/>
      <c r="W41" s="212"/>
      <c r="X41" s="145" t="s">
        <v>67</v>
      </c>
      <c r="Y41" s="496" t="s">
        <v>1946</v>
      </c>
    </row>
    <row r="42" spans="1:25" ht="22.5" x14ac:dyDescent="0.3">
      <c r="A42" s="199" t="s">
        <v>70</v>
      </c>
      <c r="B42" s="667" t="s">
        <v>730</v>
      </c>
      <c r="C42" s="99">
        <v>2</v>
      </c>
      <c r="D42" s="99">
        <v>16</v>
      </c>
      <c r="E42" s="99" t="s">
        <v>199</v>
      </c>
      <c r="F42" s="319" t="s">
        <v>732</v>
      </c>
      <c r="G42" s="320" t="s">
        <v>38</v>
      </c>
      <c r="H42" s="319" t="s">
        <v>733</v>
      </c>
      <c r="I42" s="101">
        <v>490</v>
      </c>
      <c r="J42" s="102">
        <v>20</v>
      </c>
      <c r="K42" s="103">
        <v>510</v>
      </c>
      <c r="L42" s="31"/>
      <c r="M42" s="32"/>
      <c r="N42" s="32"/>
      <c r="O42" s="34" t="s">
        <v>734</v>
      </c>
      <c r="P42" s="34"/>
      <c r="Q42" s="34"/>
      <c r="R42" s="32"/>
      <c r="S42" s="32"/>
      <c r="T42" s="32"/>
      <c r="U42" s="34"/>
      <c r="V42" s="35"/>
      <c r="W42" s="104"/>
      <c r="X42" s="105" t="s">
        <v>735</v>
      </c>
      <c r="Y42" s="496" t="s">
        <v>1564</v>
      </c>
    </row>
    <row r="43" spans="1:25" ht="22.5" x14ac:dyDescent="0.3">
      <c r="A43" s="988" t="s">
        <v>70</v>
      </c>
      <c r="B43" s="989" t="s">
        <v>730</v>
      </c>
      <c r="C43" s="990">
        <v>2</v>
      </c>
      <c r="D43" s="990">
        <v>16</v>
      </c>
      <c r="E43" s="990" t="s">
        <v>199</v>
      </c>
      <c r="F43" s="991" t="s">
        <v>732</v>
      </c>
      <c r="G43" s="992" t="s">
        <v>57</v>
      </c>
      <c r="H43" s="991" t="s">
        <v>785</v>
      </c>
      <c r="I43" s="993">
        <v>490</v>
      </c>
      <c r="J43" s="994">
        <v>20</v>
      </c>
      <c r="K43" s="995">
        <v>510</v>
      </c>
      <c r="L43" s="970"/>
      <c r="M43" s="971"/>
      <c r="N43" s="971"/>
      <c r="O43" s="1003" t="s">
        <v>786</v>
      </c>
      <c r="P43" s="973"/>
      <c r="Q43" s="973"/>
      <c r="R43" s="971"/>
      <c r="S43" s="971"/>
      <c r="T43" s="971"/>
      <c r="U43" s="973"/>
      <c r="V43" s="974"/>
      <c r="W43" s="996"/>
      <c r="X43" s="997" t="s">
        <v>735</v>
      </c>
      <c r="Y43" s="998" t="s">
        <v>1564</v>
      </c>
    </row>
    <row r="44" spans="1:25" ht="22.5" x14ac:dyDescent="0.3">
      <c r="A44" s="999" t="s">
        <v>54</v>
      </c>
      <c r="B44" s="1000" t="s">
        <v>340</v>
      </c>
      <c r="C44" s="475">
        <v>3</v>
      </c>
      <c r="D44" s="475">
        <v>18</v>
      </c>
      <c r="E44" s="475" t="s">
        <v>21</v>
      </c>
      <c r="F44" s="476" t="s">
        <v>1059</v>
      </c>
      <c r="G44" s="475" t="s">
        <v>228</v>
      </c>
      <c r="H44" s="476" t="s">
        <v>1060</v>
      </c>
      <c r="I44" s="477">
        <v>590</v>
      </c>
      <c r="J44" s="478">
        <v>165</v>
      </c>
      <c r="K44" s="479">
        <v>755</v>
      </c>
      <c r="L44" s="480"/>
      <c r="M44" s="481"/>
      <c r="N44" s="481"/>
      <c r="O44" s="482" t="s">
        <v>87</v>
      </c>
      <c r="P44" s="482"/>
      <c r="Q44" s="482"/>
      <c r="R44" s="481"/>
      <c r="S44" s="481"/>
      <c r="T44" s="481"/>
      <c r="U44" s="482"/>
      <c r="V44" s="484"/>
      <c r="W44" s="485"/>
      <c r="X44" s="1001" t="s">
        <v>67</v>
      </c>
      <c r="Y44" s="1002" t="s">
        <v>1935</v>
      </c>
    </row>
    <row r="45" spans="1:25" ht="22.5" x14ac:dyDescent="0.3">
      <c r="A45" s="40" t="s">
        <v>70</v>
      </c>
      <c r="B45" s="665" t="s">
        <v>82</v>
      </c>
      <c r="C45" s="41">
        <v>3</v>
      </c>
      <c r="D45" s="41">
        <v>18</v>
      </c>
      <c r="E45" s="41" t="s">
        <v>83</v>
      </c>
      <c r="F45" s="42" t="s">
        <v>84</v>
      </c>
      <c r="G45" s="41" t="s">
        <v>85</v>
      </c>
      <c r="H45" s="42" t="s">
        <v>86</v>
      </c>
      <c r="I45" s="43">
        <v>590</v>
      </c>
      <c r="J45" s="29">
        <v>15</v>
      </c>
      <c r="K45" s="30">
        <v>605</v>
      </c>
      <c r="L45" s="31"/>
      <c r="M45" s="32"/>
      <c r="N45" s="32"/>
      <c r="O45" s="34" t="s">
        <v>87</v>
      </c>
      <c r="P45" s="34"/>
      <c r="Q45" s="34"/>
      <c r="R45" s="32"/>
      <c r="S45" s="32"/>
      <c r="T45" s="32"/>
      <c r="U45" s="34"/>
      <c r="V45" s="35"/>
      <c r="W45" s="36"/>
      <c r="X45" s="45" t="s">
        <v>26</v>
      </c>
      <c r="Y45" s="496" t="s">
        <v>1935</v>
      </c>
    </row>
    <row r="46" spans="1:25" ht="33.75" x14ac:dyDescent="0.3">
      <c r="A46" s="735" t="s">
        <v>131</v>
      </c>
      <c r="B46" s="675" t="s">
        <v>153</v>
      </c>
      <c r="C46" s="687">
        <v>3</v>
      </c>
      <c r="D46" s="687">
        <v>20</v>
      </c>
      <c r="E46" s="687" t="s">
        <v>154</v>
      </c>
      <c r="F46" s="688" t="s">
        <v>155</v>
      </c>
      <c r="G46" s="687" t="s">
        <v>126</v>
      </c>
      <c r="H46" s="688" t="s">
        <v>156</v>
      </c>
      <c r="I46" s="689">
        <v>0</v>
      </c>
      <c r="J46" s="690">
        <v>0</v>
      </c>
      <c r="K46" s="780">
        <v>0</v>
      </c>
      <c r="L46" s="655"/>
      <c r="M46" s="656" t="s">
        <v>1926</v>
      </c>
      <c r="N46" s="656"/>
      <c r="O46" s="656" t="s">
        <v>87</v>
      </c>
      <c r="P46" s="656"/>
      <c r="Q46" s="656"/>
      <c r="R46" s="656"/>
      <c r="S46" s="656"/>
      <c r="T46" s="656"/>
      <c r="U46" s="656"/>
      <c r="V46" s="657"/>
      <c r="W46" s="781"/>
      <c r="X46" s="782" t="s">
        <v>157</v>
      </c>
      <c r="Y46" s="883" t="s">
        <v>1927</v>
      </c>
    </row>
    <row r="47" spans="1:25" ht="33.75" x14ac:dyDescent="0.3">
      <c r="A47" s="735" t="s">
        <v>131</v>
      </c>
      <c r="B47" s="675" t="s">
        <v>153</v>
      </c>
      <c r="C47" s="687">
        <v>3</v>
      </c>
      <c r="D47" s="687">
        <v>20</v>
      </c>
      <c r="E47" s="687" t="s">
        <v>154</v>
      </c>
      <c r="F47" s="688" t="s">
        <v>155</v>
      </c>
      <c r="G47" s="687" t="s">
        <v>85</v>
      </c>
      <c r="H47" s="688" t="s">
        <v>160</v>
      </c>
      <c r="I47" s="689">
        <v>0</v>
      </c>
      <c r="J47" s="690">
        <v>0</v>
      </c>
      <c r="K47" s="780">
        <v>0</v>
      </c>
      <c r="L47" s="655"/>
      <c r="M47" s="656" t="s">
        <v>1926</v>
      </c>
      <c r="N47" s="656"/>
      <c r="O47" s="656" t="s">
        <v>87</v>
      </c>
      <c r="P47" s="656"/>
      <c r="Q47" s="656"/>
      <c r="R47" s="656"/>
      <c r="S47" s="656"/>
      <c r="T47" s="656"/>
      <c r="U47" s="656"/>
      <c r="V47" s="657"/>
      <c r="W47" s="781"/>
      <c r="X47" s="782" t="s">
        <v>157</v>
      </c>
      <c r="Y47" s="883" t="s">
        <v>1686</v>
      </c>
    </row>
    <row r="48" spans="1:25" ht="33.75" x14ac:dyDescent="0.3">
      <c r="A48" s="735" t="s">
        <v>131</v>
      </c>
      <c r="B48" s="675" t="s">
        <v>153</v>
      </c>
      <c r="C48" s="687">
        <v>3</v>
      </c>
      <c r="D48" s="687">
        <v>20</v>
      </c>
      <c r="E48" s="687" t="s">
        <v>154</v>
      </c>
      <c r="F48" s="688" t="s">
        <v>155</v>
      </c>
      <c r="G48" s="687" t="s">
        <v>161</v>
      </c>
      <c r="H48" s="688" t="s">
        <v>162</v>
      </c>
      <c r="I48" s="689">
        <v>0</v>
      </c>
      <c r="J48" s="690">
        <v>0</v>
      </c>
      <c r="K48" s="780">
        <v>0</v>
      </c>
      <c r="L48" s="655"/>
      <c r="M48" s="656" t="s">
        <v>1926</v>
      </c>
      <c r="N48" s="656"/>
      <c r="O48" s="656" t="s">
        <v>87</v>
      </c>
      <c r="P48" s="656"/>
      <c r="Q48" s="656"/>
      <c r="R48" s="656"/>
      <c r="S48" s="656"/>
      <c r="T48" s="656"/>
      <c r="U48" s="656"/>
      <c r="V48" s="657"/>
      <c r="W48" s="781"/>
      <c r="X48" s="782" t="s">
        <v>157</v>
      </c>
      <c r="Y48" s="883" t="s">
        <v>1686</v>
      </c>
    </row>
    <row r="49" spans="1:26" ht="33.75" x14ac:dyDescent="0.3">
      <c r="A49" s="735" t="s">
        <v>131</v>
      </c>
      <c r="B49" s="675" t="s">
        <v>153</v>
      </c>
      <c r="C49" s="687">
        <v>3</v>
      </c>
      <c r="D49" s="687">
        <v>20</v>
      </c>
      <c r="E49" s="687" t="s">
        <v>154</v>
      </c>
      <c r="F49" s="688" t="s">
        <v>155</v>
      </c>
      <c r="G49" s="687" t="s">
        <v>44</v>
      </c>
      <c r="H49" s="688" t="s">
        <v>163</v>
      </c>
      <c r="I49" s="689">
        <v>0</v>
      </c>
      <c r="J49" s="690">
        <v>0</v>
      </c>
      <c r="K49" s="780">
        <v>0</v>
      </c>
      <c r="L49" s="655"/>
      <c r="M49" s="656" t="s">
        <v>1926</v>
      </c>
      <c r="N49" s="656"/>
      <c r="O49" s="656" t="s">
        <v>87</v>
      </c>
      <c r="P49" s="656"/>
      <c r="Q49" s="656"/>
      <c r="R49" s="656"/>
      <c r="S49" s="656"/>
      <c r="T49" s="656"/>
      <c r="U49" s="656"/>
      <c r="V49" s="657"/>
      <c r="W49" s="781"/>
      <c r="X49" s="782" t="s">
        <v>157</v>
      </c>
      <c r="Y49" s="883" t="s">
        <v>1686</v>
      </c>
    </row>
    <row r="50" spans="1:26" ht="33.75" x14ac:dyDescent="0.3">
      <c r="A50" s="735" t="s">
        <v>131</v>
      </c>
      <c r="B50" s="675" t="s">
        <v>153</v>
      </c>
      <c r="C50" s="687">
        <v>3</v>
      </c>
      <c r="D50" s="687">
        <v>20</v>
      </c>
      <c r="E50" s="687" t="s">
        <v>154</v>
      </c>
      <c r="F50" s="688" t="s">
        <v>155</v>
      </c>
      <c r="G50" s="687" t="s">
        <v>96</v>
      </c>
      <c r="H50" s="688" t="s">
        <v>164</v>
      </c>
      <c r="I50" s="689">
        <v>0</v>
      </c>
      <c r="J50" s="690">
        <v>0</v>
      </c>
      <c r="K50" s="780">
        <v>0</v>
      </c>
      <c r="L50" s="655"/>
      <c r="M50" s="656" t="s">
        <v>1926</v>
      </c>
      <c r="N50" s="656"/>
      <c r="O50" s="656" t="s">
        <v>87</v>
      </c>
      <c r="P50" s="656"/>
      <c r="Q50" s="656"/>
      <c r="R50" s="656"/>
      <c r="S50" s="656"/>
      <c r="T50" s="656"/>
      <c r="U50" s="656"/>
      <c r="V50" s="657"/>
      <c r="W50" s="781"/>
      <c r="X50" s="782" t="s">
        <v>157</v>
      </c>
      <c r="Y50" s="883" t="s">
        <v>1686</v>
      </c>
    </row>
    <row r="51" spans="1:26" ht="22.5" x14ac:dyDescent="0.3">
      <c r="A51" s="122" t="s">
        <v>416</v>
      </c>
      <c r="B51" s="665" t="s">
        <v>547</v>
      </c>
      <c r="C51" s="41">
        <v>3</v>
      </c>
      <c r="D51" s="41">
        <v>18</v>
      </c>
      <c r="E51" s="41" t="s">
        <v>511</v>
      </c>
      <c r="F51" s="42" t="s">
        <v>539</v>
      </c>
      <c r="G51" s="41" t="s">
        <v>540</v>
      </c>
      <c r="H51" s="42" t="s">
        <v>541</v>
      </c>
      <c r="I51" s="43">
        <v>580</v>
      </c>
      <c r="J51" s="29">
        <v>332</v>
      </c>
      <c r="K51" s="30">
        <v>912</v>
      </c>
      <c r="L51" s="31"/>
      <c r="M51" s="32"/>
      <c r="N51" s="32"/>
      <c r="O51" s="34" t="s">
        <v>548</v>
      </c>
      <c r="P51" s="34"/>
      <c r="Q51" s="34"/>
      <c r="R51" s="32"/>
      <c r="S51" s="32"/>
      <c r="T51" s="32"/>
      <c r="U51" s="34"/>
      <c r="V51" s="35"/>
      <c r="W51" s="36"/>
      <c r="X51" s="45" t="s">
        <v>506</v>
      </c>
      <c r="Y51" s="496" t="s">
        <v>1564</v>
      </c>
    </row>
    <row r="52" spans="1:26" ht="22.5" x14ac:dyDescent="0.3">
      <c r="A52" s="205" t="s">
        <v>509</v>
      </c>
      <c r="B52" s="677" t="s">
        <v>976</v>
      </c>
      <c r="C52" s="99">
        <v>3</v>
      </c>
      <c r="D52" s="99">
        <v>18</v>
      </c>
      <c r="E52" s="99" t="s">
        <v>511</v>
      </c>
      <c r="F52" s="100" t="s">
        <v>977</v>
      </c>
      <c r="G52" s="99" t="s">
        <v>791</v>
      </c>
      <c r="H52" s="100" t="s">
        <v>978</v>
      </c>
      <c r="I52" s="101">
        <v>590</v>
      </c>
      <c r="J52" s="102">
        <v>30</v>
      </c>
      <c r="K52" s="103">
        <v>650</v>
      </c>
      <c r="L52" s="363"/>
      <c r="M52" s="364"/>
      <c r="N52" s="364"/>
      <c r="O52" s="366" t="s">
        <v>87</v>
      </c>
      <c r="P52" s="366"/>
      <c r="Q52" s="366"/>
      <c r="R52" s="364"/>
      <c r="S52" s="364"/>
      <c r="T52" s="364"/>
      <c r="U52" s="366"/>
      <c r="V52" s="367"/>
      <c r="W52" s="104"/>
      <c r="X52" s="105" t="s">
        <v>33</v>
      </c>
      <c r="Y52" s="496" t="s">
        <v>1564</v>
      </c>
    </row>
    <row r="53" spans="1:26" ht="22.5" x14ac:dyDescent="0.3">
      <c r="A53" s="276" t="s">
        <v>54</v>
      </c>
      <c r="B53" s="678" t="s">
        <v>685</v>
      </c>
      <c r="C53" s="277">
        <v>4</v>
      </c>
      <c r="D53" s="277">
        <v>24</v>
      </c>
      <c r="E53" s="277" t="s">
        <v>451</v>
      </c>
      <c r="F53" s="278" t="s">
        <v>660</v>
      </c>
      <c r="G53" s="277" t="s">
        <v>65</v>
      </c>
      <c r="H53" s="278" t="s">
        <v>682</v>
      </c>
      <c r="I53" s="279">
        <v>429</v>
      </c>
      <c r="J53" s="280">
        <v>202.6</v>
      </c>
      <c r="K53" s="281">
        <v>631.6</v>
      </c>
      <c r="L53" s="282"/>
      <c r="M53" s="269"/>
      <c r="N53" s="269"/>
      <c r="O53" s="283" t="s">
        <v>686</v>
      </c>
      <c r="P53" s="283"/>
      <c r="Q53" s="283"/>
      <c r="R53" s="269"/>
      <c r="S53" s="269"/>
      <c r="T53" s="269"/>
      <c r="U53" s="283"/>
      <c r="V53" s="284"/>
      <c r="W53" s="285"/>
      <c r="X53" s="286" t="s">
        <v>687</v>
      </c>
      <c r="Y53" s="496" t="s">
        <v>1660</v>
      </c>
    </row>
    <row r="54" spans="1:26" ht="22.5" x14ac:dyDescent="0.3">
      <c r="A54" s="122" t="s">
        <v>54</v>
      </c>
      <c r="B54" s="733" t="s">
        <v>2092</v>
      </c>
      <c r="C54" s="41">
        <v>5</v>
      </c>
      <c r="D54" s="41">
        <v>38</v>
      </c>
      <c r="E54" s="41" t="s">
        <v>931</v>
      </c>
      <c r="F54" s="42" t="s">
        <v>925</v>
      </c>
      <c r="G54" s="41" t="s">
        <v>23</v>
      </c>
      <c r="H54" s="42" t="s">
        <v>932</v>
      </c>
      <c r="I54" s="43">
        <v>880</v>
      </c>
      <c r="J54" s="29">
        <v>424.2</v>
      </c>
      <c r="K54" s="30">
        <v>1304.2</v>
      </c>
      <c r="L54" s="31"/>
      <c r="M54" s="656" t="s">
        <v>933</v>
      </c>
      <c r="N54" s="32"/>
      <c r="O54" s="34" t="s">
        <v>1559</v>
      </c>
      <c r="P54" s="34"/>
      <c r="Q54" s="34"/>
      <c r="R54" s="32"/>
      <c r="S54" s="32"/>
      <c r="T54" s="32"/>
      <c r="U54" s="34"/>
      <c r="V54" s="35"/>
      <c r="W54" s="36"/>
      <c r="X54" s="45" t="s">
        <v>214</v>
      </c>
      <c r="Y54" s="729" t="s">
        <v>1944</v>
      </c>
    </row>
    <row r="55" spans="1:26" ht="22.5" x14ac:dyDescent="0.3">
      <c r="A55" s="138" t="s">
        <v>416</v>
      </c>
      <c r="B55" s="665" t="s">
        <v>917</v>
      </c>
      <c r="C55" s="41">
        <v>5</v>
      </c>
      <c r="D55" s="41">
        <v>28</v>
      </c>
      <c r="E55" s="41" t="s">
        <v>538</v>
      </c>
      <c r="F55" s="42" t="s">
        <v>880</v>
      </c>
      <c r="G55" s="41" t="s">
        <v>397</v>
      </c>
      <c r="H55" s="42" t="s">
        <v>918</v>
      </c>
      <c r="I55" s="43">
        <v>539</v>
      </c>
      <c r="J55" s="29">
        <v>232.6</v>
      </c>
      <c r="K55" s="30">
        <v>771.6</v>
      </c>
      <c r="L55" s="350"/>
      <c r="M55" s="351"/>
      <c r="N55" s="351"/>
      <c r="O55" s="34" t="s">
        <v>364</v>
      </c>
      <c r="P55" s="352"/>
      <c r="Q55" s="352"/>
      <c r="R55" s="351"/>
      <c r="S55" s="351"/>
      <c r="T55" s="32"/>
      <c r="U55" s="34"/>
      <c r="V55" s="35"/>
      <c r="W55" s="36"/>
      <c r="X55" s="45" t="s">
        <v>543</v>
      </c>
      <c r="Y55" s="496" t="s">
        <v>1660</v>
      </c>
    </row>
    <row r="56" spans="1:26" ht="22.5" x14ac:dyDescent="0.3">
      <c r="A56" s="138" t="s">
        <v>63</v>
      </c>
      <c r="B56" s="665" t="s">
        <v>294</v>
      </c>
      <c r="C56" s="41">
        <v>3</v>
      </c>
      <c r="D56" s="41">
        <v>18</v>
      </c>
      <c r="E56" s="41" t="s">
        <v>21</v>
      </c>
      <c r="F56" s="42" t="s">
        <v>295</v>
      </c>
      <c r="G56" s="41" t="s">
        <v>85</v>
      </c>
      <c r="H56" s="42" t="s">
        <v>296</v>
      </c>
      <c r="I56" s="43">
        <v>600</v>
      </c>
      <c r="J56" s="29">
        <v>317</v>
      </c>
      <c r="K56" s="30">
        <f>SUM(I56:J56)</f>
        <v>917</v>
      </c>
      <c r="L56" s="31"/>
      <c r="M56" s="32"/>
      <c r="N56" s="32"/>
      <c r="O56" s="34" t="s">
        <v>279</v>
      </c>
      <c r="P56" s="34"/>
      <c r="Q56" s="34"/>
      <c r="R56" s="32"/>
      <c r="S56" s="32"/>
      <c r="T56" s="32"/>
      <c r="U56" s="34"/>
      <c r="V56" s="35"/>
      <c r="W56" s="36"/>
      <c r="X56" s="45" t="s">
        <v>60</v>
      </c>
      <c r="Y56" s="496" t="s">
        <v>1564</v>
      </c>
    </row>
    <row r="57" spans="1:26" ht="22.5" x14ac:dyDescent="0.3">
      <c r="A57" s="106" t="s">
        <v>63</v>
      </c>
      <c r="B57" s="672" t="s">
        <v>964</v>
      </c>
      <c r="C57" s="99">
        <v>2</v>
      </c>
      <c r="D57" s="99">
        <v>14</v>
      </c>
      <c r="E57" s="99" t="s">
        <v>199</v>
      </c>
      <c r="F57" s="100" t="s">
        <v>985</v>
      </c>
      <c r="G57" s="99" t="s">
        <v>126</v>
      </c>
      <c r="H57" s="100" t="s">
        <v>1873</v>
      </c>
      <c r="I57" s="101">
        <v>450</v>
      </c>
      <c r="J57" s="102">
        <v>227</v>
      </c>
      <c r="K57" s="103">
        <v>677</v>
      </c>
      <c r="L57" s="31"/>
      <c r="M57" s="32"/>
      <c r="N57" s="910" t="s">
        <v>968</v>
      </c>
      <c r="O57" s="34" t="s">
        <v>1874</v>
      </c>
      <c r="P57" s="34"/>
      <c r="Q57" s="34"/>
      <c r="R57" s="32"/>
      <c r="S57" s="32"/>
      <c r="T57" s="32"/>
      <c r="U57" s="34"/>
      <c r="V57" s="35"/>
      <c r="W57" s="104"/>
      <c r="X57" s="105" t="s">
        <v>280</v>
      </c>
      <c r="Y57" s="756" t="s">
        <v>2097</v>
      </c>
    </row>
    <row r="58" spans="1:26" ht="22.5" x14ac:dyDescent="0.3">
      <c r="A58" s="122" t="s">
        <v>131</v>
      </c>
      <c r="B58" s="665" t="s">
        <v>165</v>
      </c>
      <c r="C58" s="41">
        <v>3</v>
      </c>
      <c r="D58" s="41">
        <v>18</v>
      </c>
      <c r="E58" s="41" t="s">
        <v>83</v>
      </c>
      <c r="F58" s="42" t="s">
        <v>166</v>
      </c>
      <c r="G58" s="41" t="s">
        <v>126</v>
      </c>
      <c r="H58" s="42" t="s">
        <v>167</v>
      </c>
      <c r="I58" s="43">
        <v>540</v>
      </c>
      <c r="J58" s="29">
        <v>332</v>
      </c>
      <c r="K58" s="30">
        <v>872</v>
      </c>
      <c r="L58" s="31"/>
      <c r="M58" s="32"/>
      <c r="N58" s="32"/>
      <c r="O58" s="34" t="s">
        <v>168</v>
      </c>
      <c r="P58" s="34"/>
      <c r="Q58" s="34"/>
      <c r="R58" s="32"/>
      <c r="S58" s="32"/>
      <c r="T58" s="32"/>
      <c r="U58" s="34"/>
      <c r="V58" s="35"/>
      <c r="W58" s="36"/>
      <c r="X58" s="45" t="s">
        <v>60</v>
      </c>
      <c r="Y58" s="496" t="s">
        <v>1935</v>
      </c>
    </row>
    <row r="59" spans="1:26" ht="22.5" x14ac:dyDescent="0.3">
      <c r="A59" s="199" t="s">
        <v>63</v>
      </c>
      <c r="B59" s="674" t="s">
        <v>1928</v>
      </c>
      <c r="C59" s="99">
        <v>2</v>
      </c>
      <c r="D59" s="99">
        <v>16</v>
      </c>
      <c r="E59" s="99" t="s">
        <v>374</v>
      </c>
      <c r="F59" s="100" t="s">
        <v>369</v>
      </c>
      <c r="G59" s="99" t="s">
        <v>44</v>
      </c>
      <c r="H59" s="100" t="s">
        <v>378</v>
      </c>
      <c r="I59" s="101">
        <v>400</v>
      </c>
      <c r="J59" s="102">
        <v>217</v>
      </c>
      <c r="K59" s="103">
        <v>617</v>
      </c>
      <c r="L59" s="31"/>
      <c r="M59" s="32"/>
      <c r="N59" s="32"/>
      <c r="O59" s="34" t="s">
        <v>576</v>
      </c>
      <c r="P59" s="34"/>
      <c r="Q59" s="34"/>
      <c r="R59" s="32"/>
      <c r="S59" s="32"/>
      <c r="T59" s="32"/>
      <c r="U59" s="34"/>
      <c r="V59" s="35"/>
      <c r="W59" s="104"/>
      <c r="X59" s="105" t="s">
        <v>60</v>
      </c>
      <c r="Y59" s="518" t="s">
        <v>1936</v>
      </c>
    </row>
    <row r="60" spans="1:26" ht="22.5" x14ac:dyDescent="0.3">
      <c r="A60" s="122" t="s">
        <v>416</v>
      </c>
      <c r="B60" s="665" t="s">
        <v>800</v>
      </c>
      <c r="C60" s="41">
        <v>3</v>
      </c>
      <c r="D60" s="41">
        <v>18</v>
      </c>
      <c r="E60" s="41" t="s">
        <v>789</v>
      </c>
      <c r="F60" s="42" t="s">
        <v>790</v>
      </c>
      <c r="G60" s="41" t="s">
        <v>503</v>
      </c>
      <c r="H60" s="42" t="s">
        <v>801</v>
      </c>
      <c r="I60" s="43">
        <v>590</v>
      </c>
      <c r="J60" s="29">
        <v>15</v>
      </c>
      <c r="K60" s="30">
        <v>605</v>
      </c>
      <c r="L60" s="31"/>
      <c r="M60" s="32"/>
      <c r="N60" s="32"/>
      <c r="O60" s="656" t="s">
        <v>802</v>
      </c>
      <c r="P60" s="34"/>
      <c r="Q60" s="34"/>
      <c r="R60" s="32" t="s">
        <v>1947</v>
      </c>
      <c r="S60" s="32"/>
      <c r="T60" s="32"/>
      <c r="U60" s="34"/>
      <c r="V60" s="35"/>
      <c r="W60" s="36"/>
      <c r="X60" s="45" t="s">
        <v>348</v>
      </c>
      <c r="Y60" s="496" t="s">
        <v>1946</v>
      </c>
    </row>
    <row r="61" spans="1:26" ht="22.5" x14ac:dyDescent="0.3">
      <c r="A61" s="276" t="s">
        <v>54</v>
      </c>
      <c r="B61" s="682" t="s">
        <v>838</v>
      </c>
      <c r="C61" s="509">
        <v>3</v>
      </c>
      <c r="D61" s="509">
        <v>20</v>
      </c>
      <c r="E61" s="206" t="s">
        <v>538</v>
      </c>
      <c r="F61" s="510" t="s">
        <v>839</v>
      </c>
      <c r="G61" s="509" t="s">
        <v>133</v>
      </c>
      <c r="H61" s="510" t="s">
        <v>840</v>
      </c>
      <c r="I61" s="511">
        <v>330</v>
      </c>
      <c r="J61" s="280">
        <v>105</v>
      </c>
      <c r="K61" s="281">
        <v>435</v>
      </c>
      <c r="L61" s="282"/>
      <c r="M61" s="269"/>
      <c r="N61" s="269"/>
      <c r="O61" s="789" t="s">
        <v>802</v>
      </c>
      <c r="P61" s="342"/>
      <c r="Q61" s="342"/>
      <c r="R61" s="269"/>
      <c r="S61" s="269"/>
      <c r="T61" s="269"/>
      <c r="U61" s="342"/>
      <c r="V61" s="512"/>
      <c r="W61" s="513"/>
      <c r="X61" s="514" t="s">
        <v>662</v>
      </c>
      <c r="Y61" s="496" t="s">
        <v>2079</v>
      </c>
    </row>
    <row r="62" spans="1:26" ht="22.5" x14ac:dyDescent="0.3">
      <c r="A62" s="138" t="s">
        <v>131</v>
      </c>
      <c r="B62" s="665" t="s">
        <v>176</v>
      </c>
      <c r="C62" s="41">
        <v>2</v>
      </c>
      <c r="D62" s="41">
        <v>14</v>
      </c>
      <c r="E62" s="41" t="s">
        <v>83</v>
      </c>
      <c r="F62" s="42" t="s">
        <v>166</v>
      </c>
      <c r="G62" s="41" t="s">
        <v>126</v>
      </c>
      <c r="H62" s="42" t="s">
        <v>177</v>
      </c>
      <c r="I62" s="43">
        <v>480</v>
      </c>
      <c r="J62" s="29">
        <v>227</v>
      </c>
      <c r="K62" s="30">
        <f>SUM(I62:J62)</f>
        <v>707</v>
      </c>
      <c r="L62" s="31"/>
      <c r="M62" s="32"/>
      <c r="N62" s="32"/>
      <c r="O62" s="34" t="s">
        <v>178</v>
      </c>
      <c r="P62" s="34"/>
      <c r="Q62" s="34"/>
      <c r="R62" s="32"/>
      <c r="S62" s="32"/>
      <c r="T62" s="32"/>
      <c r="U62" s="34"/>
      <c r="V62" s="35"/>
      <c r="W62" s="36"/>
      <c r="X62" s="45" t="s">
        <v>60</v>
      </c>
      <c r="Y62" s="496" t="s">
        <v>1935</v>
      </c>
      <c r="Z62" t="s">
        <v>2229</v>
      </c>
    </row>
    <row r="63" spans="1:26" ht="22.5" x14ac:dyDescent="0.3">
      <c r="A63" s="138" t="s">
        <v>2106</v>
      </c>
      <c r="B63" s="1004" t="s">
        <v>2105</v>
      </c>
      <c r="C63" s="41">
        <v>2</v>
      </c>
      <c r="D63" s="41">
        <v>16</v>
      </c>
      <c r="E63" s="41" t="s">
        <v>2103</v>
      </c>
      <c r="F63" s="42" t="s">
        <v>2102</v>
      </c>
      <c r="G63" s="41" t="s">
        <v>2101</v>
      </c>
      <c r="H63" s="42" t="s">
        <v>2100</v>
      </c>
      <c r="I63" s="43">
        <v>420</v>
      </c>
      <c r="J63" s="29">
        <v>217</v>
      </c>
      <c r="K63" s="30">
        <f>SUM(I63:J63)</f>
        <v>637</v>
      </c>
      <c r="L63" s="31"/>
      <c r="M63" s="32"/>
      <c r="N63" s="32"/>
      <c r="O63" s="34" t="s">
        <v>2107</v>
      </c>
      <c r="P63" s="34"/>
      <c r="Q63" s="34"/>
      <c r="R63" s="32"/>
      <c r="S63" s="32"/>
      <c r="T63" s="32"/>
      <c r="U63" s="34"/>
      <c r="V63" s="35"/>
      <c r="W63" s="36"/>
      <c r="X63" s="45" t="s">
        <v>2108</v>
      </c>
      <c r="Y63" s="496" t="s">
        <v>2109</v>
      </c>
    </row>
    <row r="64" spans="1:26" ht="22.5" x14ac:dyDescent="0.3">
      <c r="A64" s="735" t="s">
        <v>54</v>
      </c>
      <c r="B64" s="675" t="s">
        <v>434</v>
      </c>
      <c r="C64" s="687">
        <v>2</v>
      </c>
      <c r="D64" s="687">
        <v>14</v>
      </c>
      <c r="E64" s="687" t="s">
        <v>21</v>
      </c>
      <c r="F64" s="688" t="s">
        <v>429</v>
      </c>
      <c r="G64" s="687" t="s">
        <v>23</v>
      </c>
      <c r="H64" s="688" t="s">
        <v>435</v>
      </c>
      <c r="I64" s="689">
        <v>500</v>
      </c>
      <c r="J64" s="690">
        <v>100</v>
      </c>
      <c r="K64" s="780">
        <v>600</v>
      </c>
      <c r="L64" s="655"/>
      <c r="M64" s="656"/>
      <c r="N64" s="656"/>
      <c r="O64" s="656" t="s">
        <v>178</v>
      </c>
      <c r="P64" s="656"/>
      <c r="Q64" s="656"/>
      <c r="R64" s="656"/>
      <c r="S64" s="656"/>
      <c r="T64" s="656"/>
      <c r="U64" s="656"/>
      <c r="V64" s="657"/>
      <c r="W64" s="781"/>
      <c r="X64" s="782" t="s">
        <v>67</v>
      </c>
      <c r="Y64" s="883" t="s">
        <v>1557</v>
      </c>
    </row>
    <row r="65" spans="1:25" x14ac:dyDescent="0.3">
      <c r="A65" s="40" t="s">
        <v>63</v>
      </c>
      <c r="B65" s="666" t="s">
        <v>1224</v>
      </c>
      <c r="C65" s="41">
        <v>3</v>
      </c>
      <c r="D65" s="41">
        <v>24</v>
      </c>
      <c r="E65" s="41" t="s">
        <v>1225</v>
      </c>
      <c r="F65" s="42" t="s">
        <v>1226</v>
      </c>
      <c r="G65" s="41" t="s">
        <v>38</v>
      </c>
      <c r="H65" s="42" t="s">
        <v>1231</v>
      </c>
      <c r="I65" s="43">
        <v>500</v>
      </c>
      <c r="J65" s="29">
        <v>210</v>
      </c>
      <c r="K65" s="30">
        <f>SUM(I65:J65)</f>
        <v>710</v>
      </c>
      <c r="L65" s="31"/>
      <c r="M65" s="32"/>
      <c r="N65" s="32"/>
      <c r="O65" s="34">
        <v>0</v>
      </c>
      <c r="P65" s="34"/>
      <c r="Q65" s="34"/>
      <c r="R65" s="32"/>
      <c r="S65" s="32"/>
      <c r="T65" s="32"/>
      <c r="U65" s="34"/>
      <c r="V65" s="35"/>
      <c r="W65" s="36"/>
      <c r="X65" s="45" t="s">
        <v>331</v>
      </c>
      <c r="Y65" s="496"/>
    </row>
    <row r="66" spans="1:25" x14ac:dyDescent="0.3">
      <c r="A66" s="735" t="s">
        <v>416</v>
      </c>
      <c r="B66" s="675" t="s">
        <v>810</v>
      </c>
      <c r="C66" s="687">
        <v>4</v>
      </c>
      <c r="D66" s="687">
        <v>26</v>
      </c>
      <c r="E66" s="687" t="s">
        <v>811</v>
      </c>
      <c r="F66" s="688" t="s">
        <v>790</v>
      </c>
      <c r="G66" s="687" t="s">
        <v>558</v>
      </c>
      <c r="H66" s="688" t="s">
        <v>812</v>
      </c>
      <c r="I66" s="689">
        <v>100</v>
      </c>
      <c r="J66" s="690">
        <v>300</v>
      </c>
      <c r="K66" s="780">
        <v>400</v>
      </c>
      <c r="L66" s="655"/>
      <c r="M66" s="656"/>
      <c r="N66" s="656"/>
      <c r="O66" s="656">
        <v>0</v>
      </c>
      <c r="P66" s="656"/>
      <c r="Q66" s="656"/>
      <c r="R66" s="656"/>
      <c r="S66" s="656"/>
      <c r="T66" s="656"/>
      <c r="U66" s="656"/>
      <c r="V66" s="657"/>
      <c r="W66" s="781"/>
      <c r="X66" s="45" t="s">
        <v>814</v>
      </c>
      <c r="Y66" s="498" t="s">
        <v>1681</v>
      </c>
    </row>
    <row r="67" spans="1:25" ht="17.25" thickBot="1" x14ac:dyDescent="0.35">
      <c r="A67" s="703" t="s">
        <v>54</v>
      </c>
      <c r="B67" s="785" t="s">
        <v>859</v>
      </c>
      <c r="C67" s="705">
        <v>4</v>
      </c>
      <c r="D67" s="705">
        <v>28</v>
      </c>
      <c r="E67" s="705" t="s">
        <v>705</v>
      </c>
      <c r="F67" s="706" t="s">
        <v>925</v>
      </c>
      <c r="G67" s="705" t="s">
        <v>23</v>
      </c>
      <c r="H67" s="706" t="s">
        <v>926</v>
      </c>
      <c r="I67" s="707">
        <v>100</v>
      </c>
      <c r="J67" s="708">
        <v>339.4</v>
      </c>
      <c r="K67" s="709">
        <v>439.4</v>
      </c>
      <c r="L67" s="712"/>
      <c r="M67" s="786"/>
      <c r="N67" s="786"/>
      <c r="O67" s="786">
        <v>0</v>
      </c>
      <c r="P67" s="786"/>
      <c r="Q67" s="786"/>
      <c r="R67" s="786"/>
      <c r="S67" s="786"/>
      <c r="T67" s="786"/>
      <c r="U67" s="786"/>
      <c r="V67" s="787"/>
      <c r="W67" s="788"/>
      <c r="X67" s="59" t="s">
        <v>145</v>
      </c>
      <c r="Y67" s="499" t="s">
        <v>1681</v>
      </c>
    </row>
  </sheetData>
  <mergeCells count="10">
    <mergeCell ref="Z3:Z4"/>
    <mergeCell ref="A1:Y2"/>
    <mergeCell ref="C3:C4"/>
    <mergeCell ref="D3:D4"/>
    <mergeCell ref="E3:E4"/>
    <mergeCell ref="F3:H3"/>
    <mergeCell ref="I3:K3"/>
    <mergeCell ref="L3:W3"/>
    <mergeCell ref="X3:X4"/>
    <mergeCell ref="Y3:Y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05E4-E2D6-4559-8C93-01D048B66C27}">
  <sheetPr codeName="Sheet10"/>
  <dimension ref="A1:AA44"/>
  <sheetViews>
    <sheetView topLeftCell="C1" zoomScale="115" zoomScaleNormal="115" workbookViewId="0">
      <pane ySplit="4" topLeftCell="A8" activePane="bottomLeft" state="frozen"/>
      <selection activeCell="F8" sqref="F8"/>
      <selection pane="bottomLeft" activeCell="M22" sqref="M22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11.375" customWidth="1"/>
    <col min="7" max="7" width="5.625" bestFit="1" customWidth="1"/>
    <col min="8" max="8" width="6.75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6" width="2.5" customWidth="1"/>
    <col min="17" max="17" width="3.5" bestFit="1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28.375" style="158" bestFit="1" customWidth="1"/>
    <col min="27" max="27" width="13.875" style="1137" bestFit="1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731" t="s">
        <v>3189</v>
      </c>
    </row>
    <row r="4" spans="1:27" ht="17.25" thickBot="1" x14ac:dyDescent="0.35">
      <c r="A4" s="1733"/>
      <c r="B4" s="1734"/>
      <c r="C4" s="1735"/>
      <c r="D4" s="1735"/>
      <c r="E4" s="1735"/>
      <c r="F4" s="2" t="s">
        <v>13</v>
      </c>
      <c r="G4" s="2" t="s">
        <v>14</v>
      </c>
      <c r="H4" s="2" t="s">
        <v>2261</v>
      </c>
      <c r="I4" s="2" t="s">
        <v>15</v>
      </c>
      <c r="J4" s="3" t="s">
        <v>16</v>
      </c>
      <c r="K4" s="4" t="s">
        <v>17</v>
      </c>
      <c r="L4" s="5" t="s">
        <v>18</v>
      </c>
      <c r="M4" s="6">
        <v>1</v>
      </c>
      <c r="N4" s="7">
        <v>2</v>
      </c>
      <c r="O4" s="7">
        <v>3</v>
      </c>
      <c r="P4" s="8">
        <v>4</v>
      </c>
      <c r="Q4" s="8">
        <v>5</v>
      </c>
      <c r="R4" s="8">
        <v>6</v>
      </c>
      <c r="S4" s="7">
        <v>7</v>
      </c>
      <c r="T4" s="7">
        <v>8</v>
      </c>
      <c r="U4" s="7">
        <v>9</v>
      </c>
      <c r="V4" s="8">
        <v>10</v>
      </c>
      <c r="W4" s="9">
        <v>11</v>
      </c>
      <c r="X4" s="10">
        <v>12</v>
      </c>
      <c r="Y4" s="1736"/>
      <c r="Z4" s="1736"/>
      <c r="AA4" s="1732"/>
    </row>
    <row r="5" spans="1:27" ht="22.5" x14ac:dyDescent="0.3">
      <c r="A5" s="1461" t="s">
        <v>195</v>
      </c>
      <c r="B5" s="1076" t="s">
        <v>1332</v>
      </c>
      <c r="C5" s="89">
        <v>2</v>
      </c>
      <c r="D5" s="89">
        <v>11</v>
      </c>
      <c r="E5" s="89" t="s">
        <v>1328</v>
      </c>
      <c r="F5" s="90" t="str">
        <f>VLOOKUP(H5,'5.21명단'!$A:$F,3,FALSE)</f>
        <v>솔루션서비스팀</v>
      </c>
      <c r="G5" s="89" t="str">
        <f>VLOOKUP(H5,'5.21명단'!$A:$F,4,FALSE)</f>
        <v>관리직사원</v>
      </c>
      <c r="H5" s="1367">
        <v>123052</v>
      </c>
      <c r="I5" s="90" t="s">
        <v>1329</v>
      </c>
      <c r="J5" s="91">
        <v>66</v>
      </c>
      <c r="K5" s="1164">
        <v>0</v>
      </c>
      <c r="L5" s="93">
        <f t="shared" ref="L5" si="0">SUM(J5:K5)</f>
        <v>66</v>
      </c>
      <c r="M5" s="17"/>
      <c r="N5" s="18"/>
      <c r="O5" s="18"/>
      <c r="P5" s="19"/>
      <c r="Q5" s="19" t="s">
        <v>194</v>
      </c>
      <c r="R5" s="19"/>
      <c r="S5" s="18"/>
      <c r="T5" s="18"/>
      <c r="U5" s="18"/>
      <c r="V5" s="19"/>
      <c r="W5" s="20"/>
      <c r="X5" s="95"/>
      <c r="Y5" s="96" t="s">
        <v>208</v>
      </c>
      <c r="Z5" s="1462" t="s">
        <v>2144</v>
      </c>
    </row>
    <row r="6" spans="1:27" ht="16.5" customHeight="1" x14ac:dyDescent="0.3">
      <c r="A6" s="199" t="s">
        <v>2136</v>
      </c>
      <c r="B6" s="1095" t="s">
        <v>2137</v>
      </c>
      <c r="C6" s="99">
        <v>2</v>
      </c>
      <c r="D6" s="99"/>
      <c r="E6" s="99" t="s">
        <v>2138</v>
      </c>
      <c r="F6" s="100" t="str">
        <f>VLOOKUP(H6,'5.21명단'!$A:$F,3,FALSE)</f>
        <v>마케팅팀</v>
      </c>
      <c r="G6" s="99" t="str">
        <f>VLOOKUP(H6,'5.21명단'!$A:$F,4,FALSE)</f>
        <v>주임</v>
      </c>
      <c r="H6" s="1368">
        <v>122068</v>
      </c>
      <c r="I6" s="100" t="s">
        <v>2139</v>
      </c>
      <c r="J6" s="101">
        <v>770</v>
      </c>
      <c r="K6" s="102">
        <v>10</v>
      </c>
      <c r="L6" s="103">
        <v>780</v>
      </c>
      <c r="M6" s="31"/>
      <c r="N6" s="32"/>
      <c r="O6" s="32"/>
      <c r="P6" s="34"/>
      <c r="Q6" s="34" t="s">
        <v>2140</v>
      </c>
      <c r="R6" s="34"/>
      <c r="S6" s="32"/>
      <c r="T6" s="32"/>
      <c r="U6" s="32"/>
      <c r="V6" s="34"/>
      <c r="W6" s="35"/>
      <c r="X6" s="104"/>
      <c r="Y6" s="105" t="s">
        <v>2141</v>
      </c>
      <c r="Z6" s="1463" t="s">
        <v>1720</v>
      </c>
    </row>
    <row r="7" spans="1:27" ht="22.5" x14ac:dyDescent="0.3">
      <c r="A7" s="106" t="s">
        <v>54</v>
      </c>
      <c r="B7" s="1082" t="s">
        <v>142</v>
      </c>
      <c r="C7" s="99">
        <v>3</v>
      </c>
      <c r="D7" s="99">
        <v>18</v>
      </c>
      <c r="E7" s="99" t="s">
        <v>21</v>
      </c>
      <c r="F7" s="100" t="str">
        <f>VLOOKUP(H7,'5.21명단'!$A:$F,3,FALSE)</f>
        <v>생산1팀(성서)</v>
      </c>
      <c r="G7" s="99" t="str">
        <f>VLOOKUP(H7,'5.21명단'!$A:$F,4,FALSE)</f>
        <v>과장</v>
      </c>
      <c r="H7" s="1368">
        <v>110065</v>
      </c>
      <c r="I7" s="100" t="s">
        <v>143</v>
      </c>
      <c r="J7" s="101">
        <v>590</v>
      </c>
      <c r="K7" s="102">
        <v>248.6</v>
      </c>
      <c r="L7" s="103">
        <f>SUM(J7:K7)</f>
        <v>838.6</v>
      </c>
      <c r="M7" s="31"/>
      <c r="N7" s="32"/>
      <c r="O7" s="32"/>
      <c r="P7" s="34"/>
      <c r="Q7" s="34" t="s">
        <v>144</v>
      </c>
      <c r="R7" s="223"/>
      <c r="S7" s="32"/>
      <c r="T7" s="32"/>
      <c r="U7" s="32"/>
      <c r="V7" s="34"/>
      <c r="W7" s="35"/>
      <c r="X7" s="104"/>
      <c r="Y7" s="105" t="s">
        <v>145</v>
      </c>
      <c r="Z7" s="1463" t="s">
        <v>2146</v>
      </c>
    </row>
    <row r="8" spans="1:27" ht="22.5" x14ac:dyDescent="0.3">
      <c r="A8" s="349" t="s">
        <v>54</v>
      </c>
      <c r="B8" s="1441" t="s">
        <v>525</v>
      </c>
      <c r="C8" s="41">
        <v>2</v>
      </c>
      <c r="D8" s="41">
        <v>14</v>
      </c>
      <c r="E8" s="41" t="s">
        <v>288</v>
      </c>
      <c r="F8" s="42" t="str">
        <f>VLOOKUP(H8,'5.21명단'!$A:$F,3,FALSE)</f>
        <v>수원영업팀</v>
      </c>
      <c r="G8" s="41" t="str">
        <f>VLOOKUP(H8,'5.21명단'!$A:$F,4,FALSE)</f>
        <v>과장</v>
      </c>
      <c r="H8" s="1369">
        <v>111051</v>
      </c>
      <c r="I8" s="42" t="s">
        <v>527</v>
      </c>
      <c r="J8" s="43">
        <v>380</v>
      </c>
      <c r="K8" s="29">
        <v>130</v>
      </c>
      <c r="L8" s="30">
        <f>J8+K8</f>
        <v>510</v>
      </c>
      <c r="M8" s="31"/>
      <c r="N8" s="32"/>
      <c r="O8" s="32"/>
      <c r="P8" s="34"/>
      <c r="Q8" s="34" t="s">
        <v>528</v>
      </c>
      <c r="R8" s="34"/>
      <c r="S8" s="32"/>
      <c r="T8" s="32"/>
      <c r="U8" s="32"/>
      <c r="V8" s="34"/>
      <c r="W8" s="35"/>
      <c r="X8" s="36"/>
      <c r="Y8" s="45" t="s">
        <v>60</v>
      </c>
      <c r="Z8" s="1463" t="s">
        <v>1564</v>
      </c>
    </row>
    <row r="9" spans="1:27" ht="22.5" x14ac:dyDescent="0.3">
      <c r="A9" s="199" t="s">
        <v>54</v>
      </c>
      <c r="B9" s="1441" t="s">
        <v>1315</v>
      </c>
      <c r="C9" s="99">
        <v>2</v>
      </c>
      <c r="D9" s="99">
        <v>15</v>
      </c>
      <c r="E9" s="99" t="s">
        <v>288</v>
      </c>
      <c r="F9" s="100" t="str">
        <f>VLOOKUP(H9,'5.21명단'!$A:$F,3,FALSE)</f>
        <v>솔루션서비스팀</v>
      </c>
      <c r="G9" s="99" t="str">
        <f>VLOOKUP(H9,'5.21명단'!$A:$F,4,FALSE)</f>
        <v>대리</v>
      </c>
      <c r="H9" s="1368">
        <v>118011</v>
      </c>
      <c r="I9" s="100" t="s">
        <v>1312</v>
      </c>
      <c r="J9" s="101">
        <v>380</v>
      </c>
      <c r="K9" s="220">
        <v>130</v>
      </c>
      <c r="L9" s="103">
        <f t="shared" ref="L9:L29" si="1">J9+K9</f>
        <v>510</v>
      </c>
      <c r="M9" s="31"/>
      <c r="N9" s="32"/>
      <c r="O9" s="32"/>
      <c r="P9" s="34"/>
      <c r="Q9" s="34" t="s">
        <v>528</v>
      </c>
      <c r="R9" s="34"/>
      <c r="S9" s="32"/>
      <c r="T9" s="32"/>
      <c r="U9" s="32"/>
      <c r="V9" s="34"/>
      <c r="W9" s="35"/>
      <c r="X9" s="104"/>
      <c r="Y9" s="105" t="s">
        <v>67</v>
      </c>
      <c r="Z9" s="1463" t="s">
        <v>1564</v>
      </c>
    </row>
    <row r="10" spans="1:27" ht="23.25" thickBot="1" x14ac:dyDescent="0.35">
      <c r="A10" s="1464" t="s">
        <v>63</v>
      </c>
      <c r="B10" s="1119" t="s">
        <v>1997</v>
      </c>
      <c r="C10" s="75">
        <v>2</v>
      </c>
      <c r="D10" s="75">
        <v>14</v>
      </c>
      <c r="E10" s="75" t="s">
        <v>83</v>
      </c>
      <c r="F10" s="1056" t="str">
        <f>VLOOKUP(H10,'5.21명단'!$A:$F,3,FALSE)</f>
        <v>자동화1팀</v>
      </c>
      <c r="G10" s="75" t="str">
        <f>VLOOKUP(H10,'5.21명단'!$A:$F,4,FALSE)</f>
        <v>부장</v>
      </c>
      <c r="H10" s="1465">
        <v>104014</v>
      </c>
      <c r="I10" s="76" t="s">
        <v>1995</v>
      </c>
      <c r="J10" s="1466">
        <v>510</v>
      </c>
      <c r="K10" s="1467">
        <v>10</v>
      </c>
      <c r="L10" s="79">
        <f t="shared" si="1"/>
        <v>520</v>
      </c>
      <c r="M10" s="80"/>
      <c r="N10" s="81"/>
      <c r="O10" s="81"/>
      <c r="P10" s="1468" t="s">
        <v>128</v>
      </c>
      <c r="Q10" s="82" t="s">
        <v>1996</v>
      </c>
      <c r="R10" s="82"/>
      <c r="S10" s="81"/>
      <c r="T10" s="81"/>
      <c r="U10" s="81"/>
      <c r="V10" s="82"/>
      <c r="W10" s="83"/>
      <c r="X10" s="84"/>
      <c r="Y10" s="85" t="s">
        <v>280</v>
      </c>
      <c r="Z10" s="1469" t="s">
        <v>2145</v>
      </c>
    </row>
    <row r="11" spans="1:27" ht="22.5" x14ac:dyDescent="0.3">
      <c r="A11" s="11" t="s">
        <v>19</v>
      </c>
      <c r="B11" s="1076" t="s">
        <v>20</v>
      </c>
      <c r="C11" s="12">
        <v>3</v>
      </c>
      <c r="D11" s="12">
        <v>18</v>
      </c>
      <c r="E11" s="12" t="s">
        <v>21</v>
      </c>
      <c r="F11" s="13" t="str">
        <f>VLOOKUP(H11,'5.21명단'!$A:$F,3,FALSE)</f>
        <v>전략기획팀</v>
      </c>
      <c r="G11" s="12" t="str">
        <f>VLOOKUP(H11,'5.21명단'!$A:$F,4,FALSE)</f>
        <v>차장</v>
      </c>
      <c r="H11" s="1381">
        <v>111019</v>
      </c>
      <c r="I11" s="13" t="s">
        <v>24</v>
      </c>
      <c r="J11" s="14">
        <v>590</v>
      </c>
      <c r="K11" s="15">
        <v>30</v>
      </c>
      <c r="L11" s="16">
        <f t="shared" si="1"/>
        <v>620</v>
      </c>
      <c r="M11" s="17"/>
      <c r="N11" s="18"/>
      <c r="O11" s="18"/>
      <c r="P11" s="19"/>
      <c r="Q11" s="19" t="s">
        <v>25</v>
      </c>
      <c r="R11" s="19"/>
      <c r="S11" s="18"/>
      <c r="T11" s="18"/>
      <c r="U11" s="18"/>
      <c r="V11" s="19"/>
      <c r="W11" s="20"/>
      <c r="X11" s="21"/>
      <c r="Y11" s="22" t="s">
        <v>26</v>
      </c>
      <c r="Z11" s="1462" t="s">
        <v>1564</v>
      </c>
    </row>
    <row r="12" spans="1:27" ht="22.5" x14ac:dyDescent="0.3">
      <c r="A12" s="138" t="s">
        <v>54</v>
      </c>
      <c r="B12" s="1441" t="s">
        <v>351</v>
      </c>
      <c r="C12" s="41">
        <v>3</v>
      </c>
      <c r="D12" s="41">
        <v>18</v>
      </c>
      <c r="E12" s="41" t="s">
        <v>21</v>
      </c>
      <c r="F12" s="42" t="str">
        <f>VLOOKUP(H12,'5.21명단'!$A:$F,3,FALSE)</f>
        <v>SCM팀</v>
      </c>
      <c r="G12" s="41" t="str">
        <f>VLOOKUP(H12,'5.21명단'!$A:$F,4,FALSE)</f>
        <v>관리직사원</v>
      </c>
      <c r="H12" s="1369">
        <v>123020</v>
      </c>
      <c r="I12" s="42" t="s">
        <v>352</v>
      </c>
      <c r="J12" s="43">
        <v>590</v>
      </c>
      <c r="K12" s="29">
        <v>15</v>
      </c>
      <c r="L12" s="30">
        <f t="shared" si="1"/>
        <v>605</v>
      </c>
      <c r="M12" s="31"/>
      <c r="N12" s="32"/>
      <c r="O12" s="32"/>
      <c r="P12" s="34"/>
      <c r="Q12" s="34" t="s">
        <v>25</v>
      </c>
      <c r="R12" s="34"/>
      <c r="S12" s="32"/>
      <c r="T12" s="32"/>
      <c r="U12" s="32"/>
      <c r="V12" s="34"/>
      <c r="W12" s="35"/>
      <c r="X12" s="36"/>
      <c r="Y12" s="45" t="s">
        <v>348</v>
      </c>
      <c r="Z12" s="1463" t="s">
        <v>1564</v>
      </c>
    </row>
    <row r="13" spans="1:27" ht="22.5" x14ac:dyDescent="0.3">
      <c r="A13" s="138" t="s">
        <v>416</v>
      </c>
      <c r="B13" s="1441" t="s">
        <v>556</v>
      </c>
      <c r="C13" s="41">
        <v>3</v>
      </c>
      <c r="D13" s="41">
        <v>16</v>
      </c>
      <c r="E13" s="41" t="s">
        <v>557</v>
      </c>
      <c r="F13" s="42" t="str">
        <f>VLOOKUP(H13,'5.21명단'!$A:$F,3,FALSE)</f>
        <v>레일공정팀(테크노)</v>
      </c>
      <c r="G13" s="41" t="str">
        <f>VLOOKUP(H13,'5.21명단'!$A:$F,4,FALSE)</f>
        <v>대리</v>
      </c>
      <c r="H13" s="1369">
        <v>117044</v>
      </c>
      <c r="I13" s="42" t="s">
        <v>559</v>
      </c>
      <c r="J13" s="43">
        <v>385</v>
      </c>
      <c r="K13" s="29">
        <v>231.6</v>
      </c>
      <c r="L13" s="30">
        <f t="shared" si="1"/>
        <v>616.6</v>
      </c>
      <c r="M13" s="31"/>
      <c r="N13" s="32"/>
      <c r="O13" s="32"/>
      <c r="P13" s="34"/>
      <c r="Q13" s="34" t="s">
        <v>560</v>
      </c>
      <c r="R13" s="34"/>
      <c r="S13" s="32"/>
      <c r="T13" s="32"/>
      <c r="U13" s="32"/>
      <c r="V13" s="34"/>
      <c r="W13" s="35"/>
      <c r="X13" s="36"/>
      <c r="Y13" s="45" t="s">
        <v>561</v>
      </c>
      <c r="Z13" s="1463" t="s">
        <v>2156</v>
      </c>
    </row>
    <row r="14" spans="1:27" ht="22.5" x14ac:dyDescent="0.3">
      <c r="A14" s="1319" t="s">
        <v>712</v>
      </c>
      <c r="B14" s="1095" t="s">
        <v>713</v>
      </c>
      <c r="C14" s="99">
        <v>3</v>
      </c>
      <c r="D14" s="99">
        <v>18</v>
      </c>
      <c r="E14" s="99" t="s">
        <v>714</v>
      </c>
      <c r="F14" s="100" t="str">
        <f>VLOOKUP(H14,'5.21명단'!$A:$F,3,FALSE)</f>
        <v>품질보증팀(볼나사)</v>
      </c>
      <c r="G14" s="99" t="str">
        <f>VLOOKUP(H14,'5.21명단'!$A:$F,4,FALSE)</f>
        <v>차장</v>
      </c>
      <c r="H14" s="1368">
        <v>106010</v>
      </c>
      <c r="I14" s="100" t="s">
        <v>717</v>
      </c>
      <c r="J14" s="101">
        <v>540</v>
      </c>
      <c r="K14" s="102">
        <v>30</v>
      </c>
      <c r="L14" s="103">
        <f t="shared" si="1"/>
        <v>570</v>
      </c>
      <c r="M14" s="31"/>
      <c r="N14" s="32"/>
      <c r="O14" s="656" t="s">
        <v>718</v>
      </c>
      <c r="P14" s="34"/>
      <c r="Q14" s="34" t="s">
        <v>2077</v>
      </c>
      <c r="R14" s="34"/>
      <c r="S14" s="32"/>
      <c r="T14" s="32"/>
      <c r="U14" s="32"/>
      <c r="V14" s="34"/>
      <c r="W14" s="35"/>
      <c r="X14" s="104"/>
      <c r="Y14" s="105" t="s">
        <v>26</v>
      </c>
      <c r="Z14" s="893" t="s">
        <v>1720</v>
      </c>
    </row>
    <row r="15" spans="1:27" ht="22.5" x14ac:dyDescent="0.3">
      <c r="A15" s="199" t="s">
        <v>54</v>
      </c>
      <c r="B15" s="1095" t="s">
        <v>381</v>
      </c>
      <c r="C15" s="99">
        <v>4</v>
      </c>
      <c r="D15" s="99">
        <v>28</v>
      </c>
      <c r="E15" s="99" t="s">
        <v>21</v>
      </c>
      <c r="F15" s="100" t="str">
        <f>VLOOKUP(H15,'5.21명단'!$A:$F,3,FALSE)</f>
        <v>예산관리팀</v>
      </c>
      <c r="G15" s="99" t="str">
        <f>VLOOKUP(H15,'5.21명단'!$A:$F,4,FALSE)</f>
        <v>대리</v>
      </c>
      <c r="H15" s="1368">
        <v>116011</v>
      </c>
      <c r="I15" s="100" t="s">
        <v>383</v>
      </c>
      <c r="J15" s="101">
        <v>700</v>
      </c>
      <c r="K15" s="102">
        <f>(70*3)+(30*4)+(43.5*2)</f>
        <v>417</v>
      </c>
      <c r="L15" s="103">
        <f t="shared" si="1"/>
        <v>1117</v>
      </c>
      <c r="M15" s="31"/>
      <c r="N15" s="32"/>
      <c r="O15" s="32"/>
      <c r="P15" s="34"/>
      <c r="Q15" s="34" t="s">
        <v>384</v>
      </c>
      <c r="R15" s="34"/>
      <c r="S15" s="32"/>
      <c r="T15" s="32"/>
      <c r="U15" s="32"/>
      <c r="V15" s="34"/>
      <c r="W15" s="35"/>
      <c r="X15" s="104"/>
      <c r="Y15" s="105" t="s">
        <v>67</v>
      </c>
      <c r="Z15" s="1463" t="s">
        <v>2156</v>
      </c>
    </row>
    <row r="16" spans="1:27" ht="22.5" x14ac:dyDescent="0.3">
      <c r="A16" s="1166" t="s">
        <v>19</v>
      </c>
      <c r="B16" s="1098" t="s">
        <v>566</v>
      </c>
      <c r="C16" s="277">
        <v>4</v>
      </c>
      <c r="D16" s="277">
        <v>28</v>
      </c>
      <c r="E16" s="277" t="s">
        <v>21</v>
      </c>
      <c r="F16" s="278" t="str">
        <f>VLOOKUP(H16,'5.21명단'!$A:$F,3,FALSE)</f>
        <v>생산2팀(성서)</v>
      </c>
      <c r="G16" s="277" t="str">
        <f>VLOOKUP(H16,'5.21명단'!$A:$F,4,FALSE)</f>
        <v>대리</v>
      </c>
      <c r="H16" s="1370">
        <v>117057</v>
      </c>
      <c r="I16" s="278" t="s">
        <v>699</v>
      </c>
      <c r="J16" s="279">
        <v>760</v>
      </c>
      <c r="K16" s="1167">
        <v>40</v>
      </c>
      <c r="L16" s="281">
        <f t="shared" si="1"/>
        <v>800</v>
      </c>
      <c r="M16" s="282"/>
      <c r="N16" s="269"/>
      <c r="O16" s="269"/>
      <c r="P16" s="283"/>
      <c r="Q16" s="283" t="s">
        <v>384</v>
      </c>
      <c r="R16" s="283"/>
      <c r="S16" s="269"/>
      <c r="T16" s="269"/>
      <c r="U16" s="269"/>
      <c r="V16" s="283"/>
      <c r="W16" s="284"/>
      <c r="X16" s="285"/>
      <c r="Y16" s="286" t="s">
        <v>33</v>
      </c>
      <c r="Z16" s="1463" t="s">
        <v>1564</v>
      </c>
      <c r="AA16" s="1463" t="s">
        <v>1564</v>
      </c>
    </row>
    <row r="17" spans="1:27" ht="22.5" x14ac:dyDescent="0.3">
      <c r="A17" s="1470" t="s">
        <v>54</v>
      </c>
      <c r="B17" s="1080" t="s">
        <v>1128</v>
      </c>
      <c r="C17" s="41">
        <v>5</v>
      </c>
      <c r="D17" s="41">
        <v>28</v>
      </c>
      <c r="E17" s="41" t="s">
        <v>288</v>
      </c>
      <c r="F17" s="42" t="str">
        <f>VLOOKUP(H17,'5.21명단'!$A:$F,3,FALSE)</f>
        <v>로봇제어팀</v>
      </c>
      <c r="G17" s="41" t="str">
        <f>VLOOKUP(H17,'5.21명단'!$A:$F,4,FALSE)</f>
        <v>대리</v>
      </c>
      <c r="H17" s="1369">
        <v>117041</v>
      </c>
      <c r="I17" s="42" t="s">
        <v>1129</v>
      </c>
      <c r="J17" s="43">
        <v>620</v>
      </c>
      <c r="K17" s="29">
        <v>430</v>
      </c>
      <c r="L17" s="30">
        <f t="shared" si="1"/>
        <v>1050</v>
      </c>
      <c r="M17" s="31"/>
      <c r="N17" s="32"/>
      <c r="O17" s="32"/>
      <c r="P17" s="34"/>
      <c r="Q17" s="34" t="s">
        <v>1130</v>
      </c>
      <c r="R17" s="34"/>
      <c r="S17" s="32"/>
      <c r="T17" s="32"/>
      <c r="U17" s="32"/>
      <c r="V17" s="34"/>
      <c r="W17" s="35"/>
      <c r="X17" s="36"/>
      <c r="Y17" s="45" t="s">
        <v>67</v>
      </c>
      <c r="Z17" s="1471" t="s">
        <v>1564</v>
      </c>
    </row>
    <row r="18" spans="1:27" ht="22.5" x14ac:dyDescent="0.3">
      <c r="A18" s="1470" t="s">
        <v>3196</v>
      </c>
      <c r="B18" s="1472" t="s">
        <v>3197</v>
      </c>
      <c r="C18" s="41">
        <v>4</v>
      </c>
      <c r="D18" s="41">
        <v>30</v>
      </c>
      <c r="E18" s="41" t="s">
        <v>3199</v>
      </c>
      <c r="F18" s="42" t="str">
        <f>VLOOKUP(H18,'5.21명단'!$A:$F,3,FALSE)</f>
        <v>제품출하팀(테크노)</v>
      </c>
      <c r="G18" s="41" t="str">
        <f>VLOOKUP(H18,'5.21명단'!$A:$F,4,FALSE)</f>
        <v>차장</v>
      </c>
      <c r="H18" s="1369">
        <v>111058</v>
      </c>
      <c r="I18" s="42" t="s">
        <v>3200</v>
      </c>
      <c r="J18" s="43">
        <v>2200</v>
      </c>
      <c r="K18" s="29">
        <v>227</v>
      </c>
      <c r="L18" s="30">
        <f t="shared" si="1"/>
        <v>2427</v>
      </c>
      <c r="M18" s="31"/>
      <c r="N18" s="32"/>
      <c r="O18" s="32"/>
      <c r="P18" s="34"/>
      <c r="Q18" s="34" t="s">
        <v>3203</v>
      </c>
      <c r="R18" s="34"/>
      <c r="S18" s="32"/>
      <c r="T18" s="32"/>
      <c r="U18" s="32"/>
      <c r="V18" s="34"/>
      <c r="W18" s="35"/>
      <c r="X18" s="36"/>
      <c r="Y18" s="45" t="s">
        <v>3204</v>
      </c>
      <c r="Z18" s="1471" t="s">
        <v>3205</v>
      </c>
      <c r="AA18" s="1137" t="s">
        <v>3207</v>
      </c>
    </row>
    <row r="19" spans="1:27" ht="22.5" x14ac:dyDescent="0.3">
      <c r="A19" s="1470" t="s">
        <v>3196</v>
      </c>
      <c r="B19" s="1472" t="s">
        <v>3197</v>
      </c>
      <c r="C19" s="41">
        <v>4</v>
      </c>
      <c r="D19" s="41">
        <v>30</v>
      </c>
      <c r="E19" s="41" t="s">
        <v>3199</v>
      </c>
      <c r="F19" s="42" t="str">
        <f>VLOOKUP(H19,'5.21명단'!$A:$F,3,FALSE)</f>
        <v>제품출하팀(테크노생산)</v>
      </c>
      <c r="G19" s="41" t="str">
        <f>VLOOKUP(H19,'5.21명단'!$A:$F,4,FALSE)</f>
        <v>부반장</v>
      </c>
      <c r="H19" s="1369">
        <v>110090</v>
      </c>
      <c r="I19" s="42" t="s">
        <v>3201</v>
      </c>
      <c r="J19" s="43">
        <v>0</v>
      </c>
      <c r="K19" s="29">
        <v>207</v>
      </c>
      <c r="L19" s="30">
        <f t="shared" si="1"/>
        <v>207</v>
      </c>
      <c r="M19" s="31"/>
      <c r="N19" s="32"/>
      <c r="O19" s="32"/>
      <c r="P19" s="34"/>
      <c r="Q19" s="34" t="s">
        <v>3203</v>
      </c>
      <c r="R19" s="34"/>
      <c r="S19" s="32"/>
      <c r="T19" s="32"/>
      <c r="U19" s="32"/>
      <c r="V19" s="34"/>
      <c r="W19" s="35"/>
      <c r="X19" s="36"/>
      <c r="Y19" s="45" t="s">
        <v>3204</v>
      </c>
      <c r="Z19" s="1471" t="s">
        <v>3205</v>
      </c>
      <c r="AA19" s="1137" t="s">
        <v>3208</v>
      </c>
    </row>
    <row r="20" spans="1:27" ht="22.5" x14ac:dyDescent="0.3">
      <c r="A20" s="1470" t="s">
        <v>3196</v>
      </c>
      <c r="B20" s="1472" t="s">
        <v>3197</v>
      </c>
      <c r="C20" s="41">
        <v>4</v>
      </c>
      <c r="D20" s="41">
        <v>30</v>
      </c>
      <c r="E20" s="41" t="s">
        <v>3199</v>
      </c>
      <c r="F20" s="42" t="str">
        <f>VLOOKUP(H20,'5.21명단'!$A:$F,3,FALSE)</f>
        <v>자동화1팀</v>
      </c>
      <c r="G20" s="41" t="str">
        <f>VLOOKUP(H20,'5.21명단'!$A:$F,4,FALSE)</f>
        <v>과장</v>
      </c>
      <c r="H20" s="1369">
        <v>114016</v>
      </c>
      <c r="I20" s="42" t="s">
        <v>3202</v>
      </c>
      <c r="J20" s="43">
        <v>0</v>
      </c>
      <c r="K20" s="29">
        <v>207</v>
      </c>
      <c r="L20" s="30">
        <f t="shared" si="1"/>
        <v>207</v>
      </c>
      <c r="M20" s="31"/>
      <c r="N20" s="32"/>
      <c r="O20" s="32"/>
      <c r="P20" s="34"/>
      <c r="Q20" s="34" t="s">
        <v>3203</v>
      </c>
      <c r="R20" s="34"/>
      <c r="S20" s="32"/>
      <c r="T20" s="32"/>
      <c r="U20" s="32"/>
      <c r="V20" s="34"/>
      <c r="W20" s="35"/>
      <c r="X20" s="36"/>
      <c r="Y20" s="45" t="s">
        <v>3204</v>
      </c>
      <c r="Z20" s="1471" t="s">
        <v>3205</v>
      </c>
      <c r="AA20" s="1137" t="s">
        <v>3209</v>
      </c>
    </row>
    <row r="21" spans="1:27" ht="22.5" x14ac:dyDescent="0.3">
      <c r="A21" s="138" t="s">
        <v>54</v>
      </c>
      <c r="B21" s="1441" t="s">
        <v>1030</v>
      </c>
      <c r="C21" s="41">
        <v>2</v>
      </c>
      <c r="D21" s="41">
        <v>14</v>
      </c>
      <c r="E21" s="41" t="s">
        <v>222</v>
      </c>
      <c r="F21" s="42" t="str">
        <f>VLOOKUP(H21,'5.21명단'!$A:$F,3,FALSE)</f>
        <v>생산관리팀(다산생산)</v>
      </c>
      <c r="G21" s="41" t="str">
        <f>VLOOKUP(H21,'5.21명단'!$A:$F,4,FALSE)</f>
        <v>반장</v>
      </c>
      <c r="H21" s="1369">
        <v>190110</v>
      </c>
      <c r="I21" s="42" t="s">
        <v>1031</v>
      </c>
      <c r="J21" s="43">
        <v>450</v>
      </c>
      <c r="K21" s="29">
        <v>10</v>
      </c>
      <c r="L21" s="30">
        <f t="shared" si="1"/>
        <v>460</v>
      </c>
      <c r="M21" s="31"/>
      <c r="N21" s="32"/>
      <c r="O21" s="32"/>
      <c r="P21" s="34"/>
      <c r="Q21" s="34" t="s">
        <v>347</v>
      </c>
      <c r="R21" s="34"/>
      <c r="S21" s="32"/>
      <c r="T21" s="32"/>
      <c r="U21" s="32"/>
      <c r="V21" s="34"/>
      <c r="W21" s="35"/>
      <c r="X21" s="36"/>
      <c r="Y21" s="45" t="s">
        <v>348</v>
      </c>
      <c r="Z21" s="1463" t="s">
        <v>2197</v>
      </c>
    </row>
    <row r="22" spans="1:27" ht="22.5" x14ac:dyDescent="0.3">
      <c r="A22" s="138" t="s">
        <v>70</v>
      </c>
      <c r="B22" s="1095" t="s">
        <v>412</v>
      </c>
      <c r="C22" s="41">
        <v>3</v>
      </c>
      <c r="D22" s="41">
        <v>18</v>
      </c>
      <c r="E22" s="41" t="s">
        <v>83</v>
      </c>
      <c r="F22" s="42" t="str">
        <f>VLOOKUP(H22,'5.21명단'!$A:$F,3,FALSE)</f>
        <v>모션관리팀</v>
      </c>
      <c r="G22" s="41" t="str">
        <f>VLOOKUP(H22,'5.21명단'!$A:$F,4,FALSE)</f>
        <v>대리</v>
      </c>
      <c r="H22" s="1369">
        <v>119009</v>
      </c>
      <c r="I22" s="42" t="s">
        <v>413</v>
      </c>
      <c r="J22" s="43">
        <v>590</v>
      </c>
      <c r="K22" s="29">
        <v>30</v>
      </c>
      <c r="L22" s="30">
        <f t="shared" si="1"/>
        <v>620</v>
      </c>
      <c r="M22" s="31"/>
      <c r="N22" s="32"/>
      <c r="O22" s="32"/>
      <c r="P22" s="34"/>
      <c r="Q22" s="34" t="s">
        <v>87</v>
      </c>
      <c r="R22" s="34"/>
      <c r="S22" s="32"/>
      <c r="T22" s="32"/>
      <c r="U22" s="32"/>
      <c r="V22" s="34"/>
      <c r="W22" s="35"/>
      <c r="X22" s="36"/>
      <c r="Y22" s="1062" t="s">
        <v>26</v>
      </c>
      <c r="Z22" s="1473" t="s">
        <v>1564</v>
      </c>
    </row>
    <row r="23" spans="1:27" ht="22.5" x14ac:dyDescent="0.3">
      <c r="A23" s="138" t="s">
        <v>63</v>
      </c>
      <c r="B23" s="1077" t="s">
        <v>1772</v>
      </c>
      <c r="C23" s="206">
        <v>3</v>
      </c>
      <c r="D23" s="206">
        <v>19</v>
      </c>
      <c r="E23" s="206" t="s">
        <v>327</v>
      </c>
      <c r="F23" s="207" t="str">
        <f>VLOOKUP(H23,'5.21명단'!$A:$F,3,FALSE)</f>
        <v>SCM팀</v>
      </c>
      <c r="G23" s="206" t="str">
        <f>VLOOKUP(H23,'5.21명단'!$A:$F,4,FALSE)</f>
        <v>부장</v>
      </c>
      <c r="H23" s="1371">
        <v>103018</v>
      </c>
      <c r="I23" s="207" t="s">
        <v>329</v>
      </c>
      <c r="J23" s="208">
        <v>238.7</v>
      </c>
      <c r="K23" s="209">
        <v>187.6</v>
      </c>
      <c r="L23" s="103">
        <f t="shared" si="1"/>
        <v>426.29999999999995</v>
      </c>
      <c r="M23" s="31"/>
      <c r="N23" s="32"/>
      <c r="O23" s="32"/>
      <c r="P23" s="34"/>
      <c r="Q23" s="34" t="s">
        <v>87</v>
      </c>
      <c r="R23" s="34"/>
      <c r="S23" s="32"/>
      <c r="T23" s="32"/>
      <c r="U23" s="32"/>
      <c r="V23" s="210"/>
      <c r="W23" s="211"/>
      <c r="X23" s="212"/>
      <c r="Y23" s="145" t="s">
        <v>331</v>
      </c>
      <c r="Z23" s="213" t="s">
        <v>1564</v>
      </c>
      <c r="AA23" s="1137" t="s">
        <v>1773</v>
      </c>
    </row>
    <row r="24" spans="1:27" ht="22.5" x14ac:dyDescent="0.3">
      <c r="A24" s="199" t="s">
        <v>63</v>
      </c>
      <c r="B24" s="1095" t="s">
        <v>485</v>
      </c>
      <c r="C24" s="99">
        <v>1</v>
      </c>
      <c r="D24" s="99">
        <v>7</v>
      </c>
      <c r="E24" s="99" t="s">
        <v>486</v>
      </c>
      <c r="F24" s="100" t="str">
        <f>VLOOKUP(H24,'5.21명단'!$A:$F,3,FALSE)</f>
        <v>서울유통영업팀</v>
      </c>
      <c r="G24" s="99" t="str">
        <f>VLOOKUP(H24,'5.21명단'!$A:$F,4,FALSE)</f>
        <v>대리</v>
      </c>
      <c r="H24" s="1368">
        <v>114006</v>
      </c>
      <c r="I24" s="100" t="s">
        <v>488</v>
      </c>
      <c r="J24" s="101">
        <v>390</v>
      </c>
      <c r="K24" s="102">
        <v>5</v>
      </c>
      <c r="L24" s="103">
        <f t="shared" si="1"/>
        <v>395</v>
      </c>
      <c r="M24" s="31"/>
      <c r="N24" s="32"/>
      <c r="O24" s="32"/>
      <c r="P24" s="34"/>
      <c r="Q24" s="34">
        <v>24</v>
      </c>
      <c r="R24" s="34"/>
      <c r="S24" s="32"/>
      <c r="T24" s="32"/>
      <c r="U24" s="32"/>
      <c r="V24" s="34"/>
      <c r="W24" s="35"/>
      <c r="X24" s="104"/>
      <c r="Y24" s="105" t="s">
        <v>489</v>
      </c>
      <c r="Z24" s="1474" t="s">
        <v>1720</v>
      </c>
    </row>
    <row r="25" spans="1:27" ht="22.5" x14ac:dyDescent="0.3">
      <c r="A25" s="199" t="s">
        <v>70</v>
      </c>
      <c r="B25" s="1095" t="s">
        <v>3192</v>
      </c>
      <c r="C25" s="99">
        <v>3</v>
      </c>
      <c r="D25" s="99">
        <v>21</v>
      </c>
      <c r="E25" s="99" t="s">
        <v>50</v>
      </c>
      <c r="F25" s="100" t="str">
        <f>VLOOKUP(H25,'5.21명단'!$A:$F,3,FALSE)</f>
        <v>전략기획팀</v>
      </c>
      <c r="G25" s="99" t="str">
        <f>VLOOKUP(H25,'5.21명단'!$A:$F,4,FALSE)</f>
        <v>계장</v>
      </c>
      <c r="H25" s="1368">
        <v>121028</v>
      </c>
      <c r="I25" s="100" t="s">
        <v>3193</v>
      </c>
      <c r="J25" s="101">
        <v>610</v>
      </c>
      <c r="K25" s="102">
        <v>30</v>
      </c>
      <c r="L25" s="103">
        <f t="shared" si="1"/>
        <v>640</v>
      </c>
      <c r="M25" s="31"/>
      <c r="N25" s="32"/>
      <c r="O25" s="1417" t="s">
        <v>2249</v>
      </c>
      <c r="P25" s="34"/>
      <c r="Q25" s="34" t="s">
        <v>1923</v>
      </c>
      <c r="R25" s="34"/>
      <c r="S25" s="32"/>
      <c r="T25" s="32"/>
      <c r="U25" s="32"/>
      <c r="V25" s="34"/>
      <c r="W25" s="35"/>
      <c r="X25" s="104"/>
      <c r="Y25" s="105" t="s">
        <v>3194</v>
      </c>
      <c r="Z25" s="518" t="s">
        <v>1924</v>
      </c>
    </row>
    <row r="26" spans="1:27" ht="22.5" x14ac:dyDescent="0.3">
      <c r="A26" s="1188" t="s">
        <v>3245</v>
      </c>
      <c r="B26" s="1189" t="s">
        <v>3246</v>
      </c>
      <c r="C26" s="1190">
        <v>5</v>
      </c>
      <c r="D26" s="1190">
        <v>40</v>
      </c>
      <c r="E26" s="1190" t="s">
        <v>3247</v>
      </c>
      <c r="F26" s="1191" t="str">
        <f>VLOOKUP(H26,'5.21명단'!$A:$F,3,FALSE)</f>
        <v>자동화1팀</v>
      </c>
      <c r="G26" s="1190" t="str">
        <f>VLOOKUP(H26,'5.21명단'!$A:$F,4,FALSE)</f>
        <v>대리</v>
      </c>
      <c r="H26" s="1379">
        <v>117031</v>
      </c>
      <c r="I26" s="1191" t="s">
        <v>3248</v>
      </c>
      <c r="J26" s="1192">
        <v>950</v>
      </c>
      <c r="K26" s="1193">
        <f>150+240+39.4</f>
        <v>429.4</v>
      </c>
      <c r="L26" s="1194">
        <f t="shared" si="1"/>
        <v>1379.4</v>
      </c>
      <c r="M26" s="69"/>
      <c r="N26" s="33"/>
      <c r="O26" s="33"/>
      <c r="P26" s="70"/>
      <c r="Q26" s="70" t="s">
        <v>3250</v>
      </c>
      <c r="R26" s="70"/>
      <c r="S26" s="33"/>
      <c r="T26" s="33"/>
      <c r="U26" s="33"/>
      <c r="V26" s="70"/>
      <c r="W26" s="71"/>
      <c r="X26" s="1195"/>
      <c r="Y26" s="1196"/>
      <c r="Z26" s="518" t="s">
        <v>3249</v>
      </c>
    </row>
    <row r="27" spans="1:27" ht="22.5" x14ac:dyDescent="0.3">
      <c r="A27" s="25" t="s">
        <v>63</v>
      </c>
      <c r="B27" s="1117" t="s">
        <v>2167</v>
      </c>
      <c r="C27" s="26">
        <v>2</v>
      </c>
      <c r="D27" s="26">
        <v>16</v>
      </c>
      <c r="E27" s="26" t="s">
        <v>2168</v>
      </c>
      <c r="F27" s="27" t="str">
        <f>VLOOKUP(H27,'5.21명단'!$A:$F,3,FALSE)</f>
        <v>자동화2팀</v>
      </c>
      <c r="G27" s="26" t="str">
        <f>VLOOKUP(H27,'5.21명단'!$A:$F,4,FALSE)</f>
        <v>과장</v>
      </c>
      <c r="H27" s="1416">
        <v>115009</v>
      </c>
      <c r="I27" s="27" t="s">
        <v>2169</v>
      </c>
      <c r="J27" s="28">
        <v>50</v>
      </c>
      <c r="K27" s="44">
        <v>60</v>
      </c>
      <c r="L27" s="68">
        <f t="shared" si="1"/>
        <v>110</v>
      </c>
      <c r="M27" s="69"/>
      <c r="N27" s="33"/>
      <c r="O27" s="33"/>
      <c r="P27" s="70"/>
      <c r="Q27" s="70" t="s">
        <v>818</v>
      </c>
      <c r="R27" s="70"/>
      <c r="S27" s="33"/>
      <c r="T27" s="33"/>
      <c r="U27" s="1417" t="s">
        <v>1663</v>
      </c>
      <c r="V27" s="70"/>
      <c r="W27" s="71"/>
      <c r="X27" s="72"/>
      <c r="Y27" s="37" t="s">
        <v>1383</v>
      </c>
      <c r="Z27" s="1418" t="s">
        <v>3240</v>
      </c>
    </row>
    <row r="28" spans="1:27" ht="22.5" x14ac:dyDescent="0.3">
      <c r="A28" s="40" t="s">
        <v>63</v>
      </c>
      <c r="B28" s="1365" t="s">
        <v>95</v>
      </c>
      <c r="C28" s="41">
        <v>3</v>
      </c>
      <c r="D28" s="41">
        <v>21</v>
      </c>
      <c r="E28" s="41" t="s">
        <v>83</v>
      </c>
      <c r="F28" s="42" t="str">
        <f>VLOOKUP(H28,'5.21명단'!$A:$F,3,FALSE)</f>
        <v>마케팅팀</v>
      </c>
      <c r="G28" s="41" t="str">
        <f>VLOOKUP(H28,'5.21명단'!$A:$F,4,FALSE)</f>
        <v>주임</v>
      </c>
      <c r="H28" s="1369">
        <v>122068</v>
      </c>
      <c r="I28" s="42" t="s">
        <v>97</v>
      </c>
      <c r="J28" s="43">
        <v>720</v>
      </c>
      <c r="K28" s="29">
        <v>15</v>
      </c>
      <c r="L28" s="30">
        <f t="shared" si="1"/>
        <v>735</v>
      </c>
      <c r="M28" s="31"/>
      <c r="N28" s="32"/>
      <c r="O28" s="32"/>
      <c r="P28" s="34"/>
      <c r="Q28" s="34" t="s">
        <v>98</v>
      </c>
      <c r="R28" s="34"/>
      <c r="S28" s="32"/>
      <c r="T28" s="32"/>
      <c r="U28" s="32"/>
      <c r="V28" s="34"/>
      <c r="W28" s="35"/>
      <c r="X28" s="36"/>
      <c r="Y28" s="45" t="s">
        <v>60</v>
      </c>
      <c r="Z28" s="213" t="s">
        <v>1564</v>
      </c>
    </row>
    <row r="29" spans="1:27" ht="23.25" thickBot="1" x14ac:dyDescent="0.35">
      <c r="A29" s="296" t="s">
        <v>54</v>
      </c>
      <c r="B29" s="1419" t="s">
        <v>681</v>
      </c>
      <c r="C29" s="297">
        <v>3</v>
      </c>
      <c r="D29" s="297">
        <v>18</v>
      </c>
      <c r="E29" s="297" t="s">
        <v>451</v>
      </c>
      <c r="F29" s="298" t="str">
        <f>VLOOKUP(H29,'5.21명단'!$A:$F,3,FALSE)</f>
        <v>생산1팀(성서)</v>
      </c>
      <c r="G29" s="297" t="str">
        <f>VLOOKUP(H29,'5.21명단'!$A:$F,4,FALSE)</f>
        <v>주임</v>
      </c>
      <c r="H29" s="1420">
        <v>123029</v>
      </c>
      <c r="I29" s="298" t="s">
        <v>682</v>
      </c>
      <c r="J29" s="299">
        <v>341</v>
      </c>
      <c r="K29" s="1421">
        <v>105</v>
      </c>
      <c r="L29" s="301">
        <f t="shared" si="1"/>
        <v>446</v>
      </c>
      <c r="M29" s="302"/>
      <c r="N29" s="303"/>
      <c r="O29" s="303"/>
      <c r="P29" s="304"/>
      <c r="Q29" s="304" t="s">
        <v>98</v>
      </c>
      <c r="R29" s="304"/>
      <c r="S29" s="303"/>
      <c r="T29" s="303"/>
      <c r="U29" s="303"/>
      <c r="V29" s="304"/>
      <c r="W29" s="305"/>
      <c r="X29" s="306"/>
      <c r="Y29" s="307" t="s">
        <v>662</v>
      </c>
      <c r="Z29" s="1415" t="s">
        <v>1660</v>
      </c>
    </row>
    <row r="30" spans="1:27" ht="17.25" thickBot="1" x14ac:dyDescent="0.35">
      <c r="J30" s="903">
        <f>SUM(J5:J29)</f>
        <v>13420.7</v>
      </c>
    </row>
    <row r="31" spans="1:27" ht="22.5" customHeight="1" x14ac:dyDescent="0.3">
      <c r="A31" s="1443" t="s">
        <v>131</v>
      </c>
      <c r="B31" s="1479" t="s">
        <v>1243</v>
      </c>
      <c r="C31" s="1445">
        <v>3</v>
      </c>
      <c r="D31" s="1445">
        <v>21</v>
      </c>
      <c r="E31" s="1445" t="s">
        <v>1244</v>
      </c>
      <c r="F31" s="1619" t="str">
        <f>VLOOKUP(H31,'5.21명단'!$A:$F,3,FALSE)</f>
        <v>머신비전팀</v>
      </c>
      <c r="G31" s="1620" t="str">
        <f>VLOOKUP(H31,'5.21명단'!$A:$F,4,FALSE)</f>
        <v>대리</v>
      </c>
      <c r="H31" s="1446">
        <v>114013</v>
      </c>
      <c r="I31" s="1447" t="s">
        <v>1246</v>
      </c>
      <c r="J31" s="1448">
        <v>53</v>
      </c>
      <c r="K31" s="1449">
        <v>105</v>
      </c>
      <c r="L31" s="1450">
        <f>SUM(J31:K31)</f>
        <v>158</v>
      </c>
      <c r="M31" s="1451"/>
      <c r="N31" s="1452"/>
      <c r="O31" s="1452"/>
      <c r="P31" s="1452"/>
      <c r="Q31" s="1452" t="s">
        <v>1247</v>
      </c>
      <c r="R31" s="1452"/>
      <c r="S31" s="1452" t="s">
        <v>2154</v>
      </c>
      <c r="T31" s="1452"/>
      <c r="U31" s="1452"/>
      <c r="V31" s="1452"/>
      <c r="W31" s="1454"/>
      <c r="X31" s="1455"/>
      <c r="Y31" s="1456" t="s">
        <v>1248</v>
      </c>
      <c r="Z31" s="1480" t="s">
        <v>2155</v>
      </c>
    </row>
    <row r="32" spans="1:27" ht="16.5" customHeight="1" x14ac:dyDescent="0.3">
      <c r="A32" s="1016" t="s">
        <v>19</v>
      </c>
      <c r="B32" s="1017" t="s">
        <v>392</v>
      </c>
      <c r="C32" s="1018">
        <v>1</v>
      </c>
      <c r="D32" s="1018">
        <v>7</v>
      </c>
      <c r="E32" s="1018" t="s">
        <v>21</v>
      </c>
      <c r="F32" s="1019" t="e">
        <f>VLOOKUP(H32,'5.21명단'!$A:$F,3,FALSE)</f>
        <v>#N/A</v>
      </c>
      <c r="G32" s="1018" t="e">
        <f>VLOOKUP(H32,'5.21명단'!$A:$F,4,FALSE)</f>
        <v>#N/A</v>
      </c>
      <c r="H32" s="1376">
        <v>122003</v>
      </c>
      <c r="I32" s="1019" t="s">
        <v>388</v>
      </c>
      <c r="J32" s="1020">
        <v>250</v>
      </c>
      <c r="K32" s="1021">
        <v>10</v>
      </c>
      <c r="L32" s="1022">
        <f>SUM(J32:K32)</f>
        <v>260</v>
      </c>
      <c r="M32" s="383"/>
      <c r="N32" s="384"/>
      <c r="O32" s="384"/>
      <c r="P32" s="384"/>
      <c r="Q32" s="384">
        <v>7</v>
      </c>
      <c r="R32" s="384"/>
      <c r="S32" s="384"/>
      <c r="T32" s="384"/>
      <c r="U32" s="384"/>
      <c r="V32" s="384"/>
      <c r="W32" s="385"/>
      <c r="X32" s="1023"/>
      <c r="Y32" s="1024" t="s">
        <v>33</v>
      </c>
      <c r="Z32" s="1025" t="s">
        <v>2143</v>
      </c>
    </row>
    <row r="33" spans="1:27" ht="22.5" x14ac:dyDescent="0.3">
      <c r="A33" s="1005" t="s">
        <v>54</v>
      </c>
      <c r="B33" s="1006" t="s">
        <v>704</v>
      </c>
      <c r="C33" s="1007">
        <v>3</v>
      </c>
      <c r="D33" s="1007">
        <v>22</v>
      </c>
      <c r="E33" s="1007" t="s">
        <v>705</v>
      </c>
      <c r="F33" s="1008" t="str">
        <f>VLOOKUP(H33,'5.21명단'!$A:$F,3,FALSE)</f>
        <v>생산2팀(성서)</v>
      </c>
      <c r="G33" s="1007" t="str">
        <f>VLOOKUP(H33,'5.21명단'!$A:$F,4,FALSE)</f>
        <v>주임</v>
      </c>
      <c r="H33" s="1377">
        <v>123050</v>
      </c>
      <c r="I33" s="1008" t="s">
        <v>706</v>
      </c>
      <c r="J33" s="1009">
        <v>50</v>
      </c>
      <c r="K33" s="1010">
        <v>249.4</v>
      </c>
      <c r="L33" s="1011">
        <f>SUM(J33:K33)</f>
        <v>299.39999999999998</v>
      </c>
      <c r="M33" s="1012"/>
      <c r="N33" s="912"/>
      <c r="O33" s="912"/>
      <c r="P33" s="912"/>
      <c r="Q33" s="912" t="s">
        <v>447</v>
      </c>
      <c r="R33" s="912"/>
      <c r="S33" s="912"/>
      <c r="T33" s="912"/>
      <c r="U33" s="912"/>
      <c r="V33" s="912"/>
      <c r="W33" s="1013"/>
      <c r="X33" s="1014"/>
      <c r="Y33" s="1015" t="s">
        <v>145</v>
      </c>
      <c r="Z33" s="911" t="s">
        <v>1662</v>
      </c>
    </row>
    <row r="34" spans="1:27" ht="22.5" x14ac:dyDescent="0.3">
      <c r="A34" s="377" t="s">
        <v>70</v>
      </c>
      <c r="B34" s="1088" t="s">
        <v>90</v>
      </c>
      <c r="C34" s="378">
        <v>3</v>
      </c>
      <c r="D34" s="378">
        <v>18</v>
      </c>
      <c r="E34" s="378" t="s">
        <v>83</v>
      </c>
      <c r="F34" s="379" t="str">
        <f>VLOOKUP(H34,'5.21명단'!$A:$F,3,FALSE)</f>
        <v>총무팀</v>
      </c>
      <c r="G34" s="378" t="str">
        <f>VLOOKUP(H34,'5.21명단'!$A:$F,4,FALSE)</f>
        <v>주임</v>
      </c>
      <c r="H34" s="1375">
        <v>121030</v>
      </c>
      <c r="I34" s="379" t="s">
        <v>91</v>
      </c>
      <c r="J34" s="380">
        <v>590</v>
      </c>
      <c r="K34" s="381">
        <v>30</v>
      </c>
      <c r="L34" s="382">
        <f t="shared" ref="L34:L39" si="2">J34+K34</f>
        <v>620</v>
      </c>
      <c r="M34" s="383"/>
      <c r="N34" s="384"/>
      <c r="O34" s="384"/>
      <c r="P34" s="384"/>
      <c r="Q34" s="384" t="s">
        <v>92</v>
      </c>
      <c r="R34" s="384" t="s">
        <v>2257</v>
      </c>
      <c r="S34" s="384"/>
      <c r="T34" s="384"/>
      <c r="U34" s="384"/>
      <c r="V34" s="384"/>
      <c r="W34" s="385"/>
      <c r="X34" s="386"/>
      <c r="Y34" s="387" t="s">
        <v>26</v>
      </c>
      <c r="Z34" s="911" t="s">
        <v>3140</v>
      </c>
      <c r="AA34" s="1138"/>
    </row>
    <row r="35" spans="1:27" ht="22.5" x14ac:dyDescent="0.3">
      <c r="A35" s="1475" t="s">
        <v>131</v>
      </c>
      <c r="B35" s="1026" t="s">
        <v>1199</v>
      </c>
      <c r="C35" s="378">
        <v>5</v>
      </c>
      <c r="D35" s="378">
        <v>40</v>
      </c>
      <c r="E35" s="378" t="s">
        <v>192</v>
      </c>
      <c r="F35" s="379" t="str">
        <f>VLOOKUP(H35,'5.21명단'!$A:$F,3,FALSE)</f>
        <v>공정장비팀</v>
      </c>
      <c r="G35" s="378" t="str">
        <f>VLOOKUP(H35,'5.21명단'!$A:$F,4,FALSE)</f>
        <v>대리</v>
      </c>
      <c r="H35" s="1375">
        <v>116051</v>
      </c>
      <c r="I35" s="379" t="s">
        <v>1195</v>
      </c>
      <c r="J35" s="380">
        <v>700</v>
      </c>
      <c r="K35" s="381">
        <v>150</v>
      </c>
      <c r="L35" s="382">
        <f t="shared" si="2"/>
        <v>850</v>
      </c>
      <c r="M35" s="383"/>
      <c r="N35" s="384"/>
      <c r="O35" s="384"/>
      <c r="P35" s="384"/>
      <c r="Q35" s="384" t="s">
        <v>1934</v>
      </c>
      <c r="R35" s="384"/>
      <c r="S35" s="384"/>
      <c r="T35" s="384"/>
      <c r="U35" s="384"/>
      <c r="V35" s="384"/>
      <c r="W35" s="385"/>
      <c r="X35" s="386"/>
      <c r="Y35" s="387" t="s">
        <v>60</v>
      </c>
      <c r="Z35" s="1476" t="s">
        <v>2142</v>
      </c>
    </row>
    <row r="36" spans="1:27" ht="22.5" x14ac:dyDescent="0.3">
      <c r="A36" s="1430" t="s">
        <v>54</v>
      </c>
      <c r="B36" s="1033" t="s">
        <v>1114</v>
      </c>
      <c r="C36" s="1018">
        <v>2</v>
      </c>
      <c r="D36" s="1018">
        <v>14</v>
      </c>
      <c r="E36" s="1018" t="s">
        <v>288</v>
      </c>
      <c r="F36" s="1019" t="str">
        <f>VLOOKUP(H36,'5.21명단'!$A:$F,3,FALSE)</f>
        <v>OEM팀</v>
      </c>
      <c r="G36" s="1018" t="str">
        <f>VLOOKUP(H36,'5.21명단'!$A:$F,4,FALSE)</f>
        <v>차장</v>
      </c>
      <c r="H36" s="1376">
        <v>110022</v>
      </c>
      <c r="I36" s="1019" t="s">
        <v>1115</v>
      </c>
      <c r="J36" s="1020">
        <v>380</v>
      </c>
      <c r="K36" s="1021">
        <v>140</v>
      </c>
      <c r="L36" s="1022">
        <f t="shared" si="2"/>
        <v>520</v>
      </c>
      <c r="M36" s="383"/>
      <c r="N36" s="384"/>
      <c r="O36" s="384"/>
      <c r="P36" s="384"/>
      <c r="Q36" s="384" t="s">
        <v>528</v>
      </c>
      <c r="R36" s="384"/>
      <c r="S36" s="384"/>
      <c r="T36" s="384"/>
      <c r="U36" s="384"/>
      <c r="V36" s="384"/>
      <c r="W36" s="385"/>
      <c r="X36" s="1023"/>
      <c r="Y36" s="1024" t="s">
        <v>67</v>
      </c>
      <c r="Z36" s="1477" t="s">
        <v>1662</v>
      </c>
    </row>
    <row r="37" spans="1:27" ht="22.5" x14ac:dyDescent="0.3">
      <c r="A37" s="1016" t="s">
        <v>63</v>
      </c>
      <c r="B37" s="1017" t="s">
        <v>471</v>
      </c>
      <c r="C37" s="1018">
        <v>2</v>
      </c>
      <c r="D37" s="1018">
        <v>14</v>
      </c>
      <c r="E37" s="1018" t="s">
        <v>83</v>
      </c>
      <c r="F37" s="1019" t="str">
        <f>VLOOKUP(H37,'5.21명단'!$A:$F,3,FALSE)</f>
        <v>상품개발운영팀</v>
      </c>
      <c r="G37" s="1018" t="str">
        <f>VLOOKUP(H37,'5.21명단'!$A:$F,4,FALSE)</f>
        <v>과장</v>
      </c>
      <c r="H37" s="1376">
        <v>110061</v>
      </c>
      <c r="I37" s="1019" t="s">
        <v>472</v>
      </c>
      <c r="J37" s="1020">
        <v>500</v>
      </c>
      <c r="K37" s="1021">
        <v>217</v>
      </c>
      <c r="L37" s="1022">
        <f t="shared" si="2"/>
        <v>717</v>
      </c>
      <c r="M37" s="383"/>
      <c r="N37" s="384"/>
      <c r="O37" s="384"/>
      <c r="P37" s="384"/>
      <c r="Q37" s="384" t="s">
        <v>473</v>
      </c>
      <c r="R37" s="384"/>
      <c r="S37" s="384"/>
      <c r="T37" s="384"/>
      <c r="U37" s="384"/>
      <c r="V37" s="384"/>
      <c r="W37" s="385"/>
      <c r="X37" s="1023"/>
      <c r="Y37" s="1024" t="s">
        <v>60</v>
      </c>
      <c r="Z37" s="1477" t="s">
        <v>2153</v>
      </c>
    </row>
    <row r="38" spans="1:27" ht="22.5" x14ac:dyDescent="0.3">
      <c r="A38" s="1016" t="s">
        <v>70</v>
      </c>
      <c r="B38" s="1017" t="s">
        <v>401</v>
      </c>
      <c r="C38" s="1018">
        <v>1</v>
      </c>
      <c r="D38" s="1018">
        <v>8</v>
      </c>
      <c r="E38" s="1018" t="s">
        <v>368</v>
      </c>
      <c r="F38" s="1019" t="str">
        <f>VLOOKUP(H38,'5.21명단'!$A:$F,3,FALSE)</f>
        <v>예산관리팀</v>
      </c>
      <c r="G38" s="1018" t="str">
        <f>VLOOKUP(H38,'5.21명단'!$A:$F,4,FALSE)</f>
        <v>관리직사원</v>
      </c>
      <c r="H38" s="1376">
        <v>123022</v>
      </c>
      <c r="I38" s="1019" t="s">
        <v>403</v>
      </c>
      <c r="J38" s="1020">
        <v>280</v>
      </c>
      <c r="K38" s="1021">
        <v>10</v>
      </c>
      <c r="L38" s="1022">
        <f t="shared" si="2"/>
        <v>290</v>
      </c>
      <c r="M38" s="383"/>
      <c r="N38" s="384"/>
      <c r="O38" s="384"/>
      <c r="P38" s="384"/>
      <c r="Q38" s="384">
        <v>17</v>
      </c>
      <c r="R38" s="384"/>
      <c r="S38" s="384"/>
      <c r="T38" s="384"/>
      <c r="U38" s="384"/>
      <c r="V38" s="384"/>
      <c r="W38" s="385"/>
      <c r="X38" s="1023"/>
      <c r="Y38" s="1024" t="s">
        <v>26</v>
      </c>
      <c r="Z38" s="1478" t="s">
        <v>2142</v>
      </c>
    </row>
    <row r="39" spans="1:27" ht="22.5" x14ac:dyDescent="0.3">
      <c r="A39" s="1016" t="s">
        <v>54</v>
      </c>
      <c r="B39" s="1017" t="s">
        <v>768</v>
      </c>
      <c r="C39" s="1018">
        <v>3</v>
      </c>
      <c r="D39" s="1018">
        <v>18</v>
      </c>
      <c r="E39" s="1018" t="s">
        <v>769</v>
      </c>
      <c r="F39" s="1019" t="str">
        <f>VLOOKUP(H39,'5.21명단'!$A:$F,3,FALSE)</f>
        <v>품질보증팀(볼나사)</v>
      </c>
      <c r="G39" s="1018" t="str">
        <f>VLOOKUP(H39,'5.21명단'!$A:$F,4,FALSE)</f>
        <v>주임</v>
      </c>
      <c r="H39" s="1376">
        <v>122142</v>
      </c>
      <c r="I39" s="1019" t="s">
        <v>767</v>
      </c>
      <c r="J39" s="1020">
        <v>300</v>
      </c>
      <c r="K39" s="1021">
        <v>244.2</v>
      </c>
      <c r="L39" s="1022">
        <f t="shared" si="2"/>
        <v>544.20000000000005</v>
      </c>
      <c r="M39" s="383"/>
      <c r="N39" s="384"/>
      <c r="O39" s="384"/>
      <c r="P39" s="384"/>
      <c r="Q39" s="384" t="s">
        <v>25</v>
      </c>
      <c r="R39" s="384"/>
      <c r="S39" s="384"/>
      <c r="T39" s="384"/>
      <c r="U39" s="384"/>
      <c r="V39" s="384"/>
      <c r="W39" s="385"/>
      <c r="X39" s="1023"/>
      <c r="Y39" s="1024" t="s">
        <v>214</v>
      </c>
      <c r="Z39" s="1477" t="s">
        <v>1662</v>
      </c>
    </row>
    <row r="40" spans="1:27" ht="22.5" x14ac:dyDescent="0.3">
      <c r="A40" s="1016" t="s">
        <v>54</v>
      </c>
      <c r="B40" s="1017" t="s">
        <v>1950</v>
      </c>
      <c r="C40" s="1018">
        <v>2</v>
      </c>
      <c r="D40" s="1018">
        <v>14</v>
      </c>
      <c r="E40" s="1018" t="s">
        <v>2157</v>
      </c>
      <c r="F40" s="1019" t="str">
        <f>VLOOKUP(H40,'5.21명단'!$A:$F,3,FALSE)</f>
        <v>총무팀</v>
      </c>
      <c r="G40" s="1018" t="str">
        <f>VLOOKUP(H40,'5.21명단'!$A:$F,4,FALSE)</f>
        <v>과장</v>
      </c>
      <c r="H40" s="1376">
        <v>199076</v>
      </c>
      <c r="I40" s="1019" t="s">
        <v>3135</v>
      </c>
      <c r="J40" s="1020">
        <v>330</v>
      </c>
      <c r="K40" s="1021">
        <v>117</v>
      </c>
      <c r="L40" s="1022">
        <f>J40+K40</f>
        <v>447</v>
      </c>
      <c r="M40" s="383"/>
      <c r="N40" s="384"/>
      <c r="O40" s="384"/>
      <c r="P40" s="384"/>
      <c r="Q40" s="384" t="s">
        <v>3136</v>
      </c>
      <c r="R40" s="384"/>
      <c r="S40" s="384"/>
      <c r="T40" s="384"/>
      <c r="U40" s="384"/>
      <c r="V40" s="384"/>
      <c r="W40" s="385"/>
      <c r="X40" s="1023"/>
      <c r="Y40" s="1024" t="s">
        <v>67</v>
      </c>
      <c r="Z40" s="1477" t="s">
        <v>3139</v>
      </c>
      <c r="AA40" s="1138"/>
    </row>
    <row r="41" spans="1:27" ht="22.5" x14ac:dyDescent="0.3">
      <c r="A41" s="1509" t="s">
        <v>54</v>
      </c>
      <c r="B41" s="1510" t="s">
        <v>361</v>
      </c>
      <c r="C41" s="1511">
        <v>5</v>
      </c>
      <c r="D41" s="1511">
        <v>34</v>
      </c>
      <c r="E41" s="1512" t="s">
        <v>2152</v>
      </c>
      <c r="F41" s="1511" t="str">
        <f>VLOOKUP(H41,'5.21명단'!$A:$F,3,FALSE)</f>
        <v>재무회계팀</v>
      </c>
      <c r="G41" s="1511" t="str">
        <f>VLOOKUP(H41,'5.21명단'!$A:$F,4,FALSE)</f>
        <v>대리</v>
      </c>
      <c r="H41" s="1513">
        <v>113051</v>
      </c>
      <c r="I41" s="1511" t="s">
        <v>363</v>
      </c>
      <c r="J41" s="1514">
        <v>880</v>
      </c>
      <c r="K41" s="1515">
        <v>517</v>
      </c>
      <c r="L41" s="1516">
        <f>J41+K41</f>
        <v>1397</v>
      </c>
      <c r="M41" s="1517"/>
      <c r="N41" s="1518"/>
      <c r="O41" s="1518"/>
      <c r="P41" s="1519"/>
      <c r="Q41" s="1519" t="s">
        <v>364</v>
      </c>
      <c r="R41" s="1518"/>
      <c r="S41" s="1518"/>
      <c r="T41" s="1518"/>
      <c r="U41" s="1518"/>
      <c r="V41" s="1518"/>
      <c r="W41" s="1520"/>
      <c r="X41" s="1521"/>
      <c r="Y41" s="1522" t="s">
        <v>67</v>
      </c>
      <c r="Z41" s="1523" t="s">
        <v>3226</v>
      </c>
      <c r="AA41" s="1138" t="s">
        <v>6080</v>
      </c>
    </row>
    <row r="42" spans="1:27" ht="17.25" thickBot="1" x14ac:dyDescent="0.35">
      <c r="A42" s="1524" t="s">
        <v>54</v>
      </c>
      <c r="B42" s="1525" t="s">
        <v>3124</v>
      </c>
      <c r="C42" s="1526">
        <v>3</v>
      </c>
      <c r="D42" s="1526">
        <v>24</v>
      </c>
      <c r="E42" s="1526" t="s">
        <v>3125</v>
      </c>
      <c r="F42" s="1527" t="str">
        <f>VLOOKUP(H42,'5.21명단'!$A:$F,3,FALSE)</f>
        <v>시스템개발팀</v>
      </c>
      <c r="G42" s="1526" t="str">
        <f>VLOOKUP(H42,'5.21명단'!$A:$F,4,FALSE)</f>
        <v>계장</v>
      </c>
      <c r="H42" s="1528">
        <v>123005</v>
      </c>
      <c r="I42" s="1527" t="s">
        <v>3126</v>
      </c>
      <c r="J42" s="1529">
        <v>500</v>
      </c>
      <c r="K42" s="1530">
        <v>210</v>
      </c>
      <c r="L42" s="1531">
        <f>J42+K42</f>
        <v>710</v>
      </c>
      <c r="M42" s="1532"/>
      <c r="N42" s="1533"/>
      <c r="O42" s="1533"/>
      <c r="P42" s="1533"/>
      <c r="Q42" s="1533">
        <v>0</v>
      </c>
      <c r="R42" s="1533"/>
      <c r="S42" s="1533"/>
      <c r="T42" s="1533"/>
      <c r="U42" s="1533"/>
      <c r="V42" s="1533"/>
      <c r="W42" s="1534"/>
      <c r="X42" s="1535"/>
      <c r="Y42" s="1536" t="s">
        <v>687</v>
      </c>
      <c r="Z42" s="1537" t="s">
        <v>3127</v>
      </c>
    </row>
    <row r="43" spans="1:27" ht="23.25" thickBot="1" x14ac:dyDescent="0.35">
      <c r="A43" s="1481" t="s">
        <v>1373</v>
      </c>
      <c r="B43" s="1482" t="s">
        <v>1374</v>
      </c>
      <c r="C43" s="1483">
        <v>2</v>
      </c>
      <c r="D43" s="1483">
        <v>16</v>
      </c>
      <c r="E43" s="1483" t="s">
        <v>501</v>
      </c>
      <c r="F43" s="1484" t="str">
        <f>VLOOKUP(H43,'5.21명단'!$A:$F,3,FALSE)</f>
        <v>솔루션영업팀</v>
      </c>
      <c r="G43" s="1483" t="str">
        <f>VLOOKUP(H43,'5.21명단'!$A:$F,4,FALSE)</f>
        <v>계장</v>
      </c>
      <c r="H43" s="1485">
        <v>123062</v>
      </c>
      <c r="I43" s="1484" t="s">
        <v>1376</v>
      </c>
      <c r="J43" s="1486">
        <v>500</v>
      </c>
      <c r="K43" s="1487">
        <v>130</v>
      </c>
      <c r="L43" s="1488">
        <f>J43+K43</f>
        <v>630</v>
      </c>
      <c r="M43" s="1489"/>
      <c r="N43" s="1490"/>
      <c r="O43" s="1490"/>
      <c r="P43" s="1490"/>
      <c r="Q43" s="1490" t="s">
        <v>1377</v>
      </c>
      <c r="R43" s="1490"/>
      <c r="S43" s="1490"/>
      <c r="T43" s="1490"/>
      <c r="U43" s="1490"/>
      <c r="V43" s="1490"/>
      <c r="W43" s="1491"/>
      <c r="X43" s="1492"/>
      <c r="Y43" s="1493" t="s">
        <v>506</v>
      </c>
      <c r="Z43" s="1494" t="s">
        <v>3191</v>
      </c>
    </row>
    <row r="44" spans="1:27" ht="23.25" thickBot="1" x14ac:dyDescent="0.35">
      <c r="A44" s="1495" t="s">
        <v>131</v>
      </c>
      <c r="B44" s="1496" t="s">
        <v>1324</v>
      </c>
      <c r="C44" s="1497">
        <v>3</v>
      </c>
      <c r="D44" s="1497">
        <v>16</v>
      </c>
      <c r="E44" s="1497" t="s">
        <v>288</v>
      </c>
      <c r="F44" s="1498" t="str">
        <f>VLOOKUP(H44,'5.21명단'!$A:$F,3,FALSE)</f>
        <v>솔루션서비스팀</v>
      </c>
      <c r="G44" s="1497" t="str">
        <f>VLOOKUP(H44,'5.21명단'!$A:$F,4,FALSE)</f>
        <v>관리직사원</v>
      </c>
      <c r="H44" s="1499">
        <v>123060</v>
      </c>
      <c r="I44" s="1498" t="s">
        <v>1323</v>
      </c>
      <c r="J44" s="1500">
        <v>450</v>
      </c>
      <c r="K44" s="1501">
        <v>230</v>
      </c>
      <c r="L44" s="1502">
        <f>J44+K44</f>
        <v>680</v>
      </c>
      <c r="M44" s="1503"/>
      <c r="N44" s="1504"/>
      <c r="O44" s="1504"/>
      <c r="P44" s="1504"/>
      <c r="Q44" s="1504" t="s">
        <v>87</v>
      </c>
      <c r="R44" s="1504"/>
      <c r="S44" s="1504"/>
      <c r="T44" s="1504"/>
      <c r="U44" s="1504"/>
      <c r="V44" s="1504"/>
      <c r="W44" s="1505"/>
      <c r="X44" s="1506"/>
      <c r="Y44" s="1507" t="s">
        <v>67</v>
      </c>
      <c r="Z44" s="1508" t="s">
        <v>3213</v>
      </c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00DA-2AD8-4616-93A8-69CD824334B2}">
  <sheetPr codeName="Sheet11">
    <pageSetUpPr fitToPage="1"/>
  </sheetPr>
  <dimension ref="A1:AB49"/>
  <sheetViews>
    <sheetView zoomScale="130" zoomScaleNormal="130" workbookViewId="0">
      <pane ySplit="4" topLeftCell="A5" activePane="bottomLeft" state="frozen"/>
      <selection activeCell="AA31" sqref="AA31"/>
      <selection pane="bottomLeft" activeCell="D19" sqref="D19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style="1616" customWidth="1"/>
    <col min="7" max="7" width="5.125" customWidth="1"/>
    <col min="8" max="8" width="6.75" style="1282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5.375" customWidth="1"/>
    <col min="26" max="26" width="17.125" style="158" bestFit="1" customWidth="1"/>
    <col min="27" max="27" width="10.625" customWidth="1"/>
    <col min="28" max="28" width="10.625" bestFit="1" customWidth="1"/>
  </cols>
  <sheetData>
    <row r="1" spans="1:28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8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8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8" ht="17.25" thickBot="1" x14ac:dyDescent="0.35">
      <c r="A4" s="1776"/>
      <c r="B4" s="1777"/>
      <c r="C4" s="1778"/>
      <c r="D4" s="1778"/>
      <c r="E4" s="1778"/>
      <c r="F4" s="1635" t="s">
        <v>13</v>
      </c>
      <c r="G4" s="1197" t="s">
        <v>14</v>
      </c>
      <c r="H4" s="1286" t="s">
        <v>2261</v>
      </c>
      <c r="I4" s="1197" t="s">
        <v>15</v>
      </c>
      <c r="J4" s="1198" t="s">
        <v>16</v>
      </c>
      <c r="K4" s="1199" t="s">
        <v>17</v>
      </c>
      <c r="L4" s="1200" t="s">
        <v>18</v>
      </c>
      <c r="M4" s="1201">
        <v>1</v>
      </c>
      <c r="N4" s="1202">
        <v>2</v>
      </c>
      <c r="O4" s="1202">
        <v>3</v>
      </c>
      <c r="P4" s="1203">
        <v>4</v>
      </c>
      <c r="Q4" s="1203">
        <v>5</v>
      </c>
      <c r="R4" s="1203">
        <v>6</v>
      </c>
      <c r="S4" s="1202">
        <v>7</v>
      </c>
      <c r="T4" s="1202">
        <v>8</v>
      </c>
      <c r="U4" s="1202">
        <v>9</v>
      </c>
      <c r="V4" s="1203">
        <v>10</v>
      </c>
      <c r="W4" s="1204">
        <v>11</v>
      </c>
      <c r="X4" s="1205">
        <v>12</v>
      </c>
      <c r="Y4" s="1779"/>
      <c r="Z4" s="1779"/>
      <c r="AA4" s="1644"/>
    </row>
    <row r="5" spans="1:28" ht="22.5" x14ac:dyDescent="0.3">
      <c r="A5" s="310" t="s">
        <v>175</v>
      </c>
      <c r="B5" s="1825" t="s">
        <v>730</v>
      </c>
      <c r="C5" s="89">
        <v>2</v>
      </c>
      <c r="D5" s="89">
        <v>16</v>
      </c>
      <c r="E5" s="89" t="s">
        <v>3227</v>
      </c>
      <c r="F5" s="1808" t="str">
        <f>VLOOKUP(H5,'5.21명단'!$A:$F,3,FALSE)</f>
        <v>품질보증팀(테크노)</v>
      </c>
      <c r="G5" s="89" t="str">
        <f>VLOOKUP(H5,'5.21명단'!$A:$F,4,FALSE)</f>
        <v>주임</v>
      </c>
      <c r="H5" s="1367">
        <v>122074</v>
      </c>
      <c r="I5" s="90" t="s">
        <v>766</v>
      </c>
      <c r="J5" s="91">
        <v>490</v>
      </c>
      <c r="K5" s="92">
        <v>20</v>
      </c>
      <c r="L5" s="93">
        <f t="shared" ref="L5:L16" si="0">J5+K5</f>
        <v>510</v>
      </c>
      <c r="M5" s="17"/>
      <c r="N5" s="18"/>
      <c r="O5" s="18"/>
      <c r="P5" s="19"/>
      <c r="Q5" s="19"/>
      <c r="R5" s="19" t="s">
        <v>729</v>
      </c>
      <c r="S5" s="18"/>
      <c r="T5" s="18"/>
      <c r="U5" s="18"/>
      <c r="V5" s="19"/>
      <c r="W5" s="20"/>
      <c r="X5" s="95"/>
      <c r="Y5" s="96" t="s">
        <v>735</v>
      </c>
      <c r="Z5" s="1458" t="s">
        <v>1564</v>
      </c>
    </row>
    <row r="6" spans="1:28" ht="22.5" x14ac:dyDescent="0.3">
      <c r="A6" s="40" t="s">
        <v>70</v>
      </c>
      <c r="B6" s="1826" t="s">
        <v>730</v>
      </c>
      <c r="C6" s="41">
        <v>2</v>
      </c>
      <c r="D6" s="41">
        <v>16</v>
      </c>
      <c r="E6" s="41" t="s">
        <v>3228</v>
      </c>
      <c r="F6" s="1211" t="str">
        <f>VLOOKUP(H6,'5.21명단'!$A:$F,3,FALSE)</f>
        <v>품질보증팀(테크노)</v>
      </c>
      <c r="G6" s="1212" t="str">
        <f>VLOOKUP(H6,'5.21명단'!$A:$F,4,FALSE)</f>
        <v>조장</v>
      </c>
      <c r="H6" s="1369">
        <v>118028</v>
      </c>
      <c r="I6" s="42" t="s">
        <v>3229</v>
      </c>
      <c r="J6" s="43">
        <v>490</v>
      </c>
      <c r="K6" s="29">
        <v>20</v>
      </c>
      <c r="L6" s="30">
        <f t="shared" si="0"/>
        <v>510</v>
      </c>
      <c r="M6" s="31"/>
      <c r="N6" s="32"/>
      <c r="O6" s="32"/>
      <c r="P6" s="34"/>
      <c r="Q6" s="34"/>
      <c r="R6" s="34" t="s">
        <v>729</v>
      </c>
      <c r="S6" s="32"/>
      <c r="T6" s="32"/>
      <c r="U6" s="32"/>
      <c r="V6" s="34"/>
      <c r="W6" s="35"/>
      <c r="X6" s="36"/>
      <c r="Y6" s="45" t="s">
        <v>26</v>
      </c>
      <c r="Z6" s="522" t="s">
        <v>1564</v>
      </c>
    </row>
    <row r="7" spans="1:28" ht="22.5" x14ac:dyDescent="0.3">
      <c r="A7" s="40" t="s">
        <v>63</v>
      </c>
      <c r="B7" s="1826" t="s">
        <v>101</v>
      </c>
      <c r="C7" s="41">
        <v>3</v>
      </c>
      <c r="D7" s="41">
        <v>20</v>
      </c>
      <c r="E7" s="41" t="s">
        <v>83</v>
      </c>
      <c r="F7" s="1211" t="str">
        <f>VLOOKUP(H7,'5.21명단'!$A:$F,3,FALSE)</f>
        <v>마케팅팀</v>
      </c>
      <c r="G7" s="1212" t="str">
        <f>VLOOKUP(H7,'5.21명단'!$A:$F,4,FALSE)</f>
        <v>주임</v>
      </c>
      <c r="H7" s="1369">
        <v>121001</v>
      </c>
      <c r="I7" s="42" t="s">
        <v>102</v>
      </c>
      <c r="J7" s="43">
        <v>630</v>
      </c>
      <c r="K7" s="29">
        <v>15</v>
      </c>
      <c r="L7" s="30">
        <f t="shared" si="0"/>
        <v>645</v>
      </c>
      <c r="M7" s="31"/>
      <c r="N7" s="32"/>
      <c r="O7" s="32"/>
      <c r="P7" s="34"/>
      <c r="Q7" s="34"/>
      <c r="R7" s="34" t="s">
        <v>32</v>
      </c>
      <c r="S7" s="32"/>
      <c r="T7" s="32"/>
      <c r="U7" s="32"/>
      <c r="V7" s="34"/>
      <c r="W7" s="35"/>
      <c r="X7" s="36"/>
      <c r="Y7" s="45" t="s">
        <v>60</v>
      </c>
      <c r="Z7" s="522" t="s">
        <v>1564</v>
      </c>
    </row>
    <row r="8" spans="1:28" ht="23.25" thickBot="1" x14ac:dyDescent="0.35">
      <c r="A8" s="40" t="s">
        <v>54</v>
      </c>
      <c r="B8" s="1827" t="s">
        <v>1159</v>
      </c>
      <c r="C8" s="41">
        <v>3</v>
      </c>
      <c r="D8" s="41">
        <v>22</v>
      </c>
      <c r="E8" s="41" t="s">
        <v>451</v>
      </c>
      <c r="F8" s="1211" t="str">
        <f>VLOOKUP(H8,'5.21명단'!$A:$F,3,FALSE)</f>
        <v>공정장비팀</v>
      </c>
      <c r="G8" s="1212" t="str">
        <f>VLOOKUP(H8,'5.21명단'!$A:$F,4,FALSE)</f>
        <v>차장</v>
      </c>
      <c r="H8" s="1369">
        <v>105051</v>
      </c>
      <c r="I8" s="42" t="s">
        <v>1161</v>
      </c>
      <c r="J8" s="43">
        <v>330</v>
      </c>
      <c r="K8" s="29">
        <v>51</v>
      </c>
      <c r="L8" s="30">
        <f t="shared" si="0"/>
        <v>381</v>
      </c>
      <c r="M8" s="31"/>
      <c r="N8" s="32"/>
      <c r="O8" s="32"/>
      <c r="P8" s="34"/>
      <c r="Q8" s="34"/>
      <c r="R8" s="34" t="s">
        <v>32</v>
      </c>
      <c r="S8" s="32"/>
      <c r="T8" s="32"/>
      <c r="U8" s="32"/>
      <c r="V8" s="34"/>
      <c r="W8" s="35"/>
      <c r="X8" s="36"/>
      <c r="Y8" s="45" t="s">
        <v>687</v>
      </c>
      <c r="Z8" s="522" t="s">
        <v>3217</v>
      </c>
    </row>
    <row r="9" spans="1:28" ht="22.5" x14ac:dyDescent="0.3">
      <c r="A9" s="11" t="s">
        <v>70</v>
      </c>
      <c r="B9" s="1076" t="s">
        <v>2259</v>
      </c>
      <c r="C9" s="12">
        <v>3</v>
      </c>
      <c r="D9" s="12">
        <v>18</v>
      </c>
      <c r="E9" s="12" t="s">
        <v>83</v>
      </c>
      <c r="F9" s="1237" t="str">
        <f>VLOOKUP(H9,'5.21명단'!$A:$F,3,FALSE)</f>
        <v>총무팀</v>
      </c>
      <c r="G9" s="1238" t="str">
        <f>VLOOKUP(H9,'5.21명단'!$A:$F,4,FALSE)</f>
        <v>주임</v>
      </c>
      <c r="H9" s="1381">
        <v>121030</v>
      </c>
      <c r="I9" s="13" t="s">
        <v>91</v>
      </c>
      <c r="J9" s="14">
        <v>650</v>
      </c>
      <c r="K9" s="15">
        <v>30</v>
      </c>
      <c r="L9" s="16">
        <f t="shared" si="0"/>
        <v>680</v>
      </c>
      <c r="M9" s="17"/>
      <c r="N9" s="18"/>
      <c r="O9" s="18"/>
      <c r="P9" s="19"/>
      <c r="Q9" s="790" t="s">
        <v>92</v>
      </c>
      <c r="R9" s="19" t="s">
        <v>2257</v>
      </c>
      <c r="S9" s="18"/>
      <c r="T9" s="18"/>
      <c r="U9" s="18"/>
      <c r="V9" s="19"/>
      <c r="W9" s="20"/>
      <c r="X9" s="21"/>
      <c r="Y9" s="22" t="s">
        <v>26</v>
      </c>
      <c r="Z9" s="1458" t="s">
        <v>1564</v>
      </c>
      <c r="AA9" s="1138"/>
    </row>
    <row r="10" spans="1:28" ht="22.5" x14ac:dyDescent="0.3">
      <c r="A10" s="40" t="s">
        <v>70</v>
      </c>
      <c r="B10" s="1592" t="s">
        <v>105</v>
      </c>
      <c r="C10" s="41">
        <v>3</v>
      </c>
      <c r="D10" s="41">
        <v>18</v>
      </c>
      <c r="E10" s="41" t="s">
        <v>21</v>
      </c>
      <c r="F10" s="1211" t="str">
        <f>VLOOKUP(H10,'5.21명단'!$A:$F,3,FALSE)</f>
        <v>마케팅팀</v>
      </c>
      <c r="G10" s="1212" t="str">
        <f>VLOOKUP(H10,'5.21명단'!$A:$F,4,FALSE)</f>
        <v>관리직사원</v>
      </c>
      <c r="H10" s="1369">
        <v>122137</v>
      </c>
      <c r="I10" s="42" t="s">
        <v>106</v>
      </c>
      <c r="J10" s="43">
        <v>590</v>
      </c>
      <c r="K10" s="29">
        <v>30</v>
      </c>
      <c r="L10" s="30">
        <f t="shared" si="0"/>
        <v>620</v>
      </c>
      <c r="M10" s="31"/>
      <c r="N10" s="32"/>
      <c r="O10" s="32"/>
      <c r="P10" s="34"/>
      <c r="Q10" s="34"/>
      <c r="R10" s="34" t="s">
        <v>107</v>
      </c>
      <c r="S10" s="32"/>
      <c r="T10" s="32"/>
      <c r="U10" s="32"/>
      <c r="V10" s="34"/>
      <c r="W10" s="35"/>
      <c r="X10" s="36"/>
      <c r="Y10" s="45" t="s">
        <v>33</v>
      </c>
      <c r="Z10" s="522" t="s">
        <v>1564</v>
      </c>
    </row>
    <row r="11" spans="1:28" ht="22.5" x14ac:dyDescent="0.3">
      <c r="A11" s="138" t="s">
        <v>54</v>
      </c>
      <c r="B11" s="1090" t="s">
        <v>1054</v>
      </c>
      <c r="C11" s="206">
        <v>3</v>
      </c>
      <c r="D11" s="206">
        <v>18</v>
      </c>
      <c r="E11" s="206" t="s">
        <v>21</v>
      </c>
      <c r="F11" s="1213" t="str">
        <f>VLOOKUP(H11,'5.21명단'!$A:$F,3,FALSE)</f>
        <v>사업관리팀(디바이스)</v>
      </c>
      <c r="G11" s="1214" t="str">
        <f>VLOOKUP(H11,'5.21명단'!$A:$F,4,FALSE)</f>
        <v>계장</v>
      </c>
      <c r="H11" s="1371">
        <v>113046</v>
      </c>
      <c r="I11" s="207" t="s">
        <v>1055</v>
      </c>
      <c r="J11" s="208">
        <v>590</v>
      </c>
      <c r="K11" s="209">
        <v>230</v>
      </c>
      <c r="L11" s="30">
        <f t="shared" si="0"/>
        <v>820</v>
      </c>
      <c r="M11" s="31"/>
      <c r="N11" s="32"/>
      <c r="O11" s="32"/>
      <c r="P11" s="34"/>
      <c r="Q11" s="34"/>
      <c r="R11" s="34" t="s">
        <v>107</v>
      </c>
      <c r="S11" s="32"/>
      <c r="T11" s="32"/>
      <c r="U11" s="32"/>
      <c r="V11" s="34"/>
      <c r="W11" s="35"/>
      <c r="X11" s="36"/>
      <c r="Y11" s="45" t="s">
        <v>67</v>
      </c>
      <c r="Z11" s="522" t="s">
        <v>1564</v>
      </c>
    </row>
    <row r="12" spans="1:28" ht="22.5" x14ac:dyDescent="0.3">
      <c r="A12" s="122" t="s">
        <v>54</v>
      </c>
      <c r="B12" s="1077" t="s">
        <v>245</v>
      </c>
      <c r="C12" s="206">
        <v>3</v>
      </c>
      <c r="D12" s="206">
        <v>18</v>
      </c>
      <c r="E12" s="206" t="s">
        <v>21</v>
      </c>
      <c r="F12" s="1213" t="str">
        <f>VLOOKUP(H12,'5.21명단'!$A:$F,3,FALSE)</f>
        <v>HRM팀</v>
      </c>
      <c r="G12" s="1214" t="str">
        <f>VLOOKUP(H12,'5.21명단'!$A:$F,4,FALSE)</f>
        <v>과장</v>
      </c>
      <c r="H12" s="1371">
        <v>113029</v>
      </c>
      <c r="I12" s="207" t="s">
        <v>336</v>
      </c>
      <c r="J12" s="208">
        <v>590</v>
      </c>
      <c r="K12" s="209">
        <v>317</v>
      </c>
      <c r="L12" s="30">
        <f t="shared" si="0"/>
        <v>907</v>
      </c>
      <c r="M12" s="31"/>
      <c r="N12" s="32"/>
      <c r="O12" s="656" t="s">
        <v>337</v>
      </c>
      <c r="P12" s="34"/>
      <c r="Q12" s="34"/>
      <c r="R12" s="34" t="s">
        <v>107</v>
      </c>
      <c r="S12" s="32"/>
      <c r="T12" s="32"/>
      <c r="U12" s="32"/>
      <c r="V12" s="34"/>
      <c r="W12" s="35"/>
      <c r="X12" s="36"/>
      <c r="Y12" s="45" t="s">
        <v>67</v>
      </c>
      <c r="Z12" s="522" t="s">
        <v>3235</v>
      </c>
      <c r="AB12" t="s">
        <v>3236</v>
      </c>
    </row>
    <row r="13" spans="1:28" ht="22.5" x14ac:dyDescent="0.3">
      <c r="A13" s="138" t="s">
        <v>3145</v>
      </c>
      <c r="B13" s="1592" t="s">
        <v>3146</v>
      </c>
      <c r="C13" s="41">
        <v>3</v>
      </c>
      <c r="D13" s="41">
        <v>18</v>
      </c>
      <c r="E13" s="41" t="s">
        <v>3147</v>
      </c>
      <c r="F13" s="1366" t="str">
        <f>VLOOKUP(H13,'5.21명단'!$A:$F,3,FALSE)</f>
        <v>HRM팀</v>
      </c>
      <c r="G13" s="1212" t="str">
        <f>VLOOKUP(H13,'5.21명단'!$A:$F,4,FALSE)</f>
        <v>계장</v>
      </c>
      <c r="H13" s="1281">
        <v>122078</v>
      </c>
      <c r="I13" s="42" t="s">
        <v>3148</v>
      </c>
      <c r="J13" s="43">
        <v>590</v>
      </c>
      <c r="K13" s="29">
        <v>159</v>
      </c>
      <c r="L13" s="30">
        <f t="shared" si="0"/>
        <v>749</v>
      </c>
      <c r="M13" s="31"/>
      <c r="N13" s="32"/>
      <c r="O13" s="32"/>
      <c r="P13" s="34"/>
      <c r="Q13" s="34"/>
      <c r="R13" s="34" t="s">
        <v>3149</v>
      </c>
      <c r="S13" s="32"/>
      <c r="T13" s="32"/>
      <c r="U13" s="32"/>
      <c r="V13" s="34"/>
      <c r="W13" s="35"/>
      <c r="X13" s="36"/>
      <c r="Y13" s="45" t="s">
        <v>3150</v>
      </c>
      <c r="Z13" s="792" t="s">
        <v>3234</v>
      </c>
    </row>
    <row r="14" spans="1:28" ht="22.5" x14ac:dyDescent="0.3">
      <c r="A14" s="122" t="s">
        <v>416</v>
      </c>
      <c r="B14" s="1592" t="s">
        <v>821</v>
      </c>
      <c r="C14" s="41">
        <v>3</v>
      </c>
      <c r="D14" s="41">
        <v>20</v>
      </c>
      <c r="E14" s="41" t="s">
        <v>3230</v>
      </c>
      <c r="F14" s="1211" t="str">
        <f>VLOOKUP(H14,'5.21명단'!$A:$F,3,FALSE)</f>
        <v>자동화1팀</v>
      </c>
      <c r="G14" s="1212" t="str">
        <f>VLOOKUP(H14,'5.21명단'!$A:$F,4,FALSE)</f>
        <v>대리</v>
      </c>
      <c r="H14" s="1369">
        <v>118008</v>
      </c>
      <c r="I14" s="42" t="s">
        <v>822</v>
      </c>
      <c r="J14" s="43">
        <v>590</v>
      </c>
      <c r="K14" s="29">
        <v>232.6</v>
      </c>
      <c r="L14" s="30">
        <f t="shared" si="0"/>
        <v>822.6</v>
      </c>
      <c r="M14" s="31"/>
      <c r="N14" s="32"/>
      <c r="O14" s="32"/>
      <c r="P14" s="34"/>
      <c r="Q14" s="34"/>
      <c r="R14" s="34" t="s">
        <v>823</v>
      </c>
      <c r="S14" s="32"/>
      <c r="T14" s="32"/>
      <c r="U14" s="32"/>
      <c r="V14" s="34"/>
      <c r="W14" s="35"/>
      <c r="X14" s="36"/>
      <c r="Y14" s="45" t="s">
        <v>824</v>
      </c>
      <c r="Z14" s="522" t="s">
        <v>1564</v>
      </c>
    </row>
    <row r="15" spans="1:28" ht="17.25" thickBot="1" x14ac:dyDescent="0.35">
      <c r="A15" s="456" t="s">
        <v>54</v>
      </c>
      <c r="B15" s="1075" t="s">
        <v>2224</v>
      </c>
      <c r="C15" s="457">
        <v>1</v>
      </c>
      <c r="D15" s="457">
        <v>7</v>
      </c>
      <c r="E15" s="457" t="s">
        <v>21</v>
      </c>
      <c r="F15" s="1593" t="str">
        <f>VLOOKUP(H15,'5.21명단'!$A:$F,3,FALSE)</f>
        <v>감사팀</v>
      </c>
      <c r="G15" s="1297" t="str">
        <f>VLOOKUP(H15,'5.21명단'!$A:$F,4,FALSE)</f>
        <v>부장</v>
      </c>
      <c r="H15" s="1594">
        <v>194057</v>
      </c>
      <c r="I15" s="458" t="s">
        <v>1060</v>
      </c>
      <c r="J15" s="459">
        <v>340</v>
      </c>
      <c r="K15" s="460">
        <v>227</v>
      </c>
      <c r="L15" s="461">
        <f t="shared" si="0"/>
        <v>567</v>
      </c>
      <c r="M15" s="462"/>
      <c r="N15" s="463"/>
      <c r="O15" s="463"/>
      <c r="P15" s="464"/>
      <c r="Q15" s="464"/>
      <c r="R15" s="464">
        <v>14</v>
      </c>
      <c r="S15" s="463"/>
      <c r="T15" s="463"/>
      <c r="U15" s="463"/>
      <c r="V15" s="464"/>
      <c r="W15" s="465"/>
      <c r="X15" s="466"/>
      <c r="Y15" s="467" t="s">
        <v>67</v>
      </c>
      <c r="Z15" s="1595" t="s">
        <v>3234</v>
      </c>
    </row>
    <row r="16" spans="1:28" ht="22.5" x14ac:dyDescent="0.3">
      <c r="A16" s="203" t="s">
        <v>63</v>
      </c>
      <c r="B16" s="1100" t="s">
        <v>3237</v>
      </c>
      <c r="C16" s="89">
        <v>3</v>
      </c>
      <c r="D16" s="89">
        <v>18</v>
      </c>
      <c r="E16" s="89" t="s">
        <v>327</v>
      </c>
      <c r="F16" s="1318" t="str">
        <f>VLOOKUP(H16,'5.21명단'!$A:$F,3,FALSE)</f>
        <v>기술서비스팀</v>
      </c>
      <c r="G16" s="1317" t="str">
        <f>VLOOKUP(H16,'5.21명단'!$A:$F,4,FALSE)</f>
        <v>차장</v>
      </c>
      <c r="H16" s="1367">
        <v>110009</v>
      </c>
      <c r="I16" s="90" t="s">
        <v>440</v>
      </c>
      <c r="J16" s="91">
        <v>341</v>
      </c>
      <c r="K16" s="92">
        <v>84</v>
      </c>
      <c r="L16" s="93">
        <f t="shared" si="0"/>
        <v>425</v>
      </c>
      <c r="M16" s="17"/>
      <c r="N16" s="18"/>
      <c r="O16" s="18"/>
      <c r="P16" s="19"/>
      <c r="Q16" s="19"/>
      <c r="R16" s="19" t="s">
        <v>139</v>
      </c>
      <c r="S16" s="18"/>
      <c r="T16" s="18"/>
      <c r="U16" s="18"/>
      <c r="V16" s="19"/>
      <c r="W16" s="20"/>
      <c r="X16" s="95"/>
      <c r="Y16" s="96" t="s">
        <v>280</v>
      </c>
      <c r="Z16" s="1608" t="s">
        <v>1430</v>
      </c>
    </row>
    <row r="17" spans="1:28" s="1134" customFormat="1" ht="22.5" x14ac:dyDescent="0.3">
      <c r="A17" s="442" t="s">
        <v>54</v>
      </c>
      <c r="B17" s="1592" t="s">
        <v>2225</v>
      </c>
      <c r="C17" s="443">
        <v>2</v>
      </c>
      <c r="D17" s="443">
        <v>14</v>
      </c>
      <c r="E17" s="443" t="s">
        <v>21</v>
      </c>
      <c r="F17" s="1220" t="str">
        <f>VLOOKUP(H17,'5.21명단'!$A:$F,3,FALSE)</f>
        <v>감사팀</v>
      </c>
      <c r="G17" s="1214" t="str">
        <f>VLOOKUP(H17,'5.21명단'!$A:$F,4,FALSE)</f>
        <v>부장</v>
      </c>
      <c r="H17" s="1373">
        <v>194057</v>
      </c>
      <c r="I17" s="444" t="s">
        <v>1060</v>
      </c>
      <c r="J17" s="445">
        <v>430</v>
      </c>
      <c r="K17" s="209">
        <v>227</v>
      </c>
      <c r="L17" s="446">
        <f t="shared" ref="L17" si="1">J17+K17</f>
        <v>657</v>
      </c>
      <c r="M17" s="447"/>
      <c r="N17" s="448"/>
      <c r="O17" s="448"/>
      <c r="P17" s="449"/>
      <c r="Q17" s="449"/>
      <c r="R17" s="449" t="s">
        <v>323</v>
      </c>
      <c r="S17" s="448"/>
      <c r="T17" s="448"/>
      <c r="U17" s="448"/>
      <c r="V17" s="449"/>
      <c r="W17" s="450"/>
      <c r="X17" s="451"/>
      <c r="Y17" s="452" t="s">
        <v>67</v>
      </c>
      <c r="Z17" s="522" t="s">
        <v>3234</v>
      </c>
      <c r="AA17" s="1121"/>
      <c r="AB17" s="1129"/>
    </row>
    <row r="18" spans="1:28" ht="22.5" x14ac:dyDescent="0.3">
      <c r="A18" s="442" t="s">
        <v>54</v>
      </c>
      <c r="B18" s="1592" t="s">
        <v>2252</v>
      </c>
      <c r="C18" s="443">
        <v>3</v>
      </c>
      <c r="D18" s="443">
        <v>21</v>
      </c>
      <c r="E18" s="443" t="s">
        <v>2253</v>
      </c>
      <c r="F18" s="1220" t="str">
        <f>VLOOKUP(H18,'5.21명단'!$A:$F,3,FALSE)</f>
        <v>머신비전팀</v>
      </c>
      <c r="G18" s="1214" t="str">
        <f>VLOOKUP(H18,'5.21명단'!$A:$F,4,FALSE)</f>
        <v>대리</v>
      </c>
      <c r="H18" s="1373">
        <v>114013</v>
      </c>
      <c r="I18" s="444" t="s">
        <v>2254</v>
      </c>
      <c r="J18" s="445">
        <v>650</v>
      </c>
      <c r="K18" s="209">
        <v>98</v>
      </c>
      <c r="L18" s="446">
        <f t="shared" ref="L18:L26" si="2">J18+K18</f>
        <v>748</v>
      </c>
      <c r="M18" s="447"/>
      <c r="N18" s="448"/>
      <c r="O18" s="448"/>
      <c r="P18" s="449"/>
      <c r="Q18" s="1136" t="s">
        <v>1247</v>
      </c>
      <c r="R18" s="449" t="s">
        <v>323</v>
      </c>
      <c r="S18" s="1135" t="s">
        <v>107</v>
      </c>
      <c r="T18" s="448"/>
      <c r="U18" s="448"/>
      <c r="V18" s="449"/>
      <c r="W18" s="450"/>
      <c r="X18" s="451"/>
      <c r="Y18" s="452" t="s">
        <v>2253</v>
      </c>
      <c r="Z18" s="1363" t="s">
        <v>3225</v>
      </c>
    </row>
    <row r="19" spans="1:28" ht="22.5" x14ac:dyDescent="0.3">
      <c r="A19" s="276" t="s">
        <v>54</v>
      </c>
      <c r="B19" s="1101" t="s">
        <v>678</v>
      </c>
      <c r="C19" s="277">
        <v>4</v>
      </c>
      <c r="D19" s="277">
        <v>22</v>
      </c>
      <c r="E19" s="277" t="s">
        <v>589</v>
      </c>
      <c r="F19" s="1215" t="str">
        <f>VLOOKUP(H19,'5.21명단'!$A:$F,3,FALSE)</f>
        <v>생산1팀(성서)</v>
      </c>
      <c r="G19" s="1221" t="str">
        <f>VLOOKUP(H19,'5.21명단'!$A:$F,4,FALSE)</f>
        <v>대리</v>
      </c>
      <c r="H19" s="1370">
        <v>116043</v>
      </c>
      <c r="I19" s="278" t="s">
        <v>673</v>
      </c>
      <c r="J19" s="279">
        <v>385</v>
      </c>
      <c r="K19" s="280">
        <v>323.8</v>
      </c>
      <c r="L19" s="281">
        <f t="shared" si="2"/>
        <v>708.8</v>
      </c>
      <c r="M19" s="282"/>
      <c r="N19" s="269"/>
      <c r="O19" s="269"/>
      <c r="P19" s="283"/>
      <c r="Q19" s="283"/>
      <c r="R19" s="283" t="s">
        <v>679</v>
      </c>
      <c r="S19" s="269"/>
      <c r="T19" s="269"/>
      <c r="U19" s="269"/>
      <c r="V19" s="283"/>
      <c r="W19" s="284"/>
      <c r="X19" s="285"/>
      <c r="Y19" s="286" t="s">
        <v>592</v>
      </c>
      <c r="Z19" s="524" t="s">
        <v>1430</v>
      </c>
    </row>
    <row r="20" spans="1:28" ht="22.5" x14ac:dyDescent="0.3">
      <c r="A20" s="138" t="s">
        <v>54</v>
      </c>
      <c r="B20" s="1105" t="s">
        <v>695</v>
      </c>
      <c r="C20" s="41">
        <v>5</v>
      </c>
      <c r="D20" s="41">
        <v>28</v>
      </c>
      <c r="E20" s="41" t="s">
        <v>589</v>
      </c>
      <c r="F20" s="1211" t="str">
        <f>VLOOKUP(H20,'5.21명단'!$A:$F,3,FALSE)</f>
        <v>블록공정팀(테크노)</v>
      </c>
      <c r="G20" s="1212" t="str">
        <f>VLOOKUP(H20,'5.21명단'!$A:$F,4,FALSE)</f>
        <v>대리</v>
      </c>
      <c r="H20" s="1369">
        <v>112017</v>
      </c>
      <c r="I20" s="42" t="s">
        <v>614</v>
      </c>
      <c r="J20" s="43">
        <v>440</v>
      </c>
      <c r="K20" s="29">
        <v>411.8</v>
      </c>
      <c r="L20" s="30">
        <f t="shared" si="2"/>
        <v>851.8</v>
      </c>
      <c r="M20" s="31"/>
      <c r="N20" s="32"/>
      <c r="O20" s="32"/>
      <c r="P20" s="656" t="s">
        <v>591</v>
      </c>
      <c r="Q20" s="34"/>
      <c r="R20" s="34" t="s">
        <v>1998</v>
      </c>
      <c r="S20" s="32"/>
      <c r="T20" s="32"/>
      <c r="U20" s="32"/>
      <c r="V20" s="34"/>
      <c r="W20" s="35"/>
      <c r="X20" s="36"/>
      <c r="Y20" s="45" t="s">
        <v>561</v>
      </c>
      <c r="Z20" s="515" t="s">
        <v>3161</v>
      </c>
    </row>
    <row r="21" spans="1:28" ht="22.5" x14ac:dyDescent="0.3">
      <c r="A21" s="276" t="s">
        <v>54</v>
      </c>
      <c r="B21" s="1098" t="s">
        <v>695</v>
      </c>
      <c r="C21" s="277">
        <v>5</v>
      </c>
      <c r="D21" s="277">
        <v>28</v>
      </c>
      <c r="E21" s="277" t="s">
        <v>589</v>
      </c>
      <c r="F21" s="1215" t="str">
        <f>VLOOKUP(H21,'5.21명단'!$A:$F,3,FALSE)</f>
        <v>생산2팀(성서)</v>
      </c>
      <c r="G21" s="1216" t="str">
        <f>VLOOKUP(H21,'5.21명단'!$A:$F,4,FALSE)</f>
        <v>과장</v>
      </c>
      <c r="H21" s="1370">
        <v>110066</v>
      </c>
      <c r="I21" s="278" t="s">
        <v>696</v>
      </c>
      <c r="J21" s="279">
        <v>440</v>
      </c>
      <c r="K21" s="295">
        <v>413.8</v>
      </c>
      <c r="L21" s="281">
        <f t="shared" si="2"/>
        <v>853.8</v>
      </c>
      <c r="M21" s="282"/>
      <c r="N21" s="269"/>
      <c r="O21" s="269"/>
      <c r="P21" s="789" t="s">
        <v>591</v>
      </c>
      <c r="Q21" s="283"/>
      <c r="R21" s="283" t="s">
        <v>1998</v>
      </c>
      <c r="S21" s="269"/>
      <c r="T21" s="269"/>
      <c r="U21" s="269"/>
      <c r="V21" s="283"/>
      <c r="W21" s="284"/>
      <c r="X21" s="285"/>
      <c r="Y21" s="286" t="s">
        <v>592</v>
      </c>
      <c r="Z21" s="515" t="s">
        <v>3161</v>
      </c>
    </row>
    <row r="22" spans="1:28" ht="22.5" x14ac:dyDescent="0.3">
      <c r="A22" s="138" t="s">
        <v>416</v>
      </c>
      <c r="B22" s="1592" t="s">
        <v>899</v>
      </c>
      <c r="C22" s="41">
        <v>5</v>
      </c>
      <c r="D22" s="41">
        <v>28</v>
      </c>
      <c r="E22" s="41" t="s">
        <v>538</v>
      </c>
      <c r="F22" s="1211" t="str">
        <f>VLOOKUP(H22,'5.21명단'!$A:$F,3,FALSE)</f>
        <v>제어팀</v>
      </c>
      <c r="G22" s="1212" t="str">
        <f>VLOOKUP(H22,'5.21명단'!$A:$F,4,FALSE)</f>
        <v>계장</v>
      </c>
      <c r="H22" s="1369">
        <v>121036</v>
      </c>
      <c r="I22" s="42" t="s">
        <v>895</v>
      </c>
      <c r="J22" s="43">
        <v>539</v>
      </c>
      <c r="K22" s="29">
        <v>232.6</v>
      </c>
      <c r="L22" s="30">
        <f t="shared" si="2"/>
        <v>771.6</v>
      </c>
      <c r="M22" s="350"/>
      <c r="N22" s="351"/>
      <c r="O22" s="351"/>
      <c r="P22" s="34"/>
      <c r="Q22" s="352"/>
      <c r="R22" s="34" t="s">
        <v>900</v>
      </c>
      <c r="S22" s="351"/>
      <c r="T22" s="351"/>
      <c r="U22" s="351"/>
      <c r="V22" s="352"/>
      <c r="W22" s="353"/>
      <c r="X22" s="354"/>
      <c r="Y22" s="45" t="s">
        <v>543</v>
      </c>
      <c r="Z22" s="515" t="s">
        <v>3217</v>
      </c>
    </row>
    <row r="23" spans="1:28" ht="21.75" customHeight="1" x14ac:dyDescent="0.3">
      <c r="A23" s="65" t="s">
        <v>54</v>
      </c>
      <c r="B23" s="1080" t="s">
        <v>1154</v>
      </c>
      <c r="C23" s="41">
        <v>5</v>
      </c>
      <c r="D23" s="41">
        <v>27</v>
      </c>
      <c r="E23" s="41" t="s">
        <v>288</v>
      </c>
      <c r="F23" s="1211" t="str">
        <f>VLOOKUP(H23,'5.21명단'!$A:$F,3,FALSE)</f>
        <v>로봇제어팀</v>
      </c>
      <c r="G23" s="1212" t="str">
        <f>VLOOKUP(H23,'5.21명단'!$A:$F,4,FALSE)</f>
        <v>주임</v>
      </c>
      <c r="H23" s="1369">
        <v>123018</v>
      </c>
      <c r="I23" s="42" t="s">
        <v>1155</v>
      </c>
      <c r="J23" s="43">
        <v>670</v>
      </c>
      <c r="K23" s="29">
        <v>430</v>
      </c>
      <c r="L23" s="30">
        <f t="shared" si="2"/>
        <v>1100</v>
      </c>
      <c r="M23" s="31"/>
      <c r="N23" s="32"/>
      <c r="O23" s="32"/>
      <c r="P23" s="34"/>
      <c r="Q23" s="34"/>
      <c r="R23" s="34" t="s">
        <v>1156</v>
      </c>
      <c r="S23" s="32"/>
      <c r="T23" s="32"/>
      <c r="U23" s="32"/>
      <c r="V23" s="34"/>
      <c r="W23" s="35"/>
      <c r="X23" s="36"/>
      <c r="Y23" s="45" t="s">
        <v>67</v>
      </c>
      <c r="Z23" s="213" t="s">
        <v>1564</v>
      </c>
    </row>
    <row r="24" spans="1:28" ht="22.5" x14ac:dyDescent="0.3">
      <c r="A24" s="40" t="s">
        <v>54</v>
      </c>
      <c r="B24" s="1080" t="s">
        <v>1177</v>
      </c>
      <c r="C24" s="41">
        <v>5</v>
      </c>
      <c r="D24" s="41">
        <v>27</v>
      </c>
      <c r="E24" s="41" t="s">
        <v>288</v>
      </c>
      <c r="F24" s="1211" t="str">
        <f>VLOOKUP(H24,'5.21명단'!$A:$F,3,FALSE)</f>
        <v>공정장비팀</v>
      </c>
      <c r="G24" s="1212" t="str">
        <f>VLOOKUP(H24,'5.21명단'!$A:$F,4,FALSE)</f>
        <v>과장</v>
      </c>
      <c r="H24" s="1369">
        <v>113009</v>
      </c>
      <c r="I24" s="42" t="s">
        <v>1178</v>
      </c>
      <c r="J24" s="43">
        <v>700</v>
      </c>
      <c r="K24" s="29">
        <v>430</v>
      </c>
      <c r="L24" s="30">
        <f t="shared" si="2"/>
        <v>1130</v>
      </c>
      <c r="M24" s="31"/>
      <c r="N24" s="32"/>
      <c r="O24" s="32"/>
      <c r="P24" s="34"/>
      <c r="Q24" s="34"/>
      <c r="R24" s="34" t="s">
        <v>1179</v>
      </c>
      <c r="S24" s="32"/>
      <c r="T24" s="32"/>
      <c r="U24" s="32"/>
      <c r="V24" s="34"/>
      <c r="W24" s="35"/>
      <c r="X24" s="36"/>
      <c r="Y24" s="45" t="s">
        <v>67</v>
      </c>
      <c r="Z24" s="213" t="s">
        <v>1564</v>
      </c>
    </row>
    <row r="25" spans="1:28" ht="22.5" x14ac:dyDescent="0.3">
      <c r="A25" s="40" t="s">
        <v>63</v>
      </c>
      <c r="B25" s="1080" t="s">
        <v>1224</v>
      </c>
      <c r="C25" s="41">
        <v>3</v>
      </c>
      <c r="D25" s="41">
        <v>24</v>
      </c>
      <c r="E25" s="41" t="s">
        <v>1225</v>
      </c>
      <c r="F25" s="1211" t="str">
        <f>VLOOKUP(H25,'5.21명단'!$A:$F,3,FALSE)</f>
        <v>시스템개발팀</v>
      </c>
      <c r="G25" s="1212" t="str">
        <f>VLOOKUP(H25,'5.21명단'!$A:$F,4,FALSE)</f>
        <v>계장</v>
      </c>
      <c r="H25" s="1369">
        <v>123006</v>
      </c>
      <c r="I25" s="42" t="s">
        <v>3222</v>
      </c>
      <c r="J25" s="43">
        <v>500</v>
      </c>
      <c r="K25" s="29">
        <v>225</v>
      </c>
      <c r="L25" s="30">
        <f t="shared" si="2"/>
        <v>725</v>
      </c>
      <c r="M25" s="31"/>
      <c r="N25" s="32"/>
      <c r="O25" s="32"/>
      <c r="P25" s="34"/>
      <c r="Q25" s="34"/>
      <c r="R25" s="34">
        <v>0</v>
      </c>
      <c r="S25" s="32"/>
      <c r="T25" s="32"/>
      <c r="U25" s="32"/>
      <c r="V25" s="34"/>
      <c r="W25" s="35"/>
      <c r="X25" s="36"/>
      <c r="Y25" s="45" t="s">
        <v>331</v>
      </c>
      <c r="Z25" s="1460" t="s">
        <v>1661</v>
      </c>
    </row>
    <row r="26" spans="1:28" ht="22.5" x14ac:dyDescent="0.3">
      <c r="A26" s="106" t="s">
        <v>54</v>
      </c>
      <c r="B26" s="1082" t="s">
        <v>3232</v>
      </c>
      <c r="C26" s="99">
        <v>3</v>
      </c>
      <c r="D26" s="99">
        <v>18</v>
      </c>
      <c r="E26" s="99" t="s">
        <v>21</v>
      </c>
      <c r="F26" s="1209" t="str">
        <f>VLOOKUP(H26,'5.21명단'!$A:$F,3,FALSE)</f>
        <v>전략기획팀</v>
      </c>
      <c r="G26" s="1210" t="str">
        <f>VLOOKUP(H26,'5.21명단'!$A:$F,4,FALSE)</f>
        <v>차장</v>
      </c>
      <c r="H26" s="1368">
        <v>106018</v>
      </c>
      <c r="I26" s="100" t="s">
        <v>134</v>
      </c>
      <c r="J26" s="101">
        <v>620</v>
      </c>
      <c r="K26" s="102">
        <v>332</v>
      </c>
      <c r="L26" s="103">
        <f t="shared" si="2"/>
        <v>952</v>
      </c>
      <c r="M26" s="31"/>
      <c r="N26" s="32"/>
      <c r="O26" s="32"/>
      <c r="P26" s="34"/>
      <c r="Q26" s="34"/>
      <c r="R26" s="34" t="s">
        <v>139</v>
      </c>
      <c r="S26" s="32"/>
      <c r="T26" s="32"/>
      <c r="U26" s="32"/>
      <c r="V26" s="34"/>
      <c r="W26" s="35"/>
      <c r="X26" s="104"/>
      <c r="Y26" s="105" t="s">
        <v>67</v>
      </c>
      <c r="Z26" s="213" t="s">
        <v>1564</v>
      </c>
    </row>
    <row r="27" spans="1:28" s="1396" customFormat="1" ht="21.95" customHeight="1" x14ac:dyDescent="0.3">
      <c r="A27" s="1391" t="s">
        <v>54</v>
      </c>
      <c r="B27" s="1397" t="s">
        <v>3151</v>
      </c>
      <c r="C27" s="1392">
        <v>2</v>
      </c>
      <c r="D27" s="1392">
        <v>12</v>
      </c>
      <c r="E27" s="1392" t="s">
        <v>451</v>
      </c>
      <c r="F27" s="1809" t="str">
        <f>VLOOKUP(H27,'5.21명단'!$A:$F,3,FALSE)</f>
        <v>자동화1팀</v>
      </c>
      <c r="G27" s="1392" t="str">
        <f>VLOOKUP(H27,'5.21명단'!$A:$F,4,FALSE)</f>
        <v>과장</v>
      </c>
      <c r="H27" s="1459">
        <v>115010</v>
      </c>
      <c r="I27" s="1393" t="s">
        <v>305</v>
      </c>
      <c r="J27" s="1394">
        <v>0</v>
      </c>
      <c r="K27" s="1395">
        <v>60</v>
      </c>
      <c r="L27" s="30">
        <f t="shared" ref="L27" si="3">SUM(J27:K27)</f>
        <v>60</v>
      </c>
      <c r="M27" s="31"/>
      <c r="N27" s="32"/>
      <c r="O27" s="32"/>
      <c r="P27" s="34"/>
      <c r="Q27" s="34"/>
      <c r="R27" s="34" t="s">
        <v>3152</v>
      </c>
      <c r="S27" s="32"/>
      <c r="T27" s="32"/>
      <c r="U27" s="32"/>
      <c r="V27" s="34"/>
      <c r="W27" s="35"/>
      <c r="X27" s="36"/>
      <c r="Y27" s="1062" t="s">
        <v>348</v>
      </c>
      <c r="Z27" s="515" t="s">
        <v>6097</v>
      </c>
      <c r="AA27" s="1392" t="s">
        <v>3153</v>
      </c>
      <c r="AB27" s="1392" t="s">
        <v>3154</v>
      </c>
    </row>
    <row r="28" spans="1:28" ht="23.25" thickBot="1" x14ac:dyDescent="0.35">
      <c r="A28" s="141" t="s">
        <v>131</v>
      </c>
      <c r="B28" s="1075" t="s">
        <v>2230</v>
      </c>
      <c r="C28" s="49">
        <v>2</v>
      </c>
      <c r="D28" s="49">
        <v>14</v>
      </c>
      <c r="E28" s="49" t="s">
        <v>83</v>
      </c>
      <c r="F28" s="1222" t="str">
        <f>VLOOKUP(H28,'5.21명단'!$A:$F,3,FALSE)</f>
        <v>미래기술팀</v>
      </c>
      <c r="G28" s="1223" t="str">
        <f>VLOOKUP(H28,'5.21명단'!$A:$F,4,FALSE)</f>
        <v>부장</v>
      </c>
      <c r="H28" s="1374">
        <v>196026</v>
      </c>
      <c r="I28" s="50" t="s">
        <v>177</v>
      </c>
      <c r="J28" s="51">
        <v>480</v>
      </c>
      <c r="K28" s="126">
        <v>227</v>
      </c>
      <c r="L28" s="53">
        <f>SUM(J28:K28)</f>
        <v>707</v>
      </c>
      <c r="M28" s="54"/>
      <c r="N28" s="55"/>
      <c r="O28" s="55"/>
      <c r="P28" s="786" t="s">
        <v>178</v>
      </c>
      <c r="Q28" s="56"/>
      <c r="R28" s="56" t="s">
        <v>2231</v>
      </c>
      <c r="S28" s="55"/>
      <c r="T28" s="55"/>
      <c r="U28" s="55"/>
      <c r="V28" s="56"/>
      <c r="W28" s="57"/>
      <c r="X28" s="58"/>
      <c r="Y28" s="59" t="s">
        <v>60</v>
      </c>
      <c r="Z28" s="1267" t="s">
        <v>3233</v>
      </c>
    </row>
    <row r="29" spans="1:28" ht="22.5" x14ac:dyDescent="0.3">
      <c r="A29" s="40" t="s">
        <v>54</v>
      </c>
      <c r="B29" s="1080" t="s">
        <v>566</v>
      </c>
      <c r="C29" s="41">
        <v>4</v>
      </c>
      <c r="D29" s="41">
        <v>28</v>
      </c>
      <c r="E29" s="41" t="s">
        <v>21</v>
      </c>
      <c r="F29" s="1211" t="str">
        <f>VLOOKUP(H29,'5.21명단'!$A:$F,3,FALSE)</f>
        <v>레일공정팀(테크노)</v>
      </c>
      <c r="G29" s="1212" t="str">
        <f>VLOOKUP(H29,'5.21명단'!$A:$F,4,FALSE)</f>
        <v>계장</v>
      </c>
      <c r="H29" s="1369">
        <v>122007</v>
      </c>
      <c r="I29" s="42" t="s">
        <v>567</v>
      </c>
      <c r="J29" s="43">
        <v>760</v>
      </c>
      <c r="K29" s="29">
        <v>20</v>
      </c>
      <c r="L29" s="30">
        <f>J29+K29</f>
        <v>780</v>
      </c>
      <c r="M29" s="31"/>
      <c r="N29" s="32"/>
      <c r="O29" s="32"/>
      <c r="P29" s="34"/>
      <c r="Q29" s="34"/>
      <c r="R29" s="34" t="s">
        <v>568</v>
      </c>
      <c r="S29" s="32"/>
      <c r="T29" s="32"/>
      <c r="U29" s="32"/>
      <c r="V29" s="34"/>
      <c r="W29" s="35"/>
      <c r="X29" s="36"/>
      <c r="Y29" s="45" t="s">
        <v>348</v>
      </c>
      <c r="Z29" s="213" t="s">
        <v>1564</v>
      </c>
    </row>
    <row r="30" spans="1:28" ht="22.5" x14ac:dyDescent="0.3">
      <c r="A30" s="40" t="s">
        <v>54</v>
      </c>
      <c r="B30" s="1080" t="s">
        <v>566</v>
      </c>
      <c r="C30" s="41">
        <v>4</v>
      </c>
      <c r="D30" s="41">
        <v>28</v>
      </c>
      <c r="E30" s="41" t="s">
        <v>21</v>
      </c>
      <c r="F30" s="1211" t="str">
        <f>VLOOKUP(H30,'5.21명단'!$A:$F,3,FALSE)</f>
        <v>제품출하팀(테크노)</v>
      </c>
      <c r="G30" s="1212" t="str">
        <f>VLOOKUP(H30,'5.21명단'!$A:$F,4,FALSE)</f>
        <v>계장</v>
      </c>
      <c r="H30" s="1369">
        <v>122011</v>
      </c>
      <c r="I30" s="42" t="s">
        <v>647</v>
      </c>
      <c r="J30" s="43">
        <v>760</v>
      </c>
      <c r="K30" s="29">
        <v>20</v>
      </c>
      <c r="L30" s="30">
        <f>J30+K30</f>
        <v>780</v>
      </c>
      <c r="M30" s="31"/>
      <c r="N30" s="32"/>
      <c r="O30" s="32"/>
      <c r="P30" s="34"/>
      <c r="Q30" s="34"/>
      <c r="R30" s="34" t="s">
        <v>568</v>
      </c>
      <c r="S30" s="32"/>
      <c r="T30" s="32"/>
      <c r="U30" s="32"/>
      <c r="V30" s="34"/>
      <c r="W30" s="35"/>
      <c r="X30" s="36"/>
      <c r="Y30" s="45" t="s">
        <v>348</v>
      </c>
      <c r="Z30" s="213" t="s">
        <v>1564</v>
      </c>
    </row>
    <row r="31" spans="1:28" ht="23.25" thickBot="1" x14ac:dyDescent="0.35">
      <c r="A31" s="1596" t="s">
        <v>54</v>
      </c>
      <c r="B31" s="1115" t="s">
        <v>1322</v>
      </c>
      <c r="C31" s="1597">
        <v>3</v>
      </c>
      <c r="D31" s="1597">
        <v>16</v>
      </c>
      <c r="E31" s="1597" t="s">
        <v>288</v>
      </c>
      <c r="F31" s="1598" t="str">
        <f>VLOOKUP(H31,'5.21명단'!$A:$F,3,FALSE)</f>
        <v>솔루션서비스팀</v>
      </c>
      <c r="G31" s="1599" t="str">
        <f>VLOOKUP(H31,'5.21명단'!$A:$F,4,FALSE)</f>
        <v>관리직사원</v>
      </c>
      <c r="H31" s="1600">
        <v>123060</v>
      </c>
      <c r="I31" s="1601" t="s">
        <v>1323</v>
      </c>
      <c r="J31" s="1602">
        <v>450</v>
      </c>
      <c r="K31" s="1603">
        <v>230</v>
      </c>
      <c r="L31" s="1604">
        <f>J31+K31</f>
        <v>680</v>
      </c>
      <c r="M31" s="1591"/>
      <c r="N31" s="152"/>
      <c r="O31" s="152"/>
      <c r="P31" s="153"/>
      <c r="Q31" s="153"/>
      <c r="R31" s="153" t="s">
        <v>46</v>
      </c>
      <c r="S31" s="152"/>
      <c r="T31" s="152"/>
      <c r="U31" s="152"/>
      <c r="V31" s="153"/>
      <c r="W31" s="1590"/>
      <c r="X31" s="1605"/>
      <c r="Y31" s="1606" t="s">
        <v>67</v>
      </c>
      <c r="Z31" s="1607" t="s">
        <v>1564</v>
      </c>
    </row>
    <row r="32" spans="1:28" ht="17.25" thickBot="1" x14ac:dyDescent="0.35">
      <c r="J32" s="903">
        <f>SUM(J3:J31)</f>
        <v>14045</v>
      </c>
    </row>
    <row r="33" spans="1:26" s="73" customFormat="1" ht="22.5" x14ac:dyDescent="0.3">
      <c r="A33" s="1443" t="s">
        <v>131</v>
      </c>
      <c r="B33" s="1444" t="s">
        <v>181</v>
      </c>
      <c r="C33" s="1445">
        <v>3</v>
      </c>
      <c r="D33" s="1445">
        <v>18</v>
      </c>
      <c r="E33" s="1445" t="s">
        <v>83</v>
      </c>
      <c r="F33" s="1808" t="str">
        <f>VLOOKUP(H33,'5.21명단'!$A:$F,3,FALSE)</f>
        <v>미래기술팀</v>
      </c>
      <c r="G33" s="89" t="str">
        <f>VLOOKUP(H33,'5.21명단'!$A:$F,4,FALSE)</f>
        <v>부장</v>
      </c>
      <c r="H33" s="1446">
        <v>196026</v>
      </c>
      <c r="I33" s="1447" t="s">
        <v>177</v>
      </c>
      <c r="J33" s="1448">
        <v>600</v>
      </c>
      <c r="K33" s="1449">
        <v>332</v>
      </c>
      <c r="L33" s="1450">
        <f t="shared" ref="L33:L36" si="4">J33+K33</f>
        <v>932</v>
      </c>
      <c r="M33" s="1451"/>
      <c r="N33" s="1452"/>
      <c r="O33" s="1453" t="s">
        <v>40</v>
      </c>
      <c r="P33" s="1452"/>
      <c r="Q33" s="1452"/>
      <c r="R33" s="1452" t="s">
        <v>1663</v>
      </c>
      <c r="S33" s="1442" t="s">
        <v>2218</v>
      </c>
      <c r="T33" s="1452"/>
      <c r="U33" s="1452"/>
      <c r="V33" s="1452"/>
      <c r="W33" s="1454"/>
      <c r="X33" s="1455"/>
      <c r="Y33" s="1456" t="s">
        <v>60</v>
      </c>
      <c r="Z33" s="1457" t="s">
        <v>2217</v>
      </c>
    </row>
    <row r="34" spans="1:26" ht="22.5" x14ac:dyDescent="0.3">
      <c r="A34" s="377" t="s">
        <v>63</v>
      </c>
      <c r="B34" s="1088" t="s">
        <v>2191</v>
      </c>
      <c r="C34" s="378">
        <v>2</v>
      </c>
      <c r="D34" s="378">
        <v>12</v>
      </c>
      <c r="E34" s="378" t="s">
        <v>2186</v>
      </c>
      <c r="F34" s="1218" t="str">
        <f>VLOOKUP(H34,'5.21명단'!$A:$F,3,FALSE)</f>
        <v>공정장비팀</v>
      </c>
      <c r="G34" s="1219" t="str">
        <f>VLOOKUP(H34,'5.21명단'!$A:$F,4,FALSE)</f>
        <v>과장</v>
      </c>
      <c r="H34" s="1375">
        <v>111002</v>
      </c>
      <c r="I34" s="379" t="s">
        <v>1187</v>
      </c>
      <c r="J34" s="380">
        <v>50</v>
      </c>
      <c r="K34" s="381">
        <v>60</v>
      </c>
      <c r="L34" s="382">
        <f t="shared" si="4"/>
        <v>110</v>
      </c>
      <c r="M34" s="383"/>
      <c r="N34" s="384"/>
      <c r="O34" s="384"/>
      <c r="P34" s="384"/>
      <c r="Q34" s="384"/>
      <c r="R34" s="384" t="s">
        <v>1675</v>
      </c>
      <c r="S34" s="384"/>
      <c r="T34" s="384"/>
      <c r="U34" s="384"/>
      <c r="V34" s="210" t="s">
        <v>2180</v>
      </c>
      <c r="W34" s="385"/>
      <c r="X34" s="386"/>
      <c r="Y34" s="387" t="s">
        <v>145</v>
      </c>
      <c r="Z34" s="1341" t="s">
        <v>2256</v>
      </c>
    </row>
    <row r="35" spans="1:26" ht="22.5" x14ac:dyDescent="0.3">
      <c r="A35" s="377" t="s">
        <v>63</v>
      </c>
      <c r="B35" s="1088" t="s">
        <v>1193</v>
      </c>
      <c r="C35" s="378">
        <v>2</v>
      </c>
      <c r="D35" s="378">
        <v>12</v>
      </c>
      <c r="E35" s="378" t="s">
        <v>1194</v>
      </c>
      <c r="F35" s="1218" t="str">
        <f>VLOOKUP(H35,'5.21명단'!$A:$F,3,FALSE)</f>
        <v>공정장비팀</v>
      </c>
      <c r="G35" s="1219" t="str">
        <f>VLOOKUP(H35,'5.21명단'!$A:$F,4,FALSE)</f>
        <v>대리</v>
      </c>
      <c r="H35" s="1375">
        <v>116051</v>
      </c>
      <c r="I35" s="379" t="s">
        <v>1195</v>
      </c>
      <c r="J35" s="380">
        <v>50</v>
      </c>
      <c r="K35" s="381">
        <v>60</v>
      </c>
      <c r="L35" s="382">
        <f t="shared" si="4"/>
        <v>110</v>
      </c>
      <c r="M35" s="383"/>
      <c r="N35" s="384"/>
      <c r="O35" s="384"/>
      <c r="P35" s="384"/>
      <c r="Q35" s="384"/>
      <c r="R35" s="384" t="s">
        <v>1675</v>
      </c>
      <c r="S35" s="210" t="s">
        <v>1951</v>
      </c>
      <c r="T35" s="384"/>
      <c r="U35" s="384"/>
      <c r="V35" s="384"/>
      <c r="W35" s="385"/>
      <c r="X35" s="386"/>
      <c r="Y35" s="387" t="s">
        <v>1196</v>
      </c>
      <c r="Z35" s="1341" t="s">
        <v>2255</v>
      </c>
    </row>
    <row r="36" spans="1:26" ht="22.5" x14ac:dyDescent="0.3">
      <c r="A36" s="377" t="s">
        <v>54</v>
      </c>
      <c r="B36" s="1088" t="s">
        <v>1193</v>
      </c>
      <c r="C36" s="378">
        <v>2</v>
      </c>
      <c r="D36" s="378">
        <v>14</v>
      </c>
      <c r="E36" s="378" t="s">
        <v>2186</v>
      </c>
      <c r="F36" s="1218" t="str">
        <f>VLOOKUP(H36,'5.21명단'!$A:$F,3,FALSE)</f>
        <v>공정장비팀</v>
      </c>
      <c r="G36" s="1219" t="str">
        <f>VLOOKUP(H36,'5.21명단'!$A:$F,4,FALSE)</f>
        <v>주임</v>
      </c>
      <c r="H36" s="1375">
        <v>122123</v>
      </c>
      <c r="I36" s="379" t="s">
        <v>1217</v>
      </c>
      <c r="J36" s="380">
        <v>50</v>
      </c>
      <c r="K36" s="381">
        <v>60</v>
      </c>
      <c r="L36" s="382">
        <f t="shared" si="4"/>
        <v>110</v>
      </c>
      <c r="M36" s="383"/>
      <c r="N36" s="384"/>
      <c r="O36" s="384"/>
      <c r="P36" s="384"/>
      <c r="Q36" s="384"/>
      <c r="R36" s="384" t="s">
        <v>1675</v>
      </c>
      <c r="S36" s="384"/>
      <c r="T36" s="384"/>
      <c r="U36" s="384"/>
      <c r="V36" s="210" t="s">
        <v>2180</v>
      </c>
      <c r="W36" s="385"/>
      <c r="X36" s="386"/>
      <c r="Y36" s="387" t="s">
        <v>145</v>
      </c>
      <c r="Z36" s="1341" t="s">
        <v>2256</v>
      </c>
    </row>
    <row r="37" spans="1:26" ht="22.5" x14ac:dyDescent="0.3">
      <c r="A37" s="1005" t="s">
        <v>54</v>
      </c>
      <c r="B37" s="1006" t="s">
        <v>698</v>
      </c>
      <c r="C37" s="1007">
        <v>4</v>
      </c>
      <c r="D37" s="1007">
        <v>22</v>
      </c>
      <c r="E37" s="1007" t="s">
        <v>589</v>
      </c>
      <c r="F37" s="1398" t="str">
        <f>VLOOKUP(H37,'5.21명단'!$A:$F,3,FALSE)</f>
        <v>생산2팀(성서)</v>
      </c>
      <c r="G37" s="1399" t="str">
        <f>VLOOKUP(H37,'5.21명단'!$A:$F,4,FALSE)</f>
        <v>과장</v>
      </c>
      <c r="H37" s="1377">
        <v>110066</v>
      </c>
      <c r="I37" s="1008" t="s">
        <v>696</v>
      </c>
      <c r="J37" s="1009">
        <v>385</v>
      </c>
      <c r="K37" s="1010">
        <v>323.8</v>
      </c>
      <c r="L37" s="1011">
        <f>J37+K37</f>
        <v>708.8</v>
      </c>
      <c r="M37" s="1012"/>
      <c r="N37" s="912"/>
      <c r="O37" s="912"/>
      <c r="P37" s="912"/>
      <c r="Q37" s="912"/>
      <c r="R37" s="912" t="s">
        <v>306</v>
      </c>
      <c r="S37" s="342" t="s">
        <v>3157</v>
      </c>
      <c r="T37" s="912"/>
      <c r="U37" s="912"/>
      <c r="V37" s="912"/>
      <c r="W37" s="1013"/>
      <c r="X37" s="1014"/>
      <c r="Y37" s="1015" t="s">
        <v>592</v>
      </c>
      <c r="Z37" s="1025" t="s">
        <v>3156</v>
      </c>
    </row>
    <row r="38" spans="1:26" ht="22.5" x14ac:dyDescent="0.3">
      <c r="A38" s="1005" t="s">
        <v>54</v>
      </c>
      <c r="B38" s="1006" t="s">
        <v>245</v>
      </c>
      <c r="C38" s="1007">
        <v>3</v>
      </c>
      <c r="D38" s="1007">
        <v>18</v>
      </c>
      <c r="E38" s="1007" t="s">
        <v>21</v>
      </c>
      <c r="F38" s="1398" t="str">
        <f>VLOOKUP(H38,'5.21명단'!$A:$F,3,FALSE)</f>
        <v>HRD팀</v>
      </c>
      <c r="G38" s="1399" t="str">
        <f>VLOOKUP(H38,'5.21명단'!$A:$F,4,FALSE)</f>
        <v>차장</v>
      </c>
      <c r="H38" s="1377">
        <v>110049</v>
      </c>
      <c r="I38" s="1008" t="s">
        <v>31</v>
      </c>
      <c r="J38" s="1009">
        <v>590</v>
      </c>
      <c r="K38" s="1010">
        <v>332</v>
      </c>
      <c r="L38" s="1011">
        <f t="shared" ref="L38" si="5">J38+K38</f>
        <v>922</v>
      </c>
      <c r="M38" s="1012"/>
      <c r="N38" s="912"/>
      <c r="O38" s="912"/>
      <c r="P38" s="912"/>
      <c r="Q38" s="912"/>
      <c r="R38" s="912" t="s">
        <v>107</v>
      </c>
      <c r="S38" s="342" t="s">
        <v>447</v>
      </c>
      <c r="T38" s="912"/>
      <c r="U38" s="912"/>
      <c r="V38" s="912"/>
      <c r="W38" s="1013"/>
      <c r="X38" s="1014"/>
      <c r="Y38" s="1015" t="s">
        <v>67</v>
      </c>
      <c r="Z38" s="1025" t="s">
        <v>2255</v>
      </c>
    </row>
    <row r="39" spans="1:26" s="1134" customFormat="1" ht="22.5" customHeight="1" x14ac:dyDescent="0.3">
      <c r="A39" s="1005" t="s">
        <v>54</v>
      </c>
      <c r="B39" s="1006" t="s">
        <v>2252</v>
      </c>
      <c r="C39" s="1007">
        <v>3</v>
      </c>
      <c r="D39" s="1007">
        <v>24</v>
      </c>
      <c r="E39" s="1007" t="s">
        <v>2253</v>
      </c>
      <c r="F39" s="1398" t="str">
        <f>VLOOKUP(H39,'5.21명단'!$A:$F,3,FALSE)</f>
        <v>머신비전팀</v>
      </c>
      <c r="G39" s="1399" t="str">
        <f>VLOOKUP(H39,'5.21명단'!$A:$F,4,FALSE)</f>
        <v>주임</v>
      </c>
      <c r="H39" s="1377">
        <v>123069</v>
      </c>
      <c r="I39" s="1008" t="s">
        <v>1254</v>
      </c>
      <c r="J39" s="1009">
        <v>650</v>
      </c>
      <c r="K39" s="1010">
        <v>98</v>
      </c>
      <c r="L39" s="1011">
        <f t="shared" ref="L39" si="6">J39+K39</f>
        <v>748</v>
      </c>
      <c r="M39" s="1012"/>
      <c r="N39" s="912"/>
      <c r="O39" s="912"/>
      <c r="P39" s="912" t="s">
        <v>107</v>
      </c>
      <c r="Q39" s="912"/>
      <c r="R39" s="912" t="s">
        <v>323</v>
      </c>
      <c r="S39" s="342" t="s">
        <v>2180</v>
      </c>
      <c r="T39" s="912"/>
      <c r="U39" s="912"/>
      <c r="V39" s="912"/>
      <c r="W39" s="1013"/>
      <c r="X39" s="1014"/>
      <c r="Y39" s="1015" t="s">
        <v>2253</v>
      </c>
      <c r="Z39" s="1025" t="s">
        <v>3224</v>
      </c>
    </row>
    <row r="40" spans="1:26" ht="23.25" thickBot="1" x14ac:dyDescent="0.35">
      <c r="A40" s="1409" t="s">
        <v>54</v>
      </c>
      <c r="B40" s="1410" t="s">
        <v>1147</v>
      </c>
      <c r="C40" s="391">
        <v>5</v>
      </c>
      <c r="D40" s="391">
        <v>28</v>
      </c>
      <c r="E40" s="391" t="s">
        <v>451</v>
      </c>
      <c r="F40" s="1411" t="str">
        <f>VLOOKUP(H40,'5.21명단'!$A:$F,3,FALSE)</f>
        <v>로봇제어팀</v>
      </c>
      <c r="G40" s="1412" t="str">
        <f>VLOOKUP(H40,'5.21명단'!$A:$F,4,FALSE)</f>
        <v>계장</v>
      </c>
      <c r="H40" s="1413">
        <v>122027</v>
      </c>
      <c r="I40" s="392" t="s">
        <v>1158</v>
      </c>
      <c r="J40" s="393">
        <v>539</v>
      </c>
      <c r="K40" s="394">
        <v>75</v>
      </c>
      <c r="L40" s="395">
        <f>J40+K40</f>
        <v>614</v>
      </c>
      <c r="M40" s="396"/>
      <c r="N40" s="397"/>
      <c r="O40" s="397"/>
      <c r="P40" s="397"/>
      <c r="Q40" s="397"/>
      <c r="R40" s="397">
        <v>0</v>
      </c>
      <c r="S40" s="397"/>
      <c r="T40" s="397"/>
      <c r="U40" s="397"/>
      <c r="V40" s="397"/>
      <c r="W40" s="1302" t="s">
        <v>3163</v>
      </c>
      <c r="X40" s="399"/>
      <c r="Y40" s="400" t="s">
        <v>687</v>
      </c>
      <c r="Z40" s="1414" t="s">
        <v>3188</v>
      </c>
    </row>
    <row r="41" spans="1:26" ht="22.5" x14ac:dyDescent="0.3">
      <c r="A41" s="377" t="s">
        <v>63</v>
      </c>
      <c r="B41" s="1026" t="s">
        <v>1256</v>
      </c>
      <c r="C41" s="378">
        <v>2</v>
      </c>
      <c r="D41" s="378">
        <v>16</v>
      </c>
      <c r="E41" s="378" t="s">
        <v>1257</v>
      </c>
      <c r="F41" s="1218" t="e">
        <f>VLOOKUP(H41,'5.21명단'!$A:$F,3,FALSE)</f>
        <v>#N/A</v>
      </c>
      <c r="G41" s="1219" t="e">
        <f>VLOOKUP(H41,'5.21명단'!$A:$F,4,FALSE)</f>
        <v>#N/A</v>
      </c>
      <c r="H41" s="1284" t="e">
        <v>#N/A</v>
      </c>
      <c r="I41" s="379" t="s">
        <v>1259</v>
      </c>
      <c r="J41" s="380">
        <v>0</v>
      </c>
      <c r="K41" s="381">
        <v>140</v>
      </c>
      <c r="L41" s="382">
        <f t="shared" ref="L41:L42" si="7">J41+K41</f>
        <v>140</v>
      </c>
      <c r="M41" s="383"/>
      <c r="N41" s="384"/>
      <c r="O41" s="384"/>
      <c r="P41" s="384"/>
      <c r="Q41" s="384"/>
      <c r="R41" s="384" t="s">
        <v>1260</v>
      </c>
      <c r="S41" s="384"/>
      <c r="T41" s="384"/>
      <c r="U41" s="384"/>
      <c r="V41" s="384"/>
      <c r="W41" s="385"/>
      <c r="X41" s="386"/>
      <c r="Y41" s="387" t="s">
        <v>1257</v>
      </c>
      <c r="Z41" s="911" t="s">
        <v>2143</v>
      </c>
    </row>
    <row r="42" spans="1:26" ht="22.5" x14ac:dyDescent="0.3">
      <c r="A42" s="1139" t="s">
        <v>63</v>
      </c>
      <c r="B42" s="1342" t="s">
        <v>3137</v>
      </c>
      <c r="C42" s="1141">
        <v>3</v>
      </c>
      <c r="D42" s="1141">
        <v>18</v>
      </c>
      <c r="E42" s="1141" t="s">
        <v>789</v>
      </c>
      <c r="F42" s="1343" t="str">
        <f>VLOOKUP(H42,'5.21명단'!$A:$F,3,FALSE)</f>
        <v>HRD팀</v>
      </c>
      <c r="G42" s="1344" t="str">
        <f>VLOOKUP(H42,'5.21명단'!$A:$F,4,FALSE)</f>
        <v>주임</v>
      </c>
      <c r="H42" s="1378">
        <v>122071</v>
      </c>
      <c r="I42" s="1142" t="s">
        <v>1751</v>
      </c>
      <c r="J42" s="1143">
        <v>590</v>
      </c>
      <c r="K42" s="1144">
        <v>317</v>
      </c>
      <c r="L42" s="1145">
        <f t="shared" si="7"/>
        <v>907</v>
      </c>
      <c r="M42" s="1146"/>
      <c r="N42" s="1147"/>
      <c r="O42" s="1147"/>
      <c r="P42" s="1147"/>
      <c r="Q42" s="1147"/>
      <c r="R42" s="1147" t="s">
        <v>168</v>
      </c>
      <c r="S42" s="1147"/>
      <c r="T42" s="1147"/>
      <c r="U42" s="1147"/>
      <c r="V42" s="1147"/>
      <c r="W42" s="1148"/>
      <c r="X42" s="1149"/>
      <c r="Y42" s="1150" t="s">
        <v>468</v>
      </c>
      <c r="Z42" s="1151" t="s">
        <v>3138</v>
      </c>
    </row>
    <row r="43" spans="1:26" ht="23.25" thickBot="1" x14ac:dyDescent="0.35">
      <c r="A43" s="377" t="s">
        <v>54</v>
      </c>
      <c r="B43" s="1088" t="s">
        <v>303</v>
      </c>
      <c r="C43" s="378">
        <v>4</v>
      </c>
      <c r="D43" s="378">
        <v>28</v>
      </c>
      <c r="E43" s="378" t="s">
        <v>21</v>
      </c>
      <c r="F43" s="1218" t="str">
        <f>VLOOKUP(H43,'5.21명단'!$A:$F,3,FALSE)</f>
        <v>자동화1팀</v>
      </c>
      <c r="G43" s="1219" t="str">
        <f>VLOOKUP(H43,'5.21명단'!$A:$F,4,FALSE)</f>
        <v>과장</v>
      </c>
      <c r="H43" s="1284">
        <v>115010</v>
      </c>
      <c r="I43" s="379" t="s">
        <v>305</v>
      </c>
      <c r="J43" s="380">
        <v>700</v>
      </c>
      <c r="K43" s="381">
        <v>417</v>
      </c>
      <c r="L43" s="382">
        <f t="shared" ref="L43:L49" si="8">J43+K43</f>
        <v>1117</v>
      </c>
      <c r="M43" s="383"/>
      <c r="N43" s="384"/>
      <c r="O43" s="384"/>
      <c r="P43" s="384"/>
      <c r="Q43" s="384"/>
      <c r="R43" s="384" t="s">
        <v>306</v>
      </c>
      <c r="S43" s="384"/>
      <c r="T43" s="384"/>
      <c r="U43" s="384"/>
      <c r="V43" s="384"/>
      <c r="W43" s="385"/>
      <c r="X43" s="386"/>
      <c r="Y43" s="387" t="s">
        <v>67</v>
      </c>
      <c r="Z43" s="1025" t="s">
        <v>3155</v>
      </c>
    </row>
    <row r="44" spans="1:26" ht="22.5" x14ac:dyDescent="0.3">
      <c r="A44" s="1538" t="s">
        <v>63</v>
      </c>
      <c r="B44" s="1539" t="s">
        <v>1364</v>
      </c>
      <c r="C44" s="1540">
        <v>3</v>
      </c>
      <c r="D44" s="1540">
        <v>20</v>
      </c>
      <c r="E44" s="1540" t="s">
        <v>222</v>
      </c>
      <c r="F44" s="1541" t="str">
        <f>VLOOKUP(H44,'5.21명단'!$A:$F,3,FALSE)</f>
        <v>솔루션영업팀</v>
      </c>
      <c r="G44" s="1542" t="str">
        <f>VLOOKUP(H44,'5.21명단'!$A:$F,4,FALSE)</f>
        <v>차장</v>
      </c>
      <c r="H44" s="1543">
        <v>123034</v>
      </c>
      <c r="I44" s="1544" t="s">
        <v>1365</v>
      </c>
      <c r="J44" s="1545">
        <v>540</v>
      </c>
      <c r="K44" s="1546">
        <v>120</v>
      </c>
      <c r="L44" s="1547">
        <f t="shared" si="8"/>
        <v>660</v>
      </c>
      <c r="M44" s="1548"/>
      <c r="N44" s="1549"/>
      <c r="O44" s="1549"/>
      <c r="P44" s="1549"/>
      <c r="Q44" s="1549"/>
      <c r="R44" s="1549" t="s">
        <v>666</v>
      </c>
      <c r="S44" s="1549"/>
      <c r="T44" s="1549"/>
      <c r="U44" s="1549"/>
      <c r="V44" s="1549"/>
      <c r="W44" s="1550"/>
      <c r="X44" s="1551"/>
      <c r="Y44" s="1552" t="s">
        <v>67</v>
      </c>
      <c r="Z44" s="1553" t="s">
        <v>3219</v>
      </c>
    </row>
    <row r="45" spans="1:26" ht="22.5" x14ac:dyDescent="0.3">
      <c r="A45" s="1554" t="s">
        <v>54</v>
      </c>
      <c r="B45" s="1555" t="s">
        <v>232</v>
      </c>
      <c r="C45" s="1556">
        <v>2</v>
      </c>
      <c r="D45" s="1556">
        <v>14</v>
      </c>
      <c r="E45" s="1556" t="s">
        <v>21</v>
      </c>
      <c r="F45" s="1557" t="str">
        <f>VLOOKUP(H45,'5.21명단'!$A:$F,3,FALSE)</f>
        <v>HRM팀</v>
      </c>
      <c r="G45" s="1558" t="str">
        <f>VLOOKUP(H45,'5.21명단'!$A:$F,4,FALSE)</f>
        <v>부장</v>
      </c>
      <c r="H45" s="1559">
        <v>112043</v>
      </c>
      <c r="I45" s="1560" t="s">
        <v>229</v>
      </c>
      <c r="J45" s="1561">
        <v>630</v>
      </c>
      <c r="K45" s="1562">
        <v>227</v>
      </c>
      <c r="L45" s="1563">
        <f t="shared" si="8"/>
        <v>857</v>
      </c>
      <c r="M45" s="1564"/>
      <c r="N45" s="1565"/>
      <c r="O45" s="1565"/>
      <c r="P45" s="1565"/>
      <c r="Q45" s="1565"/>
      <c r="R45" s="1565" t="s">
        <v>233</v>
      </c>
      <c r="S45" s="1565"/>
      <c r="T45" s="1565"/>
      <c r="U45" s="1565"/>
      <c r="V45" s="1565"/>
      <c r="W45" s="1566"/>
      <c r="X45" s="1567"/>
      <c r="Y45" s="1568" t="s">
        <v>60</v>
      </c>
      <c r="Z45" s="1569" t="s">
        <v>3220</v>
      </c>
    </row>
    <row r="46" spans="1:26" ht="22.5" x14ac:dyDescent="0.3">
      <c r="A46" s="1554" t="s">
        <v>19</v>
      </c>
      <c r="B46" s="1555" t="s">
        <v>721</v>
      </c>
      <c r="C46" s="1556">
        <v>2</v>
      </c>
      <c r="D46" s="1556">
        <v>16</v>
      </c>
      <c r="E46" s="1556" t="s">
        <v>222</v>
      </c>
      <c r="F46" s="1557" t="str">
        <f>VLOOKUP(H46,'5.21명단'!$A:$F,3,FALSE)</f>
        <v>품질보증팀(테크노)</v>
      </c>
      <c r="G46" s="1558" t="str">
        <f>VLOOKUP(H46,'5.21명단'!$A:$F,4,FALSE)</f>
        <v>차장</v>
      </c>
      <c r="H46" s="1559">
        <v>110020</v>
      </c>
      <c r="I46" s="1560" t="s">
        <v>3218</v>
      </c>
      <c r="J46" s="1561">
        <v>490</v>
      </c>
      <c r="K46" s="1562">
        <v>20</v>
      </c>
      <c r="L46" s="1563">
        <f t="shared" si="8"/>
        <v>510</v>
      </c>
      <c r="M46" s="1564"/>
      <c r="N46" s="1565"/>
      <c r="O46" s="1565"/>
      <c r="P46" s="1565"/>
      <c r="Q46" s="1565"/>
      <c r="R46" s="1565" t="s">
        <v>729</v>
      </c>
      <c r="S46" s="1565"/>
      <c r="T46" s="1565"/>
      <c r="U46" s="1565"/>
      <c r="V46" s="1565"/>
      <c r="W46" s="1566"/>
      <c r="X46" s="1567"/>
      <c r="Y46" s="1568" t="s">
        <v>26</v>
      </c>
      <c r="Z46" s="1569" t="s">
        <v>3219</v>
      </c>
    </row>
    <row r="47" spans="1:26" ht="22.5" x14ac:dyDescent="0.3">
      <c r="A47" s="1570" t="s">
        <v>63</v>
      </c>
      <c r="B47" s="1571" t="s">
        <v>1186</v>
      </c>
      <c r="C47" s="1556">
        <v>3</v>
      </c>
      <c r="D47" s="1556">
        <v>20</v>
      </c>
      <c r="E47" s="1556" t="s">
        <v>21</v>
      </c>
      <c r="F47" s="1557" t="str">
        <f>VLOOKUP(H47,'5.21명단'!$A:$F,3,FALSE)</f>
        <v>공정장비팀</v>
      </c>
      <c r="G47" s="1558" t="str">
        <f>VLOOKUP(H47,'5.21명단'!$A:$F,4,FALSE)</f>
        <v>과장</v>
      </c>
      <c r="H47" s="1559">
        <v>111002</v>
      </c>
      <c r="I47" s="1560" t="s">
        <v>1187</v>
      </c>
      <c r="J47" s="1561">
        <v>620</v>
      </c>
      <c r="K47" s="1562">
        <v>230</v>
      </c>
      <c r="L47" s="1563">
        <f t="shared" si="8"/>
        <v>850</v>
      </c>
      <c r="M47" s="1564"/>
      <c r="N47" s="1565"/>
      <c r="O47" s="1565"/>
      <c r="P47" s="1565"/>
      <c r="Q47" s="1565"/>
      <c r="R47" s="1565" t="s">
        <v>291</v>
      </c>
      <c r="S47" s="1565"/>
      <c r="T47" s="1565"/>
      <c r="U47" s="1565"/>
      <c r="V47" s="1565"/>
      <c r="W47" s="1566"/>
      <c r="X47" s="1567"/>
      <c r="Y47" s="1568" t="s">
        <v>67</v>
      </c>
      <c r="Z47" s="1572" t="s">
        <v>3221</v>
      </c>
    </row>
    <row r="48" spans="1:26" ht="23.25" thickBot="1" x14ac:dyDescent="0.35">
      <c r="A48" s="1573" t="s">
        <v>54</v>
      </c>
      <c r="B48" s="1574" t="s">
        <v>1380</v>
      </c>
      <c r="C48" s="1575">
        <v>2</v>
      </c>
      <c r="D48" s="1575">
        <v>14</v>
      </c>
      <c r="E48" s="1575" t="s">
        <v>990</v>
      </c>
      <c r="F48" s="1576" t="str">
        <f>VLOOKUP(H48,'5.21명단'!$A:$F,3,FALSE)</f>
        <v>솔루션영업팀</v>
      </c>
      <c r="G48" s="1577" t="str">
        <f>VLOOKUP(H48,'5.21명단'!$A:$F,4,FALSE)</f>
        <v>관리직사원</v>
      </c>
      <c r="H48" s="1578">
        <v>122140</v>
      </c>
      <c r="I48" s="1579" t="s">
        <v>1381</v>
      </c>
      <c r="J48" s="1580">
        <v>470</v>
      </c>
      <c r="K48" s="1581">
        <v>120</v>
      </c>
      <c r="L48" s="1582">
        <f t="shared" si="8"/>
        <v>590</v>
      </c>
      <c r="M48" s="1583"/>
      <c r="N48" s="1584"/>
      <c r="O48" s="1584"/>
      <c r="P48" s="1585"/>
      <c r="Q48" s="1585"/>
      <c r="R48" s="1585" t="s">
        <v>1382</v>
      </c>
      <c r="S48" s="1584"/>
      <c r="T48" s="1584"/>
      <c r="U48" s="1584"/>
      <c r="V48" s="1585"/>
      <c r="W48" s="1586"/>
      <c r="X48" s="1587"/>
      <c r="Y48" s="1588" t="s">
        <v>1383</v>
      </c>
      <c r="Z48" s="1589" t="s">
        <v>3221</v>
      </c>
    </row>
    <row r="49" spans="1:27" ht="23.25" thickBot="1" x14ac:dyDescent="0.35">
      <c r="A49" s="227" t="s">
        <v>54</v>
      </c>
      <c r="B49" s="1110" t="s">
        <v>1338</v>
      </c>
      <c r="C49" s="228">
        <v>5</v>
      </c>
      <c r="D49" s="228">
        <v>27</v>
      </c>
      <c r="E49" s="228" t="s">
        <v>288</v>
      </c>
      <c r="F49" s="1609" t="str">
        <f>VLOOKUP(H49,'5.21명단'!$A:$F,3,FALSE)</f>
        <v>솔루션서비스팀</v>
      </c>
      <c r="G49" s="1610" t="str">
        <f>VLOOKUP(H49,'5.21명단'!$A:$F,4,FALSE)</f>
        <v>주임</v>
      </c>
      <c r="H49" s="1611">
        <v>122097</v>
      </c>
      <c r="I49" s="229" t="s">
        <v>1339</v>
      </c>
      <c r="J49" s="230">
        <v>670</v>
      </c>
      <c r="K49" s="231">
        <v>430</v>
      </c>
      <c r="L49" s="232">
        <f t="shared" si="8"/>
        <v>1100</v>
      </c>
      <c r="M49" s="233"/>
      <c r="N49" s="234"/>
      <c r="O49" s="234"/>
      <c r="P49" s="235"/>
      <c r="Q49" s="235"/>
      <c r="R49" s="235" t="s">
        <v>1340</v>
      </c>
      <c r="S49" s="234"/>
      <c r="T49" s="234"/>
      <c r="U49" s="234"/>
      <c r="V49" s="235"/>
      <c r="W49" s="236"/>
      <c r="X49" s="237"/>
      <c r="Y49" s="238" t="s">
        <v>60</v>
      </c>
      <c r="Z49" s="1612" t="s">
        <v>1585</v>
      </c>
      <c r="AA49" s="525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8" type="noConversion"/>
  <conditionalFormatting sqref="X27 Y47:Y48 Y28 Y44:Y45 Y37 Y40 Y5 Y31 Y7:Y26">
    <cfRule type="containsText" dxfId="60" priority="36" operator="containsText" text="대구">
      <formula>NOT(ISERROR(SEARCH("대구",X5)))</formula>
    </cfRule>
  </conditionalFormatting>
  <conditionalFormatting sqref="E47:E48 E44:E45 E40 E1:E5 E50:E1048576 E31:E37 E7:E28">
    <cfRule type="containsText" dxfId="59" priority="34" operator="containsText" text="한국화낙">
      <formula>NOT(ISERROR(SEARCH("한국화낙",E1)))</formula>
    </cfRule>
    <cfRule type="containsText" dxfId="58" priority="35" operator="containsText" text="KOSME">
      <formula>NOT(ISERROR(SEARCH("KOSME",E1)))</formula>
    </cfRule>
  </conditionalFormatting>
  <conditionalFormatting sqref="Y46:Y47">
    <cfRule type="containsText" dxfId="57" priority="33" operator="containsText" text="대구">
      <formula>NOT(ISERROR(SEARCH("대구",Y46)))</formula>
    </cfRule>
  </conditionalFormatting>
  <conditionalFormatting sqref="E46:E47">
    <cfRule type="containsText" dxfId="56" priority="31" operator="containsText" text="한국화낙">
      <formula>NOT(ISERROR(SEARCH("한국화낙",E46)))</formula>
    </cfRule>
    <cfRule type="containsText" dxfId="55" priority="32" operator="containsText" text="KOSME">
      <formula>NOT(ISERROR(SEARCH("KOSME",E46)))</formula>
    </cfRule>
  </conditionalFormatting>
  <conditionalFormatting sqref="Y49">
    <cfRule type="containsText" dxfId="54" priority="24" operator="containsText" text="대구">
      <formula>NOT(ISERROR(SEARCH("대구",Y49)))</formula>
    </cfRule>
  </conditionalFormatting>
  <conditionalFormatting sqref="E49">
    <cfRule type="containsText" dxfId="53" priority="22" operator="containsText" text="한국화낙">
      <formula>NOT(ISERROR(SEARCH("한국화낙",E49)))</formula>
    </cfRule>
    <cfRule type="containsText" dxfId="52" priority="23" operator="containsText" text="KOSME">
      <formula>NOT(ISERROR(SEARCH("KOSME",E49)))</formula>
    </cfRule>
  </conditionalFormatting>
  <conditionalFormatting sqref="Y43">
    <cfRule type="containsText" dxfId="51" priority="21" operator="containsText" text="대구">
      <formula>NOT(ISERROR(SEARCH("대구",Y43)))</formula>
    </cfRule>
  </conditionalFormatting>
  <conditionalFormatting sqref="E41:E43">
    <cfRule type="containsText" dxfId="50" priority="19" operator="containsText" text="한국화낙">
      <formula>NOT(ISERROR(SEARCH("한국화낙",E41)))</formula>
    </cfRule>
    <cfRule type="containsText" dxfId="49" priority="20" operator="containsText" text="KOSME">
      <formula>NOT(ISERROR(SEARCH("KOSME",E41)))</formula>
    </cfRule>
  </conditionalFormatting>
  <conditionalFormatting sqref="Y39">
    <cfRule type="containsText" dxfId="48" priority="15" operator="containsText" text="대구">
      <formula>NOT(ISERROR(SEARCH("대구",Y39)))</formula>
    </cfRule>
  </conditionalFormatting>
  <conditionalFormatting sqref="E39">
    <cfRule type="containsText" dxfId="47" priority="13" operator="containsText" text="한국화낙">
      <formula>NOT(ISERROR(SEARCH("한국화낙",E39)))</formula>
    </cfRule>
    <cfRule type="containsText" dxfId="46" priority="14" operator="containsText" text="KOSME">
      <formula>NOT(ISERROR(SEARCH("KOSME",E39)))</formula>
    </cfRule>
  </conditionalFormatting>
  <conditionalFormatting sqref="Y6">
    <cfRule type="containsText" dxfId="45" priority="12" operator="containsText" text="대구">
      <formula>NOT(ISERROR(SEARCH("대구",Y6)))</formula>
    </cfRule>
  </conditionalFormatting>
  <conditionalFormatting sqref="E6">
    <cfRule type="containsText" dxfId="44" priority="10" operator="containsText" text="한국화낙">
      <formula>NOT(ISERROR(SEARCH("한국화낙",E6)))</formula>
    </cfRule>
    <cfRule type="containsText" dxfId="43" priority="11" operator="containsText" text="KOSME">
      <formula>NOT(ISERROR(SEARCH("KOSME",E6)))</formula>
    </cfRule>
  </conditionalFormatting>
  <conditionalFormatting sqref="Y38">
    <cfRule type="containsText" dxfId="42" priority="6" operator="containsText" text="대구">
      <formula>NOT(ISERROR(SEARCH("대구",Y38)))</formula>
    </cfRule>
  </conditionalFormatting>
  <conditionalFormatting sqref="E38">
    <cfRule type="containsText" dxfId="41" priority="4" operator="containsText" text="한국화낙">
      <formula>NOT(ISERROR(SEARCH("한국화낙",E38)))</formula>
    </cfRule>
    <cfRule type="containsText" dxfId="40" priority="5" operator="containsText" text="KOSME">
      <formula>NOT(ISERROR(SEARCH("KOSME",E38)))</formula>
    </cfRule>
  </conditionalFormatting>
  <conditionalFormatting sqref="Y29:Y30">
    <cfRule type="containsText" dxfId="39" priority="3" operator="containsText" text="대구">
      <formula>NOT(ISERROR(SEARCH("대구",Y29)))</formula>
    </cfRule>
  </conditionalFormatting>
  <conditionalFormatting sqref="E29:E30">
    <cfRule type="containsText" dxfId="38" priority="1" operator="containsText" text="한국화낙">
      <formula>NOT(ISERROR(SEARCH("한국화낙",E29)))</formula>
    </cfRule>
    <cfRule type="containsText" dxfId="37" priority="2" operator="containsText" text="KOSME">
      <formula>NOT(ISERROR(SEARCH("KOSME",E29)))</formula>
    </cfRule>
  </conditionalFormatting>
  <pageMargins left="0.25" right="0.25" top="0.75" bottom="0.75" header="0.3" footer="0.3"/>
  <pageSetup paperSize="9" scale="50" fitToHeight="0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068-830F-47DB-A13E-576C49E8028E}">
  <sheetPr codeName="Sheet5">
    <tabColor theme="7"/>
  </sheetPr>
  <dimension ref="A1:AF338"/>
  <sheetViews>
    <sheetView zoomScale="115" zoomScaleNormal="115" zoomScaleSheetLayoutView="100" workbookViewId="0">
      <pane ySplit="3" topLeftCell="A136" activePane="bottomLeft" state="frozen"/>
      <selection activeCell="F4" sqref="F1:F1048576"/>
      <selection pane="bottomLeft" activeCell="D144" sqref="D144"/>
    </sheetView>
  </sheetViews>
  <sheetFormatPr defaultRowHeight="12" x14ac:dyDescent="0.3"/>
  <cols>
    <col min="1" max="1" width="3.125" style="543" customWidth="1"/>
    <col min="2" max="2" width="4.75" style="543" bestFit="1" customWidth="1"/>
    <col min="3" max="3" width="6.25" style="543" customWidth="1"/>
    <col min="4" max="4" width="32.5" style="610" customWidth="1"/>
    <col min="5" max="5" width="4.5" style="543" customWidth="1"/>
    <col min="6" max="6" width="5.625" style="1824" customWidth="1"/>
    <col min="7" max="7" width="17.5" style="610" customWidth="1"/>
    <col min="8" max="9" width="10" style="544" customWidth="1"/>
    <col min="10" max="10" width="8.75" style="610" customWidth="1"/>
    <col min="11" max="12" width="7" style="610" customWidth="1"/>
    <col min="13" max="13" width="6.25" style="610" customWidth="1"/>
    <col min="14" max="14" width="10.375" style="610" customWidth="1"/>
    <col min="15" max="15" width="6.625" style="611" customWidth="1"/>
    <col min="16" max="16" width="10" style="613" customWidth="1"/>
    <col min="17" max="17" width="10" style="544" customWidth="1"/>
    <col min="18" max="257" width="9" style="543"/>
    <col min="258" max="258" width="4.75" style="543" bestFit="1" customWidth="1"/>
    <col min="259" max="259" width="6.25" style="543" customWidth="1"/>
    <col min="260" max="260" width="10" style="543" customWidth="1"/>
    <col min="261" max="261" width="8.75" style="543" customWidth="1"/>
    <col min="262" max="262" width="32.5" style="543" customWidth="1"/>
    <col min="263" max="263" width="10.375" style="543" customWidth="1"/>
    <col min="264" max="264" width="17.5" style="543" customWidth="1"/>
    <col min="265" max="265" width="5.625" style="543" customWidth="1"/>
    <col min="266" max="266" width="5" style="543" customWidth="1"/>
    <col min="267" max="268" width="4.625" style="543" customWidth="1"/>
    <col min="269" max="270" width="7" style="543" customWidth="1"/>
    <col min="271" max="271" width="6.25" style="543" customWidth="1"/>
    <col min="272" max="273" width="10" style="543" customWidth="1"/>
    <col min="274" max="513" width="9" style="543"/>
    <col min="514" max="514" width="4.75" style="543" bestFit="1" customWidth="1"/>
    <col min="515" max="515" width="6.25" style="543" customWidth="1"/>
    <col min="516" max="516" width="10" style="543" customWidth="1"/>
    <col min="517" max="517" width="8.75" style="543" customWidth="1"/>
    <col min="518" max="518" width="32.5" style="543" customWidth="1"/>
    <col min="519" max="519" width="10.375" style="543" customWidth="1"/>
    <col min="520" max="520" width="17.5" style="543" customWidth="1"/>
    <col min="521" max="521" width="5.625" style="543" customWidth="1"/>
    <col min="522" max="522" width="5" style="543" customWidth="1"/>
    <col min="523" max="524" width="4.625" style="543" customWidth="1"/>
    <col min="525" max="526" width="7" style="543" customWidth="1"/>
    <col min="527" max="527" width="6.25" style="543" customWidth="1"/>
    <col min="528" max="529" width="10" style="543" customWidth="1"/>
    <col min="530" max="769" width="9" style="543"/>
    <col min="770" max="770" width="4.75" style="543" bestFit="1" customWidth="1"/>
    <col min="771" max="771" width="6.25" style="543" customWidth="1"/>
    <col min="772" max="772" width="10" style="543" customWidth="1"/>
    <col min="773" max="773" width="8.75" style="543" customWidth="1"/>
    <col min="774" max="774" width="32.5" style="543" customWidth="1"/>
    <col min="775" max="775" width="10.375" style="543" customWidth="1"/>
    <col min="776" max="776" width="17.5" style="543" customWidth="1"/>
    <col min="777" max="777" width="5.625" style="543" customWidth="1"/>
    <col min="778" max="778" width="5" style="543" customWidth="1"/>
    <col min="779" max="780" width="4.625" style="543" customWidth="1"/>
    <col min="781" max="782" width="7" style="543" customWidth="1"/>
    <col min="783" max="783" width="6.25" style="543" customWidth="1"/>
    <col min="784" max="785" width="10" style="543" customWidth="1"/>
    <col min="786" max="1025" width="9" style="543"/>
    <col min="1026" max="1026" width="4.75" style="543" bestFit="1" customWidth="1"/>
    <col min="1027" max="1027" width="6.25" style="543" customWidth="1"/>
    <col min="1028" max="1028" width="10" style="543" customWidth="1"/>
    <col min="1029" max="1029" width="8.75" style="543" customWidth="1"/>
    <col min="1030" max="1030" width="32.5" style="543" customWidth="1"/>
    <col min="1031" max="1031" width="10.375" style="543" customWidth="1"/>
    <col min="1032" max="1032" width="17.5" style="543" customWidth="1"/>
    <col min="1033" max="1033" width="5.625" style="543" customWidth="1"/>
    <col min="1034" max="1034" width="5" style="543" customWidth="1"/>
    <col min="1035" max="1036" width="4.625" style="543" customWidth="1"/>
    <col min="1037" max="1038" width="7" style="543" customWidth="1"/>
    <col min="1039" max="1039" width="6.25" style="543" customWidth="1"/>
    <col min="1040" max="1041" width="10" style="543" customWidth="1"/>
    <col min="1042" max="1281" width="9" style="543"/>
    <col min="1282" max="1282" width="4.75" style="543" bestFit="1" customWidth="1"/>
    <col min="1283" max="1283" width="6.25" style="543" customWidth="1"/>
    <col min="1284" max="1284" width="10" style="543" customWidth="1"/>
    <col min="1285" max="1285" width="8.75" style="543" customWidth="1"/>
    <col min="1286" max="1286" width="32.5" style="543" customWidth="1"/>
    <col min="1287" max="1287" width="10.375" style="543" customWidth="1"/>
    <col min="1288" max="1288" width="17.5" style="543" customWidth="1"/>
    <col min="1289" max="1289" width="5.625" style="543" customWidth="1"/>
    <col min="1290" max="1290" width="5" style="543" customWidth="1"/>
    <col min="1291" max="1292" width="4.625" style="543" customWidth="1"/>
    <col min="1293" max="1294" width="7" style="543" customWidth="1"/>
    <col min="1295" max="1295" width="6.25" style="543" customWidth="1"/>
    <col min="1296" max="1297" width="10" style="543" customWidth="1"/>
    <col min="1298" max="1537" width="9" style="543"/>
    <col min="1538" max="1538" width="4.75" style="543" bestFit="1" customWidth="1"/>
    <col min="1539" max="1539" width="6.25" style="543" customWidth="1"/>
    <col min="1540" max="1540" width="10" style="543" customWidth="1"/>
    <col min="1541" max="1541" width="8.75" style="543" customWidth="1"/>
    <col min="1542" max="1542" width="32.5" style="543" customWidth="1"/>
    <col min="1543" max="1543" width="10.375" style="543" customWidth="1"/>
    <col min="1544" max="1544" width="17.5" style="543" customWidth="1"/>
    <col min="1545" max="1545" width="5.625" style="543" customWidth="1"/>
    <col min="1546" max="1546" width="5" style="543" customWidth="1"/>
    <col min="1547" max="1548" width="4.625" style="543" customWidth="1"/>
    <col min="1549" max="1550" width="7" style="543" customWidth="1"/>
    <col min="1551" max="1551" width="6.25" style="543" customWidth="1"/>
    <col min="1552" max="1553" width="10" style="543" customWidth="1"/>
    <col min="1554" max="1793" width="9" style="543"/>
    <col min="1794" max="1794" width="4.75" style="543" bestFit="1" customWidth="1"/>
    <col min="1795" max="1795" width="6.25" style="543" customWidth="1"/>
    <col min="1796" max="1796" width="10" style="543" customWidth="1"/>
    <col min="1797" max="1797" width="8.75" style="543" customWidth="1"/>
    <col min="1798" max="1798" width="32.5" style="543" customWidth="1"/>
    <col min="1799" max="1799" width="10.375" style="543" customWidth="1"/>
    <col min="1800" max="1800" width="17.5" style="543" customWidth="1"/>
    <col min="1801" max="1801" width="5.625" style="543" customWidth="1"/>
    <col min="1802" max="1802" width="5" style="543" customWidth="1"/>
    <col min="1803" max="1804" width="4.625" style="543" customWidth="1"/>
    <col min="1805" max="1806" width="7" style="543" customWidth="1"/>
    <col min="1807" max="1807" width="6.25" style="543" customWidth="1"/>
    <col min="1808" max="1809" width="10" style="543" customWidth="1"/>
    <col min="1810" max="2049" width="9" style="543"/>
    <col min="2050" max="2050" width="4.75" style="543" bestFit="1" customWidth="1"/>
    <col min="2051" max="2051" width="6.25" style="543" customWidth="1"/>
    <col min="2052" max="2052" width="10" style="543" customWidth="1"/>
    <col min="2053" max="2053" width="8.75" style="543" customWidth="1"/>
    <col min="2054" max="2054" width="32.5" style="543" customWidth="1"/>
    <col min="2055" max="2055" width="10.375" style="543" customWidth="1"/>
    <col min="2056" max="2056" width="17.5" style="543" customWidth="1"/>
    <col min="2057" max="2057" width="5.625" style="543" customWidth="1"/>
    <col min="2058" max="2058" width="5" style="543" customWidth="1"/>
    <col min="2059" max="2060" width="4.625" style="543" customWidth="1"/>
    <col min="2061" max="2062" width="7" style="543" customWidth="1"/>
    <col min="2063" max="2063" width="6.25" style="543" customWidth="1"/>
    <col min="2064" max="2065" width="10" style="543" customWidth="1"/>
    <col min="2066" max="2305" width="9" style="543"/>
    <col min="2306" max="2306" width="4.75" style="543" bestFit="1" customWidth="1"/>
    <col min="2307" max="2307" width="6.25" style="543" customWidth="1"/>
    <col min="2308" max="2308" width="10" style="543" customWidth="1"/>
    <col min="2309" max="2309" width="8.75" style="543" customWidth="1"/>
    <col min="2310" max="2310" width="32.5" style="543" customWidth="1"/>
    <col min="2311" max="2311" width="10.375" style="543" customWidth="1"/>
    <col min="2312" max="2312" width="17.5" style="543" customWidth="1"/>
    <col min="2313" max="2313" width="5.625" style="543" customWidth="1"/>
    <col min="2314" max="2314" width="5" style="543" customWidth="1"/>
    <col min="2315" max="2316" width="4.625" style="543" customWidth="1"/>
    <col min="2317" max="2318" width="7" style="543" customWidth="1"/>
    <col min="2319" max="2319" width="6.25" style="543" customWidth="1"/>
    <col min="2320" max="2321" width="10" style="543" customWidth="1"/>
    <col min="2322" max="2561" width="9" style="543"/>
    <col min="2562" max="2562" width="4.75" style="543" bestFit="1" customWidth="1"/>
    <col min="2563" max="2563" width="6.25" style="543" customWidth="1"/>
    <col min="2564" max="2564" width="10" style="543" customWidth="1"/>
    <col min="2565" max="2565" width="8.75" style="543" customWidth="1"/>
    <col min="2566" max="2566" width="32.5" style="543" customWidth="1"/>
    <col min="2567" max="2567" width="10.375" style="543" customWidth="1"/>
    <col min="2568" max="2568" width="17.5" style="543" customWidth="1"/>
    <col min="2569" max="2569" width="5.625" style="543" customWidth="1"/>
    <col min="2570" max="2570" width="5" style="543" customWidth="1"/>
    <col min="2571" max="2572" width="4.625" style="543" customWidth="1"/>
    <col min="2573" max="2574" width="7" style="543" customWidth="1"/>
    <col min="2575" max="2575" width="6.25" style="543" customWidth="1"/>
    <col min="2576" max="2577" width="10" style="543" customWidth="1"/>
    <col min="2578" max="2817" width="9" style="543"/>
    <col min="2818" max="2818" width="4.75" style="543" bestFit="1" customWidth="1"/>
    <col min="2819" max="2819" width="6.25" style="543" customWidth="1"/>
    <col min="2820" max="2820" width="10" style="543" customWidth="1"/>
    <col min="2821" max="2821" width="8.75" style="543" customWidth="1"/>
    <col min="2822" max="2822" width="32.5" style="543" customWidth="1"/>
    <col min="2823" max="2823" width="10.375" style="543" customWidth="1"/>
    <col min="2824" max="2824" width="17.5" style="543" customWidth="1"/>
    <col min="2825" max="2825" width="5.625" style="543" customWidth="1"/>
    <col min="2826" max="2826" width="5" style="543" customWidth="1"/>
    <col min="2827" max="2828" width="4.625" style="543" customWidth="1"/>
    <col min="2829" max="2830" width="7" style="543" customWidth="1"/>
    <col min="2831" max="2831" width="6.25" style="543" customWidth="1"/>
    <col min="2832" max="2833" width="10" style="543" customWidth="1"/>
    <col min="2834" max="3073" width="9" style="543"/>
    <col min="3074" max="3074" width="4.75" style="543" bestFit="1" customWidth="1"/>
    <col min="3075" max="3075" width="6.25" style="543" customWidth="1"/>
    <col min="3076" max="3076" width="10" style="543" customWidth="1"/>
    <col min="3077" max="3077" width="8.75" style="543" customWidth="1"/>
    <col min="3078" max="3078" width="32.5" style="543" customWidth="1"/>
    <col min="3079" max="3079" width="10.375" style="543" customWidth="1"/>
    <col min="3080" max="3080" width="17.5" style="543" customWidth="1"/>
    <col min="3081" max="3081" width="5.625" style="543" customWidth="1"/>
    <col min="3082" max="3082" width="5" style="543" customWidth="1"/>
    <col min="3083" max="3084" width="4.625" style="543" customWidth="1"/>
    <col min="3085" max="3086" width="7" style="543" customWidth="1"/>
    <col min="3087" max="3087" width="6.25" style="543" customWidth="1"/>
    <col min="3088" max="3089" width="10" style="543" customWidth="1"/>
    <col min="3090" max="3329" width="9" style="543"/>
    <col min="3330" max="3330" width="4.75" style="543" bestFit="1" customWidth="1"/>
    <col min="3331" max="3331" width="6.25" style="543" customWidth="1"/>
    <col min="3332" max="3332" width="10" style="543" customWidth="1"/>
    <col min="3333" max="3333" width="8.75" style="543" customWidth="1"/>
    <col min="3334" max="3334" width="32.5" style="543" customWidth="1"/>
    <col min="3335" max="3335" width="10.375" style="543" customWidth="1"/>
    <col min="3336" max="3336" width="17.5" style="543" customWidth="1"/>
    <col min="3337" max="3337" width="5.625" style="543" customWidth="1"/>
    <col min="3338" max="3338" width="5" style="543" customWidth="1"/>
    <col min="3339" max="3340" width="4.625" style="543" customWidth="1"/>
    <col min="3341" max="3342" width="7" style="543" customWidth="1"/>
    <col min="3343" max="3343" width="6.25" style="543" customWidth="1"/>
    <col min="3344" max="3345" width="10" style="543" customWidth="1"/>
    <col min="3346" max="3585" width="9" style="543"/>
    <col min="3586" max="3586" width="4.75" style="543" bestFit="1" customWidth="1"/>
    <col min="3587" max="3587" width="6.25" style="543" customWidth="1"/>
    <col min="3588" max="3588" width="10" style="543" customWidth="1"/>
    <col min="3589" max="3589" width="8.75" style="543" customWidth="1"/>
    <col min="3590" max="3590" width="32.5" style="543" customWidth="1"/>
    <col min="3591" max="3591" width="10.375" style="543" customWidth="1"/>
    <col min="3592" max="3592" width="17.5" style="543" customWidth="1"/>
    <col min="3593" max="3593" width="5.625" style="543" customWidth="1"/>
    <col min="3594" max="3594" width="5" style="543" customWidth="1"/>
    <col min="3595" max="3596" width="4.625" style="543" customWidth="1"/>
    <col min="3597" max="3598" width="7" style="543" customWidth="1"/>
    <col min="3599" max="3599" width="6.25" style="543" customWidth="1"/>
    <col min="3600" max="3601" width="10" style="543" customWidth="1"/>
    <col min="3602" max="3841" width="9" style="543"/>
    <col min="3842" max="3842" width="4.75" style="543" bestFit="1" customWidth="1"/>
    <col min="3843" max="3843" width="6.25" style="543" customWidth="1"/>
    <col min="3844" max="3844" width="10" style="543" customWidth="1"/>
    <col min="3845" max="3845" width="8.75" style="543" customWidth="1"/>
    <col min="3846" max="3846" width="32.5" style="543" customWidth="1"/>
    <col min="3847" max="3847" width="10.375" style="543" customWidth="1"/>
    <col min="3848" max="3848" width="17.5" style="543" customWidth="1"/>
    <col min="3849" max="3849" width="5.625" style="543" customWidth="1"/>
    <col min="3850" max="3850" width="5" style="543" customWidth="1"/>
    <col min="3851" max="3852" width="4.625" style="543" customWidth="1"/>
    <col min="3853" max="3854" width="7" style="543" customWidth="1"/>
    <col min="3855" max="3855" width="6.25" style="543" customWidth="1"/>
    <col min="3856" max="3857" width="10" style="543" customWidth="1"/>
    <col min="3858" max="4097" width="9" style="543"/>
    <col min="4098" max="4098" width="4.75" style="543" bestFit="1" customWidth="1"/>
    <col min="4099" max="4099" width="6.25" style="543" customWidth="1"/>
    <col min="4100" max="4100" width="10" style="543" customWidth="1"/>
    <col min="4101" max="4101" width="8.75" style="543" customWidth="1"/>
    <col min="4102" max="4102" width="32.5" style="543" customWidth="1"/>
    <col min="4103" max="4103" width="10.375" style="543" customWidth="1"/>
    <col min="4104" max="4104" width="17.5" style="543" customWidth="1"/>
    <col min="4105" max="4105" width="5.625" style="543" customWidth="1"/>
    <col min="4106" max="4106" width="5" style="543" customWidth="1"/>
    <col min="4107" max="4108" width="4.625" style="543" customWidth="1"/>
    <col min="4109" max="4110" width="7" style="543" customWidth="1"/>
    <col min="4111" max="4111" width="6.25" style="543" customWidth="1"/>
    <col min="4112" max="4113" width="10" style="543" customWidth="1"/>
    <col min="4114" max="4353" width="9" style="543"/>
    <col min="4354" max="4354" width="4.75" style="543" bestFit="1" customWidth="1"/>
    <col min="4355" max="4355" width="6.25" style="543" customWidth="1"/>
    <col min="4356" max="4356" width="10" style="543" customWidth="1"/>
    <col min="4357" max="4357" width="8.75" style="543" customWidth="1"/>
    <col min="4358" max="4358" width="32.5" style="543" customWidth="1"/>
    <col min="4359" max="4359" width="10.375" style="543" customWidth="1"/>
    <col min="4360" max="4360" width="17.5" style="543" customWidth="1"/>
    <col min="4361" max="4361" width="5.625" style="543" customWidth="1"/>
    <col min="4362" max="4362" width="5" style="543" customWidth="1"/>
    <col min="4363" max="4364" width="4.625" style="543" customWidth="1"/>
    <col min="4365" max="4366" width="7" style="543" customWidth="1"/>
    <col min="4367" max="4367" width="6.25" style="543" customWidth="1"/>
    <col min="4368" max="4369" width="10" style="543" customWidth="1"/>
    <col min="4370" max="4609" width="9" style="543"/>
    <col min="4610" max="4610" width="4.75" style="543" bestFit="1" customWidth="1"/>
    <col min="4611" max="4611" width="6.25" style="543" customWidth="1"/>
    <col min="4612" max="4612" width="10" style="543" customWidth="1"/>
    <col min="4613" max="4613" width="8.75" style="543" customWidth="1"/>
    <col min="4614" max="4614" width="32.5" style="543" customWidth="1"/>
    <col min="4615" max="4615" width="10.375" style="543" customWidth="1"/>
    <col min="4616" max="4616" width="17.5" style="543" customWidth="1"/>
    <col min="4617" max="4617" width="5.625" style="543" customWidth="1"/>
    <col min="4618" max="4618" width="5" style="543" customWidth="1"/>
    <col min="4619" max="4620" width="4.625" style="543" customWidth="1"/>
    <col min="4621" max="4622" width="7" style="543" customWidth="1"/>
    <col min="4623" max="4623" width="6.25" style="543" customWidth="1"/>
    <col min="4624" max="4625" width="10" style="543" customWidth="1"/>
    <col min="4626" max="4865" width="9" style="543"/>
    <col min="4866" max="4866" width="4.75" style="543" bestFit="1" customWidth="1"/>
    <col min="4867" max="4867" width="6.25" style="543" customWidth="1"/>
    <col min="4868" max="4868" width="10" style="543" customWidth="1"/>
    <col min="4869" max="4869" width="8.75" style="543" customWidth="1"/>
    <col min="4870" max="4870" width="32.5" style="543" customWidth="1"/>
    <col min="4871" max="4871" width="10.375" style="543" customWidth="1"/>
    <col min="4872" max="4872" width="17.5" style="543" customWidth="1"/>
    <col min="4873" max="4873" width="5.625" style="543" customWidth="1"/>
    <col min="4874" max="4874" width="5" style="543" customWidth="1"/>
    <col min="4875" max="4876" width="4.625" style="543" customWidth="1"/>
    <col min="4877" max="4878" width="7" style="543" customWidth="1"/>
    <col min="4879" max="4879" width="6.25" style="543" customWidth="1"/>
    <col min="4880" max="4881" width="10" style="543" customWidth="1"/>
    <col min="4882" max="5121" width="9" style="543"/>
    <col min="5122" max="5122" width="4.75" style="543" bestFit="1" customWidth="1"/>
    <col min="5123" max="5123" width="6.25" style="543" customWidth="1"/>
    <col min="5124" max="5124" width="10" style="543" customWidth="1"/>
    <col min="5125" max="5125" width="8.75" style="543" customWidth="1"/>
    <col min="5126" max="5126" width="32.5" style="543" customWidth="1"/>
    <col min="5127" max="5127" width="10.375" style="543" customWidth="1"/>
    <col min="5128" max="5128" width="17.5" style="543" customWidth="1"/>
    <col min="5129" max="5129" width="5.625" style="543" customWidth="1"/>
    <col min="5130" max="5130" width="5" style="543" customWidth="1"/>
    <col min="5131" max="5132" width="4.625" style="543" customWidth="1"/>
    <col min="5133" max="5134" width="7" style="543" customWidth="1"/>
    <col min="5135" max="5135" width="6.25" style="543" customWidth="1"/>
    <col min="5136" max="5137" width="10" style="543" customWidth="1"/>
    <col min="5138" max="5377" width="9" style="543"/>
    <col min="5378" max="5378" width="4.75" style="543" bestFit="1" customWidth="1"/>
    <col min="5379" max="5379" width="6.25" style="543" customWidth="1"/>
    <col min="5380" max="5380" width="10" style="543" customWidth="1"/>
    <col min="5381" max="5381" width="8.75" style="543" customWidth="1"/>
    <col min="5382" max="5382" width="32.5" style="543" customWidth="1"/>
    <col min="5383" max="5383" width="10.375" style="543" customWidth="1"/>
    <col min="5384" max="5384" width="17.5" style="543" customWidth="1"/>
    <col min="5385" max="5385" width="5.625" style="543" customWidth="1"/>
    <col min="5386" max="5386" width="5" style="543" customWidth="1"/>
    <col min="5387" max="5388" width="4.625" style="543" customWidth="1"/>
    <col min="5389" max="5390" width="7" style="543" customWidth="1"/>
    <col min="5391" max="5391" width="6.25" style="543" customWidth="1"/>
    <col min="5392" max="5393" width="10" style="543" customWidth="1"/>
    <col min="5394" max="5633" width="9" style="543"/>
    <col min="5634" max="5634" width="4.75" style="543" bestFit="1" customWidth="1"/>
    <col min="5635" max="5635" width="6.25" style="543" customWidth="1"/>
    <col min="5636" max="5636" width="10" style="543" customWidth="1"/>
    <col min="5637" max="5637" width="8.75" style="543" customWidth="1"/>
    <col min="5638" max="5638" width="32.5" style="543" customWidth="1"/>
    <col min="5639" max="5639" width="10.375" style="543" customWidth="1"/>
    <col min="5640" max="5640" width="17.5" style="543" customWidth="1"/>
    <col min="5641" max="5641" width="5.625" style="543" customWidth="1"/>
    <col min="5642" max="5642" width="5" style="543" customWidth="1"/>
    <col min="5643" max="5644" width="4.625" style="543" customWidth="1"/>
    <col min="5645" max="5646" width="7" style="543" customWidth="1"/>
    <col min="5647" max="5647" width="6.25" style="543" customWidth="1"/>
    <col min="5648" max="5649" width="10" style="543" customWidth="1"/>
    <col min="5650" max="5889" width="9" style="543"/>
    <col min="5890" max="5890" width="4.75" style="543" bestFit="1" customWidth="1"/>
    <col min="5891" max="5891" width="6.25" style="543" customWidth="1"/>
    <col min="5892" max="5892" width="10" style="543" customWidth="1"/>
    <col min="5893" max="5893" width="8.75" style="543" customWidth="1"/>
    <col min="5894" max="5894" width="32.5" style="543" customWidth="1"/>
    <col min="5895" max="5895" width="10.375" style="543" customWidth="1"/>
    <col min="5896" max="5896" width="17.5" style="543" customWidth="1"/>
    <col min="5897" max="5897" width="5.625" style="543" customWidth="1"/>
    <col min="5898" max="5898" width="5" style="543" customWidth="1"/>
    <col min="5899" max="5900" width="4.625" style="543" customWidth="1"/>
    <col min="5901" max="5902" width="7" style="543" customWidth="1"/>
    <col min="5903" max="5903" width="6.25" style="543" customWidth="1"/>
    <col min="5904" max="5905" width="10" style="543" customWidth="1"/>
    <col min="5906" max="6145" width="9" style="543"/>
    <col min="6146" max="6146" width="4.75" style="543" bestFit="1" customWidth="1"/>
    <col min="6147" max="6147" width="6.25" style="543" customWidth="1"/>
    <col min="6148" max="6148" width="10" style="543" customWidth="1"/>
    <col min="6149" max="6149" width="8.75" style="543" customWidth="1"/>
    <col min="6150" max="6150" width="32.5" style="543" customWidth="1"/>
    <col min="6151" max="6151" width="10.375" style="543" customWidth="1"/>
    <col min="6152" max="6152" width="17.5" style="543" customWidth="1"/>
    <col min="6153" max="6153" width="5.625" style="543" customWidth="1"/>
    <col min="6154" max="6154" width="5" style="543" customWidth="1"/>
    <col min="6155" max="6156" width="4.625" style="543" customWidth="1"/>
    <col min="6157" max="6158" width="7" style="543" customWidth="1"/>
    <col min="6159" max="6159" width="6.25" style="543" customWidth="1"/>
    <col min="6160" max="6161" width="10" style="543" customWidth="1"/>
    <col min="6162" max="6401" width="9" style="543"/>
    <col min="6402" max="6402" width="4.75" style="543" bestFit="1" customWidth="1"/>
    <col min="6403" max="6403" width="6.25" style="543" customWidth="1"/>
    <col min="6404" max="6404" width="10" style="543" customWidth="1"/>
    <col min="6405" max="6405" width="8.75" style="543" customWidth="1"/>
    <col min="6406" max="6406" width="32.5" style="543" customWidth="1"/>
    <col min="6407" max="6407" width="10.375" style="543" customWidth="1"/>
    <col min="6408" max="6408" width="17.5" style="543" customWidth="1"/>
    <col min="6409" max="6409" width="5.625" style="543" customWidth="1"/>
    <col min="6410" max="6410" width="5" style="543" customWidth="1"/>
    <col min="6411" max="6412" width="4.625" style="543" customWidth="1"/>
    <col min="6413" max="6414" width="7" style="543" customWidth="1"/>
    <col min="6415" max="6415" width="6.25" style="543" customWidth="1"/>
    <col min="6416" max="6417" width="10" style="543" customWidth="1"/>
    <col min="6418" max="6657" width="9" style="543"/>
    <col min="6658" max="6658" width="4.75" style="543" bestFit="1" customWidth="1"/>
    <col min="6659" max="6659" width="6.25" style="543" customWidth="1"/>
    <col min="6660" max="6660" width="10" style="543" customWidth="1"/>
    <col min="6661" max="6661" width="8.75" style="543" customWidth="1"/>
    <col min="6662" max="6662" width="32.5" style="543" customWidth="1"/>
    <col min="6663" max="6663" width="10.375" style="543" customWidth="1"/>
    <col min="6664" max="6664" width="17.5" style="543" customWidth="1"/>
    <col min="6665" max="6665" width="5.625" style="543" customWidth="1"/>
    <col min="6666" max="6666" width="5" style="543" customWidth="1"/>
    <col min="6667" max="6668" width="4.625" style="543" customWidth="1"/>
    <col min="6669" max="6670" width="7" style="543" customWidth="1"/>
    <col min="6671" max="6671" width="6.25" style="543" customWidth="1"/>
    <col min="6672" max="6673" width="10" style="543" customWidth="1"/>
    <col min="6674" max="6913" width="9" style="543"/>
    <col min="6914" max="6914" width="4.75" style="543" bestFit="1" customWidth="1"/>
    <col min="6915" max="6915" width="6.25" style="543" customWidth="1"/>
    <col min="6916" max="6916" width="10" style="543" customWidth="1"/>
    <col min="6917" max="6917" width="8.75" style="543" customWidth="1"/>
    <col min="6918" max="6918" width="32.5" style="543" customWidth="1"/>
    <col min="6919" max="6919" width="10.375" style="543" customWidth="1"/>
    <col min="6920" max="6920" width="17.5" style="543" customWidth="1"/>
    <col min="6921" max="6921" width="5.625" style="543" customWidth="1"/>
    <col min="6922" max="6922" width="5" style="543" customWidth="1"/>
    <col min="6923" max="6924" width="4.625" style="543" customWidth="1"/>
    <col min="6925" max="6926" width="7" style="543" customWidth="1"/>
    <col min="6927" max="6927" width="6.25" style="543" customWidth="1"/>
    <col min="6928" max="6929" width="10" style="543" customWidth="1"/>
    <col min="6930" max="7169" width="9" style="543"/>
    <col min="7170" max="7170" width="4.75" style="543" bestFit="1" customWidth="1"/>
    <col min="7171" max="7171" width="6.25" style="543" customWidth="1"/>
    <col min="7172" max="7172" width="10" style="543" customWidth="1"/>
    <col min="7173" max="7173" width="8.75" style="543" customWidth="1"/>
    <col min="7174" max="7174" width="32.5" style="543" customWidth="1"/>
    <col min="7175" max="7175" width="10.375" style="543" customWidth="1"/>
    <col min="7176" max="7176" width="17.5" style="543" customWidth="1"/>
    <col min="7177" max="7177" width="5.625" style="543" customWidth="1"/>
    <col min="7178" max="7178" width="5" style="543" customWidth="1"/>
    <col min="7179" max="7180" width="4.625" style="543" customWidth="1"/>
    <col min="7181" max="7182" width="7" style="543" customWidth="1"/>
    <col min="7183" max="7183" width="6.25" style="543" customWidth="1"/>
    <col min="7184" max="7185" width="10" style="543" customWidth="1"/>
    <col min="7186" max="7425" width="9" style="543"/>
    <col min="7426" max="7426" width="4.75" style="543" bestFit="1" customWidth="1"/>
    <col min="7427" max="7427" width="6.25" style="543" customWidth="1"/>
    <col min="7428" max="7428" width="10" style="543" customWidth="1"/>
    <col min="7429" max="7429" width="8.75" style="543" customWidth="1"/>
    <col min="7430" max="7430" width="32.5" style="543" customWidth="1"/>
    <col min="7431" max="7431" width="10.375" style="543" customWidth="1"/>
    <col min="7432" max="7432" width="17.5" style="543" customWidth="1"/>
    <col min="7433" max="7433" width="5.625" style="543" customWidth="1"/>
    <col min="7434" max="7434" width="5" style="543" customWidth="1"/>
    <col min="7435" max="7436" width="4.625" style="543" customWidth="1"/>
    <col min="7437" max="7438" width="7" style="543" customWidth="1"/>
    <col min="7439" max="7439" width="6.25" style="543" customWidth="1"/>
    <col min="7440" max="7441" width="10" style="543" customWidth="1"/>
    <col min="7442" max="7681" width="9" style="543"/>
    <col min="7682" max="7682" width="4.75" style="543" bestFit="1" customWidth="1"/>
    <col min="7683" max="7683" width="6.25" style="543" customWidth="1"/>
    <col min="7684" max="7684" width="10" style="543" customWidth="1"/>
    <col min="7685" max="7685" width="8.75" style="543" customWidth="1"/>
    <col min="7686" max="7686" width="32.5" style="543" customWidth="1"/>
    <col min="7687" max="7687" width="10.375" style="543" customWidth="1"/>
    <col min="7688" max="7688" width="17.5" style="543" customWidth="1"/>
    <col min="7689" max="7689" width="5.625" style="543" customWidth="1"/>
    <col min="7690" max="7690" width="5" style="543" customWidth="1"/>
    <col min="7691" max="7692" width="4.625" style="543" customWidth="1"/>
    <col min="7693" max="7694" width="7" style="543" customWidth="1"/>
    <col min="7695" max="7695" width="6.25" style="543" customWidth="1"/>
    <col min="7696" max="7697" width="10" style="543" customWidth="1"/>
    <col min="7698" max="7937" width="9" style="543"/>
    <col min="7938" max="7938" width="4.75" style="543" bestFit="1" customWidth="1"/>
    <col min="7939" max="7939" width="6.25" style="543" customWidth="1"/>
    <col min="7940" max="7940" width="10" style="543" customWidth="1"/>
    <col min="7941" max="7941" width="8.75" style="543" customWidth="1"/>
    <col min="7942" max="7942" width="32.5" style="543" customWidth="1"/>
    <col min="7943" max="7943" width="10.375" style="543" customWidth="1"/>
    <col min="7944" max="7944" width="17.5" style="543" customWidth="1"/>
    <col min="7945" max="7945" width="5.625" style="543" customWidth="1"/>
    <col min="7946" max="7946" width="5" style="543" customWidth="1"/>
    <col min="7947" max="7948" width="4.625" style="543" customWidth="1"/>
    <col min="7949" max="7950" width="7" style="543" customWidth="1"/>
    <col min="7951" max="7951" width="6.25" style="543" customWidth="1"/>
    <col min="7952" max="7953" width="10" style="543" customWidth="1"/>
    <col min="7954" max="8193" width="9" style="543"/>
    <col min="8194" max="8194" width="4.75" style="543" bestFit="1" customWidth="1"/>
    <col min="8195" max="8195" width="6.25" style="543" customWidth="1"/>
    <col min="8196" max="8196" width="10" style="543" customWidth="1"/>
    <col min="8197" max="8197" width="8.75" style="543" customWidth="1"/>
    <col min="8198" max="8198" width="32.5" style="543" customWidth="1"/>
    <col min="8199" max="8199" width="10.375" style="543" customWidth="1"/>
    <col min="8200" max="8200" width="17.5" style="543" customWidth="1"/>
    <col min="8201" max="8201" width="5.625" style="543" customWidth="1"/>
    <col min="8202" max="8202" width="5" style="543" customWidth="1"/>
    <col min="8203" max="8204" width="4.625" style="543" customWidth="1"/>
    <col min="8205" max="8206" width="7" style="543" customWidth="1"/>
    <col min="8207" max="8207" width="6.25" style="543" customWidth="1"/>
    <col min="8208" max="8209" width="10" style="543" customWidth="1"/>
    <col min="8210" max="8449" width="9" style="543"/>
    <col min="8450" max="8450" width="4.75" style="543" bestFit="1" customWidth="1"/>
    <col min="8451" max="8451" width="6.25" style="543" customWidth="1"/>
    <col min="8452" max="8452" width="10" style="543" customWidth="1"/>
    <col min="8453" max="8453" width="8.75" style="543" customWidth="1"/>
    <col min="8454" max="8454" width="32.5" style="543" customWidth="1"/>
    <col min="8455" max="8455" width="10.375" style="543" customWidth="1"/>
    <col min="8456" max="8456" width="17.5" style="543" customWidth="1"/>
    <col min="8457" max="8457" width="5.625" style="543" customWidth="1"/>
    <col min="8458" max="8458" width="5" style="543" customWidth="1"/>
    <col min="8459" max="8460" width="4.625" style="543" customWidth="1"/>
    <col min="8461" max="8462" width="7" style="543" customWidth="1"/>
    <col min="8463" max="8463" width="6.25" style="543" customWidth="1"/>
    <col min="8464" max="8465" width="10" style="543" customWidth="1"/>
    <col min="8466" max="8705" width="9" style="543"/>
    <col min="8706" max="8706" width="4.75" style="543" bestFit="1" customWidth="1"/>
    <col min="8707" max="8707" width="6.25" style="543" customWidth="1"/>
    <col min="8708" max="8708" width="10" style="543" customWidth="1"/>
    <col min="8709" max="8709" width="8.75" style="543" customWidth="1"/>
    <col min="8710" max="8710" width="32.5" style="543" customWidth="1"/>
    <col min="8711" max="8711" width="10.375" style="543" customWidth="1"/>
    <col min="8712" max="8712" width="17.5" style="543" customWidth="1"/>
    <col min="8713" max="8713" width="5.625" style="543" customWidth="1"/>
    <col min="8714" max="8714" width="5" style="543" customWidth="1"/>
    <col min="8715" max="8716" width="4.625" style="543" customWidth="1"/>
    <col min="8717" max="8718" width="7" style="543" customWidth="1"/>
    <col min="8719" max="8719" width="6.25" style="543" customWidth="1"/>
    <col min="8720" max="8721" width="10" style="543" customWidth="1"/>
    <col min="8722" max="8961" width="9" style="543"/>
    <col min="8962" max="8962" width="4.75" style="543" bestFit="1" customWidth="1"/>
    <col min="8963" max="8963" width="6.25" style="543" customWidth="1"/>
    <col min="8964" max="8964" width="10" style="543" customWidth="1"/>
    <col min="8965" max="8965" width="8.75" style="543" customWidth="1"/>
    <col min="8966" max="8966" width="32.5" style="543" customWidth="1"/>
    <col min="8967" max="8967" width="10.375" style="543" customWidth="1"/>
    <col min="8968" max="8968" width="17.5" style="543" customWidth="1"/>
    <col min="8969" max="8969" width="5.625" style="543" customWidth="1"/>
    <col min="8970" max="8970" width="5" style="543" customWidth="1"/>
    <col min="8971" max="8972" width="4.625" style="543" customWidth="1"/>
    <col min="8973" max="8974" width="7" style="543" customWidth="1"/>
    <col min="8975" max="8975" width="6.25" style="543" customWidth="1"/>
    <col min="8976" max="8977" width="10" style="543" customWidth="1"/>
    <col min="8978" max="9217" width="9" style="543"/>
    <col min="9218" max="9218" width="4.75" style="543" bestFit="1" customWidth="1"/>
    <col min="9219" max="9219" width="6.25" style="543" customWidth="1"/>
    <col min="9220" max="9220" width="10" style="543" customWidth="1"/>
    <col min="9221" max="9221" width="8.75" style="543" customWidth="1"/>
    <col min="9222" max="9222" width="32.5" style="543" customWidth="1"/>
    <col min="9223" max="9223" width="10.375" style="543" customWidth="1"/>
    <col min="9224" max="9224" width="17.5" style="543" customWidth="1"/>
    <col min="9225" max="9225" width="5.625" style="543" customWidth="1"/>
    <col min="9226" max="9226" width="5" style="543" customWidth="1"/>
    <col min="9227" max="9228" width="4.625" style="543" customWidth="1"/>
    <col min="9229" max="9230" width="7" style="543" customWidth="1"/>
    <col min="9231" max="9231" width="6.25" style="543" customWidth="1"/>
    <col min="9232" max="9233" width="10" style="543" customWidth="1"/>
    <col min="9234" max="9473" width="9" style="543"/>
    <col min="9474" max="9474" width="4.75" style="543" bestFit="1" customWidth="1"/>
    <col min="9475" max="9475" width="6.25" style="543" customWidth="1"/>
    <col min="9476" max="9476" width="10" style="543" customWidth="1"/>
    <col min="9477" max="9477" width="8.75" style="543" customWidth="1"/>
    <col min="9478" max="9478" width="32.5" style="543" customWidth="1"/>
    <col min="9479" max="9479" width="10.375" style="543" customWidth="1"/>
    <col min="9480" max="9480" width="17.5" style="543" customWidth="1"/>
    <col min="9481" max="9481" width="5.625" style="543" customWidth="1"/>
    <col min="9482" max="9482" width="5" style="543" customWidth="1"/>
    <col min="9483" max="9484" width="4.625" style="543" customWidth="1"/>
    <col min="9485" max="9486" width="7" style="543" customWidth="1"/>
    <col min="9487" max="9487" width="6.25" style="543" customWidth="1"/>
    <col min="9488" max="9489" width="10" style="543" customWidth="1"/>
    <col min="9490" max="9729" width="9" style="543"/>
    <col min="9730" max="9730" width="4.75" style="543" bestFit="1" customWidth="1"/>
    <col min="9731" max="9731" width="6.25" style="543" customWidth="1"/>
    <col min="9732" max="9732" width="10" style="543" customWidth="1"/>
    <col min="9733" max="9733" width="8.75" style="543" customWidth="1"/>
    <col min="9734" max="9734" width="32.5" style="543" customWidth="1"/>
    <col min="9735" max="9735" width="10.375" style="543" customWidth="1"/>
    <col min="9736" max="9736" width="17.5" style="543" customWidth="1"/>
    <col min="9737" max="9737" width="5.625" style="543" customWidth="1"/>
    <col min="9738" max="9738" width="5" style="543" customWidth="1"/>
    <col min="9739" max="9740" width="4.625" style="543" customWidth="1"/>
    <col min="9741" max="9742" width="7" style="543" customWidth="1"/>
    <col min="9743" max="9743" width="6.25" style="543" customWidth="1"/>
    <col min="9744" max="9745" width="10" style="543" customWidth="1"/>
    <col min="9746" max="9985" width="9" style="543"/>
    <col min="9986" max="9986" width="4.75" style="543" bestFit="1" customWidth="1"/>
    <col min="9987" max="9987" width="6.25" style="543" customWidth="1"/>
    <col min="9988" max="9988" width="10" style="543" customWidth="1"/>
    <col min="9989" max="9989" width="8.75" style="543" customWidth="1"/>
    <col min="9990" max="9990" width="32.5" style="543" customWidth="1"/>
    <col min="9991" max="9991" width="10.375" style="543" customWidth="1"/>
    <col min="9992" max="9992" width="17.5" style="543" customWidth="1"/>
    <col min="9993" max="9993" width="5.625" style="543" customWidth="1"/>
    <col min="9994" max="9994" width="5" style="543" customWidth="1"/>
    <col min="9995" max="9996" width="4.625" style="543" customWidth="1"/>
    <col min="9997" max="9998" width="7" style="543" customWidth="1"/>
    <col min="9999" max="9999" width="6.25" style="543" customWidth="1"/>
    <col min="10000" max="10001" width="10" style="543" customWidth="1"/>
    <col min="10002" max="10241" width="9" style="543"/>
    <col min="10242" max="10242" width="4.75" style="543" bestFit="1" customWidth="1"/>
    <col min="10243" max="10243" width="6.25" style="543" customWidth="1"/>
    <col min="10244" max="10244" width="10" style="543" customWidth="1"/>
    <col min="10245" max="10245" width="8.75" style="543" customWidth="1"/>
    <col min="10246" max="10246" width="32.5" style="543" customWidth="1"/>
    <col min="10247" max="10247" width="10.375" style="543" customWidth="1"/>
    <col min="10248" max="10248" width="17.5" style="543" customWidth="1"/>
    <col min="10249" max="10249" width="5.625" style="543" customWidth="1"/>
    <col min="10250" max="10250" width="5" style="543" customWidth="1"/>
    <col min="10251" max="10252" width="4.625" style="543" customWidth="1"/>
    <col min="10253" max="10254" width="7" style="543" customWidth="1"/>
    <col min="10255" max="10255" width="6.25" style="543" customWidth="1"/>
    <col min="10256" max="10257" width="10" style="543" customWidth="1"/>
    <col min="10258" max="10497" width="9" style="543"/>
    <col min="10498" max="10498" width="4.75" style="543" bestFit="1" customWidth="1"/>
    <col min="10499" max="10499" width="6.25" style="543" customWidth="1"/>
    <col min="10500" max="10500" width="10" style="543" customWidth="1"/>
    <col min="10501" max="10501" width="8.75" style="543" customWidth="1"/>
    <col min="10502" max="10502" width="32.5" style="543" customWidth="1"/>
    <col min="10503" max="10503" width="10.375" style="543" customWidth="1"/>
    <col min="10504" max="10504" width="17.5" style="543" customWidth="1"/>
    <col min="10505" max="10505" width="5.625" style="543" customWidth="1"/>
    <col min="10506" max="10506" width="5" style="543" customWidth="1"/>
    <col min="10507" max="10508" width="4.625" style="543" customWidth="1"/>
    <col min="10509" max="10510" width="7" style="543" customWidth="1"/>
    <col min="10511" max="10511" width="6.25" style="543" customWidth="1"/>
    <col min="10512" max="10513" width="10" style="543" customWidth="1"/>
    <col min="10514" max="10753" width="9" style="543"/>
    <col min="10754" max="10754" width="4.75" style="543" bestFit="1" customWidth="1"/>
    <col min="10755" max="10755" width="6.25" style="543" customWidth="1"/>
    <col min="10756" max="10756" width="10" style="543" customWidth="1"/>
    <col min="10757" max="10757" width="8.75" style="543" customWidth="1"/>
    <col min="10758" max="10758" width="32.5" style="543" customWidth="1"/>
    <col min="10759" max="10759" width="10.375" style="543" customWidth="1"/>
    <col min="10760" max="10760" width="17.5" style="543" customWidth="1"/>
    <col min="10761" max="10761" width="5.625" style="543" customWidth="1"/>
    <col min="10762" max="10762" width="5" style="543" customWidth="1"/>
    <col min="10763" max="10764" width="4.625" style="543" customWidth="1"/>
    <col min="10765" max="10766" width="7" style="543" customWidth="1"/>
    <col min="10767" max="10767" width="6.25" style="543" customWidth="1"/>
    <col min="10768" max="10769" width="10" style="543" customWidth="1"/>
    <col min="10770" max="11009" width="9" style="543"/>
    <col min="11010" max="11010" width="4.75" style="543" bestFit="1" customWidth="1"/>
    <col min="11011" max="11011" width="6.25" style="543" customWidth="1"/>
    <col min="11012" max="11012" width="10" style="543" customWidth="1"/>
    <col min="11013" max="11013" width="8.75" style="543" customWidth="1"/>
    <col min="11014" max="11014" width="32.5" style="543" customWidth="1"/>
    <col min="11015" max="11015" width="10.375" style="543" customWidth="1"/>
    <col min="11016" max="11016" width="17.5" style="543" customWidth="1"/>
    <col min="11017" max="11017" width="5.625" style="543" customWidth="1"/>
    <col min="11018" max="11018" width="5" style="543" customWidth="1"/>
    <col min="11019" max="11020" width="4.625" style="543" customWidth="1"/>
    <col min="11021" max="11022" width="7" style="543" customWidth="1"/>
    <col min="11023" max="11023" width="6.25" style="543" customWidth="1"/>
    <col min="11024" max="11025" width="10" style="543" customWidth="1"/>
    <col min="11026" max="11265" width="9" style="543"/>
    <col min="11266" max="11266" width="4.75" style="543" bestFit="1" customWidth="1"/>
    <col min="11267" max="11267" width="6.25" style="543" customWidth="1"/>
    <col min="11268" max="11268" width="10" style="543" customWidth="1"/>
    <col min="11269" max="11269" width="8.75" style="543" customWidth="1"/>
    <col min="11270" max="11270" width="32.5" style="543" customWidth="1"/>
    <col min="11271" max="11271" width="10.375" style="543" customWidth="1"/>
    <col min="11272" max="11272" width="17.5" style="543" customWidth="1"/>
    <col min="11273" max="11273" width="5.625" style="543" customWidth="1"/>
    <col min="11274" max="11274" width="5" style="543" customWidth="1"/>
    <col min="11275" max="11276" width="4.625" style="543" customWidth="1"/>
    <col min="11277" max="11278" width="7" style="543" customWidth="1"/>
    <col min="11279" max="11279" width="6.25" style="543" customWidth="1"/>
    <col min="11280" max="11281" width="10" style="543" customWidth="1"/>
    <col min="11282" max="11521" width="9" style="543"/>
    <col min="11522" max="11522" width="4.75" style="543" bestFit="1" customWidth="1"/>
    <col min="11523" max="11523" width="6.25" style="543" customWidth="1"/>
    <col min="11524" max="11524" width="10" style="543" customWidth="1"/>
    <col min="11525" max="11525" width="8.75" style="543" customWidth="1"/>
    <col min="11526" max="11526" width="32.5" style="543" customWidth="1"/>
    <col min="11527" max="11527" width="10.375" style="543" customWidth="1"/>
    <col min="11528" max="11528" width="17.5" style="543" customWidth="1"/>
    <col min="11529" max="11529" width="5.625" style="543" customWidth="1"/>
    <col min="11530" max="11530" width="5" style="543" customWidth="1"/>
    <col min="11531" max="11532" width="4.625" style="543" customWidth="1"/>
    <col min="11533" max="11534" width="7" style="543" customWidth="1"/>
    <col min="11535" max="11535" width="6.25" style="543" customWidth="1"/>
    <col min="11536" max="11537" width="10" style="543" customWidth="1"/>
    <col min="11538" max="11777" width="9" style="543"/>
    <col min="11778" max="11778" width="4.75" style="543" bestFit="1" customWidth="1"/>
    <col min="11779" max="11779" width="6.25" style="543" customWidth="1"/>
    <col min="11780" max="11780" width="10" style="543" customWidth="1"/>
    <col min="11781" max="11781" width="8.75" style="543" customWidth="1"/>
    <col min="11782" max="11782" width="32.5" style="543" customWidth="1"/>
    <col min="11783" max="11783" width="10.375" style="543" customWidth="1"/>
    <col min="11784" max="11784" width="17.5" style="543" customWidth="1"/>
    <col min="11785" max="11785" width="5.625" style="543" customWidth="1"/>
    <col min="11786" max="11786" width="5" style="543" customWidth="1"/>
    <col min="11787" max="11788" width="4.625" style="543" customWidth="1"/>
    <col min="11789" max="11790" width="7" style="543" customWidth="1"/>
    <col min="11791" max="11791" width="6.25" style="543" customWidth="1"/>
    <col min="11792" max="11793" width="10" style="543" customWidth="1"/>
    <col min="11794" max="12033" width="9" style="543"/>
    <col min="12034" max="12034" width="4.75" style="543" bestFit="1" customWidth="1"/>
    <col min="12035" max="12035" width="6.25" style="543" customWidth="1"/>
    <col min="12036" max="12036" width="10" style="543" customWidth="1"/>
    <col min="12037" max="12037" width="8.75" style="543" customWidth="1"/>
    <col min="12038" max="12038" width="32.5" style="543" customWidth="1"/>
    <col min="12039" max="12039" width="10.375" style="543" customWidth="1"/>
    <col min="12040" max="12040" width="17.5" style="543" customWidth="1"/>
    <col min="12041" max="12041" width="5.625" style="543" customWidth="1"/>
    <col min="12042" max="12042" width="5" style="543" customWidth="1"/>
    <col min="12043" max="12044" width="4.625" style="543" customWidth="1"/>
    <col min="12045" max="12046" width="7" style="543" customWidth="1"/>
    <col min="12047" max="12047" width="6.25" style="543" customWidth="1"/>
    <col min="12048" max="12049" width="10" style="543" customWidth="1"/>
    <col min="12050" max="12289" width="9" style="543"/>
    <col min="12290" max="12290" width="4.75" style="543" bestFit="1" customWidth="1"/>
    <col min="12291" max="12291" width="6.25" style="543" customWidth="1"/>
    <col min="12292" max="12292" width="10" style="543" customWidth="1"/>
    <col min="12293" max="12293" width="8.75" style="543" customWidth="1"/>
    <col min="12294" max="12294" width="32.5" style="543" customWidth="1"/>
    <col min="12295" max="12295" width="10.375" style="543" customWidth="1"/>
    <col min="12296" max="12296" width="17.5" style="543" customWidth="1"/>
    <col min="12297" max="12297" width="5.625" style="543" customWidth="1"/>
    <col min="12298" max="12298" width="5" style="543" customWidth="1"/>
    <col min="12299" max="12300" width="4.625" style="543" customWidth="1"/>
    <col min="12301" max="12302" width="7" style="543" customWidth="1"/>
    <col min="12303" max="12303" width="6.25" style="543" customWidth="1"/>
    <col min="12304" max="12305" width="10" style="543" customWidth="1"/>
    <col min="12306" max="12545" width="9" style="543"/>
    <col min="12546" max="12546" width="4.75" style="543" bestFit="1" customWidth="1"/>
    <col min="12547" max="12547" width="6.25" style="543" customWidth="1"/>
    <col min="12548" max="12548" width="10" style="543" customWidth="1"/>
    <col min="12549" max="12549" width="8.75" style="543" customWidth="1"/>
    <col min="12550" max="12550" width="32.5" style="543" customWidth="1"/>
    <col min="12551" max="12551" width="10.375" style="543" customWidth="1"/>
    <col min="12552" max="12552" width="17.5" style="543" customWidth="1"/>
    <col min="12553" max="12553" width="5.625" style="543" customWidth="1"/>
    <col min="12554" max="12554" width="5" style="543" customWidth="1"/>
    <col min="12555" max="12556" width="4.625" style="543" customWidth="1"/>
    <col min="12557" max="12558" width="7" style="543" customWidth="1"/>
    <col min="12559" max="12559" width="6.25" style="543" customWidth="1"/>
    <col min="12560" max="12561" width="10" style="543" customWidth="1"/>
    <col min="12562" max="12801" width="9" style="543"/>
    <col min="12802" max="12802" width="4.75" style="543" bestFit="1" customWidth="1"/>
    <col min="12803" max="12803" width="6.25" style="543" customWidth="1"/>
    <col min="12804" max="12804" width="10" style="543" customWidth="1"/>
    <col min="12805" max="12805" width="8.75" style="543" customWidth="1"/>
    <col min="12806" max="12806" width="32.5" style="543" customWidth="1"/>
    <col min="12807" max="12807" width="10.375" style="543" customWidth="1"/>
    <col min="12808" max="12808" width="17.5" style="543" customWidth="1"/>
    <col min="12809" max="12809" width="5.625" style="543" customWidth="1"/>
    <col min="12810" max="12810" width="5" style="543" customWidth="1"/>
    <col min="12811" max="12812" width="4.625" style="543" customWidth="1"/>
    <col min="12813" max="12814" width="7" style="543" customWidth="1"/>
    <col min="12815" max="12815" width="6.25" style="543" customWidth="1"/>
    <col min="12816" max="12817" width="10" style="543" customWidth="1"/>
    <col min="12818" max="13057" width="9" style="543"/>
    <col min="13058" max="13058" width="4.75" style="543" bestFit="1" customWidth="1"/>
    <col min="13059" max="13059" width="6.25" style="543" customWidth="1"/>
    <col min="13060" max="13060" width="10" style="543" customWidth="1"/>
    <col min="13061" max="13061" width="8.75" style="543" customWidth="1"/>
    <col min="13062" max="13062" width="32.5" style="543" customWidth="1"/>
    <col min="13063" max="13063" width="10.375" style="543" customWidth="1"/>
    <col min="13064" max="13064" width="17.5" style="543" customWidth="1"/>
    <col min="13065" max="13065" width="5.625" style="543" customWidth="1"/>
    <col min="13066" max="13066" width="5" style="543" customWidth="1"/>
    <col min="13067" max="13068" width="4.625" style="543" customWidth="1"/>
    <col min="13069" max="13070" width="7" style="543" customWidth="1"/>
    <col min="13071" max="13071" width="6.25" style="543" customWidth="1"/>
    <col min="13072" max="13073" width="10" style="543" customWidth="1"/>
    <col min="13074" max="13313" width="9" style="543"/>
    <col min="13314" max="13314" width="4.75" style="543" bestFit="1" customWidth="1"/>
    <col min="13315" max="13315" width="6.25" style="543" customWidth="1"/>
    <col min="13316" max="13316" width="10" style="543" customWidth="1"/>
    <col min="13317" max="13317" width="8.75" style="543" customWidth="1"/>
    <col min="13318" max="13318" width="32.5" style="543" customWidth="1"/>
    <col min="13319" max="13319" width="10.375" style="543" customWidth="1"/>
    <col min="13320" max="13320" width="17.5" style="543" customWidth="1"/>
    <col min="13321" max="13321" width="5.625" style="543" customWidth="1"/>
    <col min="13322" max="13322" width="5" style="543" customWidth="1"/>
    <col min="13323" max="13324" width="4.625" style="543" customWidth="1"/>
    <col min="13325" max="13326" width="7" style="543" customWidth="1"/>
    <col min="13327" max="13327" width="6.25" style="543" customWidth="1"/>
    <col min="13328" max="13329" width="10" style="543" customWidth="1"/>
    <col min="13330" max="13569" width="9" style="543"/>
    <col min="13570" max="13570" width="4.75" style="543" bestFit="1" customWidth="1"/>
    <col min="13571" max="13571" width="6.25" style="543" customWidth="1"/>
    <col min="13572" max="13572" width="10" style="543" customWidth="1"/>
    <col min="13573" max="13573" width="8.75" style="543" customWidth="1"/>
    <col min="13574" max="13574" width="32.5" style="543" customWidth="1"/>
    <col min="13575" max="13575" width="10.375" style="543" customWidth="1"/>
    <col min="13576" max="13576" width="17.5" style="543" customWidth="1"/>
    <col min="13577" max="13577" width="5.625" style="543" customWidth="1"/>
    <col min="13578" max="13578" width="5" style="543" customWidth="1"/>
    <col min="13579" max="13580" width="4.625" style="543" customWidth="1"/>
    <col min="13581" max="13582" width="7" style="543" customWidth="1"/>
    <col min="13583" max="13583" width="6.25" style="543" customWidth="1"/>
    <col min="13584" max="13585" width="10" style="543" customWidth="1"/>
    <col min="13586" max="13825" width="9" style="543"/>
    <col min="13826" max="13826" width="4.75" style="543" bestFit="1" customWidth="1"/>
    <col min="13827" max="13827" width="6.25" style="543" customWidth="1"/>
    <col min="13828" max="13828" width="10" style="543" customWidth="1"/>
    <col min="13829" max="13829" width="8.75" style="543" customWidth="1"/>
    <col min="13830" max="13830" width="32.5" style="543" customWidth="1"/>
    <col min="13831" max="13831" width="10.375" style="543" customWidth="1"/>
    <col min="13832" max="13832" width="17.5" style="543" customWidth="1"/>
    <col min="13833" max="13833" width="5.625" style="543" customWidth="1"/>
    <col min="13834" max="13834" width="5" style="543" customWidth="1"/>
    <col min="13835" max="13836" width="4.625" style="543" customWidth="1"/>
    <col min="13837" max="13838" width="7" style="543" customWidth="1"/>
    <col min="13839" max="13839" width="6.25" style="543" customWidth="1"/>
    <col min="13840" max="13841" width="10" style="543" customWidth="1"/>
    <col min="13842" max="14081" width="9" style="543"/>
    <col min="14082" max="14082" width="4.75" style="543" bestFit="1" customWidth="1"/>
    <col min="14083" max="14083" width="6.25" style="543" customWidth="1"/>
    <col min="14084" max="14084" width="10" style="543" customWidth="1"/>
    <col min="14085" max="14085" width="8.75" style="543" customWidth="1"/>
    <col min="14086" max="14086" width="32.5" style="543" customWidth="1"/>
    <col min="14087" max="14087" width="10.375" style="543" customWidth="1"/>
    <col min="14088" max="14088" width="17.5" style="543" customWidth="1"/>
    <col min="14089" max="14089" width="5.625" style="543" customWidth="1"/>
    <col min="14090" max="14090" width="5" style="543" customWidth="1"/>
    <col min="14091" max="14092" width="4.625" style="543" customWidth="1"/>
    <col min="14093" max="14094" width="7" style="543" customWidth="1"/>
    <col min="14095" max="14095" width="6.25" style="543" customWidth="1"/>
    <col min="14096" max="14097" width="10" style="543" customWidth="1"/>
    <col min="14098" max="14337" width="9" style="543"/>
    <col min="14338" max="14338" width="4.75" style="543" bestFit="1" customWidth="1"/>
    <col min="14339" max="14339" width="6.25" style="543" customWidth="1"/>
    <col min="14340" max="14340" width="10" style="543" customWidth="1"/>
    <col min="14341" max="14341" width="8.75" style="543" customWidth="1"/>
    <col min="14342" max="14342" width="32.5" style="543" customWidth="1"/>
    <col min="14343" max="14343" width="10.375" style="543" customWidth="1"/>
    <col min="14344" max="14344" width="17.5" style="543" customWidth="1"/>
    <col min="14345" max="14345" width="5.625" style="543" customWidth="1"/>
    <col min="14346" max="14346" width="5" style="543" customWidth="1"/>
    <col min="14347" max="14348" width="4.625" style="543" customWidth="1"/>
    <col min="14349" max="14350" width="7" style="543" customWidth="1"/>
    <col min="14351" max="14351" width="6.25" style="543" customWidth="1"/>
    <col min="14352" max="14353" width="10" style="543" customWidth="1"/>
    <col min="14354" max="14593" width="9" style="543"/>
    <col min="14594" max="14594" width="4.75" style="543" bestFit="1" customWidth="1"/>
    <col min="14595" max="14595" width="6.25" style="543" customWidth="1"/>
    <col min="14596" max="14596" width="10" style="543" customWidth="1"/>
    <col min="14597" max="14597" width="8.75" style="543" customWidth="1"/>
    <col min="14598" max="14598" width="32.5" style="543" customWidth="1"/>
    <col min="14599" max="14599" width="10.375" style="543" customWidth="1"/>
    <col min="14600" max="14600" width="17.5" style="543" customWidth="1"/>
    <col min="14601" max="14601" width="5.625" style="543" customWidth="1"/>
    <col min="14602" max="14602" width="5" style="543" customWidth="1"/>
    <col min="14603" max="14604" width="4.625" style="543" customWidth="1"/>
    <col min="14605" max="14606" width="7" style="543" customWidth="1"/>
    <col min="14607" max="14607" width="6.25" style="543" customWidth="1"/>
    <col min="14608" max="14609" width="10" style="543" customWidth="1"/>
    <col min="14610" max="14849" width="9" style="543"/>
    <col min="14850" max="14850" width="4.75" style="543" bestFit="1" customWidth="1"/>
    <col min="14851" max="14851" width="6.25" style="543" customWidth="1"/>
    <col min="14852" max="14852" width="10" style="543" customWidth="1"/>
    <col min="14853" max="14853" width="8.75" style="543" customWidth="1"/>
    <col min="14854" max="14854" width="32.5" style="543" customWidth="1"/>
    <col min="14855" max="14855" width="10.375" style="543" customWidth="1"/>
    <col min="14856" max="14856" width="17.5" style="543" customWidth="1"/>
    <col min="14857" max="14857" width="5.625" style="543" customWidth="1"/>
    <col min="14858" max="14858" width="5" style="543" customWidth="1"/>
    <col min="14859" max="14860" width="4.625" style="543" customWidth="1"/>
    <col min="14861" max="14862" width="7" style="543" customWidth="1"/>
    <col min="14863" max="14863" width="6.25" style="543" customWidth="1"/>
    <col min="14864" max="14865" width="10" style="543" customWidth="1"/>
    <col min="14866" max="15105" width="9" style="543"/>
    <col min="15106" max="15106" width="4.75" style="543" bestFit="1" customWidth="1"/>
    <col min="15107" max="15107" width="6.25" style="543" customWidth="1"/>
    <col min="15108" max="15108" width="10" style="543" customWidth="1"/>
    <col min="15109" max="15109" width="8.75" style="543" customWidth="1"/>
    <col min="15110" max="15110" width="32.5" style="543" customWidth="1"/>
    <col min="15111" max="15111" width="10.375" style="543" customWidth="1"/>
    <col min="15112" max="15112" width="17.5" style="543" customWidth="1"/>
    <col min="15113" max="15113" width="5.625" style="543" customWidth="1"/>
    <col min="15114" max="15114" width="5" style="543" customWidth="1"/>
    <col min="15115" max="15116" width="4.625" style="543" customWidth="1"/>
    <col min="15117" max="15118" width="7" style="543" customWidth="1"/>
    <col min="15119" max="15119" width="6.25" style="543" customWidth="1"/>
    <col min="15120" max="15121" width="10" style="543" customWidth="1"/>
    <col min="15122" max="15361" width="9" style="543"/>
    <col min="15362" max="15362" width="4.75" style="543" bestFit="1" customWidth="1"/>
    <col min="15363" max="15363" width="6.25" style="543" customWidth="1"/>
    <col min="15364" max="15364" width="10" style="543" customWidth="1"/>
    <col min="15365" max="15365" width="8.75" style="543" customWidth="1"/>
    <col min="15366" max="15366" width="32.5" style="543" customWidth="1"/>
    <col min="15367" max="15367" width="10.375" style="543" customWidth="1"/>
    <col min="15368" max="15368" width="17.5" style="543" customWidth="1"/>
    <col min="15369" max="15369" width="5.625" style="543" customWidth="1"/>
    <col min="15370" max="15370" width="5" style="543" customWidth="1"/>
    <col min="15371" max="15372" width="4.625" style="543" customWidth="1"/>
    <col min="15373" max="15374" width="7" style="543" customWidth="1"/>
    <col min="15375" max="15375" width="6.25" style="543" customWidth="1"/>
    <col min="15376" max="15377" width="10" style="543" customWidth="1"/>
    <col min="15378" max="15617" width="9" style="543"/>
    <col min="15618" max="15618" width="4.75" style="543" bestFit="1" customWidth="1"/>
    <col min="15619" max="15619" width="6.25" style="543" customWidth="1"/>
    <col min="15620" max="15620" width="10" style="543" customWidth="1"/>
    <col min="15621" max="15621" width="8.75" style="543" customWidth="1"/>
    <col min="15622" max="15622" width="32.5" style="543" customWidth="1"/>
    <col min="15623" max="15623" width="10.375" style="543" customWidth="1"/>
    <col min="15624" max="15624" width="17.5" style="543" customWidth="1"/>
    <col min="15625" max="15625" width="5.625" style="543" customWidth="1"/>
    <col min="15626" max="15626" width="5" style="543" customWidth="1"/>
    <col min="15627" max="15628" width="4.625" style="543" customWidth="1"/>
    <col min="15629" max="15630" width="7" style="543" customWidth="1"/>
    <col min="15631" max="15631" width="6.25" style="543" customWidth="1"/>
    <col min="15632" max="15633" width="10" style="543" customWidth="1"/>
    <col min="15634" max="15873" width="9" style="543"/>
    <col min="15874" max="15874" width="4.75" style="543" bestFit="1" customWidth="1"/>
    <col min="15875" max="15875" width="6.25" style="543" customWidth="1"/>
    <col min="15876" max="15876" width="10" style="543" customWidth="1"/>
    <col min="15877" max="15877" width="8.75" style="543" customWidth="1"/>
    <col min="15878" max="15878" width="32.5" style="543" customWidth="1"/>
    <col min="15879" max="15879" width="10.375" style="543" customWidth="1"/>
    <col min="15880" max="15880" width="17.5" style="543" customWidth="1"/>
    <col min="15881" max="15881" width="5.625" style="543" customWidth="1"/>
    <col min="15882" max="15882" width="5" style="543" customWidth="1"/>
    <col min="15883" max="15884" width="4.625" style="543" customWidth="1"/>
    <col min="15885" max="15886" width="7" style="543" customWidth="1"/>
    <col min="15887" max="15887" width="6.25" style="543" customWidth="1"/>
    <col min="15888" max="15889" width="10" style="543" customWidth="1"/>
    <col min="15890" max="16129" width="9" style="543"/>
    <col min="16130" max="16130" width="4.75" style="543" bestFit="1" customWidth="1"/>
    <col min="16131" max="16131" width="6.25" style="543" customWidth="1"/>
    <col min="16132" max="16132" width="10" style="543" customWidth="1"/>
    <col min="16133" max="16133" width="8.75" style="543" customWidth="1"/>
    <col min="16134" max="16134" width="32.5" style="543" customWidth="1"/>
    <col min="16135" max="16135" width="10.375" style="543" customWidth="1"/>
    <col min="16136" max="16136" width="17.5" style="543" customWidth="1"/>
    <col min="16137" max="16137" width="5.625" style="543" customWidth="1"/>
    <col min="16138" max="16138" width="5" style="543" customWidth="1"/>
    <col min="16139" max="16140" width="4.625" style="543" customWidth="1"/>
    <col min="16141" max="16142" width="7" style="543" customWidth="1"/>
    <col min="16143" max="16143" width="6.25" style="543" customWidth="1"/>
    <col min="16144" max="16145" width="10" style="543" customWidth="1"/>
    <col min="16146" max="16384" width="9" style="543"/>
  </cols>
  <sheetData>
    <row r="1" spans="2:32" ht="45.75" customHeight="1" x14ac:dyDescent="0.3">
      <c r="B1" s="1626" t="s">
        <v>1425</v>
      </c>
      <c r="C1" s="1626"/>
      <c r="D1" s="1626"/>
      <c r="E1" s="1626"/>
      <c r="F1" s="1821"/>
      <c r="G1" s="1626"/>
      <c r="H1" s="1626"/>
      <c r="I1" s="1626"/>
      <c r="J1" s="1626"/>
      <c r="K1" s="1626"/>
      <c r="L1" s="1626"/>
      <c r="M1" s="1626"/>
      <c r="N1" s="1626"/>
      <c r="O1" s="1626"/>
      <c r="P1" s="1626"/>
      <c r="Q1" s="1626"/>
      <c r="R1" s="1626"/>
    </row>
    <row r="2" spans="2:32" ht="21" customHeight="1" x14ac:dyDescent="0.3">
      <c r="B2" s="1741" t="s">
        <v>1400</v>
      </c>
      <c r="C2" s="1743" t="s">
        <v>1401</v>
      </c>
      <c r="D2" s="1743" t="s">
        <v>1404</v>
      </c>
      <c r="E2" s="1739" t="s">
        <v>1433</v>
      </c>
      <c r="F2" s="1739" t="s">
        <v>1407</v>
      </c>
      <c r="G2" s="1748" t="s">
        <v>1406</v>
      </c>
      <c r="H2" s="1744" t="s">
        <v>1402</v>
      </c>
      <c r="I2" s="1751" t="s">
        <v>1432</v>
      </c>
      <c r="J2" s="1746" t="s">
        <v>1403</v>
      </c>
      <c r="K2" s="1756" t="s">
        <v>1409</v>
      </c>
      <c r="L2" s="1739" t="s">
        <v>1410</v>
      </c>
      <c r="M2" s="1748" t="s">
        <v>1411</v>
      </c>
      <c r="N2" s="1743" t="s">
        <v>1405</v>
      </c>
      <c r="O2" s="1754" t="s">
        <v>1408</v>
      </c>
      <c r="P2" s="1737" t="s">
        <v>1412</v>
      </c>
      <c r="Q2" s="1737" t="s">
        <v>1413</v>
      </c>
      <c r="R2" s="1737" t="s">
        <v>1414</v>
      </c>
      <c r="U2" s="633"/>
      <c r="V2" s="633"/>
      <c r="W2" s="633"/>
      <c r="X2" s="633"/>
      <c r="Y2" s="633"/>
      <c r="Z2" s="633"/>
      <c r="AA2" s="633"/>
      <c r="AB2" s="633"/>
      <c r="AC2" s="633"/>
      <c r="AD2" s="633"/>
      <c r="AE2" s="633"/>
      <c r="AF2" s="633"/>
    </row>
    <row r="3" spans="2:32" ht="21" customHeight="1" x14ac:dyDescent="0.3">
      <c r="B3" s="1742"/>
      <c r="C3" s="1740"/>
      <c r="D3" s="1740"/>
      <c r="E3" s="1740"/>
      <c r="F3" s="1750"/>
      <c r="G3" s="1749"/>
      <c r="H3" s="1745"/>
      <c r="I3" s="1752"/>
      <c r="J3" s="1747"/>
      <c r="K3" s="1757"/>
      <c r="L3" s="1750"/>
      <c r="M3" s="1749"/>
      <c r="N3" s="1740"/>
      <c r="O3" s="1755"/>
      <c r="P3" s="1738"/>
      <c r="Q3" s="1738"/>
      <c r="R3" s="1738"/>
      <c r="U3" s="634"/>
      <c r="V3" s="633"/>
      <c r="W3" s="633"/>
      <c r="X3" s="633"/>
      <c r="Y3" s="633"/>
      <c r="Z3" s="633"/>
      <c r="AA3" s="635"/>
      <c r="AB3" s="635"/>
      <c r="AC3" s="635"/>
      <c r="AD3" s="635"/>
      <c r="AE3" s="635"/>
      <c r="AF3" s="635"/>
    </row>
    <row r="4" spans="2:32" ht="30" customHeight="1" x14ac:dyDescent="0.3">
      <c r="B4" s="545">
        <v>1</v>
      </c>
      <c r="C4" s="546" t="s">
        <v>787</v>
      </c>
      <c r="D4" s="547" t="s">
        <v>1434</v>
      </c>
      <c r="E4" s="550">
        <v>180</v>
      </c>
      <c r="F4" s="550" t="s">
        <v>1435</v>
      </c>
      <c r="G4" s="549" t="s">
        <v>1436</v>
      </c>
      <c r="H4" s="585" t="s">
        <v>1437</v>
      </c>
      <c r="I4" s="636" t="s">
        <v>397</v>
      </c>
      <c r="J4" s="561" t="s">
        <v>1438</v>
      </c>
      <c r="K4" s="551">
        <v>280</v>
      </c>
      <c r="L4" s="552">
        <v>0</v>
      </c>
      <c r="M4" s="553">
        <v>0</v>
      </c>
      <c r="N4" s="548" t="s">
        <v>1439</v>
      </c>
      <c r="O4" s="550"/>
      <c r="P4" s="554" t="s">
        <v>1476</v>
      </c>
      <c r="Q4" s="555"/>
      <c r="R4" s="556">
        <f>SUM(K4:M4)</f>
        <v>280</v>
      </c>
    </row>
    <row r="5" spans="2:32" ht="30" customHeight="1" x14ac:dyDescent="0.3">
      <c r="B5" s="557">
        <v>2</v>
      </c>
      <c r="C5" s="558" t="s">
        <v>1461</v>
      </c>
      <c r="D5" s="559" t="s">
        <v>1449</v>
      </c>
      <c r="E5" s="558">
        <v>2</v>
      </c>
      <c r="F5" s="562">
        <v>14</v>
      </c>
      <c r="G5" s="561" t="s">
        <v>1462</v>
      </c>
      <c r="H5" s="585" t="s">
        <v>1463</v>
      </c>
      <c r="I5" s="636" t="s">
        <v>791</v>
      </c>
      <c r="J5" s="561" t="s">
        <v>1464</v>
      </c>
      <c r="K5" s="563">
        <v>850</v>
      </c>
      <c r="L5" s="564">
        <v>70</v>
      </c>
      <c r="M5" s="565">
        <v>0</v>
      </c>
      <c r="N5" s="560" t="s">
        <v>1467</v>
      </c>
      <c r="O5" s="795" t="s">
        <v>1603</v>
      </c>
      <c r="P5" s="566" t="s">
        <v>1577</v>
      </c>
      <c r="Q5" s="567"/>
      <c r="R5" s="568">
        <f t="shared" ref="R5:R70" si="0">SUM(K5:M5)</f>
        <v>920</v>
      </c>
    </row>
    <row r="6" spans="2:32" ht="30" customHeight="1" x14ac:dyDescent="0.3">
      <c r="B6" s="557"/>
      <c r="C6" s="558" t="s">
        <v>1461</v>
      </c>
      <c r="D6" s="559" t="s">
        <v>1709</v>
      </c>
      <c r="E6" s="691">
        <v>2</v>
      </c>
      <c r="F6" s="562">
        <v>14</v>
      </c>
      <c r="G6" s="561" t="s">
        <v>1462</v>
      </c>
      <c r="H6" s="585" t="s">
        <v>1463</v>
      </c>
      <c r="I6" s="636" t="s">
        <v>503</v>
      </c>
      <c r="J6" s="561" t="s">
        <v>1465</v>
      </c>
      <c r="K6" s="563">
        <v>850</v>
      </c>
      <c r="L6" s="564">
        <v>60</v>
      </c>
      <c r="M6" s="565">
        <v>0</v>
      </c>
      <c r="N6" s="560" t="s">
        <v>1467</v>
      </c>
      <c r="O6" s="795" t="s">
        <v>1603</v>
      </c>
      <c r="P6" s="569" t="s">
        <v>1577</v>
      </c>
      <c r="Q6" s="567"/>
      <c r="R6" s="568">
        <f t="shared" si="0"/>
        <v>910</v>
      </c>
    </row>
    <row r="7" spans="2:32" ht="30" customHeight="1" x14ac:dyDescent="0.3">
      <c r="B7" s="570"/>
      <c r="C7" s="558" t="s">
        <v>1461</v>
      </c>
      <c r="D7" s="583" t="s">
        <v>1449</v>
      </c>
      <c r="E7" s="692">
        <v>2</v>
      </c>
      <c r="F7" s="574">
        <v>14</v>
      </c>
      <c r="G7" s="573" t="s">
        <v>1462</v>
      </c>
      <c r="H7" s="585" t="s">
        <v>1463</v>
      </c>
      <c r="I7" s="636" t="s">
        <v>558</v>
      </c>
      <c r="J7" s="561" t="s">
        <v>1466</v>
      </c>
      <c r="K7" s="575">
        <v>850</v>
      </c>
      <c r="L7" s="576">
        <v>60</v>
      </c>
      <c r="M7" s="577">
        <v>0</v>
      </c>
      <c r="N7" s="560" t="s">
        <v>1467</v>
      </c>
      <c r="O7" s="795" t="s">
        <v>1603</v>
      </c>
      <c r="P7" s="578" t="s">
        <v>1577</v>
      </c>
      <c r="Q7" s="567"/>
      <c r="R7" s="568">
        <f t="shared" si="0"/>
        <v>910</v>
      </c>
    </row>
    <row r="8" spans="2:32" ht="30" customHeight="1" x14ac:dyDescent="0.3">
      <c r="B8" s="557"/>
      <c r="C8" s="558" t="s">
        <v>1461</v>
      </c>
      <c r="D8" s="559" t="s">
        <v>1710</v>
      </c>
      <c r="E8" s="558">
        <v>2</v>
      </c>
      <c r="F8" s="562">
        <v>14</v>
      </c>
      <c r="G8" s="561" t="s">
        <v>1462</v>
      </c>
      <c r="H8" s="585" t="s">
        <v>1463</v>
      </c>
      <c r="I8" s="636" t="s">
        <v>1375</v>
      </c>
      <c r="J8" s="561" t="s">
        <v>1376</v>
      </c>
      <c r="K8" s="563">
        <v>850</v>
      </c>
      <c r="L8" s="564">
        <v>60</v>
      </c>
      <c r="M8" s="565">
        <v>0</v>
      </c>
      <c r="N8" s="560" t="s">
        <v>1467</v>
      </c>
      <c r="O8" s="795" t="s">
        <v>1603</v>
      </c>
      <c r="P8" s="569" t="s">
        <v>1577</v>
      </c>
      <c r="Q8" s="567"/>
      <c r="R8" s="568">
        <f t="shared" si="0"/>
        <v>910</v>
      </c>
    </row>
    <row r="9" spans="2:32" ht="30" customHeight="1" x14ac:dyDescent="0.3">
      <c r="B9" s="557">
        <v>3</v>
      </c>
      <c r="C9" s="558" t="s">
        <v>1461</v>
      </c>
      <c r="D9" s="579" t="s">
        <v>1468</v>
      </c>
      <c r="E9" s="562">
        <v>4</v>
      </c>
      <c r="F9" s="562">
        <v>28</v>
      </c>
      <c r="G9" s="561" t="s">
        <v>511</v>
      </c>
      <c r="H9" s="585" t="s">
        <v>880</v>
      </c>
      <c r="I9" s="636" t="s">
        <v>540</v>
      </c>
      <c r="J9" s="561" t="s">
        <v>1469</v>
      </c>
      <c r="K9" s="563">
        <v>920</v>
      </c>
      <c r="L9" s="564">
        <v>437</v>
      </c>
      <c r="M9" s="565">
        <v>0</v>
      </c>
      <c r="N9" s="560" t="s">
        <v>1470</v>
      </c>
      <c r="O9" s="795" t="s">
        <v>1561</v>
      </c>
      <c r="P9" s="569"/>
      <c r="Q9" s="567"/>
      <c r="R9" s="568">
        <f t="shared" si="0"/>
        <v>1357</v>
      </c>
    </row>
    <row r="10" spans="2:32" ht="30" customHeight="1" x14ac:dyDescent="0.3">
      <c r="B10" s="557">
        <v>4</v>
      </c>
      <c r="C10" s="558" t="s">
        <v>1461</v>
      </c>
      <c r="D10" s="579" t="s">
        <v>1473</v>
      </c>
      <c r="E10" s="562">
        <v>5</v>
      </c>
      <c r="F10" s="562">
        <v>27</v>
      </c>
      <c r="G10" s="561" t="s">
        <v>831</v>
      </c>
      <c r="H10" s="585" t="s">
        <v>844</v>
      </c>
      <c r="I10" s="636" t="s">
        <v>503</v>
      </c>
      <c r="J10" s="561" t="s">
        <v>855</v>
      </c>
      <c r="K10" s="563">
        <v>620</v>
      </c>
      <c r="L10" s="564">
        <v>517</v>
      </c>
      <c r="M10" s="565">
        <v>0</v>
      </c>
      <c r="N10" s="560" t="s">
        <v>1474</v>
      </c>
      <c r="O10" s="795" t="s">
        <v>1603</v>
      </c>
      <c r="P10" s="569"/>
      <c r="Q10" s="567"/>
      <c r="R10" s="568">
        <f t="shared" si="0"/>
        <v>1137</v>
      </c>
    </row>
    <row r="11" spans="2:32" s="580" customFormat="1" ht="30" customHeight="1" x14ac:dyDescent="0.3">
      <c r="B11" s="557">
        <v>5</v>
      </c>
      <c r="C11" s="558" t="s">
        <v>1461</v>
      </c>
      <c r="D11" s="579" t="s">
        <v>1471</v>
      </c>
      <c r="E11" s="562">
        <v>3</v>
      </c>
      <c r="F11" s="562">
        <v>18</v>
      </c>
      <c r="G11" s="561" t="s">
        <v>511</v>
      </c>
      <c r="H11" s="585" t="s">
        <v>1437</v>
      </c>
      <c r="I11" s="636" t="s">
        <v>397</v>
      </c>
      <c r="J11" s="561" t="s">
        <v>1472</v>
      </c>
      <c r="K11" s="563">
        <v>590</v>
      </c>
      <c r="L11" s="564">
        <v>317</v>
      </c>
      <c r="M11" s="565">
        <v>0</v>
      </c>
      <c r="N11" s="560" t="s">
        <v>1475</v>
      </c>
      <c r="O11" s="795" t="s">
        <v>1602</v>
      </c>
      <c r="P11" s="569"/>
      <c r="Q11" s="567"/>
      <c r="R11" s="568">
        <f t="shared" si="0"/>
        <v>907</v>
      </c>
    </row>
    <row r="12" spans="2:32" ht="30" customHeight="1" x14ac:dyDescent="0.3">
      <c r="B12" s="713">
        <v>6</v>
      </c>
      <c r="C12" s="714" t="s">
        <v>1461</v>
      </c>
      <c r="D12" s="715" t="s">
        <v>1451</v>
      </c>
      <c r="E12" s="716">
        <v>3</v>
      </c>
      <c r="F12" s="716">
        <v>20</v>
      </c>
      <c r="G12" s="717" t="s">
        <v>511</v>
      </c>
      <c r="H12" s="718" t="s">
        <v>1454</v>
      </c>
      <c r="I12" s="719" t="s">
        <v>540</v>
      </c>
      <c r="J12" s="717" t="s">
        <v>1457</v>
      </c>
      <c r="K12" s="720">
        <v>630</v>
      </c>
      <c r="L12" s="721">
        <v>0</v>
      </c>
      <c r="M12" s="722">
        <v>15</v>
      </c>
      <c r="N12" s="723" t="s">
        <v>1475</v>
      </c>
      <c r="O12" s="716" t="s">
        <v>1658</v>
      </c>
      <c r="P12" s="724" t="s">
        <v>1490</v>
      </c>
      <c r="Q12" s="725"/>
      <c r="R12" s="726">
        <f t="shared" si="0"/>
        <v>645</v>
      </c>
    </row>
    <row r="13" spans="2:32" ht="30" customHeight="1" x14ac:dyDescent="0.3">
      <c r="B13" s="557">
        <v>7</v>
      </c>
      <c r="C13" s="558" t="s">
        <v>1496</v>
      </c>
      <c r="D13" s="579" t="s">
        <v>1494</v>
      </c>
      <c r="E13" s="562">
        <v>5</v>
      </c>
      <c r="F13" s="562">
        <v>27</v>
      </c>
      <c r="G13" s="561" t="s">
        <v>831</v>
      </c>
      <c r="H13" s="585" t="s">
        <v>790</v>
      </c>
      <c r="I13" s="636" t="s">
        <v>419</v>
      </c>
      <c r="J13" s="561" t="s">
        <v>1495</v>
      </c>
      <c r="K13" s="563">
        <v>620</v>
      </c>
      <c r="L13" s="564">
        <v>517</v>
      </c>
      <c r="M13" s="565">
        <v>0</v>
      </c>
      <c r="N13" s="560" t="s">
        <v>1497</v>
      </c>
      <c r="O13" s="795" t="s">
        <v>1615</v>
      </c>
      <c r="P13" s="569"/>
      <c r="Q13" s="567"/>
      <c r="R13" s="568">
        <f t="shared" si="0"/>
        <v>1137</v>
      </c>
    </row>
    <row r="14" spans="2:32" ht="30" customHeight="1" x14ac:dyDescent="0.3">
      <c r="B14" s="557"/>
      <c r="C14" s="558" t="s">
        <v>1496</v>
      </c>
      <c r="D14" s="581" t="s">
        <v>1492</v>
      </c>
      <c r="E14" s="693">
        <v>5</v>
      </c>
      <c r="F14" s="562">
        <v>27</v>
      </c>
      <c r="G14" s="561" t="s">
        <v>831</v>
      </c>
      <c r="H14" s="585" t="s">
        <v>790</v>
      </c>
      <c r="I14" s="636" t="s">
        <v>419</v>
      </c>
      <c r="J14" s="637" t="s">
        <v>832</v>
      </c>
      <c r="K14" s="563">
        <v>620</v>
      </c>
      <c r="L14" s="564">
        <v>517</v>
      </c>
      <c r="M14" s="565">
        <v>0</v>
      </c>
      <c r="N14" s="560" t="s">
        <v>1497</v>
      </c>
      <c r="O14" s="795" t="s">
        <v>1656</v>
      </c>
      <c r="P14" s="569"/>
      <c r="Q14" s="567"/>
      <c r="R14" s="568">
        <f t="shared" si="0"/>
        <v>1137</v>
      </c>
    </row>
    <row r="15" spans="2:32" ht="30" customHeight="1" x14ac:dyDescent="0.3">
      <c r="B15" s="557">
        <v>8</v>
      </c>
      <c r="C15" s="558" t="s">
        <v>1072</v>
      </c>
      <c r="D15" s="579" t="s">
        <v>1499</v>
      </c>
      <c r="E15" s="562">
        <v>5</v>
      </c>
      <c r="F15" s="562">
        <v>28</v>
      </c>
      <c r="G15" s="561" t="s">
        <v>557</v>
      </c>
      <c r="H15" s="585" t="s">
        <v>880</v>
      </c>
      <c r="I15" s="636" t="s">
        <v>419</v>
      </c>
      <c r="J15" s="561" t="s">
        <v>903</v>
      </c>
      <c r="K15" s="563">
        <v>440</v>
      </c>
      <c r="L15" s="564">
        <v>411.6</v>
      </c>
      <c r="M15" s="565">
        <v>0</v>
      </c>
      <c r="N15" s="560" t="s">
        <v>1497</v>
      </c>
      <c r="O15" s="795" t="s">
        <v>1602</v>
      </c>
      <c r="P15" s="569"/>
      <c r="Q15" s="567"/>
      <c r="R15" s="568">
        <f t="shared" si="0"/>
        <v>851.6</v>
      </c>
    </row>
    <row r="16" spans="2:32" ht="30" customHeight="1" x14ac:dyDescent="0.3">
      <c r="B16" s="557">
        <v>9</v>
      </c>
      <c r="C16" s="558" t="s">
        <v>1072</v>
      </c>
      <c r="D16" s="579" t="s">
        <v>1502</v>
      </c>
      <c r="E16" s="562">
        <v>2</v>
      </c>
      <c r="F16" s="562">
        <v>16</v>
      </c>
      <c r="G16" s="561" t="s">
        <v>501</v>
      </c>
      <c r="H16" s="585" t="s">
        <v>773</v>
      </c>
      <c r="I16" s="636" t="s">
        <v>540</v>
      </c>
      <c r="J16" s="561" t="s">
        <v>1503</v>
      </c>
      <c r="K16" s="563">
        <v>490</v>
      </c>
      <c r="L16" s="564">
        <v>20</v>
      </c>
      <c r="M16" s="565">
        <v>0</v>
      </c>
      <c r="N16" s="560" t="s">
        <v>1504</v>
      </c>
      <c r="O16" s="796" t="s">
        <v>1603</v>
      </c>
      <c r="P16" s="569"/>
      <c r="Q16" s="567"/>
      <c r="R16" s="568">
        <f t="shared" si="0"/>
        <v>510</v>
      </c>
    </row>
    <row r="17" spans="2:18" ht="30" customHeight="1" x14ac:dyDescent="0.3">
      <c r="B17" s="557">
        <v>10</v>
      </c>
      <c r="C17" s="558" t="s">
        <v>1512</v>
      </c>
      <c r="D17" s="579" t="s">
        <v>1505</v>
      </c>
      <c r="E17" s="562">
        <v>2</v>
      </c>
      <c r="F17" s="562">
        <v>16</v>
      </c>
      <c r="G17" s="561" t="s">
        <v>1509</v>
      </c>
      <c r="H17" s="585" t="s">
        <v>1510</v>
      </c>
      <c r="I17" s="636" t="s">
        <v>1375</v>
      </c>
      <c r="J17" s="561" t="s">
        <v>1511</v>
      </c>
      <c r="K17" s="563">
        <v>420</v>
      </c>
      <c r="L17" s="564">
        <v>217</v>
      </c>
      <c r="M17" s="565">
        <v>0</v>
      </c>
      <c r="N17" s="560" t="s">
        <v>1513</v>
      </c>
      <c r="O17" s="796" t="s">
        <v>1603</v>
      </c>
      <c r="P17" s="569"/>
      <c r="Q17" s="567"/>
      <c r="R17" s="568">
        <f t="shared" si="0"/>
        <v>637</v>
      </c>
    </row>
    <row r="18" spans="2:18" ht="30" customHeight="1" x14ac:dyDescent="0.3">
      <c r="B18" s="557">
        <v>11</v>
      </c>
      <c r="C18" s="558" t="s">
        <v>787</v>
      </c>
      <c r="D18" s="579" t="s">
        <v>1530</v>
      </c>
      <c r="E18" s="562">
        <v>4</v>
      </c>
      <c r="F18" s="562">
        <v>7</v>
      </c>
      <c r="G18" s="561" t="s">
        <v>1532</v>
      </c>
      <c r="H18" s="585" t="s">
        <v>1510</v>
      </c>
      <c r="I18" s="636" t="s">
        <v>1375</v>
      </c>
      <c r="J18" s="561" t="s">
        <v>1511</v>
      </c>
      <c r="K18" s="563">
        <v>230</v>
      </c>
      <c r="L18" s="564">
        <v>0</v>
      </c>
      <c r="M18" s="565">
        <v>0</v>
      </c>
      <c r="N18" s="560" t="s">
        <v>1544</v>
      </c>
      <c r="O18" s="558"/>
      <c r="P18" s="569"/>
      <c r="Q18" s="567"/>
      <c r="R18" s="568">
        <f t="shared" si="0"/>
        <v>230</v>
      </c>
    </row>
    <row r="19" spans="2:18" ht="30" customHeight="1" x14ac:dyDescent="0.3">
      <c r="B19" s="557"/>
      <c r="C19" s="558" t="s">
        <v>787</v>
      </c>
      <c r="D19" s="579" t="s">
        <v>1530</v>
      </c>
      <c r="E19" s="562">
        <v>4</v>
      </c>
      <c r="F19" s="562">
        <v>7</v>
      </c>
      <c r="G19" s="561" t="s">
        <v>1532</v>
      </c>
      <c r="H19" s="585" t="s">
        <v>1538</v>
      </c>
      <c r="I19" s="636" t="s">
        <v>1540</v>
      </c>
      <c r="J19" s="561" t="s">
        <v>1542</v>
      </c>
      <c r="K19" s="563">
        <v>0</v>
      </c>
      <c r="L19" s="564">
        <v>0</v>
      </c>
      <c r="M19" s="565">
        <v>0</v>
      </c>
      <c r="N19" s="560" t="s">
        <v>1544</v>
      </c>
      <c r="O19" s="796" t="s">
        <v>1556</v>
      </c>
      <c r="P19" s="569"/>
      <c r="Q19" s="567"/>
      <c r="R19" s="568">
        <f t="shared" si="0"/>
        <v>0</v>
      </c>
    </row>
    <row r="20" spans="2:18" ht="30" customHeight="1" x14ac:dyDescent="0.3">
      <c r="B20" s="557">
        <v>12</v>
      </c>
      <c r="C20" s="558" t="s">
        <v>787</v>
      </c>
      <c r="D20" s="579" t="s">
        <v>1547</v>
      </c>
      <c r="E20" s="562">
        <v>30</v>
      </c>
      <c r="F20" s="562">
        <v>27</v>
      </c>
      <c r="G20" s="561" t="s">
        <v>380</v>
      </c>
      <c r="H20" s="585" t="s">
        <v>1550</v>
      </c>
      <c r="I20" s="636" t="s">
        <v>1435</v>
      </c>
      <c r="J20" s="561" t="s">
        <v>1552</v>
      </c>
      <c r="K20" s="563">
        <v>564.29999999999995</v>
      </c>
      <c r="L20" s="564">
        <v>0</v>
      </c>
      <c r="M20" s="565">
        <v>0</v>
      </c>
      <c r="N20" s="560" t="s">
        <v>1554</v>
      </c>
      <c r="O20" s="796" t="s">
        <v>1556</v>
      </c>
      <c r="P20" s="569" t="s">
        <v>1555</v>
      </c>
      <c r="Q20" s="567"/>
      <c r="R20" s="568">
        <f t="shared" si="0"/>
        <v>564.29999999999995</v>
      </c>
    </row>
    <row r="21" spans="2:18" s="580" customFormat="1" ht="30" customHeight="1" x14ac:dyDescent="0.3">
      <c r="B21" s="557">
        <v>13</v>
      </c>
      <c r="C21" s="558" t="s">
        <v>1566</v>
      </c>
      <c r="D21" s="579" t="s">
        <v>1562</v>
      </c>
      <c r="E21" s="562">
        <v>3</v>
      </c>
      <c r="F21" s="562">
        <v>20</v>
      </c>
      <c r="G21" s="561" t="s">
        <v>501</v>
      </c>
      <c r="H21" s="585" t="s">
        <v>880</v>
      </c>
      <c r="I21" s="636" t="s">
        <v>503</v>
      </c>
      <c r="J21" s="561" t="s">
        <v>881</v>
      </c>
      <c r="K21" s="563">
        <v>590</v>
      </c>
      <c r="L21" s="564">
        <v>268.60000000000002</v>
      </c>
      <c r="M21" s="565">
        <v>0</v>
      </c>
      <c r="N21" s="560" t="s">
        <v>1567</v>
      </c>
      <c r="O21" s="795" t="s">
        <v>1603</v>
      </c>
      <c r="P21" s="569"/>
      <c r="Q21" s="567"/>
      <c r="R21" s="568">
        <f t="shared" si="0"/>
        <v>858.6</v>
      </c>
    </row>
    <row r="22" spans="2:18" ht="30" customHeight="1" x14ac:dyDescent="0.3">
      <c r="B22" s="713">
        <v>14</v>
      </c>
      <c r="C22" s="714" t="s">
        <v>1566</v>
      </c>
      <c r="D22" s="715" t="s">
        <v>1956</v>
      </c>
      <c r="E22" s="716">
        <v>4</v>
      </c>
      <c r="F22" s="716">
        <v>22</v>
      </c>
      <c r="G22" s="717" t="s">
        <v>557</v>
      </c>
      <c r="H22" s="718" t="s">
        <v>790</v>
      </c>
      <c r="I22" s="719" t="s">
        <v>503</v>
      </c>
      <c r="J22" s="717" t="s">
        <v>801</v>
      </c>
      <c r="K22" s="720">
        <v>385</v>
      </c>
      <c r="L22" s="721">
        <v>323.8</v>
      </c>
      <c r="M22" s="722">
        <v>0</v>
      </c>
      <c r="N22" s="723" t="s">
        <v>1568</v>
      </c>
      <c r="O22" s="716" t="s">
        <v>1658</v>
      </c>
      <c r="P22" s="724" t="s">
        <v>1657</v>
      </c>
      <c r="Q22" s="725"/>
      <c r="R22" s="726">
        <f t="shared" si="0"/>
        <v>708.8</v>
      </c>
    </row>
    <row r="23" spans="2:18" ht="30" customHeight="1" x14ac:dyDescent="0.3">
      <c r="B23" s="557">
        <v>15</v>
      </c>
      <c r="C23" s="558" t="s">
        <v>1566</v>
      </c>
      <c r="D23" s="579" t="s">
        <v>1563</v>
      </c>
      <c r="E23" s="562">
        <v>3</v>
      </c>
      <c r="F23" s="562">
        <v>18</v>
      </c>
      <c r="G23" s="561" t="s">
        <v>511</v>
      </c>
      <c r="H23" s="585" t="s">
        <v>1550</v>
      </c>
      <c r="I23" s="636" t="s">
        <v>419</v>
      </c>
      <c r="J23" s="561" t="s">
        <v>1565</v>
      </c>
      <c r="K23" s="563">
        <v>580</v>
      </c>
      <c r="L23" s="564">
        <v>317</v>
      </c>
      <c r="M23" s="565">
        <v>0</v>
      </c>
      <c r="N23" s="560" t="s">
        <v>1569</v>
      </c>
      <c r="O23" s="795" t="s">
        <v>1707</v>
      </c>
      <c r="P23" s="569" t="s">
        <v>1570</v>
      </c>
      <c r="Q23" s="567"/>
      <c r="R23" s="568">
        <f t="shared" si="0"/>
        <v>897</v>
      </c>
    </row>
    <row r="24" spans="2:18" ht="30" customHeight="1" x14ac:dyDescent="0.3">
      <c r="B24" s="557">
        <v>16</v>
      </c>
      <c r="C24" s="558" t="s">
        <v>1597</v>
      </c>
      <c r="D24" s="584" t="s">
        <v>1592</v>
      </c>
      <c r="E24" s="694">
        <v>1</v>
      </c>
      <c r="F24" s="562">
        <v>7</v>
      </c>
      <c r="G24" s="561" t="s">
        <v>511</v>
      </c>
      <c r="H24" s="585" t="s">
        <v>1550</v>
      </c>
      <c r="I24" s="636" t="s">
        <v>791</v>
      </c>
      <c r="J24" s="637" t="s">
        <v>1593</v>
      </c>
      <c r="K24" s="563">
        <v>300</v>
      </c>
      <c r="L24" s="564">
        <v>122</v>
      </c>
      <c r="M24" s="565">
        <v>0</v>
      </c>
      <c r="N24" s="560">
        <v>45327</v>
      </c>
      <c r="O24" s="562"/>
      <c r="P24" s="569"/>
      <c r="Q24" s="567"/>
      <c r="R24" s="568">
        <f>SUM(K24+L24)</f>
        <v>422</v>
      </c>
    </row>
    <row r="25" spans="2:18" ht="30" customHeight="1" x14ac:dyDescent="0.3">
      <c r="B25" s="557">
        <v>17</v>
      </c>
      <c r="C25" s="558" t="s">
        <v>1597</v>
      </c>
      <c r="D25" s="559" t="s">
        <v>1592</v>
      </c>
      <c r="E25" s="558">
        <v>1</v>
      </c>
      <c r="F25" s="562">
        <v>7</v>
      </c>
      <c r="G25" s="561" t="s">
        <v>511</v>
      </c>
      <c r="H25" s="585" t="s">
        <v>1538</v>
      </c>
      <c r="I25" s="636" t="s">
        <v>1540</v>
      </c>
      <c r="J25" s="561" t="s">
        <v>1542</v>
      </c>
      <c r="K25" s="563">
        <v>300</v>
      </c>
      <c r="L25" s="564">
        <v>0</v>
      </c>
      <c r="M25" s="565">
        <v>0</v>
      </c>
      <c r="N25" s="560">
        <v>45327</v>
      </c>
      <c r="O25" s="795" t="s">
        <v>1556</v>
      </c>
      <c r="P25" s="569"/>
      <c r="Q25" s="567"/>
      <c r="R25" s="568">
        <f>SUM(K25+L25)</f>
        <v>300</v>
      </c>
    </row>
    <row r="26" spans="2:18" ht="30" customHeight="1" x14ac:dyDescent="0.3">
      <c r="B26" s="557">
        <v>18</v>
      </c>
      <c r="C26" s="558" t="s">
        <v>1597</v>
      </c>
      <c r="D26" s="559" t="s">
        <v>1594</v>
      </c>
      <c r="E26" s="558">
        <v>3</v>
      </c>
      <c r="F26" s="562">
        <v>21</v>
      </c>
      <c r="G26" s="561" t="s">
        <v>501</v>
      </c>
      <c r="H26" s="585" t="s">
        <v>1595</v>
      </c>
      <c r="I26" s="636" t="s">
        <v>397</v>
      </c>
      <c r="J26" s="561" t="s">
        <v>1596</v>
      </c>
      <c r="K26" s="563">
        <v>570</v>
      </c>
      <c r="L26" s="564">
        <v>15</v>
      </c>
      <c r="M26" s="565">
        <v>0</v>
      </c>
      <c r="N26" s="560" t="s">
        <v>1598</v>
      </c>
      <c r="O26" s="795" t="s">
        <v>1707</v>
      </c>
      <c r="P26" s="569"/>
      <c r="Q26" s="567"/>
      <c r="R26" s="568">
        <f t="shared" si="0"/>
        <v>585</v>
      </c>
    </row>
    <row r="27" spans="2:18" ht="30" customHeight="1" x14ac:dyDescent="0.3">
      <c r="B27" s="570">
        <v>19</v>
      </c>
      <c r="C27" s="571" t="s">
        <v>1608</v>
      </c>
      <c r="D27" s="582" t="s">
        <v>1609</v>
      </c>
      <c r="E27" s="574">
        <v>3</v>
      </c>
      <c r="F27" s="574">
        <v>21</v>
      </c>
      <c r="G27" s="573" t="s">
        <v>1610</v>
      </c>
      <c r="H27" s="585" t="s">
        <v>1611</v>
      </c>
      <c r="I27" s="636" t="s">
        <v>1612</v>
      </c>
      <c r="J27" s="561" t="s">
        <v>1613</v>
      </c>
      <c r="K27" s="575">
        <v>550</v>
      </c>
      <c r="L27" s="576">
        <v>135</v>
      </c>
      <c r="M27" s="577">
        <v>0</v>
      </c>
      <c r="N27" s="572" t="s">
        <v>1614</v>
      </c>
      <c r="O27" s="914" t="s">
        <v>2159</v>
      </c>
      <c r="P27" s="578"/>
      <c r="Q27" s="567"/>
      <c r="R27" s="568">
        <f t="shared" si="0"/>
        <v>685</v>
      </c>
    </row>
    <row r="28" spans="2:18" s="580" customFormat="1" ht="30" customHeight="1" x14ac:dyDescent="0.3">
      <c r="B28" s="557">
        <v>20</v>
      </c>
      <c r="C28" s="558" t="s">
        <v>1623</v>
      </c>
      <c r="D28" s="579" t="s">
        <v>1622</v>
      </c>
      <c r="E28" s="562">
        <v>3</v>
      </c>
      <c r="F28" s="562">
        <v>16</v>
      </c>
      <c r="G28" s="561" t="s">
        <v>831</v>
      </c>
      <c r="H28" s="585" t="s">
        <v>880</v>
      </c>
      <c r="I28" s="636" t="s">
        <v>419</v>
      </c>
      <c r="J28" s="561" t="s">
        <v>903</v>
      </c>
      <c r="K28" s="563">
        <v>440</v>
      </c>
      <c r="L28" s="564">
        <v>297</v>
      </c>
      <c r="M28" s="565">
        <v>0</v>
      </c>
      <c r="N28" s="560" t="s">
        <v>1625</v>
      </c>
      <c r="O28" s="795" t="s">
        <v>1786</v>
      </c>
      <c r="P28" s="569"/>
      <c r="Q28" s="567"/>
      <c r="R28" s="568">
        <f t="shared" si="0"/>
        <v>737</v>
      </c>
    </row>
    <row r="29" spans="2:18" ht="30" customHeight="1" x14ac:dyDescent="0.3">
      <c r="B29" s="557">
        <v>21</v>
      </c>
      <c r="C29" s="558" t="s">
        <v>1638</v>
      </c>
      <c r="D29" s="579" t="s">
        <v>1639</v>
      </c>
      <c r="E29" s="562">
        <v>3</v>
      </c>
      <c r="F29" s="562">
        <v>18</v>
      </c>
      <c r="G29" s="561" t="s">
        <v>511</v>
      </c>
      <c r="H29" s="585" t="s">
        <v>1550</v>
      </c>
      <c r="I29" s="636" t="s">
        <v>558</v>
      </c>
      <c r="J29" s="561" t="s">
        <v>1640</v>
      </c>
      <c r="K29" s="563">
        <v>590</v>
      </c>
      <c r="L29" s="564">
        <v>317</v>
      </c>
      <c r="M29" s="565">
        <v>0</v>
      </c>
      <c r="N29" s="560" t="s">
        <v>1648</v>
      </c>
      <c r="O29" s="795" t="s">
        <v>1786</v>
      </c>
      <c r="P29" s="569"/>
      <c r="Q29" s="567"/>
      <c r="R29" s="568">
        <f t="shared" si="0"/>
        <v>907</v>
      </c>
    </row>
    <row r="30" spans="2:18" ht="30" customHeight="1" x14ac:dyDescent="0.3">
      <c r="B30" s="557">
        <v>22</v>
      </c>
      <c r="C30" s="558" t="s">
        <v>1638</v>
      </c>
      <c r="D30" s="579" t="s">
        <v>1653</v>
      </c>
      <c r="E30" s="562">
        <v>3</v>
      </c>
      <c r="F30" s="562">
        <v>20</v>
      </c>
      <c r="G30" s="561" t="s">
        <v>538</v>
      </c>
      <c r="H30" s="585" t="s">
        <v>773</v>
      </c>
      <c r="I30" s="636" t="s">
        <v>1375</v>
      </c>
      <c r="J30" s="561" t="s">
        <v>1654</v>
      </c>
      <c r="K30" s="563">
        <v>0</v>
      </c>
      <c r="L30" s="564">
        <v>172.6</v>
      </c>
      <c r="M30" s="565">
        <v>0</v>
      </c>
      <c r="N30" s="560" t="s">
        <v>1648</v>
      </c>
      <c r="O30" s="795" t="s">
        <v>2021</v>
      </c>
      <c r="P30" s="569"/>
      <c r="Q30" s="567"/>
      <c r="R30" s="568">
        <f t="shared" si="0"/>
        <v>172.6</v>
      </c>
    </row>
    <row r="31" spans="2:18" ht="30" customHeight="1" x14ac:dyDescent="0.3">
      <c r="B31" s="557"/>
      <c r="C31" s="558" t="s">
        <v>1638</v>
      </c>
      <c r="D31" s="581" t="s">
        <v>1653</v>
      </c>
      <c r="E31" s="693">
        <v>3</v>
      </c>
      <c r="F31" s="562">
        <v>20</v>
      </c>
      <c r="G31" s="561" t="s">
        <v>538</v>
      </c>
      <c r="H31" s="585" t="s">
        <v>773</v>
      </c>
      <c r="I31" s="636" t="s">
        <v>419</v>
      </c>
      <c r="J31" s="637" t="s">
        <v>1655</v>
      </c>
      <c r="K31" s="563">
        <v>0</v>
      </c>
      <c r="L31" s="564">
        <v>172.6</v>
      </c>
      <c r="M31" s="565">
        <v>0</v>
      </c>
      <c r="N31" s="560" t="s">
        <v>1648</v>
      </c>
      <c r="O31" s="795" t="s">
        <v>2021</v>
      </c>
      <c r="P31" s="569"/>
      <c r="Q31" s="567"/>
      <c r="R31" s="568">
        <f t="shared" si="0"/>
        <v>172.6</v>
      </c>
    </row>
    <row r="32" spans="2:18" ht="30" customHeight="1" x14ac:dyDescent="0.3">
      <c r="B32" s="557">
        <v>23</v>
      </c>
      <c r="C32" s="558" t="s">
        <v>1638</v>
      </c>
      <c r="D32" s="581" t="s">
        <v>1641</v>
      </c>
      <c r="E32" s="693">
        <v>3</v>
      </c>
      <c r="F32" s="562">
        <v>18</v>
      </c>
      <c r="G32" s="561" t="s">
        <v>511</v>
      </c>
      <c r="H32" s="585" t="s">
        <v>1642</v>
      </c>
      <c r="I32" s="636" t="s">
        <v>791</v>
      </c>
      <c r="J32" s="561" t="s">
        <v>1643</v>
      </c>
      <c r="K32" s="563">
        <v>560</v>
      </c>
      <c r="L32" s="564">
        <v>332</v>
      </c>
      <c r="M32" s="565">
        <v>0</v>
      </c>
      <c r="N32" s="560" t="s">
        <v>1650</v>
      </c>
      <c r="O32" s="796" t="s">
        <v>1856</v>
      </c>
      <c r="P32" s="569"/>
      <c r="Q32" s="567"/>
      <c r="R32" s="568">
        <f t="shared" si="0"/>
        <v>892</v>
      </c>
    </row>
    <row r="33" spans="2:18" ht="30" customHeight="1" x14ac:dyDescent="0.3">
      <c r="B33" s="557">
        <v>24</v>
      </c>
      <c r="C33" s="558" t="s">
        <v>1638</v>
      </c>
      <c r="D33" s="559" t="s">
        <v>1644</v>
      </c>
      <c r="E33" s="558">
        <v>3</v>
      </c>
      <c r="F33" s="562">
        <v>18</v>
      </c>
      <c r="G33" s="561" t="s">
        <v>511</v>
      </c>
      <c r="H33" s="585" t="s">
        <v>396</v>
      </c>
      <c r="I33" s="636" t="s">
        <v>397</v>
      </c>
      <c r="J33" s="561" t="s">
        <v>398</v>
      </c>
      <c r="K33" s="563">
        <v>560</v>
      </c>
      <c r="L33" s="564">
        <v>317</v>
      </c>
      <c r="M33" s="565">
        <v>0</v>
      </c>
      <c r="N33" s="560" t="s">
        <v>1650</v>
      </c>
      <c r="O33" s="795" t="s">
        <v>1811</v>
      </c>
      <c r="P33" s="569"/>
      <c r="Q33" s="567"/>
      <c r="R33" s="568">
        <f t="shared" si="0"/>
        <v>877</v>
      </c>
    </row>
    <row r="34" spans="2:18" ht="30" customHeight="1" x14ac:dyDescent="0.3">
      <c r="B34" s="557">
        <v>25</v>
      </c>
      <c r="C34" s="558" t="s">
        <v>1638</v>
      </c>
      <c r="D34" s="579" t="s">
        <v>1645</v>
      </c>
      <c r="E34" s="562">
        <v>3</v>
      </c>
      <c r="F34" s="562">
        <v>20</v>
      </c>
      <c r="G34" s="561" t="s">
        <v>501</v>
      </c>
      <c r="H34" s="585" t="s">
        <v>1646</v>
      </c>
      <c r="I34" s="636" t="s">
        <v>774</v>
      </c>
      <c r="J34" s="561" t="s">
        <v>1647</v>
      </c>
      <c r="K34" s="563">
        <v>590</v>
      </c>
      <c r="L34" s="564">
        <v>245.2</v>
      </c>
      <c r="M34" s="565">
        <v>0</v>
      </c>
      <c r="N34" s="560" t="s">
        <v>1650</v>
      </c>
      <c r="O34" s="795" t="s">
        <v>1954</v>
      </c>
      <c r="P34" s="569"/>
      <c r="Q34" s="567"/>
      <c r="R34" s="568">
        <f t="shared" si="0"/>
        <v>835.2</v>
      </c>
    </row>
    <row r="35" spans="2:18" ht="30" customHeight="1" x14ac:dyDescent="0.3">
      <c r="B35" s="557">
        <v>26</v>
      </c>
      <c r="C35" s="558" t="s">
        <v>1072</v>
      </c>
      <c r="D35" s="559" t="s">
        <v>1687</v>
      </c>
      <c r="E35" s="558">
        <v>3</v>
      </c>
      <c r="F35" s="562">
        <v>18</v>
      </c>
      <c r="G35" s="561" t="s">
        <v>511</v>
      </c>
      <c r="H35" s="585" t="s">
        <v>1692</v>
      </c>
      <c r="I35" s="636" t="s">
        <v>1375</v>
      </c>
      <c r="J35" s="561" t="s">
        <v>1693</v>
      </c>
      <c r="K35" s="563">
        <v>600</v>
      </c>
      <c r="L35" s="564">
        <v>0</v>
      </c>
      <c r="M35" s="565">
        <v>30</v>
      </c>
      <c r="N35" s="560" t="s">
        <v>1702</v>
      </c>
      <c r="O35" s="795" t="s">
        <v>1954</v>
      </c>
      <c r="P35" s="569"/>
      <c r="Q35" s="567"/>
      <c r="R35" s="568">
        <f t="shared" si="0"/>
        <v>630</v>
      </c>
    </row>
    <row r="36" spans="2:18" ht="30" customHeight="1" x14ac:dyDescent="0.3">
      <c r="B36" s="557">
        <v>27</v>
      </c>
      <c r="C36" s="558" t="s">
        <v>1072</v>
      </c>
      <c r="D36" s="559" t="s">
        <v>1688</v>
      </c>
      <c r="E36" s="558">
        <v>3</v>
      </c>
      <c r="F36" s="562">
        <v>18</v>
      </c>
      <c r="G36" s="561" t="s">
        <v>501</v>
      </c>
      <c r="H36" s="585" t="s">
        <v>773</v>
      </c>
      <c r="I36" s="636" t="s">
        <v>774</v>
      </c>
      <c r="J36" s="561" t="s">
        <v>775</v>
      </c>
      <c r="K36" s="563">
        <v>540</v>
      </c>
      <c r="L36" s="564">
        <v>0</v>
      </c>
      <c r="M36" s="565">
        <v>30</v>
      </c>
      <c r="N36" s="560" t="s">
        <v>1702</v>
      </c>
      <c r="O36" s="795" t="s">
        <v>1954</v>
      </c>
      <c r="P36" s="569"/>
      <c r="Q36" s="567"/>
      <c r="R36" s="568">
        <f t="shared" si="0"/>
        <v>570</v>
      </c>
    </row>
    <row r="37" spans="2:18" s="580" customFormat="1" ht="30" customHeight="1" x14ac:dyDescent="0.3">
      <c r="B37" s="557">
        <v>28</v>
      </c>
      <c r="C37" s="558" t="s">
        <v>1072</v>
      </c>
      <c r="D37" s="559" t="s">
        <v>1689</v>
      </c>
      <c r="E37" s="558">
        <v>3</v>
      </c>
      <c r="F37" s="562">
        <v>22</v>
      </c>
      <c r="G37" s="561" t="s">
        <v>501</v>
      </c>
      <c r="H37" s="585" t="s">
        <v>1694</v>
      </c>
      <c r="I37" s="636" t="s">
        <v>1695</v>
      </c>
      <c r="J37" s="561" t="s">
        <v>1696</v>
      </c>
      <c r="K37" s="563">
        <v>590</v>
      </c>
      <c r="L37" s="564">
        <v>230</v>
      </c>
      <c r="M37" s="565">
        <v>0</v>
      </c>
      <c r="N37" s="560" t="s">
        <v>1702</v>
      </c>
      <c r="O37" s="795" t="s">
        <v>1856</v>
      </c>
      <c r="P37" s="566"/>
      <c r="Q37" s="567"/>
      <c r="R37" s="568">
        <f t="shared" si="0"/>
        <v>820</v>
      </c>
    </row>
    <row r="38" spans="2:18" s="580" customFormat="1" ht="30" customHeight="1" x14ac:dyDescent="0.3">
      <c r="B38" s="557">
        <v>29</v>
      </c>
      <c r="C38" s="558" t="s">
        <v>1072</v>
      </c>
      <c r="D38" s="559" t="s">
        <v>1689</v>
      </c>
      <c r="E38" s="558">
        <v>3</v>
      </c>
      <c r="F38" s="562">
        <v>22</v>
      </c>
      <c r="G38" s="561" t="s">
        <v>501</v>
      </c>
      <c r="H38" s="585" t="s">
        <v>1697</v>
      </c>
      <c r="I38" s="636" t="s">
        <v>419</v>
      </c>
      <c r="J38" s="561" t="s">
        <v>1698</v>
      </c>
      <c r="K38" s="563">
        <v>590</v>
      </c>
      <c r="L38" s="564">
        <v>230</v>
      </c>
      <c r="M38" s="565">
        <v>0</v>
      </c>
      <c r="N38" s="560" t="s">
        <v>1702</v>
      </c>
      <c r="O38" s="795" t="s">
        <v>1878</v>
      </c>
      <c r="P38" s="566"/>
      <c r="Q38" s="567"/>
      <c r="R38" s="568">
        <f t="shared" si="0"/>
        <v>820</v>
      </c>
    </row>
    <row r="39" spans="2:18" ht="30" customHeight="1" x14ac:dyDescent="0.3">
      <c r="B39" s="557">
        <v>30</v>
      </c>
      <c r="C39" s="558" t="s">
        <v>1072</v>
      </c>
      <c r="D39" s="559" t="s">
        <v>1690</v>
      </c>
      <c r="E39" s="558">
        <v>2</v>
      </c>
      <c r="F39" s="562">
        <v>14</v>
      </c>
      <c r="G39" s="561" t="s">
        <v>1699</v>
      </c>
      <c r="H39" s="585" t="s">
        <v>1538</v>
      </c>
      <c r="I39" s="636" t="s">
        <v>1540</v>
      </c>
      <c r="J39" s="561" t="s">
        <v>1542</v>
      </c>
      <c r="K39" s="563">
        <v>330</v>
      </c>
      <c r="L39" s="564" t="s">
        <v>1435</v>
      </c>
      <c r="M39" s="565">
        <v>0</v>
      </c>
      <c r="N39" s="560" t="s">
        <v>1704</v>
      </c>
      <c r="O39" s="795" t="s">
        <v>1705</v>
      </c>
      <c r="P39" s="569"/>
      <c r="Q39" s="567"/>
      <c r="R39" s="568">
        <f t="shared" si="0"/>
        <v>330</v>
      </c>
    </row>
    <row r="40" spans="2:18" ht="30" customHeight="1" x14ac:dyDescent="0.3">
      <c r="B40" s="557">
        <v>31</v>
      </c>
      <c r="C40" s="558" t="s">
        <v>1072</v>
      </c>
      <c r="D40" s="559" t="s">
        <v>1690</v>
      </c>
      <c r="E40" s="558">
        <v>2</v>
      </c>
      <c r="F40" s="562">
        <v>14</v>
      </c>
      <c r="G40" s="561" t="s">
        <v>1699</v>
      </c>
      <c r="H40" s="585" t="s">
        <v>1550</v>
      </c>
      <c r="I40" s="636" t="s">
        <v>791</v>
      </c>
      <c r="J40" s="561" t="s">
        <v>1593</v>
      </c>
      <c r="K40" s="563">
        <v>330</v>
      </c>
      <c r="L40" s="564">
        <v>227</v>
      </c>
      <c r="M40" s="565">
        <v>0</v>
      </c>
      <c r="N40" s="560" t="s">
        <v>1704</v>
      </c>
      <c r="O40" s="795"/>
      <c r="P40" s="913"/>
      <c r="Q40" s="567"/>
      <c r="R40" s="568">
        <f t="shared" si="0"/>
        <v>557</v>
      </c>
    </row>
    <row r="41" spans="2:18" ht="30" customHeight="1" x14ac:dyDescent="0.3">
      <c r="B41" s="557">
        <v>32</v>
      </c>
      <c r="C41" s="558" t="s">
        <v>1072</v>
      </c>
      <c r="D41" s="579" t="s">
        <v>1690</v>
      </c>
      <c r="E41" s="562">
        <v>2</v>
      </c>
      <c r="F41" s="562">
        <v>14</v>
      </c>
      <c r="G41" s="561" t="s">
        <v>1699</v>
      </c>
      <c r="H41" s="585" t="s">
        <v>1510</v>
      </c>
      <c r="I41" s="636" t="s">
        <v>1375</v>
      </c>
      <c r="J41" s="561" t="s">
        <v>1511</v>
      </c>
      <c r="K41" s="563">
        <v>330</v>
      </c>
      <c r="L41" s="564">
        <v>217</v>
      </c>
      <c r="M41" s="565">
        <v>0</v>
      </c>
      <c r="N41" s="560" t="s">
        <v>1704</v>
      </c>
      <c r="O41" s="795" t="s">
        <v>2147</v>
      </c>
      <c r="P41" s="566"/>
      <c r="Q41" s="567"/>
      <c r="R41" s="568">
        <f t="shared" si="0"/>
        <v>547</v>
      </c>
    </row>
    <row r="42" spans="2:18" ht="30" customHeight="1" x14ac:dyDescent="0.3">
      <c r="B42" s="557">
        <v>33</v>
      </c>
      <c r="C42" s="558" t="s">
        <v>1072</v>
      </c>
      <c r="D42" s="579" t="s">
        <v>1700</v>
      </c>
      <c r="E42" s="562">
        <v>3</v>
      </c>
      <c r="F42" s="562">
        <v>18</v>
      </c>
      <c r="G42" s="561" t="s">
        <v>538</v>
      </c>
      <c r="H42" s="585" t="s">
        <v>790</v>
      </c>
      <c r="I42" s="636" t="s">
        <v>558</v>
      </c>
      <c r="J42" s="561" t="s">
        <v>812</v>
      </c>
      <c r="K42" s="563">
        <v>0</v>
      </c>
      <c r="L42" s="564">
        <v>90</v>
      </c>
      <c r="M42" s="565">
        <v>0</v>
      </c>
      <c r="N42" s="560" t="s">
        <v>1704</v>
      </c>
      <c r="O42" s="795" t="s">
        <v>1954</v>
      </c>
      <c r="P42" s="569"/>
      <c r="Q42" s="567"/>
      <c r="R42" s="568">
        <f t="shared" si="0"/>
        <v>90</v>
      </c>
    </row>
    <row r="43" spans="2:18" ht="30" customHeight="1" x14ac:dyDescent="0.3">
      <c r="B43" s="557">
        <v>34</v>
      </c>
      <c r="C43" s="558" t="s">
        <v>1713</v>
      </c>
      <c r="D43" s="579" t="s">
        <v>1711</v>
      </c>
      <c r="E43" s="562">
        <v>31</v>
      </c>
      <c r="F43" s="562">
        <v>8</v>
      </c>
      <c r="G43" s="561" t="s">
        <v>511</v>
      </c>
      <c r="H43" s="585" t="s">
        <v>880</v>
      </c>
      <c r="I43" s="636" t="s">
        <v>540</v>
      </c>
      <c r="J43" s="561" t="s">
        <v>1469</v>
      </c>
      <c r="K43" s="563">
        <v>60</v>
      </c>
      <c r="L43" s="564">
        <v>0</v>
      </c>
      <c r="M43" s="565">
        <v>0</v>
      </c>
      <c r="N43" s="560" t="s">
        <v>1714</v>
      </c>
      <c r="O43" s="795" t="s">
        <v>2147</v>
      </c>
      <c r="P43" s="569" t="s">
        <v>1715</v>
      </c>
      <c r="Q43" s="567">
        <v>0</v>
      </c>
      <c r="R43" s="568">
        <f t="shared" si="0"/>
        <v>60</v>
      </c>
    </row>
    <row r="44" spans="2:18" ht="30" customHeight="1" x14ac:dyDescent="0.3">
      <c r="B44" s="557">
        <v>35</v>
      </c>
      <c r="C44" s="558" t="s">
        <v>1713</v>
      </c>
      <c r="D44" s="579" t="s">
        <v>1712</v>
      </c>
      <c r="E44" s="562">
        <v>30</v>
      </c>
      <c r="F44" s="562">
        <v>9</v>
      </c>
      <c r="G44" s="561" t="s">
        <v>831</v>
      </c>
      <c r="H44" s="585" t="s">
        <v>790</v>
      </c>
      <c r="I44" s="636" t="s">
        <v>791</v>
      </c>
      <c r="J44" s="561" t="s">
        <v>792</v>
      </c>
      <c r="K44" s="563">
        <v>50</v>
      </c>
      <c r="L44" s="564">
        <v>0</v>
      </c>
      <c r="M44" s="565">
        <v>0</v>
      </c>
      <c r="N44" s="560" t="s">
        <v>1714</v>
      </c>
      <c r="O44" s="795" t="s">
        <v>2044</v>
      </c>
      <c r="P44" s="569" t="s">
        <v>1715</v>
      </c>
      <c r="Q44" s="567">
        <v>0</v>
      </c>
      <c r="R44" s="568">
        <f t="shared" si="0"/>
        <v>50</v>
      </c>
    </row>
    <row r="45" spans="2:18" ht="30" customHeight="1" x14ac:dyDescent="0.3">
      <c r="B45" s="570">
        <v>36</v>
      </c>
      <c r="C45" s="571" t="s">
        <v>1808</v>
      </c>
      <c r="D45" s="582" t="s">
        <v>1788</v>
      </c>
      <c r="E45" s="574">
        <v>2</v>
      </c>
      <c r="F45" s="574">
        <v>14</v>
      </c>
      <c r="G45" s="573" t="s">
        <v>511</v>
      </c>
      <c r="H45" s="585" t="s">
        <v>1538</v>
      </c>
      <c r="I45" s="636" t="s">
        <v>1540</v>
      </c>
      <c r="J45" s="561" t="s">
        <v>1542</v>
      </c>
      <c r="K45" s="575">
        <v>500</v>
      </c>
      <c r="L45" s="576">
        <v>0</v>
      </c>
      <c r="M45" s="577">
        <v>0</v>
      </c>
      <c r="N45" s="560" t="s">
        <v>1801</v>
      </c>
      <c r="O45" s="914" t="s">
        <v>1810</v>
      </c>
      <c r="P45" s="578"/>
      <c r="Q45" s="567"/>
      <c r="R45" s="568">
        <f t="shared" si="0"/>
        <v>500</v>
      </c>
    </row>
    <row r="46" spans="2:18" ht="30" customHeight="1" x14ac:dyDescent="0.3">
      <c r="B46" s="557">
        <v>37</v>
      </c>
      <c r="C46" s="571" t="s">
        <v>1808</v>
      </c>
      <c r="D46" s="581" t="s">
        <v>1788</v>
      </c>
      <c r="E46" s="693">
        <v>2</v>
      </c>
      <c r="F46" s="562">
        <v>14</v>
      </c>
      <c r="G46" s="573" t="s">
        <v>511</v>
      </c>
      <c r="H46" s="585" t="s">
        <v>1550</v>
      </c>
      <c r="I46" s="636" t="s">
        <v>791</v>
      </c>
      <c r="J46" s="637" t="s">
        <v>1593</v>
      </c>
      <c r="K46" s="563">
        <v>500</v>
      </c>
      <c r="L46" s="564">
        <v>227</v>
      </c>
      <c r="M46" s="565">
        <v>0</v>
      </c>
      <c r="N46" s="560" t="s">
        <v>1801</v>
      </c>
      <c r="O46" s="558"/>
      <c r="P46" s="569"/>
      <c r="Q46" s="567"/>
      <c r="R46" s="568">
        <f t="shared" si="0"/>
        <v>727</v>
      </c>
    </row>
    <row r="47" spans="2:18" ht="30" customHeight="1" x14ac:dyDescent="0.3">
      <c r="B47" s="557">
        <v>38</v>
      </c>
      <c r="C47" s="571" t="s">
        <v>1808</v>
      </c>
      <c r="D47" s="559" t="s">
        <v>1789</v>
      </c>
      <c r="E47" s="558">
        <v>3</v>
      </c>
      <c r="F47" s="562">
        <v>18</v>
      </c>
      <c r="G47" s="561" t="s">
        <v>538</v>
      </c>
      <c r="H47" s="585" t="s">
        <v>1697</v>
      </c>
      <c r="I47" s="636" t="s">
        <v>540</v>
      </c>
      <c r="J47" s="561" t="s">
        <v>1790</v>
      </c>
      <c r="K47" s="563">
        <v>330</v>
      </c>
      <c r="L47" s="564">
        <v>105</v>
      </c>
      <c r="M47" s="565">
        <v>0</v>
      </c>
      <c r="N47" s="560" t="s">
        <v>1803</v>
      </c>
      <c r="O47" s="795" t="s">
        <v>1954</v>
      </c>
      <c r="P47" s="569"/>
      <c r="Q47" s="567"/>
      <c r="R47" s="568">
        <f t="shared" si="0"/>
        <v>435</v>
      </c>
    </row>
    <row r="48" spans="2:18" ht="30" customHeight="1" x14ac:dyDescent="0.3">
      <c r="B48" s="557">
        <v>39</v>
      </c>
      <c r="C48" s="571" t="s">
        <v>1808</v>
      </c>
      <c r="D48" s="559" t="s">
        <v>1620</v>
      </c>
      <c r="E48" s="558">
        <v>3</v>
      </c>
      <c r="F48" s="562">
        <v>24</v>
      </c>
      <c r="G48" s="561" t="s">
        <v>1791</v>
      </c>
      <c r="H48" s="585" t="s">
        <v>1792</v>
      </c>
      <c r="I48" s="636" t="s">
        <v>558</v>
      </c>
      <c r="J48" s="561" t="s">
        <v>1793</v>
      </c>
      <c r="K48" s="563">
        <v>550</v>
      </c>
      <c r="L48" s="564">
        <v>75</v>
      </c>
      <c r="M48" s="565">
        <v>0</v>
      </c>
      <c r="N48" s="560" t="s">
        <v>1803</v>
      </c>
      <c r="O48" s="795" t="s">
        <v>2044</v>
      </c>
      <c r="P48" s="569"/>
      <c r="Q48" s="567"/>
      <c r="R48" s="568">
        <f t="shared" si="0"/>
        <v>625</v>
      </c>
    </row>
    <row r="49" spans="2:18" ht="30" customHeight="1" x14ac:dyDescent="0.3">
      <c r="B49" s="557">
        <v>40</v>
      </c>
      <c r="C49" s="571" t="s">
        <v>1808</v>
      </c>
      <c r="D49" s="579" t="s">
        <v>1620</v>
      </c>
      <c r="E49" s="562">
        <v>3</v>
      </c>
      <c r="F49" s="562">
        <v>24</v>
      </c>
      <c r="G49" s="561" t="s">
        <v>1794</v>
      </c>
      <c r="H49" s="585" t="s">
        <v>1621</v>
      </c>
      <c r="I49" s="636" t="s">
        <v>419</v>
      </c>
      <c r="J49" s="561" t="s">
        <v>1242</v>
      </c>
      <c r="K49" s="563">
        <v>500</v>
      </c>
      <c r="L49" s="564">
        <v>210</v>
      </c>
      <c r="M49" s="565">
        <v>0</v>
      </c>
      <c r="N49" s="560" t="s">
        <v>1803</v>
      </c>
      <c r="O49" s="796" t="s">
        <v>2021</v>
      </c>
      <c r="P49" s="569"/>
      <c r="Q49" s="567"/>
      <c r="R49" s="568">
        <f t="shared" si="0"/>
        <v>710</v>
      </c>
    </row>
    <row r="50" spans="2:18" ht="30" customHeight="1" x14ac:dyDescent="0.3">
      <c r="B50" s="557">
        <v>41</v>
      </c>
      <c r="C50" s="571" t="s">
        <v>1808</v>
      </c>
      <c r="D50" s="579" t="s">
        <v>1795</v>
      </c>
      <c r="E50" s="562">
        <v>3</v>
      </c>
      <c r="F50" s="562">
        <v>18</v>
      </c>
      <c r="G50" s="561" t="s">
        <v>511</v>
      </c>
      <c r="H50" s="585" t="s">
        <v>539</v>
      </c>
      <c r="I50" s="636" t="s">
        <v>558</v>
      </c>
      <c r="J50" s="561" t="s">
        <v>1796</v>
      </c>
      <c r="K50" s="563">
        <v>590</v>
      </c>
      <c r="L50" s="564">
        <v>0</v>
      </c>
      <c r="M50" s="565">
        <v>15</v>
      </c>
      <c r="N50" s="560" t="s">
        <v>1805</v>
      </c>
      <c r="O50" s="795" t="s">
        <v>36</v>
      </c>
      <c r="P50" s="569"/>
      <c r="Q50" s="567"/>
      <c r="R50" s="568">
        <f t="shared" si="0"/>
        <v>605</v>
      </c>
    </row>
    <row r="51" spans="2:18" ht="30" customHeight="1" x14ac:dyDescent="0.3">
      <c r="B51" s="713">
        <v>42</v>
      </c>
      <c r="C51" s="878" t="s">
        <v>1808</v>
      </c>
      <c r="D51" s="879" t="s">
        <v>1797</v>
      </c>
      <c r="E51" s="714">
        <v>2</v>
      </c>
      <c r="F51" s="716">
        <v>14</v>
      </c>
      <c r="G51" s="717" t="s">
        <v>501</v>
      </c>
      <c r="H51" s="718" t="s">
        <v>1798</v>
      </c>
      <c r="I51" s="719" t="s">
        <v>503</v>
      </c>
      <c r="J51" s="717" t="s">
        <v>1799</v>
      </c>
      <c r="K51" s="720">
        <v>470</v>
      </c>
      <c r="L51" s="721">
        <v>217</v>
      </c>
      <c r="M51" s="722">
        <v>0</v>
      </c>
      <c r="N51" s="723" t="s">
        <v>1807</v>
      </c>
      <c r="O51" s="716" t="s">
        <v>2022</v>
      </c>
      <c r="P51" s="724"/>
      <c r="Q51" s="725"/>
      <c r="R51" s="726">
        <f t="shared" si="0"/>
        <v>687</v>
      </c>
    </row>
    <row r="52" spans="2:18" ht="30" customHeight="1" x14ac:dyDescent="0.3">
      <c r="B52" s="557">
        <v>43</v>
      </c>
      <c r="C52" s="571" t="s">
        <v>1072</v>
      </c>
      <c r="D52" s="559" t="s">
        <v>1817</v>
      </c>
      <c r="E52" s="558">
        <v>2</v>
      </c>
      <c r="F52" s="562">
        <v>16</v>
      </c>
      <c r="G52" s="561" t="s">
        <v>511</v>
      </c>
      <c r="H52" s="585" t="s">
        <v>1818</v>
      </c>
      <c r="I52" s="636" t="s">
        <v>791</v>
      </c>
      <c r="J52" s="561" t="s">
        <v>1819</v>
      </c>
      <c r="K52" s="563">
        <v>570</v>
      </c>
      <c r="L52" s="564">
        <v>227</v>
      </c>
      <c r="M52" s="565">
        <v>0</v>
      </c>
      <c r="N52" s="560" t="s">
        <v>1844</v>
      </c>
      <c r="O52" s="795" t="s">
        <v>2021</v>
      </c>
      <c r="P52" s="569"/>
      <c r="Q52" s="567"/>
      <c r="R52" s="568">
        <f t="shared" si="0"/>
        <v>797</v>
      </c>
    </row>
    <row r="53" spans="2:18" ht="30" customHeight="1" x14ac:dyDescent="0.3">
      <c r="B53" s="557">
        <v>44</v>
      </c>
      <c r="C53" s="571" t="s">
        <v>1072</v>
      </c>
      <c r="D53" s="559" t="s">
        <v>1820</v>
      </c>
      <c r="E53" s="558">
        <v>3</v>
      </c>
      <c r="F53" s="562">
        <v>18</v>
      </c>
      <c r="G53" s="561" t="s">
        <v>511</v>
      </c>
      <c r="H53" s="585" t="s">
        <v>396</v>
      </c>
      <c r="I53" s="636" t="s">
        <v>419</v>
      </c>
      <c r="J53" s="561" t="s">
        <v>1821</v>
      </c>
      <c r="K53" s="563">
        <v>540</v>
      </c>
      <c r="L53" s="564">
        <v>317</v>
      </c>
      <c r="M53" s="565">
        <v>0</v>
      </c>
      <c r="N53" s="560" t="s">
        <v>1846</v>
      </c>
      <c r="O53" s="795" t="s">
        <v>2021</v>
      </c>
      <c r="P53" s="569"/>
      <c r="Q53" s="567"/>
      <c r="R53" s="568">
        <f t="shared" si="0"/>
        <v>857</v>
      </c>
    </row>
    <row r="54" spans="2:18" ht="30" customHeight="1" x14ac:dyDescent="0.3">
      <c r="B54" s="557">
        <v>45</v>
      </c>
      <c r="C54" s="571" t="s">
        <v>1072</v>
      </c>
      <c r="D54" s="559" t="s">
        <v>1822</v>
      </c>
      <c r="E54" s="558">
        <v>3</v>
      </c>
      <c r="F54" s="562">
        <v>18</v>
      </c>
      <c r="G54" s="561" t="s">
        <v>538</v>
      </c>
      <c r="H54" s="585" t="s">
        <v>844</v>
      </c>
      <c r="I54" s="636" t="s">
        <v>540</v>
      </c>
      <c r="J54" s="561" t="s">
        <v>845</v>
      </c>
      <c r="K54" s="563">
        <v>0</v>
      </c>
      <c r="L54" s="564">
        <v>105</v>
      </c>
      <c r="M54" s="565">
        <v>0</v>
      </c>
      <c r="N54" s="560" t="s">
        <v>1846</v>
      </c>
      <c r="O54" s="795" t="s">
        <v>2021</v>
      </c>
      <c r="P54" s="569"/>
      <c r="Q54" s="567"/>
      <c r="R54" s="568">
        <f t="shared" si="0"/>
        <v>105</v>
      </c>
    </row>
    <row r="55" spans="2:18" ht="30" customHeight="1" x14ac:dyDescent="0.3">
      <c r="B55" s="557">
        <v>46</v>
      </c>
      <c r="C55" s="571" t="s">
        <v>1072</v>
      </c>
      <c r="D55" s="559" t="s">
        <v>1823</v>
      </c>
      <c r="E55" s="558">
        <v>5</v>
      </c>
      <c r="F55" s="562">
        <v>32</v>
      </c>
      <c r="G55" s="561" t="s">
        <v>511</v>
      </c>
      <c r="H55" s="585" t="s">
        <v>539</v>
      </c>
      <c r="I55" s="636" t="s">
        <v>419</v>
      </c>
      <c r="J55" s="561" t="s">
        <v>1824</v>
      </c>
      <c r="K55" s="563">
        <v>790</v>
      </c>
      <c r="L55" s="564">
        <v>517</v>
      </c>
      <c r="M55" s="565">
        <v>0</v>
      </c>
      <c r="N55" s="560" t="s">
        <v>1848</v>
      </c>
      <c r="O55" s="795" t="s">
        <v>2021</v>
      </c>
      <c r="P55" s="569"/>
      <c r="Q55" s="567"/>
      <c r="R55" s="568">
        <f t="shared" si="0"/>
        <v>1307</v>
      </c>
    </row>
    <row r="56" spans="2:18" ht="30" customHeight="1" x14ac:dyDescent="0.3">
      <c r="B56" s="557">
        <v>47</v>
      </c>
      <c r="C56" s="571" t="s">
        <v>1072</v>
      </c>
      <c r="D56" s="559" t="s">
        <v>1825</v>
      </c>
      <c r="E56" s="558">
        <v>5</v>
      </c>
      <c r="F56" s="562">
        <v>28</v>
      </c>
      <c r="G56" s="561" t="s">
        <v>538</v>
      </c>
      <c r="H56" s="585" t="s">
        <v>790</v>
      </c>
      <c r="I56" s="636" t="s">
        <v>419</v>
      </c>
      <c r="J56" s="561" t="s">
        <v>832</v>
      </c>
      <c r="K56" s="563">
        <v>539</v>
      </c>
      <c r="L56" s="564">
        <v>231.6</v>
      </c>
      <c r="M56" s="565">
        <v>0</v>
      </c>
      <c r="N56" s="560" t="s">
        <v>1848</v>
      </c>
      <c r="O56" s="795" t="s">
        <v>2021</v>
      </c>
      <c r="P56" s="569"/>
      <c r="Q56" s="567"/>
      <c r="R56" s="568">
        <f t="shared" si="0"/>
        <v>770.6</v>
      </c>
    </row>
    <row r="57" spans="2:18" ht="30" customHeight="1" x14ac:dyDescent="0.3">
      <c r="B57" s="557"/>
      <c r="C57" s="571" t="s">
        <v>1072</v>
      </c>
      <c r="D57" s="559" t="s">
        <v>1825</v>
      </c>
      <c r="E57" s="558">
        <v>5</v>
      </c>
      <c r="F57" s="562">
        <v>28</v>
      </c>
      <c r="G57" s="561" t="s">
        <v>538</v>
      </c>
      <c r="H57" s="585" t="s">
        <v>790</v>
      </c>
      <c r="I57" s="636" t="s">
        <v>419</v>
      </c>
      <c r="J57" s="561" t="s">
        <v>1495</v>
      </c>
      <c r="K57" s="563">
        <v>539</v>
      </c>
      <c r="L57" s="564">
        <v>231.6</v>
      </c>
      <c r="M57" s="565">
        <v>0</v>
      </c>
      <c r="N57" s="560" t="s">
        <v>1848</v>
      </c>
      <c r="O57" s="795" t="s">
        <v>2021</v>
      </c>
      <c r="P57" s="569"/>
      <c r="Q57" s="567"/>
      <c r="R57" s="568">
        <f t="shared" si="0"/>
        <v>770.6</v>
      </c>
    </row>
    <row r="58" spans="2:18" ht="30" customHeight="1" x14ac:dyDescent="0.3">
      <c r="B58" s="557">
        <v>48</v>
      </c>
      <c r="C58" s="571" t="s">
        <v>1072</v>
      </c>
      <c r="D58" s="559" t="s">
        <v>1826</v>
      </c>
      <c r="E58" s="558">
        <v>1</v>
      </c>
      <c r="F58" s="562">
        <v>7</v>
      </c>
      <c r="G58" s="561" t="s">
        <v>511</v>
      </c>
      <c r="H58" s="585" t="s">
        <v>418</v>
      </c>
      <c r="I58" s="636" t="s">
        <v>419</v>
      </c>
      <c r="J58" s="561" t="s">
        <v>1827</v>
      </c>
      <c r="K58" s="563">
        <v>260</v>
      </c>
      <c r="L58" s="564">
        <v>0</v>
      </c>
      <c r="M58" s="565">
        <v>5</v>
      </c>
      <c r="N58" s="560">
        <v>45363</v>
      </c>
      <c r="O58" s="795" t="s">
        <v>1954</v>
      </c>
      <c r="P58" s="569"/>
      <c r="Q58" s="567"/>
      <c r="R58" s="568">
        <f t="shared" si="0"/>
        <v>265</v>
      </c>
    </row>
    <row r="59" spans="2:18" ht="30" customHeight="1" x14ac:dyDescent="0.3">
      <c r="B59" s="557">
        <v>49</v>
      </c>
      <c r="C59" s="571" t="s">
        <v>1072</v>
      </c>
      <c r="D59" s="559" t="s">
        <v>1828</v>
      </c>
      <c r="E59" s="558">
        <v>3</v>
      </c>
      <c r="F59" s="562">
        <v>21</v>
      </c>
      <c r="G59" s="561" t="s">
        <v>511</v>
      </c>
      <c r="H59" s="585" t="s">
        <v>539</v>
      </c>
      <c r="I59" s="636" t="s">
        <v>419</v>
      </c>
      <c r="J59" s="561" t="s">
        <v>1829</v>
      </c>
      <c r="K59" s="563">
        <v>630</v>
      </c>
      <c r="L59" s="564">
        <v>0</v>
      </c>
      <c r="M59" s="565">
        <v>15</v>
      </c>
      <c r="N59" s="560" t="s">
        <v>1850</v>
      </c>
      <c r="O59" s="795" t="s">
        <v>2044</v>
      </c>
      <c r="P59" s="569"/>
      <c r="Q59" s="567"/>
      <c r="R59" s="568">
        <f t="shared" si="0"/>
        <v>645</v>
      </c>
    </row>
    <row r="60" spans="2:18" ht="30" customHeight="1" x14ac:dyDescent="0.3">
      <c r="B60" s="713">
        <v>50</v>
      </c>
      <c r="C60" s="878" t="s">
        <v>1072</v>
      </c>
      <c r="D60" s="879" t="s">
        <v>1828</v>
      </c>
      <c r="E60" s="714">
        <v>3</v>
      </c>
      <c r="F60" s="716">
        <v>21</v>
      </c>
      <c r="G60" s="717" t="s">
        <v>511</v>
      </c>
      <c r="H60" s="718" t="s">
        <v>1830</v>
      </c>
      <c r="I60" s="719" t="s">
        <v>419</v>
      </c>
      <c r="J60" s="717" t="s">
        <v>1831</v>
      </c>
      <c r="K60" s="720">
        <v>630</v>
      </c>
      <c r="L60" s="721">
        <v>0</v>
      </c>
      <c r="M60" s="722">
        <v>15</v>
      </c>
      <c r="N60" s="723" t="s">
        <v>1850</v>
      </c>
      <c r="O60" s="716" t="s">
        <v>1855</v>
      </c>
      <c r="P60" s="724" t="s">
        <v>1853</v>
      </c>
      <c r="Q60" s="725"/>
      <c r="R60" s="726">
        <f t="shared" si="0"/>
        <v>645</v>
      </c>
    </row>
    <row r="61" spans="2:18" ht="30" customHeight="1" x14ac:dyDescent="0.3">
      <c r="B61" s="557">
        <v>51</v>
      </c>
      <c r="C61" s="571" t="s">
        <v>1072</v>
      </c>
      <c r="D61" s="559" t="s">
        <v>1828</v>
      </c>
      <c r="E61" s="558">
        <v>3</v>
      </c>
      <c r="F61" s="562">
        <v>21</v>
      </c>
      <c r="G61" s="561" t="s">
        <v>511</v>
      </c>
      <c r="H61" s="585" t="s">
        <v>1832</v>
      </c>
      <c r="I61" s="636" t="s">
        <v>558</v>
      </c>
      <c r="J61" s="561" t="s">
        <v>1833</v>
      </c>
      <c r="K61" s="563">
        <v>630</v>
      </c>
      <c r="L61" s="564">
        <v>270</v>
      </c>
      <c r="M61" s="565">
        <v>0</v>
      </c>
      <c r="N61" s="560" t="s">
        <v>1850</v>
      </c>
      <c r="O61" s="795" t="s">
        <v>2044</v>
      </c>
      <c r="P61" s="569"/>
      <c r="Q61" s="567"/>
      <c r="R61" s="568">
        <f t="shared" si="0"/>
        <v>900</v>
      </c>
    </row>
    <row r="62" spans="2:18" ht="30" customHeight="1" x14ac:dyDescent="0.3">
      <c r="B62" s="1036">
        <v>52</v>
      </c>
      <c r="C62" s="1037" t="s">
        <v>1072</v>
      </c>
      <c r="D62" s="1038" t="s">
        <v>1834</v>
      </c>
      <c r="E62" s="1039">
        <v>3</v>
      </c>
      <c r="F62" s="950">
        <v>18</v>
      </c>
      <c r="G62" s="1040" t="s">
        <v>501</v>
      </c>
      <c r="H62" s="1041" t="s">
        <v>773</v>
      </c>
      <c r="I62" s="1042" t="s">
        <v>540</v>
      </c>
      <c r="J62" s="1040" t="s">
        <v>1835</v>
      </c>
      <c r="K62" s="1043">
        <v>540</v>
      </c>
      <c r="L62" s="1044">
        <v>0</v>
      </c>
      <c r="M62" s="1045">
        <v>30</v>
      </c>
      <c r="N62" s="1046" t="s">
        <v>1850</v>
      </c>
      <c r="O62" s="950" t="s">
        <v>2023</v>
      </c>
      <c r="P62" s="1047"/>
      <c r="Q62" s="1048"/>
      <c r="R62" s="1049">
        <f t="shared" si="0"/>
        <v>570</v>
      </c>
    </row>
    <row r="63" spans="2:18" ht="30" customHeight="1" x14ac:dyDescent="0.3">
      <c r="B63" s="557">
        <v>53</v>
      </c>
      <c r="C63" s="571" t="s">
        <v>1072</v>
      </c>
      <c r="D63" s="559" t="s">
        <v>1836</v>
      </c>
      <c r="E63" s="558">
        <v>1</v>
      </c>
      <c r="F63" s="562">
        <v>7</v>
      </c>
      <c r="G63" s="561" t="s">
        <v>511</v>
      </c>
      <c r="H63" s="585" t="s">
        <v>1550</v>
      </c>
      <c r="I63" s="636" t="s">
        <v>503</v>
      </c>
      <c r="J63" s="561" t="s">
        <v>1837</v>
      </c>
      <c r="K63" s="563">
        <v>300</v>
      </c>
      <c r="L63" s="564">
        <v>0</v>
      </c>
      <c r="M63" s="565">
        <v>10</v>
      </c>
      <c r="N63" s="560">
        <v>45365</v>
      </c>
      <c r="O63" s="795" t="s">
        <v>2021</v>
      </c>
      <c r="P63" s="569"/>
      <c r="Q63" s="567"/>
      <c r="R63" s="568">
        <f t="shared" si="0"/>
        <v>310</v>
      </c>
    </row>
    <row r="64" spans="2:18" ht="30" customHeight="1" x14ac:dyDescent="0.3">
      <c r="B64" s="713">
        <v>54</v>
      </c>
      <c r="C64" s="878" t="s">
        <v>1072</v>
      </c>
      <c r="D64" s="879" t="s">
        <v>1838</v>
      </c>
      <c r="E64" s="714">
        <v>2</v>
      </c>
      <c r="F64" s="716">
        <v>14</v>
      </c>
      <c r="G64" s="717" t="s">
        <v>511</v>
      </c>
      <c r="H64" s="718" t="s">
        <v>1454</v>
      </c>
      <c r="I64" s="719" t="s">
        <v>397</v>
      </c>
      <c r="J64" s="717" t="s">
        <v>1839</v>
      </c>
      <c r="K64" s="720">
        <v>570</v>
      </c>
      <c r="L64" s="721">
        <v>0</v>
      </c>
      <c r="M64" s="722">
        <v>10</v>
      </c>
      <c r="N64" s="723" t="s">
        <v>1852</v>
      </c>
      <c r="O64" s="716" t="s">
        <v>1904</v>
      </c>
      <c r="P64" s="724" t="s">
        <v>1902</v>
      </c>
      <c r="Q64" s="725"/>
      <c r="R64" s="726">
        <f t="shared" si="0"/>
        <v>580</v>
      </c>
    </row>
    <row r="65" spans="2:18" ht="30" customHeight="1" x14ac:dyDescent="0.3">
      <c r="B65" s="557">
        <v>55</v>
      </c>
      <c r="C65" s="571" t="s">
        <v>1072</v>
      </c>
      <c r="D65" s="559" t="s">
        <v>1840</v>
      </c>
      <c r="E65" s="558">
        <v>2</v>
      </c>
      <c r="F65" s="562">
        <v>14</v>
      </c>
      <c r="G65" s="561" t="s">
        <v>511</v>
      </c>
      <c r="H65" s="585" t="s">
        <v>1818</v>
      </c>
      <c r="I65" s="636" t="s">
        <v>1375</v>
      </c>
      <c r="J65" s="561" t="s">
        <v>1841</v>
      </c>
      <c r="K65" s="563">
        <v>480</v>
      </c>
      <c r="L65" s="564">
        <v>217</v>
      </c>
      <c r="M65" s="565">
        <v>0</v>
      </c>
      <c r="N65" s="560" t="s">
        <v>1852</v>
      </c>
      <c r="O65" s="795" t="s">
        <v>2021</v>
      </c>
      <c r="P65" s="569"/>
      <c r="Q65" s="567"/>
      <c r="R65" s="568">
        <f t="shared" si="0"/>
        <v>697</v>
      </c>
    </row>
    <row r="66" spans="2:18" ht="30" customHeight="1" x14ac:dyDescent="0.3">
      <c r="B66" s="570">
        <v>56</v>
      </c>
      <c r="C66" s="571" t="s">
        <v>1072</v>
      </c>
      <c r="D66" s="583" t="s">
        <v>1502</v>
      </c>
      <c r="E66" s="571">
        <v>2</v>
      </c>
      <c r="F66" s="574">
        <v>16</v>
      </c>
      <c r="G66" s="573" t="s">
        <v>501</v>
      </c>
      <c r="H66" s="585" t="s">
        <v>773</v>
      </c>
      <c r="I66" s="636" t="s">
        <v>503</v>
      </c>
      <c r="J66" s="561" t="s">
        <v>1842</v>
      </c>
      <c r="K66" s="575">
        <v>490</v>
      </c>
      <c r="L66" s="576">
        <v>0</v>
      </c>
      <c r="M66" s="577">
        <v>20</v>
      </c>
      <c r="N66" s="560" t="s">
        <v>1852</v>
      </c>
      <c r="O66" s="915" t="s">
        <v>2021</v>
      </c>
      <c r="P66" s="578"/>
      <c r="Q66" s="567"/>
      <c r="R66" s="568">
        <f t="shared" si="0"/>
        <v>510</v>
      </c>
    </row>
    <row r="67" spans="2:18" ht="30" customHeight="1" x14ac:dyDescent="0.3">
      <c r="B67" s="557">
        <v>57</v>
      </c>
      <c r="C67" s="558" t="s">
        <v>1857</v>
      </c>
      <c r="D67" s="559" t="s">
        <v>1858</v>
      </c>
      <c r="E67" s="558">
        <v>3</v>
      </c>
      <c r="F67" s="562">
        <v>17</v>
      </c>
      <c r="G67" s="561" t="s">
        <v>1859</v>
      </c>
      <c r="H67" s="585" t="s">
        <v>1860</v>
      </c>
      <c r="I67" s="636" t="s">
        <v>1861</v>
      </c>
      <c r="J67" s="561" t="s">
        <v>1862</v>
      </c>
      <c r="K67" s="563">
        <v>0</v>
      </c>
      <c r="L67" s="564">
        <v>0</v>
      </c>
      <c r="M67" s="565">
        <v>0</v>
      </c>
      <c r="N67" s="572" t="s">
        <v>1863</v>
      </c>
      <c r="O67" s="795" t="s">
        <v>1864</v>
      </c>
      <c r="P67" s="569"/>
      <c r="Q67" s="567"/>
      <c r="R67" s="568">
        <f t="shared" si="0"/>
        <v>0</v>
      </c>
    </row>
    <row r="68" spans="2:18" ht="30" customHeight="1" x14ac:dyDescent="0.3">
      <c r="B68" s="557"/>
      <c r="C68" s="558" t="s">
        <v>1857</v>
      </c>
      <c r="D68" s="559" t="s">
        <v>1858</v>
      </c>
      <c r="E68" s="558">
        <v>3</v>
      </c>
      <c r="F68" s="562">
        <v>17</v>
      </c>
      <c r="G68" s="561" t="s">
        <v>1859</v>
      </c>
      <c r="H68" s="585" t="s">
        <v>1860</v>
      </c>
      <c r="I68" s="636" t="s">
        <v>1865</v>
      </c>
      <c r="J68" s="561" t="s">
        <v>1866</v>
      </c>
      <c r="K68" s="563">
        <v>0</v>
      </c>
      <c r="L68" s="564">
        <v>0</v>
      </c>
      <c r="M68" s="565">
        <v>0</v>
      </c>
      <c r="N68" s="572" t="s">
        <v>1863</v>
      </c>
      <c r="O68" s="795" t="s">
        <v>1864</v>
      </c>
      <c r="P68" s="569"/>
      <c r="Q68" s="567"/>
      <c r="R68" s="568">
        <f t="shared" si="0"/>
        <v>0</v>
      </c>
    </row>
    <row r="69" spans="2:18" ht="30" customHeight="1" x14ac:dyDescent="0.3">
      <c r="B69" s="557"/>
      <c r="C69" s="558" t="s">
        <v>1857</v>
      </c>
      <c r="D69" s="559" t="s">
        <v>1858</v>
      </c>
      <c r="E69" s="558">
        <v>3</v>
      </c>
      <c r="F69" s="562">
        <v>17</v>
      </c>
      <c r="G69" s="561" t="s">
        <v>1859</v>
      </c>
      <c r="H69" s="585" t="s">
        <v>1860</v>
      </c>
      <c r="I69" s="636" t="s">
        <v>1867</v>
      </c>
      <c r="J69" s="561" t="s">
        <v>1868</v>
      </c>
      <c r="K69" s="563">
        <v>0</v>
      </c>
      <c r="L69" s="564">
        <v>0</v>
      </c>
      <c r="M69" s="565">
        <v>0</v>
      </c>
      <c r="N69" s="572" t="s">
        <v>1863</v>
      </c>
      <c r="O69" s="795" t="s">
        <v>1864</v>
      </c>
      <c r="P69" s="569"/>
      <c r="Q69" s="567"/>
      <c r="R69" s="568">
        <f t="shared" si="0"/>
        <v>0</v>
      </c>
    </row>
    <row r="70" spans="2:18" ht="30" customHeight="1" x14ac:dyDescent="0.3">
      <c r="B70" s="557"/>
      <c r="C70" s="558" t="s">
        <v>1857</v>
      </c>
      <c r="D70" s="559" t="s">
        <v>1858</v>
      </c>
      <c r="E70" s="558">
        <v>3</v>
      </c>
      <c r="F70" s="562">
        <v>17</v>
      </c>
      <c r="G70" s="561" t="s">
        <v>1859</v>
      </c>
      <c r="H70" s="585" t="s">
        <v>1860</v>
      </c>
      <c r="I70" s="636" t="s">
        <v>1869</v>
      </c>
      <c r="J70" s="561" t="s">
        <v>1870</v>
      </c>
      <c r="K70" s="563">
        <v>0</v>
      </c>
      <c r="L70" s="564">
        <v>0</v>
      </c>
      <c r="M70" s="565">
        <v>0</v>
      </c>
      <c r="N70" s="572" t="s">
        <v>1863</v>
      </c>
      <c r="O70" s="795" t="s">
        <v>1864</v>
      </c>
      <c r="P70" s="569"/>
      <c r="Q70" s="567"/>
      <c r="R70" s="568">
        <f t="shared" si="0"/>
        <v>0</v>
      </c>
    </row>
    <row r="71" spans="2:18" ht="30" customHeight="1" x14ac:dyDescent="0.3">
      <c r="B71" s="557"/>
      <c r="C71" s="558" t="s">
        <v>1857</v>
      </c>
      <c r="D71" s="559" t="s">
        <v>1858</v>
      </c>
      <c r="E71" s="558">
        <v>3</v>
      </c>
      <c r="F71" s="562">
        <v>17</v>
      </c>
      <c r="G71" s="561" t="s">
        <v>1859</v>
      </c>
      <c r="H71" s="585" t="s">
        <v>1860</v>
      </c>
      <c r="I71" s="636" t="s">
        <v>1871</v>
      </c>
      <c r="J71" s="561" t="s">
        <v>1872</v>
      </c>
      <c r="K71" s="563">
        <v>0</v>
      </c>
      <c r="L71" s="564">
        <v>0</v>
      </c>
      <c r="M71" s="565">
        <v>0</v>
      </c>
      <c r="N71" s="572" t="s">
        <v>1863</v>
      </c>
      <c r="O71" s="795" t="s">
        <v>1864</v>
      </c>
      <c r="P71" s="569"/>
      <c r="Q71" s="567"/>
      <c r="R71" s="568">
        <f t="shared" ref="R71:R136" si="1">SUM(K71:M71)</f>
        <v>0</v>
      </c>
    </row>
    <row r="72" spans="2:18" ht="30" customHeight="1" x14ac:dyDescent="0.3">
      <c r="B72" s="713">
        <v>58</v>
      </c>
      <c r="C72" s="714" t="s">
        <v>1911</v>
      </c>
      <c r="D72" s="879" t="s">
        <v>1892</v>
      </c>
      <c r="E72" s="714">
        <v>3</v>
      </c>
      <c r="F72" s="716">
        <v>21</v>
      </c>
      <c r="G72" s="717" t="s">
        <v>1905</v>
      </c>
      <c r="H72" s="718" t="s">
        <v>1692</v>
      </c>
      <c r="I72" s="719" t="s">
        <v>419</v>
      </c>
      <c r="J72" s="717" t="s">
        <v>1693</v>
      </c>
      <c r="K72" s="720">
        <v>610</v>
      </c>
      <c r="L72" s="721">
        <v>0</v>
      </c>
      <c r="M72" s="722">
        <v>30</v>
      </c>
      <c r="N72" s="723" t="s">
        <v>1913</v>
      </c>
      <c r="O72" s="716" t="s">
        <v>3212</v>
      </c>
      <c r="P72" s="724" t="s">
        <v>1925</v>
      </c>
      <c r="Q72" s="725"/>
      <c r="R72" s="726">
        <f t="shared" si="1"/>
        <v>640</v>
      </c>
    </row>
    <row r="73" spans="2:18" ht="30" customHeight="1" x14ac:dyDescent="0.3">
      <c r="B73" s="557">
        <v>59</v>
      </c>
      <c r="C73" s="558" t="s">
        <v>1911</v>
      </c>
      <c r="D73" s="559" t="s">
        <v>1781</v>
      </c>
      <c r="E73" s="558">
        <v>3</v>
      </c>
      <c r="F73" s="562">
        <v>18</v>
      </c>
      <c r="G73" s="561" t="s">
        <v>511</v>
      </c>
      <c r="H73" s="585" t="s">
        <v>790</v>
      </c>
      <c r="I73" s="636" t="s">
        <v>503</v>
      </c>
      <c r="J73" s="561" t="s">
        <v>1782</v>
      </c>
      <c r="K73" s="563">
        <v>580</v>
      </c>
      <c r="L73" s="564">
        <v>317</v>
      </c>
      <c r="M73" s="565">
        <v>0</v>
      </c>
      <c r="N73" s="560" t="s">
        <v>1913</v>
      </c>
      <c r="O73" s="795" t="s">
        <v>2021</v>
      </c>
      <c r="P73" s="569"/>
      <c r="Q73" s="567"/>
      <c r="R73" s="568">
        <f t="shared" si="1"/>
        <v>897</v>
      </c>
    </row>
    <row r="74" spans="2:18" ht="30" customHeight="1" x14ac:dyDescent="0.3">
      <c r="B74" s="557">
        <v>60</v>
      </c>
      <c r="C74" s="558" t="s">
        <v>1911</v>
      </c>
      <c r="D74" s="559" t="s">
        <v>1894</v>
      </c>
      <c r="E74" s="558">
        <v>4</v>
      </c>
      <c r="F74" s="562">
        <v>28</v>
      </c>
      <c r="G74" s="561" t="s">
        <v>511</v>
      </c>
      <c r="H74" s="585" t="s">
        <v>539</v>
      </c>
      <c r="I74" s="636" t="s">
        <v>397</v>
      </c>
      <c r="J74" s="561" t="s">
        <v>584</v>
      </c>
      <c r="K74" s="563">
        <v>760</v>
      </c>
      <c r="L74" s="564">
        <v>297</v>
      </c>
      <c r="M74" s="565">
        <v>0</v>
      </c>
      <c r="N74" s="560" t="s">
        <v>1915</v>
      </c>
      <c r="O74" s="795" t="s">
        <v>2044</v>
      </c>
      <c r="P74" s="569"/>
      <c r="Q74" s="567"/>
      <c r="R74" s="568">
        <f t="shared" si="1"/>
        <v>1057</v>
      </c>
    </row>
    <row r="75" spans="2:18" ht="30" customHeight="1" x14ac:dyDescent="0.3">
      <c r="B75" s="557">
        <v>61</v>
      </c>
      <c r="C75" s="558" t="s">
        <v>1911</v>
      </c>
      <c r="D75" s="559" t="s">
        <v>1895</v>
      </c>
      <c r="E75" s="558">
        <v>5</v>
      </c>
      <c r="F75" s="562">
        <v>28</v>
      </c>
      <c r="G75" s="561" t="s">
        <v>557</v>
      </c>
      <c r="H75" s="585" t="s">
        <v>880</v>
      </c>
      <c r="I75" s="636" t="s">
        <v>397</v>
      </c>
      <c r="J75" s="561" t="s">
        <v>918</v>
      </c>
      <c r="K75" s="563">
        <v>385</v>
      </c>
      <c r="L75" s="564">
        <v>411.6</v>
      </c>
      <c r="M75" s="565">
        <v>0</v>
      </c>
      <c r="N75" s="560" t="s">
        <v>1917</v>
      </c>
      <c r="O75" s="795" t="s">
        <v>2044</v>
      </c>
      <c r="P75" s="569"/>
      <c r="Q75" s="567"/>
      <c r="R75" s="568">
        <f t="shared" si="1"/>
        <v>796.6</v>
      </c>
    </row>
    <row r="76" spans="2:18" ht="30" customHeight="1" x14ac:dyDescent="0.3">
      <c r="B76" s="557">
        <v>62</v>
      </c>
      <c r="C76" s="558" t="s">
        <v>1911</v>
      </c>
      <c r="D76" s="559" t="s">
        <v>1896</v>
      </c>
      <c r="E76" s="558">
        <v>1</v>
      </c>
      <c r="F76" s="562">
        <v>7</v>
      </c>
      <c r="G76" s="561" t="s">
        <v>1906</v>
      </c>
      <c r="H76" s="585" t="s">
        <v>1907</v>
      </c>
      <c r="I76" s="636" t="s">
        <v>540</v>
      </c>
      <c r="J76" s="561" t="s">
        <v>1908</v>
      </c>
      <c r="K76" s="563">
        <v>390</v>
      </c>
      <c r="L76" s="564">
        <v>0</v>
      </c>
      <c r="M76" s="565">
        <v>5</v>
      </c>
      <c r="N76" s="560">
        <v>45372</v>
      </c>
      <c r="O76" s="795" t="s">
        <v>2076</v>
      </c>
      <c r="P76" s="569"/>
      <c r="Q76" s="567"/>
      <c r="R76" s="568">
        <f t="shared" si="1"/>
        <v>395</v>
      </c>
    </row>
    <row r="77" spans="2:18" ht="30" customHeight="1" x14ac:dyDescent="0.3">
      <c r="B77" s="557">
        <v>63</v>
      </c>
      <c r="C77" s="558" t="s">
        <v>1911</v>
      </c>
      <c r="D77" s="559" t="s">
        <v>1897</v>
      </c>
      <c r="E77" s="558">
        <v>3</v>
      </c>
      <c r="F77" s="562"/>
      <c r="G77" s="561" t="s">
        <v>511</v>
      </c>
      <c r="H77" s="585" t="s">
        <v>396</v>
      </c>
      <c r="I77" s="636" t="s">
        <v>419</v>
      </c>
      <c r="J77" s="561" t="s">
        <v>1910</v>
      </c>
      <c r="K77" s="563">
        <v>560</v>
      </c>
      <c r="L77" s="564">
        <v>317</v>
      </c>
      <c r="M77" s="565">
        <v>0</v>
      </c>
      <c r="N77" s="560" t="s">
        <v>1920</v>
      </c>
      <c r="O77" s="795" t="s">
        <v>2076</v>
      </c>
      <c r="P77" s="569"/>
      <c r="Q77" s="567"/>
      <c r="R77" s="568">
        <f t="shared" si="1"/>
        <v>877</v>
      </c>
    </row>
    <row r="78" spans="2:18" ht="30" customHeight="1" x14ac:dyDescent="0.3">
      <c r="B78" s="557">
        <v>64</v>
      </c>
      <c r="C78" s="558" t="s">
        <v>787</v>
      </c>
      <c r="D78" s="559" t="s">
        <v>1899</v>
      </c>
      <c r="E78" s="558">
        <v>2</v>
      </c>
      <c r="F78" s="562">
        <v>11</v>
      </c>
      <c r="G78" s="561" t="s">
        <v>1898</v>
      </c>
      <c r="H78" s="585" t="s">
        <v>1279</v>
      </c>
      <c r="I78" s="636" t="s">
        <v>397</v>
      </c>
      <c r="J78" s="561" t="s">
        <v>1909</v>
      </c>
      <c r="K78" s="563">
        <v>66</v>
      </c>
      <c r="L78" s="564">
        <v>0</v>
      </c>
      <c r="M78" s="565">
        <v>0</v>
      </c>
      <c r="N78" s="560" t="s">
        <v>1918</v>
      </c>
      <c r="O78" s="795" t="s">
        <v>2147</v>
      </c>
      <c r="P78" s="569"/>
      <c r="Q78" s="567"/>
      <c r="R78" s="568">
        <f t="shared" si="1"/>
        <v>66</v>
      </c>
    </row>
    <row r="79" spans="2:18" ht="30" customHeight="1" x14ac:dyDescent="0.3">
      <c r="B79" s="557">
        <v>65</v>
      </c>
      <c r="C79" s="558" t="s">
        <v>1982</v>
      </c>
      <c r="D79" s="559" t="s">
        <v>1960</v>
      </c>
      <c r="E79" s="558">
        <v>2</v>
      </c>
      <c r="F79" s="562">
        <v>16</v>
      </c>
      <c r="G79" s="561" t="s">
        <v>501</v>
      </c>
      <c r="H79" s="585" t="s">
        <v>773</v>
      </c>
      <c r="I79" s="636" t="s">
        <v>1375</v>
      </c>
      <c r="J79" s="561" t="s">
        <v>1961</v>
      </c>
      <c r="K79" s="563">
        <v>490</v>
      </c>
      <c r="L79" s="564">
        <v>0</v>
      </c>
      <c r="M79" s="565">
        <v>20</v>
      </c>
      <c r="N79" s="560" t="s">
        <v>1974</v>
      </c>
      <c r="O79" s="795" t="s">
        <v>2076</v>
      </c>
      <c r="P79" s="569"/>
      <c r="Q79" s="567"/>
      <c r="R79" s="568">
        <f t="shared" si="1"/>
        <v>510</v>
      </c>
    </row>
    <row r="80" spans="2:18" ht="30" customHeight="1" x14ac:dyDescent="0.3">
      <c r="B80" s="557"/>
      <c r="C80" s="558" t="s">
        <v>1982</v>
      </c>
      <c r="D80" s="559" t="s">
        <v>1962</v>
      </c>
      <c r="E80" s="558">
        <v>2</v>
      </c>
      <c r="F80" s="562">
        <v>16</v>
      </c>
      <c r="G80" s="561" t="s">
        <v>501</v>
      </c>
      <c r="H80" s="585" t="s">
        <v>773</v>
      </c>
      <c r="I80" s="636" t="s">
        <v>1375</v>
      </c>
      <c r="J80" s="561" t="s">
        <v>1963</v>
      </c>
      <c r="K80" s="563">
        <v>490</v>
      </c>
      <c r="L80" s="564">
        <v>0</v>
      </c>
      <c r="M80" s="565">
        <v>20</v>
      </c>
      <c r="N80" s="560" t="s">
        <v>1974</v>
      </c>
      <c r="O80" s="795" t="s">
        <v>2076</v>
      </c>
      <c r="P80" s="569"/>
      <c r="Q80" s="567"/>
      <c r="R80" s="568">
        <f t="shared" si="1"/>
        <v>510</v>
      </c>
    </row>
    <row r="81" spans="2:18" ht="30" customHeight="1" x14ac:dyDescent="0.3">
      <c r="B81" s="557">
        <v>66</v>
      </c>
      <c r="C81" s="558" t="s">
        <v>1982</v>
      </c>
      <c r="D81" s="559" t="s">
        <v>1964</v>
      </c>
      <c r="E81" s="558">
        <v>3</v>
      </c>
      <c r="F81" s="562">
        <v>24</v>
      </c>
      <c r="G81" s="561" t="s">
        <v>511</v>
      </c>
      <c r="H81" s="585" t="s">
        <v>1510</v>
      </c>
      <c r="I81" s="636" t="s">
        <v>419</v>
      </c>
      <c r="J81" s="561" t="s">
        <v>1965</v>
      </c>
      <c r="K81" s="563">
        <v>650</v>
      </c>
      <c r="L81" s="564">
        <v>317</v>
      </c>
      <c r="M81" s="565">
        <v>0</v>
      </c>
      <c r="N81" s="560" t="s">
        <v>1976</v>
      </c>
      <c r="O81" s="795" t="s">
        <v>2148</v>
      </c>
      <c r="P81" s="569"/>
      <c r="Q81" s="567"/>
      <c r="R81" s="568">
        <f t="shared" si="1"/>
        <v>967</v>
      </c>
    </row>
    <row r="82" spans="2:18" ht="30" customHeight="1" x14ac:dyDescent="0.3">
      <c r="B82" s="557">
        <v>67</v>
      </c>
      <c r="C82" s="558" t="s">
        <v>1982</v>
      </c>
      <c r="D82" s="559" t="s">
        <v>1966</v>
      </c>
      <c r="E82" s="558">
        <v>3</v>
      </c>
      <c r="F82" s="562">
        <v>18</v>
      </c>
      <c r="G82" s="561" t="s">
        <v>501</v>
      </c>
      <c r="H82" s="585" t="s">
        <v>619</v>
      </c>
      <c r="I82" s="636" t="s">
        <v>503</v>
      </c>
      <c r="J82" s="561" t="s">
        <v>1967</v>
      </c>
      <c r="K82" s="563">
        <v>540</v>
      </c>
      <c r="L82" s="564">
        <v>317</v>
      </c>
      <c r="M82" s="565">
        <v>0</v>
      </c>
      <c r="N82" s="560" t="s">
        <v>1976</v>
      </c>
      <c r="O82" s="795" t="s">
        <v>2044</v>
      </c>
      <c r="P82" s="569" t="s">
        <v>1981</v>
      </c>
      <c r="Q82" s="567"/>
      <c r="R82" s="568">
        <f t="shared" si="1"/>
        <v>857</v>
      </c>
    </row>
    <row r="83" spans="2:18" ht="30" customHeight="1" x14ac:dyDescent="0.3">
      <c r="B83" s="557">
        <v>68</v>
      </c>
      <c r="C83" s="558" t="s">
        <v>1982</v>
      </c>
      <c r="D83" s="559" t="s">
        <v>617</v>
      </c>
      <c r="E83" s="558">
        <v>4</v>
      </c>
      <c r="F83" s="562">
        <v>22</v>
      </c>
      <c r="G83" s="561" t="s">
        <v>557</v>
      </c>
      <c r="H83" s="585" t="s">
        <v>790</v>
      </c>
      <c r="I83" s="636" t="s">
        <v>503</v>
      </c>
      <c r="J83" s="561" t="s">
        <v>801</v>
      </c>
      <c r="K83" s="563">
        <v>385</v>
      </c>
      <c r="L83" s="564">
        <v>323.8</v>
      </c>
      <c r="M83" s="565">
        <v>0</v>
      </c>
      <c r="N83" s="560" t="s">
        <v>1978</v>
      </c>
      <c r="O83" s="795" t="s">
        <v>2044</v>
      </c>
      <c r="P83" s="569"/>
      <c r="Q83" s="567"/>
      <c r="R83" s="568">
        <f t="shared" si="1"/>
        <v>708.8</v>
      </c>
    </row>
    <row r="84" spans="2:18" ht="30" customHeight="1" x14ac:dyDescent="0.3">
      <c r="B84" s="557">
        <v>69</v>
      </c>
      <c r="C84" s="558" t="s">
        <v>1982</v>
      </c>
      <c r="D84" s="559" t="s">
        <v>1968</v>
      </c>
      <c r="E84" s="558">
        <v>1</v>
      </c>
      <c r="F84" s="562">
        <v>7</v>
      </c>
      <c r="G84" s="561" t="s">
        <v>511</v>
      </c>
      <c r="H84" s="585" t="s">
        <v>1969</v>
      </c>
      <c r="I84" s="636" t="s">
        <v>791</v>
      </c>
      <c r="J84" s="561" t="s">
        <v>1970</v>
      </c>
      <c r="K84" s="563">
        <v>250</v>
      </c>
      <c r="L84" s="564">
        <v>35</v>
      </c>
      <c r="M84" s="565">
        <v>0</v>
      </c>
      <c r="N84" s="560">
        <v>45378</v>
      </c>
      <c r="O84" s="796" t="s">
        <v>2044</v>
      </c>
      <c r="P84" s="569"/>
      <c r="Q84" s="567"/>
      <c r="R84" s="568">
        <f t="shared" si="1"/>
        <v>285</v>
      </c>
    </row>
    <row r="85" spans="2:18" ht="30" customHeight="1" x14ac:dyDescent="0.3">
      <c r="B85" s="557">
        <v>70</v>
      </c>
      <c r="C85" s="558" t="s">
        <v>1982</v>
      </c>
      <c r="D85" s="559" t="s">
        <v>1971</v>
      </c>
      <c r="E85" s="558">
        <v>3</v>
      </c>
      <c r="F85" s="562">
        <v>18</v>
      </c>
      <c r="G85" s="561" t="s">
        <v>1784</v>
      </c>
      <c r="H85" s="585" t="s">
        <v>790</v>
      </c>
      <c r="I85" s="636" t="s">
        <v>503</v>
      </c>
      <c r="J85" s="561" t="s">
        <v>1782</v>
      </c>
      <c r="K85" s="563">
        <v>550</v>
      </c>
      <c r="L85" s="564">
        <v>177</v>
      </c>
      <c r="M85" s="565">
        <v>0</v>
      </c>
      <c r="N85" s="560" t="s">
        <v>1980</v>
      </c>
      <c r="O85" s="795" t="s">
        <v>2076</v>
      </c>
      <c r="P85" s="569"/>
      <c r="Q85" s="567"/>
      <c r="R85" s="568">
        <f t="shared" si="1"/>
        <v>727</v>
      </c>
    </row>
    <row r="86" spans="2:18" ht="30" customHeight="1" thickBot="1" x14ac:dyDescent="0.35">
      <c r="B86" s="917">
        <v>71</v>
      </c>
      <c r="C86" s="918" t="s">
        <v>1982</v>
      </c>
      <c r="D86" s="919" t="s">
        <v>1972</v>
      </c>
      <c r="E86" s="920">
        <v>3</v>
      </c>
      <c r="F86" s="1822">
        <v>20</v>
      </c>
      <c r="G86" s="921" t="s">
        <v>511</v>
      </c>
      <c r="H86" s="922" t="s">
        <v>1774</v>
      </c>
      <c r="I86" s="923" t="s">
        <v>540</v>
      </c>
      <c r="J86" s="921" t="s">
        <v>1775</v>
      </c>
      <c r="K86" s="924">
        <v>630</v>
      </c>
      <c r="L86" s="925">
        <v>332</v>
      </c>
      <c r="M86" s="926">
        <v>0</v>
      </c>
      <c r="N86" s="927" t="s">
        <v>1980</v>
      </c>
      <c r="O86" s="1051" t="s">
        <v>2147</v>
      </c>
      <c r="P86" s="928"/>
      <c r="Q86" s="929"/>
      <c r="R86" s="930">
        <f t="shared" si="1"/>
        <v>962</v>
      </c>
    </row>
    <row r="87" spans="2:18" ht="30" customHeight="1" x14ac:dyDescent="0.3">
      <c r="B87" s="931">
        <v>72</v>
      </c>
      <c r="C87" s="932" t="s">
        <v>2017</v>
      </c>
      <c r="D87" s="933" t="s">
        <v>2003</v>
      </c>
      <c r="E87" s="932">
        <v>3</v>
      </c>
      <c r="F87" s="1823">
        <v>16</v>
      </c>
      <c r="G87" s="934" t="s">
        <v>831</v>
      </c>
      <c r="H87" s="935" t="s">
        <v>977</v>
      </c>
      <c r="I87" s="936" t="s">
        <v>419</v>
      </c>
      <c r="J87" s="934" t="s">
        <v>2007</v>
      </c>
      <c r="K87" s="937">
        <v>440</v>
      </c>
      <c r="L87" s="938">
        <v>317</v>
      </c>
      <c r="M87" s="939">
        <v>0</v>
      </c>
      <c r="N87" s="940" t="s">
        <v>2010</v>
      </c>
      <c r="O87" s="1052" t="s">
        <v>2147</v>
      </c>
      <c r="P87" s="941"/>
      <c r="Q87" s="942"/>
      <c r="R87" s="943">
        <f t="shared" si="1"/>
        <v>757</v>
      </c>
    </row>
    <row r="88" spans="2:18" ht="30" customHeight="1" x14ac:dyDescent="0.3">
      <c r="B88" s="557">
        <v>73</v>
      </c>
      <c r="C88" s="558" t="s">
        <v>2017</v>
      </c>
      <c r="D88" s="559" t="s">
        <v>2004</v>
      </c>
      <c r="E88" s="558">
        <v>4</v>
      </c>
      <c r="F88" s="562">
        <v>27</v>
      </c>
      <c r="G88" s="561" t="s">
        <v>538</v>
      </c>
      <c r="H88" s="585" t="s">
        <v>844</v>
      </c>
      <c r="I88" s="636" t="s">
        <v>558</v>
      </c>
      <c r="J88" s="561" t="s">
        <v>865</v>
      </c>
      <c r="K88" s="563">
        <v>440</v>
      </c>
      <c r="L88" s="564">
        <v>202.6</v>
      </c>
      <c r="M88" s="565">
        <v>0</v>
      </c>
      <c r="N88" s="560" t="s">
        <v>2012</v>
      </c>
      <c r="O88" s="796" t="s">
        <v>2147</v>
      </c>
      <c r="P88" s="569"/>
      <c r="Q88" s="567"/>
      <c r="R88" s="568">
        <f t="shared" si="1"/>
        <v>642.6</v>
      </c>
    </row>
    <row r="89" spans="2:18" ht="30" customHeight="1" x14ac:dyDescent="0.3">
      <c r="B89" s="557">
        <v>74</v>
      </c>
      <c r="C89" s="558" t="s">
        <v>2017</v>
      </c>
      <c r="D89" s="559" t="s">
        <v>2005</v>
      </c>
      <c r="E89" s="558">
        <v>5</v>
      </c>
      <c r="F89" s="562">
        <v>28</v>
      </c>
      <c r="G89" s="561" t="s">
        <v>557</v>
      </c>
      <c r="H89" s="585" t="s">
        <v>880</v>
      </c>
      <c r="I89" s="636" t="s">
        <v>419</v>
      </c>
      <c r="J89" s="561" t="s">
        <v>895</v>
      </c>
      <c r="K89" s="563">
        <v>440</v>
      </c>
      <c r="L89" s="564">
        <v>411.6</v>
      </c>
      <c r="M89" s="565">
        <v>0</v>
      </c>
      <c r="N89" s="560" t="s">
        <v>2014</v>
      </c>
      <c r="O89" s="796" t="s">
        <v>2147</v>
      </c>
      <c r="P89" s="569"/>
      <c r="Q89" s="567"/>
      <c r="R89" s="568">
        <f t="shared" si="1"/>
        <v>851.6</v>
      </c>
    </row>
    <row r="90" spans="2:18" ht="30" customHeight="1" x14ac:dyDescent="0.3">
      <c r="B90" s="557">
        <v>75</v>
      </c>
      <c r="C90" s="558" t="s">
        <v>2017</v>
      </c>
      <c r="D90" s="559" t="s">
        <v>2006</v>
      </c>
      <c r="E90" s="558">
        <v>3</v>
      </c>
      <c r="F90" s="562">
        <v>18</v>
      </c>
      <c r="G90" s="561" t="s">
        <v>511</v>
      </c>
      <c r="H90" s="585" t="s">
        <v>1818</v>
      </c>
      <c r="I90" s="636" t="s">
        <v>540</v>
      </c>
      <c r="J90" s="561" t="s">
        <v>2008</v>
      </c>
      <c r="K90" s="563">
        <v>590</v>
      </c>
      <c r="L90" s="564">
        <v>332</v>
      </c>
      <c r="M90" s="565">
        <v>0</v>
      </c>
      <c r="N90" s="560" t="s">
        <v>2016</v>
      </c>
      <c r="O90" s="795" t="s">
        <v>2147</v>
      </c>
      <c r="P90" s="569"/>
      <c r="Q90" s="567"/>
      <c r="R90" s="568">
        <f t="shared" si="1"/>
        <v>922</v>
      </c>
    </row>
    <row r="91" spans="2:18" ht="30" customHeight="1" x14ac:dyDescent="0.3">
      <c r="B91" s="557">
        <v>76</v>
      </c>
      <c r="C91" s="558" t="s">
        <v>1072</v>
      </c>
      <c r="D91" s="559" t="s">
        <v>2028</v>
      </c>
      <c r="E91" s="558">
        <v>2</v>
      </c>
      <c r="F91" s="562">
        <v>14</v>
      </c>
      <c r="G91" s="561" t="s">
        <v>511</v>
      </c>
      <c r="H91" s="585" t="s">
        <v>1454</v>
      </c>
      <c r="I91" s="636" t="s">
        <v>397</v>
      </c>
      <c r="J91" s="561" t="s">
        <v>2033</v>
      </c>
      <c r="K91" s="563">
        <v>500</v>
      </c>
      <c r="L91" s="564">
        <v>0</v>
      </c>
      <c r="M91" s="565">
        <v>20</v>
      </c>
      <c r="N91" s="560" t="s">
        <v>2038</v>
      </c>
      <c r="O91" s="795" t="s">
        <v>2147</v>
      </c>
      <c r="P91" s="569"/>
      <c r="Q91" s="567"/>
      <c r="R91" s="568">
        <f t="shared" si="1"/>
        <v>520</v>
      </c>
    </row>
    <row r="92" spans="2:18" ht="30" customHeight="1" x14ac:dyDescent="0.3">
      <c r="B92" s="557">
        <v>77</v>
      </c>
      <c r="C92" s="558" t="s">
        <v>1072</v>
      </c>
      <c r="D92" s="559" t="s">
        <v>2028</v>
      </c>
      <c r="E92" s="558">
        <v>2</v>
      </c>
      <c r="F92" s="562">
        <v>14</v>
      </c>
      <c r="G92" s="561" t="s">
        <v>511</v>
      </c>
      <c r="H92" s="585" t="s">
        <v>1774</v>
      </c>
      <c r="I92" s="636" t="s">
        <v>397</v>
      </c>
      <c r="J92" s="561" t="s">
        <v>2031</v>
      </c>
      <c r="K92" s="563">
        <v>500</v>
      </c>
      <c r="L92" s="564">
        <v>0</v>
      </c>
      <c r="M92" s="565">
        <v>10</v>
      </c>
      <c r="N92" s="560" t="s">
        <v>2038</v>
      </c>
      <c r="O92" s="795" t="s">
        <v>2147</v>
      </c>
      <c r="P92" s="569"/>
      <c r="Q92" s="567"/>
      <c r="R92" s="568">
        <f t="shared" si="1"/>
        <v>510</v>
      </c>
    </row>
    <row r="93" spans="2:18" ht="30" customHeight="1" x14ac:dyDescent="0.3">
      <c r="B93" s="557">
        <v>78</v>
      </c>
      <c r="C93" s="558" t="s">
        <v>1072</v>
      </c>
      <c r="D93" s="559" t="s">
        <v>2029</v>
      </c>
      <c r="E93" s="558">
        <v>2</v>
      </c>
      <c r="F93" s="562">
        <v>14</v>
      </c>
      <c r="G93" s="561" t="s">
        <v>511</v>
      </c>
      <c r="H93" s="585" t="s">
        <v>2034</v>
      </c>
      <c r="I93" s="636" t="s">
        <v>1375</v>
      </c>
      <c r="J93" s="561" t="s">
        <v>2035</v>
      </c>
      <c r="K93" s="563">
        <v>410</v>
      </c>
      <c r="L93" s="564">
        <v>217</v>
      </c>
      <c r="M93" s="565">
        <v>0</v>
      </c>
      <c r="N93" s="560" t="s">
        <v>2038</v>
      </c>
      <c r="O93" s="795" t="s">
        <v>2164</v>
      </c>
      <c r="P93" s="569"/>
      <c r="Q93" s="567"/>
      <c r="R93" s="568">
        <f t="shared" si="1"/>
        <v>627</v>
      </c>
    </row>
    <row r="94" spans="2:18" ht="30" customHeight="1" x14ac:dyDescent="0.3">
      <c r="B94" s="557">
        <v>79</v>
      </c>
      <c r="C94" s="558" t="s">
        <v>1072</v>
      </c>
      <c r="D94" s="584" t="s">
        <v>2030</v>
      </c>
      <c r="E94" s="694">
        <v>2</v>
      </c>
      <c r="F94" s="562">
        <v>14</v>
      </c>
      <c r="G94" s="561" t="s">
        <v>511</v>
      </c>
      <c r="H94" s="585" t="s">
        <v>1437</v>
      </c>
      <c r="I94" s="636" t="s">
        <v>540</v>
      </c>
      <c r="J94" s="561" t="s">
        <v>2036</v>
      </c>
      <c r="K94" s="563">
        <v>560</v>
      </c>
      <c r="L94" s="564">
        <v>0</v>
      </c>
      <c r="M94" s="565">
        <v>20</v>
      </c>
      <c r="N94" s="560" t="s">
        <v>2040</v>
      </c>
      <c r="O94" s="795" t="s">
        <v>2147</v>
      </c>
      <c r="P94" s="569"/>
      <c r="Q94" s="567"/>
      <c r="R94" s="568">
        <f t="shared" si="1"/>
        <v>580</v>
      </c>
    </row>
    <row r="95" spans="2:18" ht="30" customHeight="1" x14ac:dyDescent="0.3">
      <c r="B95" s="557">
        <v>80</v>
      </c>
      <c r="C95" s="558" t="s">
        <v>1072</v>
      </c>
      <c r="D95" s="559" t="s">
        <v>1451</v>
      </c>
      <c r="E95" s="558">
        <v>3</v>
      </c>
      <c r="F95" s="562">
        <v>20</v>
      </c>
      <c r="G95" s="561" t="s">
        <v>511</v>
      </c>
      <c r="H95" s="585" t="s">
        <v>1454</v>
      </c>
      <c r="I95" s="636" t="s">
        <v>540</v>
      </c>
      <c r="J95" s="561" t="s">
        <v>1457</v>
      </c>
      <c r="K95" s="563">
        <v>630</v>
      </c>
      <c r="L95" s="564">
        <v>0</v>
      </c>
      <c r="M95" s="565">
        <v>15</v>
      </c>
      <c r="N95" s="560" t="s">
        <v>2041</v>
      </c>
      <c r="O95" s="795" t="s">
        <v>2147</v>
      </c>
      <c r="P95" s="569"/>
      <c r="Q95" s="567"/>
      <c r="R95" s="568">
        <f t="shared" si="1"/>
        <v>645</v>
      </c>
    </row>
    <row r="96" spans="2:18" ht="30" customHeight="1" x14ac:dyDescent="0.3">
      <c r="B96" s="557">
        <v>81</v>
      </c>
      <c r="C96" s="558" t="s">
        <v>416</v>
      </c>
      <c r="D96" s="559" t="s">
        <v>2050</v>
      </c>
      <c r="E96" s="558">
        <v>3</v>
      </c>
      <c r="F96" s="562">
        <v>18</v>
      </c>
      <c r="G96" s="561" t="s">
        <v>538</v>
      </c>
      <c r="H96" s="585" t="s">
        <v>1595</v>
      </c>
      <c r="I96" s="636" t="s">
        <v>419</v>
      </c>
      <c r="J96" s="561" t="s">
        <v>2058</v>
      </c>
      <c r="K96" s="563">
        <v>341</v>
      </c>
      <c r="L96" s="564">
        <v>45</v>
      </c>
      <c r="M96" s="565">
        <v>0</v>
      </c>
      <c r="N96" s="560" t="s">
        <v>2069</v>
      </c>
      <c r="O96" s="795" t="s">
        <v>2159</v>
      </c>
      <c r="P96" s="569"/>
      <c r="Q96" s="567"/>
      <c r="R96" s="568">
        <f t="shared" si="1"/>
        <v>386</v>
      </c>
    </row>
    <row r="97" spans="2:18" ht="30" customHeight="1" x14ac:dyDescent="0.3">
      <c r="B97" s="557">
        <v>82</v>
      </c>
      <c r="C97" s="558" t="s">
        <v>416</v>
      </c>
      <c r="D97" s="559" t="s">
        <v>2051</v>
      </c>
      <c r="E97" s="558">
        <v>4</v>
      </c>
      <c r="F97" s="562">
        <v>27</v>
      </c>
      <c r="G97" s="561" t="s">
        <v>538</v>
      </c>
      <c r="H97" s="585" t="s">
        <v>977</v>
      </c>
      <c r="I97" s="636" t="s">
        <v>791</v>
      </c>
      <c r="J97" s="561" t="s">
        <v>2059</v>
      </c>
      <c r="K97" s="563">
        <v>440</v>
      </c>
      <c r="L97" s="564">
        <v>222.6</v>
      </c>
      <c r="M97" s="565">
        <v>0</v>
      </c>
      <c r="N97" s="560" t="s">
        <v>2071</v>
      </c>
      <c r="O97" s="795" t="s">
        <v>2159</v>
      </c>
      <c r="P97" s="569"/>
      <c r="Q97" s="567"/>
      <c r="R97" s="568">
        <f t="shared" si="1"/>
        <v>662.6</v>
      </c>
    </row>
    <row r="98" spans="2:18" ht="30" customHeight="1" x14ac:dyDescent="0.3">
      <c r="B98" s="557"/>
      <c r="C98" s="558" t="s">
        <v>416</v>
      </c>
      <c r="D98" s="559" t="s">
        <v>2051</v>
      </c>
      <c r="E98" s="558">
        <v>4</v>
      </c>
      <c r="F98" s="562">
        <v>27</v>
      </c>
      <c r="G98" s="561" t="s">
        <v>538</v>
      </c>
      <c r="H98" s="585" t="s">
        <v>977</v>
      </c>
      <c r="I98" s="636" t="s">
        <v>791</v>
      </c>
      <c r="J98" s="561" t="s">
        <v>978</v>
      </c>
      <c r="K98" s="563">
        <v>440</v>
      </c>
      <c r="L98" s="564">
        <v>222.6</v>
      </c>
      <c r="M98" s="565">
        <v>0</v>
      </c>
      <c r="N98" s="560" t="s">
        <v>2071</v>
      </c>
      <c r="O98" s="795" t="s">
        <v>2159</v>
      </c>
      <c r="P98" s="569"/>
      <c r="Q98" s="567"/>
      <c r="R98" s="568">
        <f t="shared" si="1"/>
        <v>662.6</v>
      </c>
    </row>
    <row r="99" spans="2:18" ht="30" customHeight="1" x14ac:dyDescent="0.3">
      <c r="B99" s="557">
        <v>83</v>
      </c>
      <c r="C99" s="558" t="s">
        <v>416</v>
      </c>
      <c r="D99" s="559" t="s">
        <v>2052</v>
      </c>
      <c r="E99" s="558">
        <v>5</v>
      </c>
      <c r="F99" s="562">
        <v>27</v>
      </c>
      <c r="G99" s="561" t="s">
        <v>831</v>
      </c>
      <c r="H99" s="585" t="s">
        <v>1646</v>
      </c>
      <c r="I99" s="636" t="s">
        <v>397</v>
      </c>
      <c r="J99" s="561" t="s">
        <v>2060</v>
      </c>
      <c r="K99" s="563">
        <v>620</v>
      </c>
      <c r="L99" s="564">
        <v>517</v>
      </c>
      <c r="M99" s="565">
        <v>0</v>
      </c>
      <c r="N99" s="560" t="s">
        <v>2071</v>
      </c>
      <c r="O99" s="795" t="s">
        <v>2164</v>
      </c>
      <c r="P99" s="569"/>
      <c r="Q99" s="567"/>
      <c r="R99" s="568">
        <f t="shared" si="1"/>
        <v>1137</v>
      </c>
    </row>
    <row r="100" spans="2:18" ht="30" customHeight="1" x14ac:dyDescent="0.3">
      <c r="B100" s="557">
        <v>84</v>
      </c>
      <c r="C100" s="558" t="s">
        <v>416</v>
      </c>
      <c r="D100" s="559" t="s">
        <v>2054</v>
      </c>
      <c r="E100" s="558">
        <v>3</v>
      </c>
      <c r="F100" s="562">
        <v>24</v>
      </c>
      <c r="G100" s="561" t="s">
        <v>831</v>
      </c>
      <c r="H100" s="585" t="s">
        <v>2061</v>
      </c>
      <c r="I100" s="636" t="s">
        <v>1375</v>
      </c>
      <c r="J100" s="561" t="s">
        <v>2062</v>
      </c>
      <c r="K100" s="563">
        <v>440</v>
      </c>
      <c r="L100" s="564">
        <v>317</v>
      </c>
      <c r="M100" s="565">
        <v>0</v>
      </c>
      <c r="N100" s="560" t="s">
        <v>2073</v>
      </c>
      <c r="O100" s="795" t="s">
        <v>2159</v>
      </c>
      <c r="P100" s="569"/>
      <c r="Q100" s="567"/>
      <c r="R100" s="568">
        <f t="shared" si="1"/>
        <v>757</v>
      </c>
    </row>
    <row r="101" spans="2:18" ht="30" customHeight="1" x14ac:dyDescent="0.3">
      <c r="B101" s="557">
        <v>85</v>
      </c>
      <c r="C101" s="558" t="s">
        <v>416</v>
      </c>
      <c r="D101" s="559" t="s">
        <v>2055</v>
      </c>
      <c r="E101" s="558">
        <v>3</v>
      </c>
      <c r="F101" s="562">
        <v>16</v>
      </c>
      <c r="G101" s="561" t="s">
        <v>538</v>
      </c>
      <c r="H101" s="585" t="s">
        <v>773</v>
      </c>
      <c r="I101" s="636" t="s">
        <v>1375</v>
      </c>
      <c r="J101" s="561" t="s">
        <v>2063</v>
      </c>
      <c r="K101" s="563">
        <v>341</v>
      </c>
      <c r="L101" s="564">
        <v>172.6</v>
      </c>
      <c r="M101" s="565">
        <v>0</v>
      </c>
      <c r="N101" s="560" t="s">
        <v>2073</v>
      </c>
      <c r="O101" s="795" t="s">
        <v>2164</v>
      </c>
      <c r="P101" s="569"/>
      <c r="Q101" s="567"/>
      <c r="R101" s="568">
        <f t="shared" si="1"/>
        <v>513.6</v>
      </c>
    </row>
    <row r="102" spans="2:18" ht="30" customHeight="1" x14ac:dyDescent="0.3">
      <c r="B102" s="557">
        <v>86</v>
      </c>
      <c r="C102" s="558" t="s">
        <v>416</v>
      </c>
      <c r="D102" s="559" t="s">
        <v>2056</v>
      </c>
      <c r="E102" s="558">
        <v>3</v>
      </c>
      <c r="F102" s="562">
        <v>16</v>
      </c>
      <c r="G102" s="561" t="s">
        <v>831</v>
      </c>
      <c r="H102" s="585" t="s">
        <v>977</v>
      </c>
      <c r="I102" s="636" t="s">
        <v>419</v>
      </c>
      <c r="J102" s="561" t="s">
        <v>2064</v>
      </c>
      <c r="K102" s="563">
        <v>440</v>
      </c>
      <c r="L102" s="564">
        <v>317</v>
      </c>
      <c r="M102" s="565">
        <v>0</v>
      </c>
      <c r="N102" s="560" t="s">
        <v>2073</v>
      </c>
      <c r="O102" s="562" t="s">
        <v>3211</v>
      </c>
      <c r="P102" s="569"/>
      <c r="Q102" s="567"/>
      <c r="R102" s="568">
        <f t="shared" si="1"/>
        <v>757</v>
      </c>
    </row>
    <row r="103" spans="2:18" ht="30" customHeight="1" x14ac:dyDescent="0.3">
      <c r="B103" s="557">
        <v>87</v>
      </c>
      <c r="C103" s="558" t="s">
        <v>416</v>
      </c>
      <c r="D103" s="559" t="s">
        <v>2057</v>
      </c>
      <c r="E103" s="558">
        <v>2</v>
      </c>
      <c r="F103" s="562">
        <v>14</v>
      </c>
      <c r="G103" s="561" t="s">
        <v>511</v>
      </c>
      <c r="H103" s="585" t="s">
        <v>1454</v>
      </c>
      <c r="I103" s="636" t="s">
        <v>1375</v>
      </c>
      <c r="J103" s="561" t="s">
        <v>2065</v>
      </c>
      <c r="K103" s="563">
        <v>500</v>
      </c>
      <c r="L103" s="564">
        <v>0</v>
      </c>
      <c r="M103" s="565">
        <v>10</v>
      </c>
      <c r="N103" s="560" t="s">
        <v>2075</v>
      </c>
      <c r="O103" s="795" t="s">
        <v>2159</v>
      </c>
      <c r="P103" s="569"/>
      <c r="Q103" s="567"/>
      <c r="R103" s="568">
        <f t="shared" si="1"/>
        <v>510</v>
      </c>
    </row>
    <row r="104" spans="2:18" ht="30" customHeight="1" x14ac:dyDescent="0.3">
      <c r="B104" s="557">
        <v>88</v>
      </c>
      <c r="C104" s="558" t="s">
        <v>509</v>
      </c>
      <c r="D104" s="559" t="s">
        <v>1502</v>
      </c>
      <c r="E104" s="558">
        <v>2</v>
      </c>
      <c r="F104" s="562">
        <v>16</v>
      </c>
      <c r="G104" s="561" t="s">
        <v>501</v>
      </c>
      <c r="H104" s="585" t="s">
        <v>773</v>
      </c>
      <c r="I104" s="636" t="s">
        <v>558</v>
      </c>
      <c r="J104" s="561" t="s">
        <v>2066</v>
      </c>
      <c r="K104" s="563">
        <v>490</v>
      </c>
      <c r="L104" s="564">
        <v>0</v>
      </c>
      <c r="M104" s="565">
        <v>20</v>
      </c>
      <c r="N104" s="560" t="s">
        <v>2075</v>
      </c>
      <c r="O104" s="795" t="s">
        <v>2159</v>
      </c>
      <c r="P104" s="569"/>
      <c r="Q104" s="567"/>
      <c r="R104" s="568">
        <f t="shared" si="1"/>
        <v>510</v>
      </c>
    </row>
    <row r="105" spans="2:18" ht="30" customHeight="1" x14ac:dyDescent="0.3">
      <c r="B105" s="557"/>
      <c r="C105" s="558" t="s">
        <v>509</v>
      </c>
      <c r="D105" s="559" t="s">
        <v>1502</v>
      </c>
      <c r="E105" s="558">
        <v>2</v>
      </c>
      <c r="F105" s="562">
        <v>16</v>
      </c>
      <c r="G105" s="561" t="s">
        <v>501</v>
      </c>
      <c r="H105" s="585" t="s">
        <v>773</v>
      </c>
      <c r="I105" s="636" t="s">
        <v>397</v>
      </c>
      <c r="J105" s="561" t="s">
        <v>2067</v>
      </c>
      <c r="K105" s="563">
        <v>490</v>
      </c>
      <c r="L105" s="564">
        <v>0</v>
      </c>
      <c r="M105" s="565">
        <v>20</v>
      </c>
      <c r="N105" s="560" t="s">
        <v>2075</v>
      </c>
      <c r="O105" s="795" t="s">
        <v>2159</v>
      </c>
      <c r="P105" s="569"/>
      <c r="Q105" s="567"/>
      <c r="R105" s="568">
        <f t="shared" si="1"/>
        <v>510</v>
      </c>
    </row>
    <row r="106" spans="2:18" ht="30" customHeight="1" x14ac:dyDescent="0.3">
      <c r="B106" s="557">
        <v>89</v>
      </c>
      <c r="C106" s="558" t="s">
        <v>416</v>
      </c>
      <c r="D106" s="559" t="s">
        <v>2081</v>
      </c>
      <c r="E106" s="558">
        <v>13</v>
      </c>
      <c r="F106" s="562">
        <v>100</v>
      </c>
      <c r="G106" s="561" t="s">
        <v>501</v>
      </c>
      <c r="H106" s="585" t="s">
        <v>2082</v>
      </c>
      <c r="I106" s="636" t="s">
        <v>558</v>
      </c>
      <c r="J106" s="561" t="s">
        <v>2083</v>
      </c>
      <c r="K106" s="563">
        <v>1450</v>
      </c>
      <c r="L106" s="564" t="s">
        <v>2084</v>
      </c>
      <c r="M106" s="565">
        <v>70</v>
      </c>
      <c r="N106" s="560" t="s">
        <v>2085</v>
      </c>
      <c r="O106" s="562"/>
      <c r="P106" s="569"/>
      <c r="Q106" s="567"/>
      <c r="R106" s="568">
        <f t="shared" si="1"/>
        <v>1520</v>
      </c>
    </row>
    <row r="107" spans="2:18" ht="30" customHeight="1" x14ac:dyDescent="0.3">
      <c r="B107" s="570">
        <v>90</v>
      </c>
      <c r="C107" s="571" t="s">
        <v>416</v>
      </c>
      <c r="D107" s="583" t="s">
        <v>2086</v>
      </c>
      <c r="E107" s="571">
        <v>3</v>
      </c>
      <c r="F107" s="574">
        <v>18</v>
      </c>
      <c r="G107" s="573" t="s">
        <v>511</v>
      </c>
      <c r="H107" s="585" t="s">
        <v>1969</v>
      </c>
      <c r="I107" s="636" t="s">
        <v>791</v>
      </c>
      <c r="J107" s="561" t="s">
        <v>1970</v>
      </c>
      <c r="K107" s="575">
        <v>590</v>
      </c>
      <c r="L107" s="576">
        <v>165</v>
      </c>
      <c r="M107" s="577">
        <v>0</v>
      </c>
      <c r="N107" s="572" t="s">
        <v>2123</v>
      </c>
      <c r="O107" s="914" t="s">
        <v>2165</v>
      </c>
      <c r="P107" s="578"/>
      <c r="Q107" s="567"/>
      <c r="R107" s="568">
        <f t="shared" si="1"/>
        <v>755</v>
      </c>
    </row>
    <row r="108" spans="2:18" ht="30" customHeight="1" x14ac:dyDescent="0.3">
      <c r="B108" s="557">
        <v>91</v>
      </c>
      <c r="C108" s="558" t="s">
        <v>509</v>
      </c>
      <c r="D108" s="559" t="s">
        <v>2087</v>
      </c>
      <c r="E108" s="558">
        <v>3</v>
      </c>
      <c r="F108" s="562">
        <v>18</v>
      </c>
      <c r="G108" s="561" t="s">
        <v>511</v>
      </c>
      <c r="H108" s="585" t="s">
        <v>1454</v>
      </c>
      <c r="I108" s="636" t="s">
        <v>503</v>
      </c>
      <c r="J108" s="561" t="s">
        <v>2111</v>
      </c>
      <c r="K108" s="563">
        <v>590</v>
      </c>
      <c r="L108" s="564">
        <v>0</v>
      </c>
      <c r="M108" s="577">
        <v>15</v>
      </c>
      <c r="N108" s="572" t="s">
        <v>2123</v>
      </c>
      <c r="O108" s="795" t="s">
        <v>2164</v>
      </c>
      <c r="P108" s="569"/>
      <c r="Q108" s="567"/>
      <c r="R108" s="568">
        <f t="shared" si="1"/>
        <v>605</v>
      </c>
    </row>
    <row r="109" spans="2:18" ht="30" customHeight="1" x14ac:dyDescent="0.3">
      <c r="B109" s="557">
        <v>92</v>
      </c>
      <c r="C109" s="558" t="s">
        <v>416</v>
      </c>
      <c r="D109" s="559" t="s">
        <v>2088</v>
      </c>
      <c r="E109" s="558">
        <v>3</v>
      </c>
      <c r="F109" s="562">
        <v>18</v>
      </c>
      <c r="G109" s="561" t="s">
        <v>511</v>
      </c>
      <c r="H109" s="585" t="s">
        <v>539</v>
      </c>
      <c r="I109" s="636" t="s">
        <v>540</v>
      </c>
      <c r="J109" s="561" t="s">
        <v>541</v>
      </c>
      <c r="K109" s="563">
        <v>580</v>
      </c>
      <c r="L109" s="564">
        <v>332</v>
      </c>
      <c r="M109" s="577">
        <v>0</v>
      </c>
      <c r="N109" s="572" t="s">
        <v>2123</v>
      </c>
      <c r="O109" s="795" t="s">
        <v>2164</v>
      </c>
      <c r="P109" s="569"/>
      <c r="Q109" s="567"/>
      <c r="R109" s="568">
        <f t="shared" si="1"/>
        <v>912</v>
      </c>
    </row>
    <row r="110" spans="2:18" ht="30" customHeight="1" x14ac:dyDescent="0.3">
      <c r="B110" s="557">
        <v>93</v>
      </c>
      <c r="C110" s="558" t="s">
        <v>509</v>
      </c>
      <c r="D110" s="559" t="s">
        <v>2089</v>
      </c>
      <c r="E110" s="558">
        <v>3</v>
      </c>
      <c r="F110" s="562">
        <v>18</v>
      </c>
      <c r="G110" s="561" t="s">
        <v>511</v>
      </c>
      <c r="H110" s="585" t="s">
        <v>977</v>
      </c>
      <c r="I110" s="636" t="s">
        <v>791</v>
      </c>
      <c r="J110" s="561" t="s">
        <v>978</v>
      </c>
      <c r="K110" s="563">
        <v>590</v>
      </c>
      <c r="L110" s="564">
        <v>0</v>
      </c>
      <c r="M110" s="577">
        <v>30</v>
      </c>
      <c r="N110" s="572" t="s">
        <v>2123</v>
      </c>
      <c r="O110" s="795" t="s">
        <v>2164</v>
      </c>
      <c r="P110" s="569"/>
      <c r="Q110" s="567"/>
      <c r="R110" s="568">
        <f t="shared" si="1"/>
        <v>620</v>
      </c>
    </row>
    <row r="111" spans="2:18" ht="30" customHeight="1" x14ac:dyDescent="0.3">
      <c r="B111" s="557">
        <v>94</v>
      </c>
      <c r="C111" s="558" t="s">
        <v>416</v>
      </c>
      <c r="D111" s="559" t="s">
        <v>2090</v>
      </c>
      <c r="E111" s="558">
        <v>4</v>
      </c>
      <c r="F111" s="562">
        <v>24</v>
      </c>
      <c r="G111" s="561" t="s">
        <v>538</v>
      </c>
      <c r="H111" s="585" t="s">
        <v>2112</v>
      </c>
      <c r="I111" s="636" t="s">
        <v>419</v>
      </c>
      <c r="J111" s="561" t="s">
        <v>2113</v>
      </c>
      <c r="K111" s="563">
        <v>429</v>
      </c>
      <c r="L111" s="564">
        <v>202.6</v>
      </c>
      <c r="M111" s="565">
        <v>0</v>
      </c>
      <c r="N111" s="572" t="s">
        <v>2125</v>
      </c>
      <c r="O111" s="562" t="s">
        <v>2216</v>
      </c>
      <c r="P111" s="569"/>
      <c r="Q111" s="567"/>
      <c r="R111" s="568">
        <f t="shared" si="1"/>
        <v>631.6</v>
      </c>
    </row>
    <row r="112" spans="2:18" ht="30" customHeight="1" x14ac:dyDescent="0.3">
      <c r="B112" s="557">
        <v>95</v>
      </c>
      <c r="C112" s="558" t="s">
        <v>416</v>
      </c>
      <c r="D112" s="559" t="s">
        <v>2091</v>
      </c>
      <c r="E112" s="558">
        <v>5</v>
      </c>
      <c r="F112" s="562">
        <v>38</v>
      </c>
      <c r="G112" s="561" t="s">
        <v>2114</v>
      </c>
      <c r="H112" s="585" t="s">
        <v>1646</v>
      </c>
      <c r="I112" s="636" t="s">
        <v>503</v>
      </c>
      <c r="J112" s="561" t="s">
        <v>2115</v>
      </c>
      <c r="K112" s="563">
        <v>880</v>
      </c>
      <c r="L112" s="564">
        <v>424.2</v>
      </c>
      <c r="M112" s="565">
        <v>0</v>
      </c>
      <c r="N112" s="572" t="s">
        <v>2127</v>
      </c>
      <c r="O112" s="562" t="s">
        <v>3211</v>
      </c>
      <c r="P112" s="569"/>
      <c r="Q112" s="567"/>
      <c r="R112" s="568">
        <f t="shared" si="1"/>
        <v>1304.2</v>
      </c>
    </row>
    <row r="113" spans="2:18" ht="30" customHeight="1" x14ac:dyDescent="0.3">
      <c r="B113" s="557">
        <v>96</v>
      </c>
      <c r="C113" s="558" t="s">
        <v>416</v>
      </c>
      <c r="D113" s="559" t="s">
        <v>2093</v>
      </c>
      <c r="E113" s="558">
        <v>5</v>
      </c>
      <c r="F113" s="562">
        <v>28</v>
      </c>
      <c r="G113" s="561" t="s">
        <v>538</v>
      </c>
      <c r="H113" s="585" t="s">
        <v>880</v>
      </c>
      <c r="I113" s="636" t="s">
        <v>397</v>
      </c>
      <c r="J113" s="561" t="s">
        <v>918</v>
      </c>
      <c r="K113" s="563">
        <v>539</v>
      </c>
      <c r="L113" s="564">
        <v>232.6</v>
      </c>
      <c r="M113" s="565">
        <v>0</v>
      </c>
      <c r="N113" s="572" t="s">
        <v>2127</v>
      </c>
      <c r="O113" s="562" t="s">
        <v>2216</v>
      </c>
      <c r="P113" s="569"/>
      <c r="Q113" s="567"/>
      <c r="R113" s="568">
        <f t="shared" si="1"/>
        <v>771.6</v>
      </c>
    </row>
    <row r="114" spans="2:18" ht="30" customHeight="1" x14ac:dyDescent="0.3">
      <c r="B114" s="557">
        <v>97</v>
      </c>
      <c r="C114" s="558" t="s">
        <v>416</v>
      </c>
      <c r="D114" s="579" t="s">
        <v>2094</v>
      </c>
      <c r="E114" s="562">
        <v>3</v>
      </c>
      <c r="F114" s="562">
        <v>18</v>
      </c>
      <c r="G114" s="561" t="s">
        <v>511</v>
      </c>
      <c r="H114" s="585" t="s">
        <v>2116</v>
      </c>
      <c r="I114" s="636" t="s">
        <v>503</v>
      </c>
      <c r="J114" s="561" t="s">
        <v>2117</v>
      </c>
      <c r="K114" s="563">
        <v>600</v>
      </c>
      <c r="L114" s="564">
        <v>317</v>
      </c>
      <c r="M114" s="565">
        <v>0</v>
      </c>
      <c r="N114" s="560" t="s">
        <v>2129</v>
      </c>
      <c r="O114" s="795" t="s">
        <v>2164</v>
      </c>
      <c r="P114" s="569"/>
      <c r="Q114" s="567"/>
      <c r="R114" s="568">
        <f t="shared" si="1"/>
        <v>917</v>
      </c>
    </row>
    <row r="115" spans="2:18" s="580" customFormat="1" ht="30" customHeight="1" x14ac:dyDescent="0.3">
      <c r="B115" s="557">
        <v>98</v>
      </c>
      <c r="C115" s="558" t="s">
        <v>416</v>
      </c>
      <c r="D115" s="559" t="s">
        <v>2096</v>
      </c>
      <c r="E115" s="558">
        <v>2</v>
      </c>
      <c r="F115" s="562">
        <v>14</v>
      </c>
      <c r="G115" s="561" t="s">
        <v>501</v>
      </c>
      <c r="H115" s="585" t="s">
        <v>977</v>
      </c>
      <c r="I115" s="636" t="s">
        <v>791</v>
      </c>
      <c r="J115" s="561" t="s">
        <v>2059</v>
      </c>
      <c r="K115" s="563">
        <v>450</v>
      </c>
      <c r="L115" s="564">
        <v>227</v>
      </c>
      <c r="M115" s="565">
        <v>0</v>
      </c>
      <c r="N115" s="560" t="s">
        <v>2131</v>
      </c>
      <c r="O115" s="795" t="s">
        <v>2165</v>
      </c>
      <c r="P115" s="569"/>
      <c r="Q115" s="567"/>
      <c r="R115" s="568">
        <f t="shared" si="1"/>
        <v>677</v>
      </c>
    </row>
    <row r="116" spans="2:18" ht="30" customHeight="1" x14ac:dyDescent="0.3">
      <c r="B116" s="557">
        <v>99</v>
      </c>
      <c r="C116" s="558" t="s">
        <v>416</v>
      </c>
      <c r="D116" s="619" t="s">
        <v>2095</v>
      </c>
      <c r="E116" s="696">
        <v>3</v>
      </c>
      <c r="F116" s="562">
        <v>18</v>
      </c>
      <c r="G116" s="561" t="s">
        <v>511</v>
      </c>
      <c r="H116" s="585" t="s">
        <v>1642</v>
      </c>
      <c r="I116" s="636" t="s">
        <v>791</v>
      </c>
      <c r="J116" s="561" t="s">
        <v>1643</v>
      </c>
      <c r="K116" s="563">
        <v>540</v>
      </c>
      <c r="L116" s="564">
        <v>332</v>
      </c>
      <c r="M116" s="565">
        <v>0</v>
      </c>
      <c r="N116" s="560" t="s">
        <v>2133</v>
      </c>
      <c r="O116" s="795" t="s">
        <v>2164</v>
      </c>
      <c r="P116" s="569"/>
      <c r="Q116" s="567"/>
      <c r="R116" s="568">
        <f t="shared" si="1"/>
        <v>872</v>
      </c>
    </row>
    <row r="117" spans="2:18" ht="30" customHeight="1" x14ac:dyDescent="0.3">
      <c r="B117" s="570">
        <v>100</v>
      </c>
      <c r="C117" s="558" t="s">
        <v>416</v>
      </c>
      <c r="D117" s="583" t="s">
        <v>2098</v>
      </c>
      <c r="E117" s="571">
        <v>2</v>
      </c>
      <c r="F117" s="574">
        <v>16</v>
      </c>
      <c r="G117" s="573" t="s">
        <v>2118</v>
      </c>
      <c r="H117" s="585" t="s">
        <v>2119</v>
      </c>
      <c r="I117" s="636" t="s">
        <v>419</v>
      </c>
      <c r="J117" s="561" t="s">
        <v>2120</v>
      </c>
      <c r="K117" s="575">
        <v>500</v>
      </c>
      <c r="L117" s="576">
        <v>217</v>
      </c>
      <c r="M117" s="577">
        <v>0</v>
      </c>
      <c r="N117" s="560" t="s">
        <v>2131</v>
      </c>
      <c r="O117" s="571" t="s">
        <v>3211</v>
      </c>
      <c r="P117" s="578"/>
      <c r="Q117" s="567"/>
      <c r="R117" s="568">
        <f t="shared" si="1"/>
        <v>717</v>
      </c>
    </row>
    <row r="118" spans="2:18" ht="30" customHeight="1" x14ac:dyDescent="0.3">
      <c r="B118" s="713">
        <v>101</v>
      </c>
      <c r="C118" s="714" t="s">
        <v>509</v>
      </c>
      <c r="D118" s="879" t="s">
        <v>2110</v>
      </c>
      <c r="E118" s="714">
        <v>2</v>
      </c>
      <c r="F118" s="716">
        <v>14</v>
      </c>
      <c r="G118" s="717" t="s">
        <v>511</v>
      </c>
      <c r="H118" s="718" t="s">
        <v>1642</v>
      </c>
      <c r="I118" s="719" t="s">
        <v>791</v>
      </c>
      <c r="J118" s="717" t="s">
        <v>2121</v>
      </c>
      <c r="K118" s="720">
        <v>480</v>
      </c>
      <c r="L118" s="721">
        <v>227</v>
      </c>
      <c r="M118" s="1034">
        <v>0</v>
      </c>
      <c r="N118" s="723" t="s">
        <v>2135</v>
      </c>
      <c r="O118" s="714" t="s">
        <v>3212</v>
      </c>
      <c r="P118" s="724" t="s">
        <v>2160</v>
      </c>
      <c r="Q118" s="725"/>
      <c r="R118" s="726">
        <f t="shared" si="1"/>
        <v>707</v>
      </c>
    </row>
    <row r="119" spans="2:18" ht="30" customHeight="1" x14ac:dyDescent="0.3">
      <c r="B119" s="557">
        <v>102</v>
      </c>
      <c r="C119" s="558" t="s">
        <v>416</v>
      </c>
      <c r="D119" s="559" t="s">
        <v>2104</v>
      </c>
      <c r="E119" s="558">
        <v>2</v>
      </c>
      <c r="F119" s="562">
        <v>16</v>
      </c>
      <c r="G119" s="561" t="s">
        <v>1509</v>
      </c>
      <c r="H119" s="585" t="s">
        <v>1510</v>
      </c>
      <c r="I119" s="636" t="s">
        <v>1375</v>
      </c>
      <c r="J119" s="561" t="s">
        <v>2099</v>
      </c>
      <c r="K119" s="563">
        <v>420</v>
      </c>
      <c r="L119" s="564">
        <v>217</v>
      </c>
      <c r="M119" s="565">
        <v>0</v>
      </c>
      <c r="N119" s="560" t="s">
        <v>2135</v>
      </c>
      <c r="O119" s="558" t="s">
        <v>36</v>
      </c>
      <c r="P119" s="569"/>
      <c r="Q119" s="567"/>
      <c r="R119" s="568">
        <f t="shared" si="1"/>
        <v>637</v>
      </c>
    </row>
    <row r="120" spans="2:18" ht="30" customHeight="1" x14ac:dyDescent="0.3">
      <c r="B120" s="557">
        <v>103</v>
      </c>
      <c r="C120" s="558" t="s">
        <v>787</v>
      </c>
      <c r="D120" s="559" t="s">
        <v>2198</v>
      </c>
      <c r="E120" s="558">
        <v>2</v>
      </c>
      <c r="F120" s="562">
        <v>11</v>
      </c>
      <c r="G120" s="561" t="s">
        <v>1898</v>
      </c>
      <c r="H120" s="585" t="s">
        <v>1279</v>
      </c>
      <c r="I120" s="636" t="s">
        <v>397</v>
      </c>
      <c r="J120" s="561" t="s">
        <v>1909</v>
      </c>
      <c r="K120" s="563">
        <v>66</v>
      </c>
      <c r="L120" s="564">
        <v>0</v>
      </c>
      <c r="M120" s="565"/>
      <c r="N120" s="560" t="s">
        <v>2208</v>
      </c>
      <c r="O120" s="558"/>
      <c r="P120" s="569"/>
      <c r="Q120" s="567"/>
      <c r="R120" s="568">
        <f t="shared" si="1"/>
        <v>66</v>
      </c>
    </row>
    <row r="121" spans="2:18" ht="30" customHeight="1" x14ac:dyDescent="0.3">
      <c r="B121" s="557">
        <v>104</v>
      </c>
      <c r="C121" s="558" t="s">
        <v>416</v>
      </c>
      <c r="D121" s="559" t="s">
        <v>2199</v>
      </c>
      <c r="E121" s="558">
        <v>2</v>
      </c>
      <c r="F121" s="562"/>
      <c r="G121" s="561" t="s">
        <v>1906</v>
      </c>
      <c r="H121" s="585" t="s">
        <v>1454</v>
      </c>
      <c r="I121" s="636" t="s">
        <v>397</v>
      </c>
      <c r="J121" s="561" t="s">
        <v>1839</v>
      </c>
      <c r="K121" s="563">
        <v>770</v>
      </c>
      <c r="L121" s="564">
        <v>0</v>
      </c>
      <c r="M121" s="565">
        <v>10</v>
      </c>
      <c r="N121" s="560" t="s">
        <v>2207</v>
      </c>
      <c r="O121" s="558"/>
      <c r="P121" s="569"/>
      <c r="Q121" s="567"/>
      <c r="R121" s="568">
        <f t="shared" si="1"/>
        <v>780</v>
      </c>
    </row>
    <row r="122" spans="2:18" s="580" customFormat="1" ht="30" customHeight="1" x14ac:dyDescent="0.3">
      <c r="B122" s="557">
        <v>105</v>
      </c>
      <c r="C122" s="558" t="s">
        <v>416</v>
      </c>
      <c r="D122" s="559" t="s">
        <v>2200</v>
      </c>
      <c r="E122" s="558">
        <v>3</v>
      </c>
      <c r="F122" s="562">
        <v>18</v>
      </c>
      <c r="G122" s="561" t="s">
        <v>511</v>
      </c>
      <c r="H122" s="585" t="s">
        <v>1818</v>
      </c>
      <c r="I122" s="636" t="s">
        <v>503</v>
      </c>
      <c r="J122" s="561" t="s">
        <v>2201</v>
      </c>
      <c r="K122" s="563">
        <v>590</v>
      </c>
      <c r="L122" s="564">
        <v>249.4</v>
      </c>
      <c r="M122" s="565">
        <v>0</v>
      </c>
      <c r="N122" s="560" t="s">
        <v>2210</v>
      </c>
      <c r="O122" s="558" t="s">
        <v>3211</v>
      </c>
      <c r="P122" s="569"/>
      <c r="Q122" s="567"/>
      <c r="R122" s="568">
        <f t="shared" si="1"/>
        <v>839.4</v>
      </c>
    </row>
    <row r="123" spans="2:18" ht="30" customHeight="1" x14ac:dyDescent="0.3">
      <c r="B123" s="557">
        <v>106</v>
      </c>
      <c r="C123" s="558" t="s">
        <v>54</v>
      </c>
      <c r="D123" s="559" t="s">
        <v>525</v>
      </c>
      <c r="E123" s="558">
        <v>2</v>
      </c>
      <c r="F123" s="562">
        <v>14</v>
      </c>
      <c r="G123" s="561" t="s">
        <v>288</v>
      </c>
      <c r="H123" s="585" t="s">
        <v>526</v>
      </c>
      <c r="I123" s="636" t="s">
        <v>23</v>
      </c>
      <c r="J123" s="561" t="s">
        <v>527</v>
      </c>
      <c r="K123" s="563">
        <v>380</v>
      </c>
      <c r="L123" s="564">
        <v>130</v>
      </c>
      <c r="M123" s="565">
        <v>0</v>
      </c>
      <c r="N123" s="560" t="s">
        <v>2205</v>
      </c>
      <c r="O123" s="558" t="s">
        <v>36</v>
      </c>
      <c r="P123" s="569"/>
      <c r="Q123" s="567"/>
      <c r="R123" s="568">
        <f t="shared" si="1"/>
        <v>510</v>
      </c>
    </row>
    <row r="124" spans="2:18" ht="30" customHeight="1" x14ac:dyDescent="0.3">
      <c r="B124" s="557">
        <v>107</v>
      </c>
      <c r="C124" s="558" t="s">
        <v>416</v>
      </c>
      <c r="D124" s="559" t="s">
        <v>2202</v>
      </c>
      <c r="E124" s="558">
        <v>2</v>
      </c>
      <c r="F124" s="562">
        <v>15</v>
      </c>
      <c r="G124" s="561" t="s">
        <v>831</v>
      </c>
      <c r="H124" s="585" t="s">
        <v>1279</v>
      </c>
      <c r="I124" s="636" t="s">
        <v>558</v>
      </c>
      <c r="J124" s="561" t="s">
        <v>2203</v>
      </c>
      <c r="K124" s="563">
        <v>380</v>
      </c>
      <c r="L124" s="564">
        <v>130</v>
      </c>
      <c r="M124" s="565">
        <v>0</v>
      </c>
      <c r="N124" s="560" t="s">
        <v>2205</v>
      </c>
      <c r="O124" s="558" t="s">
        <v>36</v>
      </c>
      <c r="P124" s="569"/>
      <c r="Q124" s="567" t="s">
        <v>6096</v>
      </c>
      <c r="R124" s="568">
        <f t="shared" si="1"/>
        <v>510</v>
      </c>
    </row>
    <row r="125" spans="2:18" ht="30" customHeight="1" x14ac:dyDescent="0.3">
      <c r="B125" s="557">
        <v>108</v>
      </c>
      <c r="C125" s="558" t="s">
        <v>416</v>
      </c>
      <c r="D125" s="579" t="s">
        <v>2204</v>
      </c>
      <c r="E125" s="562">
        <v>2</v>
      </c>
      <c r="F125" s="562">
        <v>14</v>
      </c>
      <c r="G125" s="561" t="s">
        <v>511</v>
      </c>
      <c r="H125" s="585" t="s">
        <v>790</v>
      </c>
      <c r="I125" s="636" t="s">
        <v>791</v>
      </c>
      <c r="J125" s="561" t="s">
        <v>792</v>
      </c>
      <c r="K125" s="563">
        <v>510</v>
      </c>
      <c r="L125" s="564">
        <v>10</v>
      </c>
      <c r="M125" s="565">
        <v>0</v>
      </c>
      <c r="N125" s="560" t="s">
        <v>2206</v>
      </c>
      <c r="O125" s="558"/>
      <c r="P125" s="569"/>
      <c r="Q125" s="567"/>
      <c r="R125" s="568">
        <f t="shared" si="1"/>
        <v>520</v>
      </c>
    </row>
    <row r="126" spans="2:18" ht="30" customHeight="1" x14ac:dyDescent="0.3">
      <c r="B126" s="557">
        <v>109</v>
      </c>
      <c r="C126" s="558" t="s">
        <v>509</v>
      </c>
      <c r="D126" s="579" t="s">
        <v>3167</v>
      </c>
      <c r="E126" s="562">
        <v>3</v>
      </c>
      <c r="F126" s="562">
        <v>18</v>
      </c>
      <c r="G126" s="561" t="s">
        <v>511</v>
      </c>
      <c r="H126" s="585" t="s">
        <v>1692</v>
      </c>
      <c r="I126" s="636" t="s">
        <v>540</v>
      </c>
      <c r="J126" s="561" t="s">
        <v>3104</v>
      </c>
      <c r="K126" s="563">
        <v>590</v>
      </c>
      <c r="L126" s="564" t="s">
        <v>3179</v>
      </c>
      <c r="M126" s="565">
        <v>30</v>
      </c>
      <c r="N126" s="560" t="s">
        <v>3180</v>
      </c>
      <c r="O126" s="562"/>
      <c r="P126" s="569"/>
      <c r="Q126" s="567"/>
      <c r="R126" s="568">
        <f t="shared" si="1"/>
        <v>620</v>
      </c>
    </row>
    <row r="127" spans="2:18" s="580" customFormat="1" ht="30" customHeight="1" x14ac:dyDescent="0.3">
      <c r="B127" s="557">
        <v>110</v>
      </c>
      <c r="C127" s="558" t="s">
        <v>416</v>
      </c>
      <c r="D127" s="579" t="s">
        <v>3168</v>
      </c>
      <c r="E127" s="562">
        <v>3</v>
      </c>
      <c r="F127" s="562">
        <v>18</v>
      </c>
      <c r="G127" s="561" t="s">
        <v>511</v>
      </c>
      <c r="H127" s="585" t="s">
        <v>2327</v>
      </c>
      <c r="I127" s="636" t="s">
        <v>2270</v>
      </c>
      <c r="J127" s="561" t="s">
        <v>2325</v>
      </c>
      <c r="K127" s="563">
        <v>590</v>
      </c>
      <c r="L127" s="564" t="s">
        <v>3179</v>
      </c>
      <c r="M127" s="565">
        <v>15</v>
      </c>
      <c r="N127" s="560" t="s">
        <v>3180</v>
      </c>
      <c r="O127" s="562"/>
      <c r="P127" s="569"/>
      <c r="Q127" s="567"/>
      <c r="R127" s="568">
        <f t="shared" si="1"/>
        <v>605</v>
      </c>
    </row>
    <row r="128" spans="2:18" ht="30" customHeight="1" x14ac:dyDescent="0.3">
      <c r="B128" s="557">
        <v>111</v>
      </c>
      <c r="C128" s="558" t="s">
        <v>416</v>
      </c>
      <c r="D128" s="579" t="s">
        <v>3169</v>
      </c>
      <c r="E128" s="562">
        <v>3</v>
      </c>
      <c r="F128" s="562">
        <v>16</v>
      </c>
      <c r="G128" s="561" t="s">
        <v>557</v>
      </c>
      <c r="H128" s="585" t="s">
        <v>2757</v>
      </c>
      <c r="I128" s="636" t="s">
        <v>558</v>
      </c>
      <c r="J128" s="561" t="s">
        <v>559</v>
      </c>
      <c r="K128" s="563">
        <v>385</v>
      </c>
      <c r="L128" s="564">
        <v>231.6</v>
      </c>
      <c r="M128" s="565">
        <v>0</v>
      </c>
      <c r="N128" s="560" t="s">
        <v>3180</v>
      </c>
      <c r="O128" s="562"/>
      <c r="P128" s="569"/>
      <c r="Q128" s="567"/>
      <c r="R128" s="568">
        <f t="shared" si="1"/>
        <v>616.6</v>
      </c>
    </row>
    <row r="129" spans="2:19" ht="30" customHeight="1" x14ac:dyDescent="0.3">
      <c r="B129" s="557">
        <v>112</v>
      </c>
      <c r="C129" s="558" t="s">
        <v>509</v>
      </c>
      <c r="D129" s="584" t="s">
        <v>1834</v>
      </c>
      <c r="E129" s="694">
        <v>3</v>
      </c>
      <c r="F129" s="562">
        <v>18</v>
      </c>
      <c r="G129" s="561" t="s">
        <v>501</v>
      </c>
      <c r="H129" s="585" t="s">
        <v>3131</v>
      </c>
      <c r="I129" s="636" t="s">
        <v>540</v>
      </c>
      <c r="J129" s="561" t="s">
        <v>1835</v>
      </c>
      <c r="K129" s="563">
        <v>540</v>
      </c>
      <c r="L129" s="564">
        <v>0</v>
      </c>
      <c r="M129" s="565">
        <v>30</v>
      </c>
      <c r="N129" s="560" t="s">
        <v>3180</v>
      </c>
      <c r="O129" s="562"/>
      <c r="P129" s="569"/>
      <c r="Q129" s="567"/>
      <c r="R129" s="568">
        <f t="shared" si="1"/>
        <v>570</v>
      </c>
    </row>
    <row r="130" spans="2:19" ht="30" customHeight="1" x14ac:dyDescent="0.3">
      <c r="B130" s="557">
        <v>113</v>
      </c>
      <c r="C130" s="558" t="s">
        <v>416</v>
      </c>
      <c r="D130" s="581" t="s">
        <v>3170</v>
      </c>
      <c r="E130" s="693">
        <v>4</v>
      </c>
      <c r="F130" s="562">
        <v>28</v>
      </c>
      <c r="G130" s="561" t="s">
        <v>511</v>
      </c>
      <c r="H130" s="585" t="s">
        <v>2306</v>
      </c>
      <c r="I130" s="636" t="s">
        <v>558</v>
      </c>
      <c r="J130" s="637" t="s">
        <v>2313</v>
      </c>
      <c r="K130" s="563">
        <v>700</v>
      </c>
      <c r="L130" s="564">
        <v>417</v>
      </c>
      <c r="M130" s="565">
        <v>0</v>
      </c>
      <c r="N130" s="560" t="s">
        <v>3181</v>
      </c>
      <c r="O130" s="562"/>
      <c r="P130" s="569"/>
      <c r="Q130" s="567"/>
      <c r="R130" s="568">
        <f t="shared" si="1"/>
        <v>1117</v>
      </c>
    </row>
    <row r="131" spans="2:19" ht="30" customHeight="1" x14ac:dyDescent="0.3">
      <c r="B131" s="557">
        <v>114</v>
      </c>
      <c r="C131" s="558" t="s">
        <v>509</v>
      </c>
      <c r="D131" s="581" t="s">
        <v>3171</v>
      </c>
      <c r="E131" s="693">
        <v>4</v>
      </c>
      <c r="F131" s="562">
        <v>28</v>
      </c>
      <c r="G131" s="561" t="s">
        <v>511</v>
      </c>
      <c r="H131" s="585" t="s">
        <v>3133</v>
      </c>
      <c r="I131" s="636" t="s">
        <v>558</v>
      </c>
      <c r="J131" s="637" t="s">
        <v>2062</v>
      </c>
      <c r="K131" s="563">
        <v>760</v>
      </c>
      <c r="L131" s="564">
        <v>0</v>
      </c>
      <c r="M131" s="565">
        <v>40</v>
      </c>
      <c r="N131" s="560" t="s">
        <v>3181</v>
      </c>
      <c r="O131" s="562"/>
      <c r="P131" s="569"/>
      <c r="Q131" s="567"/>
      <c r="R131" s="568">
        <f t="shared" si="1"/>
        <v>800</v>
      </c>
    </row>
    <row r="132" spans="2:19" ht="30" customHeight="1" x14ac:dyDescent="0.3">
      <c r="B132" s="557">
        <v>115</v>
      </c>
      <c r="C132" s="558" t="s">
        <v>416</v>
      </c>
      <c r="D132" s="579" t="s">
        <v>3195</v>
      </c>
      <c r="E132" s="562">
        <v>5</v>
      </c>
      <c r="F132" s="562">
        <v>28</v>
      </c>
      <c r="G132" s="561" t="s">
        <v>831</v>
      </c>
      <c r="H132" s="585" t="s">
        <v>1792</v>
      </c>
      <c r="I132" s="636" t="s">
        <v>558</v>
      </c>
      <c r="J132" s="561" t="s">
        <v>2674</v>
      </c>
      <c r="K132" s="563">
        <v>620</v>
      </c>
      <c r="L132" s="564">
        <v>430</v>
      </c>
      <c r="M132" s="565">
        <v>0</v>
      </c>
      <c r="N132" s="560" t="s">
        <v>3182</v>
      </c>
      <c r="O132" s="562"/>
      <c r="P132" s="566"/>
      <c r="Q132" s="567"/>
      <c r="R132" s="568">
        <f t="shared" si="1"/>
        <v>1050</v>
      </c>
    </row>
    <row r="133" spans="2:19" ht="30" customHeight="1" x14ac:dyDescent="0.3">
      <c r="B133" s="557">
        <v>116</v>
      </c>
      <c r="C133" s="558" t="s">
        <v>416</v>
      </c>
      <c r="D133" s="579" t="s">
        <v>3172</v>
      </c>
      <c r="E133" s="562">
        <v>2</v>
      </c>
      <c r="F133" s="562">
        <v>14</v>
      </c>
      <c r="G133" s="561" t="s">
        <v>501</v>
      </c>
      <c r="H133" s="585" t="s">
        <v>2297</v>
      </c>
      <c r="I133" s="636" t="s">
        <v>774</v>
      </c>
      <c r="J133" s="561" t="s">
        <v>2293</v>
      </c>
      <c r="K133" s="563">
        <v>450</v>
      </c>
      <c r="L133" s="564">
        <v>0</v>
      </c>
      <c r="M133" s="565">
        <v>10</v>
      </c>
      <c r="N133" s="560" t="s">
        <v>3183</v>
      </c>
      <c r="O133" s="562"/>
      <c r="P133" s="569"/>
      <c r="Q133" s="567"/>
      <c r="R133" s="568">
        <f t="shared" si="1"/>
        <v>460</v>
      </c>
    </row>
    <row r="134" spans="2:19" s="580" customFormat="1" ht="30" customHeight="1" x14ac:dyDescent="0.3">
      <c r="B134" s="557">
        <v>117</v>
      </c>
      <c r="C134" s="558" t="s">
        <v>509</v>
      </c>
      <c r="D134" s="579" t="s">
        <v>3173</v>
      </c>
      <c r="E134" s="562">
        <v>3</v>
      </c>
      <c r="F134" s="562">
        <v>18</v>
      </c>
      <c r="G134" s="561" t="s">
        <v>511</v>
      </c>
      <c r="H134" s="585" t="s">
        <v>2958</v>
      </c>
      <c r="I134" s="636" t="s">
        <v>558</v>
      </c>
      <c r="J134" s="561" t="s">
        <v>2961</v>
      </c>
      <c r="K134" s="563">
        <v>590</v>
      </c>
      <c r="L134" s="564">
        <v>0</v>
      </c>
      <c r="M134" s="565">
        <v>30</v>
      </c>
      <c r="N134" s="560" t="s">
        <v>3184</v>
      </c>
      <c r="O134" s="562"/>
      <c r="P134" s="569"/>
      <c r="Q134" s="567"/>
      <c r="R134" s="568">
        <f t="shared" si="1"/>
        <v>620</v>
      </c>
    </row>
    <row r="135" spans="2:19" ht="30" customHeight="1" x14ac:dyDescent="0.3">
      <c r="B135" s="1036">
        <v>118</v>
      </c>
      <c r="C135" s="1039" t="s">
        <v>416</v>
      </c>
      <c r="D135" s="1431" t="s">
        <v>3174</v>
      </c>
      <c r="E135" s="950">
        <v>3</v>
      </c>
      <c r="F135" s="950">
        <v>16</v>
      </c>
      <c r="G135" s="1040" t="s">
        <v>831</v>
      </c>
      <c r="H135" s="1041" t="s">
        <v>1279</v>
      </c>
      <c r="I135" s="1042" t="s">
        <v>2270</v>
      </c>
      <c r="J135" s="1040" t="s">
        <v>2904</v>
      </c>
      <c r="K135" s="1043">
        <v>450</v>
      </c>
      <c r="L135" s="1044">
        <v>230</v>
      </c>
      <c r="M135" s="1045">
        <v>0</v>
      </c>
      <c r="N135" s="1046" t="s">
        <v>3184</v>
      </c>
      <c r="O135" s="950"/>
      <c r="P135" s="1047"/>
      <c r="Q135" s="1048"/>
      <c r="R135" s="1049">
        <f t="shared" si="1"/>
        <v>680</v>
      </c>
      <c r="S135" s="1432" t="s">
        <v>3214</v>
      </c>
    </row>
    <row r="136" spans="2:19" ht="30" customHeight="1" x14ac:dyDescent="0.3">
      <c r="B136" s="557">
        <v>119</v>
      </c>
      <c r="C136" s="558" t="s">
        <v>416</v>
      </c>
      <c r="D136" s="618" t="s">
        <v>3175</v>
      </c>
      <c r="E136" s="695">
        <v>3</v>
      </c>
      <c r="F136" s="562">
        <v>19</v>
      </c>
      <c r="G136" s="561" t="s">
        <v>538</v>
      </c>
      <c r="H136" s="585" t="s">
        <v>6109</v>
      </c>
      <c r="I136" s="636" t="s">
        <v>791</v>
      </c>
      <c r="J136" s="561" t="s">
        <v>2339</v>
      </c>
      <c r="K136" s="563">
        <v>238.7</v>
      </c>
      <c r="L136" s="564">
        <v>187.6</v>
      </c>
      <c r="M136" s="565">
        <v>0</v>
      </c>
      <c r="N136" s="560" t="s">
        <v>3184</v>
      </c>
      <c r="O136" s="562"/>
      <c r="P136" s="569"/>
      <c r="Q136" s="567"/>
      <c r="R136" s="568">
        <f t="shared" si="1"/>
        <v>426.29999999999995</v>
      </c>
    </row>
    <row r="137" spans="2:19" ht="30" customHeight="1" x14ac:dyDescent="0.3">
      <c r="B137" s="557">
        <v>120</v>
      </c>
      <c r="C137" s="558" t="s">
        <v>416</v>
      </c>
      <c r="D137" s="579" t="s">
        <v>1896</v>
      </c>
      <c r="E137" s="562">
        <v>1</v>
      </c>
      <c r="F137" s="562">
        <v>7</v>
      </c>
      <c r="G137" s="561" t="s">
        <v>1906</v>
      </c>
      <c r="H137" s="585" t="s">
        <v>6110</v>
      </c>
      <c r="I137" s="636" t="s">
        <v>558</v>
      </c>
      <c r="J137" s="561" t="s">
        <v>3037</v>
      </c>
      <c r="K137" s="563">
        <v>390</v>
      </c>
      <c r="L137" s="564">
        <v>0</v>
      </c>
      <c r="M137" s="565">
        <v>5</v>
      </c>
      <c r="N137" s="560">
        <v>45436</v>
      </c>
      <c r="O137" s="562"/>
      <c r="P137" s="569"/>
      <c r="Q137" s="567"/>
      <c r="R137" s="568">
        <f>SUM(K137:M137)</f>
        <v>395</v>
      </c>
    </row>
    <row r="138" spans="2:19" ht="30" customHeight="1" x14ac:dyDescent="0.3">
      <c r="B138" s="557">
        <v>121</v>
      </c>
      <c r="C138" s="558" t="s">
        <v>416</v>
      </c>
      <c r="D138" s="579" t="s">
        <v>3197</v>
      </c>
      <c r="E138" s="562">
        <v>4</v>
      </c>
      <c r="F138" s="562">
        <v>30</v>
      </c>
      <c r="G138" s="561" t="s">
        <v>3198</v>
      </c>
      <c r="H138" s="585" t="s">
        <v>6111</v>
      </c>
      <c r="I138" s="636" t="s">
        <v>540</v>
      </c>
      <c r="J138" s="561" t="s">
        <v>3200</v>
      </c>
      <c r="K138" s="43">
        <v>2200</v>
      </c>
      <c r="L138" s="29">
        <v>227</v>
      </c>
      <c r="M138" s="565">
        <v>0</v>
      </c>
      <c r="N138" s="560" t="s">
        <v>3206</v>
      </c>
      <c r="O138" s="562"/>
      <c r="P138" s="569"/>
      <c r="Q138" s="567"/>
      <c r="R138" s="568">
        <f>SUM(K138:M138)</f>
        <v>2427</v>
      </c>
    </row>
    <row r="139" spans="2:19" ht="30" customHeight="1" x14ac:dyDescent="0.3">
      <c r="B139" s="557"/>
      <c r="C139" s="558" t="s">
        <v>416</v>
      </c>
      <c r="D139" s="581" t="s">
        <v>3197</v>
      </c>
      <c r="E139" s="693">
        <v>4</v>
      </c>
      <c r="F139" s="562">
        <v>30</v>
      </c>
      <c r="G139" s="561" t="s">
        <v>3198</v>
      </c>
      <c r="H139" s="585" t="s">
        <v>6111</v>
      </c>
      <c r="I139" s="636" t="s">
        <v>2414</v>
      </c>
      <c r="J139" s="561" t="s">
        <v>3201</v>
      </c>
      <c r="K139" s="43">
        <v>0</v>
      </c>
      <c r="L139" s="29">
        <v>207</v>
      </c>
      <c r="M139" s="565">
        <v>0</v>
      </c>
      <c r="N139" s="560" t="s">
        <v>3206</v>
      </c>
      <c r="O139" s="562"/>
      <c r="P139" s="569"/>
      <c r="Q139" s="567"/>
      <c r="R139" s="568">
        <f t="shared" ref="R139:R140" si="2">SUM(K139:M139)</f>
        <v>207</v>
      </c>
    </row>
    <row r="140" spans="2:19" s="580" customFormat="1" ht="30" customHeight="1" x14ac:dyDescent="0.3">
      <c r="B140" s="557"/>
      <c r="C140" s="558" t="s">
        <v>416</v>
      </c>
      <c r="D140" s="620" t="s">
        <v>3197</v>
      </c>
      <c r="E140" s="697">
        <v>4</v>
      </c>
      <c r="F140" s="562">
        <v>30</v>
      </c>
      <c r="G140" s="561" t="s">
        <v>3198</v>
      </c>
      <c r="H140" s="585" t="s">
        <v>6112</v>
      </c>
      <c r="I140" s="636" t="s">
        <v>503</v>
      </c>
      <c r="J140" s="561" t="s">
        <v>3202</v>
      </c>
      <c r="K140" s="43">
        <v>0</v>
      </c>
      <c r="L140" s="29">
        <v>207</v>
      </c>
      <c r="M140" s="565">
        <v>0</v>
      </c>
      <c r="N140" s="560" t="s">
        <v>3206</v>
      </c>
      <c r="O140" s="562"/>
      <c r="P140" s="566"/>
      <c r="Q140" s="567"/>
      <c r="R140" s="568">
        <f t="shared" si="2"/>
        <v>207</v>
      </c>
    </row>
    <row r="141" spans="2:19" s="580" customFormat="1" ht="30" customHeight="1" x14ac:dyDescent="0.3">
      <c r="B141" s="557">
        <v>122</v>
      </c>
      <c r="C141" s="558" t="s">
        <v>509</v>
      </c>
      <c r="D141" s="579" t="s">
        <v>1892</v>
      </c>
      <c r="E141" s="562">
        <v>3</v>
      </c>
      <c r="F141" s="562">
        <v>21</v>
      </c>
      <c r="G141" s="561" t="s">
        <v>1905</v>
      </c>
      <c r="H141" s="585" t="s">
        <v>6113</v>
      </c>
      <c r="I141" s="636" t="s">
        <v>1375</v>
      </c>
      <c r="J141" s="561" t="s">
        <v>1693</v>
      </c>
      <c r="K141" s="563">
        <v>610</v>
      </c>
      <c r="L141" s="564">
        <v>0</v>
      </c>
      <c r="M141" s="565">
        <v>30</v>
      </c>
      <c r="N141" s="560" t="s">
        <v>3185</v>
      </c>
      <c r="O141" s="562"/>
      <c r="P141" s="569"/>
      <c r="Q141" s="567"/>
      <c r="R141" s="568">
        <f t="shared" ref="R141:R142" si="3">SUM(K141:M141)</f>
        <v>640</v>
      </c>
    </row>
    <row r="142" spans="2:19" ht="30" customHeight="1" x14ac:dyDescent="0.3">
      <c r="B142" s="557">
        <v>123</v>
      </c>
      <c r="C142" s="558" t="s">
        <v>416</v>
      </c>
      <c r="D142" s="579" t="s">
        <v>3176</v>
      </c>
      <c r="E142" s="562">
        <v>2</v>
      </c>
      <c r="F142" s="562">
        <v>16</v>
      </c>
      <c r="G142" s="561" t="s">
        <v>811</v>
      </c>
      <c r="H142" s="585" t="s">
        <v>6099</v>
      </c>
      <c r="I142" s="636" t="s">
        <v>503</v>
      </c>
      <c r="J142" s="561" t="s">
        <v>855</v>
      </c>
      <c r="K142" s="563">
        <v>50</v>
      </c>
      <c r="L142" s="564">
        <v>60</v>
      </c>
      <c r="M142" s="565">
        <v>0</v>
      </c>
      <c r="N142" s="560" t="s">
        <v>3186</v>
      </c>
      <c r="O142" s="562"/>
      <c r="P142" s="569"/>
      <c r="Q142" s="567"/>
      <c r="R142" s="568">
        <f t="shared" si="3"/>
        <v>110</v>
      </c>
    </row>
    <row r="143" spans="2:19" ht="30" customHeight="1" x14ac:dyDescent="0.3">
      <c r="B143" s="557">
        <v>124</v>
      </c>
      <c r="C143" s="558" t="s">
        <v>416</v>
      </c>
      <c r="D143" s="579" t="s">
        <v>3177</v>
      </c>
      <c r="E143" s="562">
        <v>3</v>
      </c>
      <c r="F143" s="562">
        <v>21</v>
      </c>
      <c r="G143" s="561" t="s">
        <v>511</v>
      </c>
      <c r="H143" s="585" t="s">
        <v>1454</v>
      </c>
      <c r="I143" s="636" t="s">
        <v>419</v>
      </c>
      <c r="J143" s="561" t="s">
        <v>1839</v>
      </c>
      <c r="K143" s="563">
        <v>720</v>
      </c>
      <c r="L143" s="564">
        <v>0</v>
      </c>
      <c r="M143" s="565">
        <v>15</v>
      </c>
      <c r="N143" s="560" t="s">
        <v>3187</v>
      </c>
      <c r="O143" s="562"/>
      <c r="P143" s="569"/>
      <c r="Q143" s="567"/>
      <c r="R143" s="568">
        <f>SUM(K143:M143)</f>
        <v>735</v>
      </c>
    </row>
    <row r="144" spans="2:19" ht="30" customHeight="1" x14ac:dyDescent="0.3">
      <c r="B144" s="557">
        <v>125</v>
      </c>
      <c r="C144" s="558" t="s">
        <v>416</v>
      </c>
      <c r="D144" s="579" t="s">
        <v>3178</v>
      </c>
      <c r="E144" s="562">
        <v>3</v>
      </c>
      <c r="F144" s="562">
        <v>18</v>
      </c>
      <c r="G144" s="561" t="s">
        <v>538</v>
      </c>
      <c r="H144" s="585" t="s">
        <v>3132</v>
      </c>
      <c r="I144" s="636" t="s">
        <v>419</v>
      </c>
      <c r="J144" s="561" t="s">
        <v>2113</v>
      </c>
      <c r="K144" s="563">
        <v>341</v>
      </c>
      <c r="L144" s="564">
        <v>105</v>
      </c>
      <c r="M144" s="565">
        <v>0</v>
      </c>
      <c r="N144" s="560" t="s">
        <v>3187</v>
      </c>
      <c r="O144" s="562"/>
      <c r="P144" s="569"/>
      <c r="Q144" s="567"/>
      <c r="R144" s="568">
        <f>SUM(K144:M144)</f>
        <v>446</v>
      </c>
    </row>
    <row r="145" spans="2:18" ht="30" customHeight="1" x14ac:dyDescent="0.3">
      <c r="B145" s="557">
        <v>126</v>
      </c>
      <c r="C145" s="558" t="s">
        <v>3245</v>
      </c>
      <c r="D145" s="579" t="s">
        <v>3246</v>
      </c>
      <c r="E145" s="562">
        <v>5</v>
      </c>
      <c r="F145" s="562">
        <v>40</v>
      </c>
      <c r="G145" s="561" t="s">
        <v>3247</v>
      </c>
      <c r="H145" s="585" t="s">
        <v>6105</v>
      </c>
      <c r="I145" s="636" t="s">
        <v>558</v>
      </c>
      <c r="J145" s="561" t="s">
        <v>3248</v>
      </c>
      <c r="K145" s="563">
        <v>950</v>
      </c>
      <c r="L145" s="564">
        <v>429.4</v>
      </c>
      <c r="M145" s="565"/>
      <c r="N145" s="560" t="s">
        <v>3268</v>
      </c>
      <c r="O145" s="562"/>
      <c r="P145" s="569"/>
      <c r="Q145" s="567"/>
      <c r="R145" s="568">
        <f>SUM(K145:M145)</f>
        <v>1379.4</v>
      </c>
    </row>
    <row r="146" spans="2:18" ht="30" customHeight="1" x14ac:dyDescent="0.3">
      <c r="B146" s="557">
        <v>127</v>
      </c>
      <c r="C146" s="558" t="s">
        <v>509</v>
      </c>
      <c r="D146" s="579" t="s">
        <v>1502</v>
      </c>
      <c r="E146" s="562">
        <v>2</v>
      </c>
      <c r="F146" s="562">
        <v>16</v>
      </c>
      <c r="G146" s="561" t="s">
        <v>6102</v>
      </c>
      <c r="H146" s="585" t="s">
        <v>6106</v>
      </c>
      <c r="I146" s="636" t="s">
        <v>419</v>
      </c>
      <c r="J146" s="561" t="s">
        <v>766</v>
      </c>
      <c r="K146" s="563">
        <v>490</v>
      </c>
      <c r="L146" s="564">
        <v>20</v>
      </c>
      <c r="M146" s="565">
        <v>510</v>
      </c>
      <c r="N146" s="560" t="s">
        <v>6114</v>
      </c>
      <c r="O146" s="562"/>
      <c r="P146" s="569"/>
      <c r="Q146" s="567"/>
      <c r="R146" s="568">
        <f t="shared" ref="R146:R150" si="4">SUM(K146:M146)</f>
        <v>1020</v>
      </c>
    </row>
    <row r="147" spans="2:18" s="580" customFormat="1" ht="30" customHeight="1" x14ac:dyDescent="0.3">
      <c r="B147" s="557"/>
      <c r="C147" s="558" t="s">
        <v>509</v>
      </c>
      <c r="D147" s="579" t="s">
        <v>1502</v>
      </c>
      <c r="E147" s="562">
        <v>2</v>
      </c>
      <c r="F147" s="562">
        <v>16</v>
      </c>
      <c r="G147" s="561" t="s">
        <v>6102</v>
      </c>
      <c r="H147" s="585" t="s">
        <v>6106</v>
      </c>
      <c r="I147" s="636" t="s">
        <v>2405</v>
      </c>
      <c r="J147" s="561" t="s">
        <v>3229</v>
      </c>
      <c r="K147" s="563">
        <v>490</v>
      </c>
      <c r="L147" s="564">
        <v>20</v>
      </c>
      <c r="M147" s="565">
        <v>510</v>
      </c>
      <c r="N147" s="560" t="s">
        <v>6115</v>
      </c>
      <c r="O147" s="562"/>
      <c r="P147" s="569"/>
      <c r="Q147" s="567"/>
      <c r="R147" s="568">
        <f t="shared" si="4"/>
        <v>1020</v>
      </c>
    </row>
    <row r="148" spans="2:18" ht="30" customHeight="1" x14ac:dyDescent="0.3">
      <c r="B148" s="557">
        <v>128</v>
      </c>
      <c r="C148" s="558" t="s">
        <v>416</v>
      </c>
      <c r="D148" s="579" t="s">
        <v>6103</v>
      </c>
      <c r="E148" s="562">
        <v>3</v>
      </c>
      <c r="F148" s="562">
        <v>20</v>
      </c>
      <c r="G148" s="561" t="s">
        <v>511</v>
      </c>
      <c r="H148" s="585" t="s">
        <v>6107</v>
      </c>
      <c r="I148" s="636" t="s">
        <v>419</v>
      </c>
      <c r="J148" s="561" t="s">
        <v>102</v>
      </c>
      <c r="K148" s="563">
        <v>630</v>
      </c>
      <c r="L148" s="564">
        <v>15</v>
      </c>
      <c r="M148" s="565">
        <v>645</v>
      </c>
      <c r="N148" s="560" t="s">
        <v>6116</v>
      </c>
      <c r="O148" s="562"/>
      <c r="P148" s="569"/>
      <c r="Q148" s="567"/>
      <c r="R148" s="568">
        <f t="shared" si="4"/>
        <v>1290</v>
      </c>
    </row>
    <row r="149" spans="2:18" ht="30" customHeight="1" x14ac:dyDescent="0.3">
      <c r="B149" s="557">
        <v>129</v>
      </c>
      <c r="C149" s="558" t="s">
        <v>416</v>
      </c>
      <c r="D149" s="579" t="s">
        <v>6104</v>
      </c>
      <c r="E149" s="562">
        <v>3</v>
      </c>
      <c r="F149" s="562">
        <v>22</v>
      </c>
      <c r="G149" s="561" t="s">
        <v>538</v>
      </c>
      <c r="H149" s="585" t="s">
        <v>6108</v>
      </c>
      <c r="I149" s="636" t="s">
        <v>540</v>
      </c>
      <c r="J149" s="561" t="s">
        <v>1161</v>
      </c>
      <c r="K149" s="563">
        <v>330</v>
      </c>
      <c r="L149" s="564">
        <v>10.5</v>
      </c>
      <c r="M149" s="565">
        <v>381</v>
      </c>
      <c r="N149" s="560" t="s">
        <v>6116</v>
      </c>
      <c r="O149" s="562"/>
      <c r="P149" s="569"/>
      <c r="Q149" s="567"/>
      <c r="R149" s="568">
        <f t="shared" si="4"/>
        <v>721.5</v>
      </c>
    </row>
    <row r="150" spans="2:18" ht="30" customHeight="1" x14ac:dyDescent="0.3">
      <c r="B150" s="557"/>
      <c r="C150" s="558"/>
      <c r="D150" s="579"/>
      <c r="E150" s="562"/>
      <c r="F150" s="562"/>
      <c r="G150" s="561"/>
      <c r="H150" s="585"/>
      <c r="I150" s="636"/>
      <c r="J150" s="637"/>
      <c r="K150" s="563"/>
      <c r="L150" s="564"/>
      <c r="M150" s="565"/>
      <c r="N150" s="560"/>
      <c r="O150" s="562"/>
      <c r="P150" s="569"/>
      <c r="Q150" s="567"/>
      <c r="R150" s="568">
        <f t="shared" si="4"/>
        <v>0</v>
      </c>
    </row>
    <row r="151" spans="2:18" ht="30" customHeight="1" x14ac:dyDescent="0.3">
      <c r="B151" s="557"/>
      <c r="C151" s="558"/>
      <c r="D151" s="579"/>
      <c r="E151" s="562"/>
      <c r="F151" s="562"/>
      <c r="G151" s="561"/>
      <c r="H151" s="585"/>
      <c r="I151" s="636"/>
      <c r="J151" s="638"/>
      <c r="K151" s="563"/>
      <c r="L151" s="564"/>
      <c r="M151" s="565"/>
      <c r="N151" s="560"/>
      <c r="O151" s="558"/>
      <c r="P151" s="569"/>
      <c r="Q151" s="567"/>
      <c r="R151" s="568">
        <f t="shared" ref="R151:R217" si="5">SUM(K151:M151)</f>
        <v>0</v>
      </c>
    </row>
    <row r="152" spans="2:18" ht="30" customHeight="1" x14ac:dyDescent="0.3">
      <c r="B152" s="586"/>
      <c r="C152" s="558"/>
      <c r="D152" s="589"/>
      <c r="E152" s="593"/>
      <c r="F152" s="593"/>
      <c r="G152" s="591"/>
      <c r="H152" s="585"/>
      <c r="I152" s="636"/>
      <c r="J152" s="638"/>
      <c r="K152" s="594"/>
      <c r="L152" s="595"/>
      <c r="M152" s="596"/>
      <c r="N152" s="590"/>
      <c r="O152" s="593"/>
      <c r="P152" s="597"/>
      <c r="Q152" s="567"/>
      <c r="R152" s="568">
        <f t="shared" si="5"/>
        <v>0</v>
      </c>
    </row>
    <row r="153" spans="2:18" ht="30" customHeight="1" x14ac:dyDescent="0.3">
      <c r="B153" s="586"/>
      <c r="C153" s="558"/>
      <c r="D153" s="589"/>
      <c r="E153" s="593"/>
      <c r="F153" s="593"/>
      <c r="G153" s="591"/>
      <c r="H153" s="585"/>
      <c r="I153" s="636"/>
      <c r="J153" s="638"/>
      <c r="K153" s="594"/>
      <c r="L153" s="595"/>
      <c r="M153" s="596"/>
      <c r="N153" s="590"/>
      <c r="O153" s="593"/>
      <c r="P153" s="597"/>
      <c r="Q153" s="567"/>
      <c r="R153" s="568">
        <f t="shared" si="5"/>
        <v>0</v>
      </c>
    </row>
    <row r="154" spans="2:18" ht="30" customHeight="1" x14ac:dyDescent="0.3">
      <c r="B154" s="586"/>
      <c r="C154" s="558"/>
      <c r="D154" s="589"/>
      <c r="E154" s="593"/>
      <c r="F154" s="593"/>
      <c r="G154" s="591"/>
      <c r="H154" s="585"/>
      <c r="I154" s="636"/>
      <c r="J154" s="638"/>
      <c r="K154" s="594"/>
      <c r="L154" s="595"/>
      <c r="M154" s="596"/>
      <c r="N154" s="590"/>
      <c r="O154" s="593"/>
      <c r="P154" s="597"/>
      <c r="Q154" s="567"/>
      <c r="R154" s="568">
        <f t="shared" si="5"/>
        <v>0</v>
      </c>
    </row>
    <row r="155" spans="2:18" ht="30" customHeight="1" x14ac:dyDescent="0.3">
      <c r="B155" s="586"/>
      <c r="C155" s="558"/>
      <c r="D155" s="589"/>
      <c r="E155" s="593"/>
      <c r="F155" s="593"/>
      <c r="G155" s="591"/>
      <c r="H155" s="585"/>
      <c r="I155" s="636"/>
      <c r="J155" s="638"/>
      <c r="K155" s="594"/>
      <c r="L155" s="595"/>
      <c r="M155" s="596"/>
      <c r="N155" s="590"/>
      <c r="O155" s="593"/>
      <c r="P155" s="597"/>
      <c r="Q155" s="567"/>
      <c r="R155" s="568">
        <f t="shared" si="5"/>
        <v>0</v>
      </c>
    </row>
    <row r="156" spans="2:18" ht="30" customHeight="1" x14ac:dyDescent="0.3">
      <c r="B156" s="586"/>
      <c r="C156" s="558"/>
      <c r="D156" s="589"/>
      <c r="E156" s="593"/>
      <c r="F156" s="593"/>
      <c r="G156" s="591"/>
      <c r="H156" s="585"/>
      <c r="I156" s="636"/>
      <c r="J156" s="638"/>
      <c r="K156" s="594"/>
      <c r="L156" s="595"/>
      <c r="M156" s="596"/>
      <c r="N156" s="590"/>
      <c r="O156" s="593"/>
      <c r="P156" s="597"/>
      <c r="Q156" s="567"/>
      <c r="R156" s="568">
        <f t="shared" si="5"/>
        <v>0</v>
      </c>
    </row>
    <row r="157" spans="2:18" ht="30" customHeight="1" x14ac:dyDescent="0.3">
      <c r="B157" s="586"/>
      <c r="C157" s="558"/>
      <c r="D157" s="589"/>
      <c r="E157" s="593"/>
      <c r="F157" s="593"/>
      <c r="G157" s="591"/>
      <c r="H157" s="585"/>
      <c r="I157" s="636"/>
      <c r="J157" s="638"/>
      <c r="K157" s="594"/>
      <c r="L157" s="595"/>
      <c r="M157" s="596"/>
      <c r="N157" s="590"/>
      <c r="O157" s="593"/>
      <c r="P157" s="597"/>
      <c r="Q157" s="567"/>
      <c r="R157" s="568">
        <f t="shared" si="5"/>
        <v>0</v>
      </c>
    </row>
    <row r="158" spans="2:18" ht="30" customHeight="1" x14ac:dyDescent="0.3">
      <c r="B158" s="586"/>
      <c r="C158" s="558"/>
      <c r="D158" s="589"/>
      <c r="E158" s="593"/>
      <c r="F158" s="593"/>
      <c r="G158" s="591"/>
      <c r="H158" s="585"/>
      <c r="I158" s="636"/>
      <c r="J158" s="638"/>
      <c r="K158" s="594"/>
      <c r="L158" s="595"/>
      <c r="M158" s="596"/>
      <c r="N158" s="590"/>
      <c r="O158" s="593"/>
      <c r="P158" s="597"/>
      <c r="Q158" s="567"/>
      <c r="R158" s="568">
        <f t="shared" si="5"/>
        <v>0</v>
      </c>
    </row>
    <row r="159" spans="2:18" ht="30" customHeight="1" x14ac:dyDescent="0.3">
      <c r="B159" s="586"/>
      <c r="C159" s="558"/>
      <c r="D159" s="589"/>
      <c r="E159" s="593"/>
      <c r="F159" s="593"/>
      <c r="G159" s="591"/>
      <c r="H159" s="585"/>
      <c r="I159" s="636"/>
      <c r="J159" s="638"/>
      <c r="K159" s="594"/>
      <c r="L159" s="595"/>
      <c r="M159" s="596"/>
      <c r="N159" s="590"/>
      <c r="O159" s="593"/>
      <c r="P159" s="597"/>
      <c r="Q159" s="567"/>
      <c r="R159" s="568">
        <f t="shared" si="5"/>
        <v>0</v>
      </c>
    </row>
    <row r="160" spans="2:18" ht="30" customHeight="1" x14ac:dyDescent="0.3">
      <c r="B160" s="586"/>
      <c r="C160" s="592"/>
      <c r="D160" s="589"/>
      <c r="E160" s="593"/>
      <c r="F160" s="593"/>
      <c r="G160" s="591"/>
      <c r="H160" s="585"/>
      <c r="I160" s="636"/>
      <c r="J160" s="638"/>
      <c r="K160" s="594"/>
      <c r="L160" s="595"/>
      <c r="M160" s="596"/>
      <c r="N160" s="590"/>
      <c r="O160" s="593"/>
      <c r="P160" s="597"/>
      <c r="Q160" s="567"/>
      <c r="R160" s="568">
        <f t="shared" si="5"/>
        <v>0</v>
      </c>
    </row>
    <row r="161" spans="2:18" ht="30" customHeight="1" x14ac:dyDescent="0.3">
      <c r="B161" s="586"/>
      <c r="C161" s="592"/>
      <c r="D161" s="589"/>
      <c r="E161" s="593"/>
      <c r="F161" s="593"/>
      <c r="G161" s="591"/>
      <c r="H161" s="585"/>
      <c r="I161" s="636"/>
      <c r="J161" s="638"/>
      <c r="K161" s="594"/>
      <c r="L161" s="595"/>
      <c r="M161" s="596"/>
      <c r="N161" s="590"/>
      <c r="O161" s="593"/>
      <c r="P161" s="597"/>
      <c r="Q161" s="567"/>
      <c r="R161" s="568">
        <f t="shared" si="5"/>
        <v>0</v>
      </c>
    </row>
    <row r="162" spans="2:18" ht="30" customHeight="1" x14ac:dyDescent="0.3">
      <c r="B162" s="586"/>
      <c r="C162" s="592"/>
      <c r="D162" s="589"/>
      <c r="E162" s="593"/>
      <c r="F162" s="593"/>
      <c r="G162" s="591"/>
      <c r="H162" s="585"/>
      <c r="I162" s="636"/>
      <c r="J162" s="638"/>
      <c r="K162" s="594"/>
      <c r="L162" s="595"/>
      <c r="M162" s="596"/>
      <c r="N162" s="590"/>
      <c r="O162" s="593"/>
      <c r="P162" s="597"/>
      <c r="Q162" s="567"/>
      <c r="R162" s="568">
        <f t="shared" si="5"/>
        <v>0</v>
      </c>
    </row>
    <row r="163" spans="2:18" ht="30" customHeight="1" x14ac:dyDescent="0.3">
      <c r="B163" s="586"/>
      <c r="C163" s="592"/>
      <c r="D163" s="589"/>
      <c r="E163" s="593"/>
      <c r="F163" s="593"/>
      <c r="G163" s="591"/>
      <c r="H163" s="585"/>
      <c r="I163" s="636"/>
      <c r="J163" s="638"/>
      <c r="K163" s="594"/>
      <c r="L163" s="595"/>
      <c r="M163" s="596"/>
      <c r="N163" s="590"/>
      <c r="O163" s="593"/>
      <c r="P163" s="597"/>
      <c r="Q163" s="567"/>
      <c r="R163" s="568">
        <f t="shared" si="5"/>
        <v>0</v>
      </c>
    </row>
    <row r="164" spans="2:18" ht="30" customHeight="1" x14ac:dyDescent="0.3">
      <c r="B164" s="586"/>
      <c r="C164" s="592"/>
      <c r="D164" s="589"/>
      <c r="E164" s="593"/>
      <c r="F164" s="593"/>
      <c r="G164" s="591"/>
      <c r="H164" s="585"/>
      <c r="I164" s="636"/>
      <c r="J164" s="638"/>
      <c r="K164" s="594"/>
      <c r="L164" s="595"/>
      <c r="M164" s="596"/>
      <c r="N164" s="590"/>
      <c r="O164" s="593"/>
      <c r="P164" s="597"/>
      <c r="Q164" s="567"/>
      <c r="R164" s="568">
        <f t="shared" si="5"/>
        <v>0</v>
      </c>
    </row>
    <row r="165" spans="2:18" ht="30" customHeight="1" x14ac:dyDescent="0.3">
      <c r="B165" s="586"/>
      <c r="C165" s="592"/>
      <c r="D165" s="589"/>
      <c r="E165" s="593"/>
      <c r="F165" s="593"/>
      <c r="G165" s="591"/>
      <c r="H165" s="585"/>
      <c r="I165" s="636"/>
      <c r="J165" s="638"/>
      <c r="K165" s="594"/>
      <c r="L165" s="595"/>
      <c r="M165" s="596"/>
      <c r="N165" s="590"/>
      <c r="O165" s="593"/>
      <c r="P165" s="597"/>
      <c r="Q165" s="567"/>
      <c r="R165" s="568"/>
    </row>
    <row r="166" spans="2:18" ht="30" customHeight="1" x14ac:dyDescent="0.3">
      <c r="B166" s="586"/>
      <c r="C166" s="592"/>
      <c r="D166" s="589"/>
      <c r="E166" s="593"/>
      <c r="F166" s="593"/>
      <c r="G166" s="591"/>
      <c r="H166" s="585"/>
      <c r="I166" s="636"/>
      <c r="J166" s="638"/>
      <c r="K166" s="594"/>
      <c r="L166" s="595"/>
      <c r="M166" s="596"/>
      <c r="N166" s="590"/>
      <c r="O166" s="598"/>
      <c r="P166" s="597"/>
      <c r="Q166" s="567"/>
      <c r="R166" s="568"/>
    </row>
    <row r="167" spans="2:18" ht="30" customHeight="1" x14ac:dyDescent="0.3">
      <c r="B167" s="586"/>
      <c r="C167" s="592"/>
      <c r="D167" s="589"/>
      <c r="E167" s="593"/>
      <c r="F167" s="593"/>
      <c r="G167" s="591"/>
      <c r="H167" s="585"/>
      <c r="I167" s="636"/>
      <c r="J167" s="638"/>
      <c r="K167" s="594"/>
      <c r="L167" s="595"/>
      <c r="M167" s="596"/>
      <c r="N167" s="590"/>
      <c r="O167" s="593"/>
      <c r="P167" s="597"/>
      <c r="Q167" s="567"/>
      <c r="R167" s="568"/>
    </row>
    <row r="168" spans="2:18" ht="30" customHeight="1" x14ac:dyDescent="0.3">
      <c r="B168" s="586"/>
      <c r="C168" s="592"/>
      <c r="D168" s="589"/>
      <c r="E168" s="593"/>
      <c r="F168" s="593"/>
      <c r="G168" s="591"/>
      <c r="H168" s="585"/>
      <c r="I168" s="636"/>
      <c r="J168" s="638"/>
      <c r="K168" s="594"/>
      <c r="L168" s="595"/>
      <c r="M168" s="596"/>
      <c r="N168" s="590"/>
      <c r="O168" s="593"/>
      <c r="P168" s="597"/>
      <c r="Q168" s="567"/>
      <c r="R168" s="568"/>
    </row>
    <row r="169" spans="2:18" ht="30" customHeight="1" x14ac:dyDescent="0.3">
      <c r="B169" s="586"/>
      <c r="C169" s="592"/>
      <c r="D169" s="589"/>
      <c r="E169" s="593"/>
      <c r="F169" s="593"/>
      <c r="G169" s="591"/>
      <c r="H169" s="585"/>
      <c r="I169" s="636"/>
      <c r="J169" s="638"/>
      <c r="K169" s="594"/>
      <c r="L169" s="595"/>
      <c r="M169" s="596"/>
      <c r="N169" s="590"/>
      <c r="O169" s="593"/>
      <c r="P169" s="597"/>
      <c r="Q169" s="567"/>
      <c r="R169" s="568"/>
    </row>
    <row r="170" spans="2:18" ht="30" customHeight="1" x14ac:dyDescent="0.3">
      <c r="B170" s="586"/>
      <c r="C170" s="592"/>
      <c r="D170" s="589"/>
      <c r="E170" s="593"/>
      <c r="F170" s="593"/>
      <c r="G170" s="591"/>
      <c r="H170" s="585"/>
      <c r="I170" s="636"/>
      <c r="J170" s="638"/>
      <c r="K170" s="594"/>
      <c r="L170" s="595"/>
      <c r="M170" s="596"/>
      <c r="N170" s="590"/>
      <c r="O170" s="593"/>
      <c r="P170" s="597"/>
      <c r="Q170" s="567"/>
      <c r="R170" s="568">
        <f t="shared" si="5"/>
        <v>0</v>
      </c>
    </row>
    <row r="171" spans="2:18" ht="30" customHeight="1" x14ac:dyDescent="0.3">
      <c r="B171" s="586"/>
      <c r="C171" s="592"/>
      <c r="D171" s="589"/>
      <c r="E171" s="593"/>
      <c r="F171" s="593"/>
      <c r="G171" s="591"/>
      <c r="H171" s="585"/>
      <c r="I171" s="636"/>
      <c r="J171" s="638"/>
      <c r="K171" s="594"/>
      <c r="L171" s="595"/>
      <c r="M171" s="596"/>
      <c r="N171" s="590"/>
      <c r="O171" s="593"/>
      <c r="P171" s="597"/>
      <c r="Q171" s="567"/>
      <c r="R171" s="568">
        <f t="shared" si="5"/>
        <v>0</v>
      </c>
    </row>
    <row r="172" spans="2:18" ht="30" customHeight="1" x14ac:dyDescent="0.3">
      <c r="B172" s="586"/>
      <c r="C172" s="592"/>
      <c r="D172" s="589"/>
      <c r="E172" s="593"/>
      <c r="F172" s="593"/>
      <c r="G172" s="591"/>
      <c r="H172" s="585"/>
      <c r="I172" s="636"/>
      <c r="J172" s="638"/>
      <c r="K172" s="594"/>
      <c r="L172" s="595"/>
      <c r="M172" s="596"/>
      <c r="N172" s="590"/>
      <c r="O172" s="593"/>
      <c r="P172" s="597"/>
      <c r="Q172" s="567"/>
      <c r="R172" s="568">
        <f t="shared" si="5"/>
        <v>0</v>
      </c>
    </row>
    <row r="173" spans="2:18" ht="30" customHeight="1" x14ac:dyDescent="0.3">
      <c r="B173" s="586"/>
      <c r="C173" s="592"/>
      <c r="D173" s="589"/>
      <c r="E173" s="593"/>
      <c r="F173" s="593"/>
      <c r="G173" s="591"/>
      <c r="H173" s="585"/>
      <c r="I173" s="636"/>
      <c r="J173" s="638"/>
      <c r="K173" s="594"/>
      <c r="L173" s="595"/>
      <c r="M173" s="596"/>
      <c r="N173" s="590"/>
      <c r="O173" s="593"/>
      <c r="P173" s="597"/>
      <c r="Q173" s="567"/>
      <c r="R173" s="568">
        <f t="shared" si="5"/>
        <v>0</v>
      </c>
    </row>
    <row r="174" spans="2:18" ht="30" customHeight="1" x14ac:dyDescent="0.3">
      <c r="B174" s="586"/>
      <c r="C174" s="592"/>
      <c r="D174" s="589"/>
      <c r="E174" s="593"/>
      <c r="F174" s="593"/>
      <c r="G174" s="591"/>
      <c r="H174" s="585"/>
      <c r="I174" s="636"/>
      <c r="J174" s="638"/>
      <c r="K174" s="594"/>
      <c r="L174" s="595"/>
      <c r="M174" s="596"/>
      <c r="N174" s="590"/>
      <c r="O174" s="593"/>
      <c r="P174" s="597"/>
      <c r="Q174" s="567"/>
      <c r="R174" s="568">
        <f t="shared" si="5"/>
        <v>0</v>
      </c>
    </row>
    <row r="175" spans="2:18" ht="30" customHeight="1" x14ac:dyDescent="0.3">
      <c r="B175" s="586"/>
      <c r="C175" s="592"/>
      <c r="D175" s="589"/>
      <c r="E175" s="593"/>
      <c r="F175" s="593"/>
      <c r="G175" s="591"/>
      <c r="H175" s="585"/>
      <c r="I175" s="636"/>
      <c r="J175" s="638"/>
      <c r="K175" s="594"/>
      <c r="L175" s="595"/>
      <c r="M175" s="596"/>
      <c r="N175" s="590"/>
      <c r="O175" s="593"/>
      <c r="P175" s="597"/>
      <c r="Q175" s="567"/>
      <c r="R175" s="568">
        <f t="shared" si="5"/>
        <v>0</v>
      </c>
    </row>
    <row r="176" spans="2:18" ht="30" customHeight="1" x14ac:dyDescent="0.3">
      <c r="B176" s="586"/>
      <c r="C176" s="592"/>
      <c r="D176" s="589"/>
      <c r="E176" s="593"/>
      <c r="F176" s="593"/>
      <c r="G176" s="591"/>
      <c r="H176" s="585"/>
      <c r="I176" s="636"/>
      <c r="J176" s="638"/>
      <c r="K176" s="594"/>
      <c r="L176" s="595"/>
      <c r="M176" s="596"/>
      <c r="N176" s="590"/>
      <c r="O176" s="593"/>
      <c r="P176" s="597"/>
      <c r="Q176" s="567"/>
      <c r="R176" s="568">
        <f t="shared" si="5"/>
        <v>0</v>
      </c>
    </row>
    <row r="177" spans="2:18" ht="30" customHeight="1" x14ac:dyDescent="0.3">
      <c r="B177" s="586"/>
      <c r="C177" s="592"/>
      <c r="D177" s="589"/>
      <c r="E177" s="593"/>
      <c r="F177" s="593"/>
      <c r="G177" s="591"/>
      <c r="H177" s="585"/>
      <c r="I177" s="636"/>
      <c r="J177" s="638"/>
      <c r="K177" s="594"/>
      <c r="L177" s="595"/>
      <c r="M177" s="596"/>
      <c r="N177" s="590"/>
      <c r="O177" s="593"/>
      <c r="P177" s="597"/>
      <c r="Q177" s="567"/>
      <c r="R177" s="568">
        <f t="shared" si="5"/>
        <v>0</v>
      </c>
    </row>
    <row r="178" spans="2:18" ht="30" customHeight="1" x14ac:dyDescent="0.3">
      <c r="B178" s="586"/>
      <c r="C178" s="592"/>
      <c r="D178" s="589"/>
      <c r="E178" s="593"/>
      <c r="F178" s="593"/>
      <c r="G178" s="591"/>
      <c r="H178" s="585"/>
      <c r="I178" s="636"/>
      <c r="J178" s="638"/>
      <c r="K178" s="594"/>
      <c r="L178" s="595"/>
      <c r="M178" s="596"/>
      <c r="N178" s="590"/>
      <c r="O178" s="593"/>
      <c r="P178" s="597"/>
      <c r="Q178" s="567"/>
      <c r="R178" s="568">
        <f t="shared" si="5"/>
        <v>0</v>
      </c>
    </row>
    <row r="179" spans="2:18" ht="30" customHeight="1" x14ac:dyDescent="0.3">
      <c r="B179" s="586"/>
      <c r="C179" s="592"/>
      <c r="D179" s="589"/>
      <c r="E179" s="593"/>
      <c r="F179" s="593"/>
      <c r="G179" s="591"/>
      <c r="H179" s="585"/>
      <c r="I179" s="636"/>
      <c r="J179" s="638"/>
      <c r="K179" s="594"/>
      <c r="L179" s="595"/>
      <c r="M179" s="596"/>
      <c r="N179" s="590"/>
      <c r="O179" s="593"/>
      <c r="P179" s="597"/>
      <c r="Q179" s="567"/>
      <c r="R179" s="568">
        <f t="shared" si="5"/>
        <v>0</v>
      </c>
    </row>
    <row r="180" spans="2:18" ht="30" customHeight="1" x14ac:dyDescent="0.3">
      <c r="B180" s="586"/>
      <c r="C180" s="592"/>
      <c r="D180" s="589"/>
      <c r="E180" s="593"/>
      <c r="F180" s="593"/>
      <c r="G180" s="591"/>
      <c r="H180" s="585"/>
      <c r="I180" s="636"/>
      <c r="J180" s="638"/>
      <c r="K180" s="594"/>
      <c r="L180" s="595"/>
      <c r="M180" s="596"/>
      <c r="N180" s="590"/>
      <c r="O180" s="593"/>
      <c r="P180" s="597"/>
      <c r="Q180" s="567"/>
      <c r="R180" s="568">
        <f t="shared" si="5"/>
        <v>0</v>
      </c>
    </row>
    <row r="181" spans="2:18" ht="30" customHeight="1" x14ac:dyDescent="0.3">
      <c r="B181" s="586"/>
      <c r="C181" s="592"/>
      <c r="D181" s="589"/>
      <c r="E181" s="593"/>
      <c r="F181" s="593"/>
      <c r="G181" s="591"/>
      <c r="H181" s="585"/>
      <c r="I181" s="636"/>
      <c r="J181" s="638"/>
      <c r="K181" s="594"/>
      <c r="L181" s="595"/>
      <c r="M181" s="596"/>
      <c r="N181" s="590"/>
      <c r="O181" s="593"/>
      <c r="P181" s="597"/>
      <c r="Q181" s="567"/>
      <c r="R181" s="568">
        <f t="shared" si="5"/>
        <v>0</v>
      </c>
    </row>
    <row r="182" spans="2:18" ht="30" customHeight="1" x14ac:dyDescent="0.3">
      <c r="B182" s="586"/>
      <c r="C182" s="592"/>
      <c r="D182" s="589"/>
      <c r="E182" s="593"/>
      <c r="F182" s="593"/>
      <c r="G182" s="591"/>
      <c r="H182" s="585"/>
      <c r="I182" s="636"/>
      <c r="J182" s="638"/>
      <c r="K182" s="594"/>
      <c r="L182" s="595"/>
      <c r="M182" s="596"/>
      <c r="N182" s="590"/>
      <c r="O182" s="593"/>
      <c r="P182" s="597"/>
      <c r="Q182" s="567"/>
      <c r="R182" s="568">
        <f t="shared" si="5"/>
        <v>0</v>
      </c>
    </row>
    <row r="183" spans="2:18" ht="30" customHeight="1" x14ac:dyDescent="0.3">
      <c r="B183" s="586"/>
      <c r="C183" s="592"/>
      <c r="D183" s="589"/>
      <c r="E183" s="593"/>
      <c r="F183" s="593"/>
      <c r="G183" s="591"/>
      <c r="H183" s="585"/>
      <c r="I183" s="636"/>
      <c r="J183" s="638"/>
      <c r="K183" s="594"/>
      <c r="L183" s="595"/>
      <c r="M183" s="596"/>
      <c r="N183" s="590"/>
      <c r="O183" s="593"/>
      <c r="P183" s="597"/>
      <c r="Q183" s="567"/>
      <c r="R183" s="568">
        <f t="shared" si="5"/>
        <v>0</v>
      </c>
    </row>
    <row r="184" spans="2:18" ht="30" customHeight="1" x14ac:dyDescent="0.3">
      <c r="B184" s="586"/>
      <c r="C184" s="592"/>
      <c r="D184" s="589"/>
      <c r="E184" s="593"/>
      <c r="F184" s="593"/>
      <c r="G184" s="591"/>
      <c r="H184" s="585"/>
      <c r="I184" s="636"/>
      <c r="J184" s="638"/>
      <c r="K184" s="594"/>
      <c r="L184" s="595"/>
      <c r="M184" s="596"/>
      <c r="N184" s="590"/>
      <c r="O184" s="593"/>
      <c r="P184" s="597"/>
      <c r="Q184" s="567"/>
      <c r="R184" s="568">
        <f t="shared" si="5"/>
        <v>0</v>
      </c>
    </row>
    <row r="185" spans="2:18" ht="30" customHeight="1" x14ac:dyDescent="0.3">
      <c r="B185" s="586"/>
      <c r="C185" s="592"/>
      <c r="D185" s="589"/>
      <c r="E185" s="593"/>
      <c r="F185" s="593"/>
      <c r="G185" s="591"/>
      <c r="H185" s="585"/>
      <c r="I185" s="636"/>
      <c r="J185" s="638"/>
      <c r="K185" s="594"/>
      <c r="L185" s="595"/>
      <c r="M185" s="596"/>
      <c r="N185" s="590"/>
      <c r="O185" s="593"/>
      <c r="P185" s="597"/>
      <c r="Q185" s="567"/>
      <c r="R185" s="568">
        <f t="shared" si="5"/>
        <v>0</v>
      </c>
    </row>
    <row r="186" spans="2:18" ht="30" customHeight="1" x14ac:dyDescent="0.3">
      <c r="B186" s="586"/>
      <c r="C186" s="592"/>
      <c r="D186" s="589"/>
      <c r="E186" s="593"/>
      <c r="F186" s="593"/>
      <c r="G186" s="591"/>
      <c r="H186" s="585"/>
      <c r="I186" s="636"/>
      <c r="J186" s="638"/>
      <c r="K186" s="594"/>
      <c r="L186" s="595"/>
      <c r="M186" s="596"/>
      <c r="N186" s="590"/>
      <c r="O186" s="593"/>
      <c r="P186" s="597"/>
      <c r="Q186" s="567"/>
      <c r="R186" s="568">
        <f t="shared" si="5"/>
        <v>0</v>
      </c>
    </row>
    <row r="187" spans="2:18" ht="30" customHeight="1" x14ac:dyDescent="0.3">
      <c r="B187" s="586"/>
      <c r="C187" s="592"/>
      <c r="D187" s="589"/>
      <c r="E187" s="593"/>
      <c r="F187" s="593"/>
      <c r="G187" s="591"/>
      <c r="H187" s="585"/>
      <c r="I187" s="636"/>
      <c r="J187" s="638"/>
      <c r="K187" s="594"/>
      <c r="L187" s="595"/>
      <c r="M187" s="596"/>
      <c r="N187" s="590"/>
      <c r="O187" s="593"/>
      <c r="P187" s="597"/>
      <c r="Q187" s="567"/>
      <c r="R187" s="568">
        <f t="shared" si="5"/>
        <v>0</v>
      </c>
    </row>
    <row r="188" spans="2:18" ht="30" customHeight="1" x14ac:dyDescent="0.3">
      <c r="B188" s="586"/>
      <c r="C188" s="592"/>
      <c r="D188" s="589"/>
      <c r="E188" s="593"/>
      <c r="F188" s="593"/>
      <c r="G188" s="591"/>
      <c r="H188" s="585"/>
      <c r="I188" s="636"/>
      <c r="J188" s="638"/>
      <c r="K188" s="594"/>
      <c r="L188" s="595"/>
      <c r="M188" s="596"/>
      <c r="N188" s="590"/>
      <c r="O188" s="593"/>
      <c r="P188" s="597"/>
      <c r="Q188" s="567"/>
      <c r="R188" s="568">
        <f t="shared" si="5"/>
        <v>0</v>
      </c>
    </row>
    <row r="189" spans="2:18" ht="30" customHeight="1" x14ac:dyDescent="0.3">
      <c r="B189" s="586"/>
      <c r="C189" s="592"/>
      <c r="D189" s="589"/>
      <c r="E189" s="593"/>
      <c r="F189" s="593"/>
      <c r="G189" s="591"/>
      <c r="H189" s="585"/>
      <c r="I189" s="636"/>
      <c r="J189" s="638"/>
      <c r="K189" s="594"/>
      <c r="L189" s="595"/>
      <c r="M189" s="596"/>
      <c r="N189" s="590"/>
      <c r="O189" s="593"/>
      <c r="P189" s="597"/>
      <c r="Q189" s="567"/>
      <c r="R189" s="568">
        <f t="shared" si="5"/>
        <v>0</v>
      </c>
    </row>
    <row r="190" spans="2:18" ht="30" customHeight="1" x14ac:dyDescent="0.3">
      <c r="B190" s="586"/>
      <c r="C190" s="592"/>
      <c r="D190" s="589"/>
      <c r="E190" s="593"/>
      <c r="F190" s="593"/>
      <c r="G190" s="591"/>
      <c r="H190" s="585"/>
      <c r="I190" s="636"/>
      <c r="J190" s="638"/>
      <c r="K190" s="594"/>
      <c r="L190" s="595"/>
      <c r="M190" s="596"/>
      <c r="N190" s="590"/>
      <c r="O190" s="593"/>
      <c r="P190" s="597"/>
      <c r="Q190" s="567"/>
      <c r="R190" s="568">
        <f t="shared" si="5"/>
        <v>0</v>
      </c>
    </row>
    <row r="191" spans="2:18" ht="30" customHeight="1" x14ac:dyDescent="0.3">
      <c r="B191" s="586"/>
      <c r="C191" s="592"/>
      <c r="D191" s="589"/>
      <c r="E191" s="593"/>
      <c r="F191" s="593"/>
      <c r="G191" s="591"/>
      <c r="H191" s="585"/>
      <c r="I191" s="636"/>
      <c r="J191" s="638"/>
      <c r="K191" s="594"/>
      <c r="L191" s="595"/>
      <c r="M191" s="596"/>
      <c r="N191" s="590"/>
      <c r="O191" s="593"/>
      <c r="P191" s="597"/>
      <c r="Q191" s="567"/>
      <c r="R191" s="568">
        <f t="shared" si="5"/>
        <v>0</v>
      </c>
    </row>
    <row r="192" spans="2:18" ht="30" customHeight="1" x14ac:dyDescent="0.3">
      <c r="B192" s="586"/>
      <c r="C192" s="592"/>
      <c r="D192" s="589"/>
      <c r="E192" s="593"/>
      <c r="F192" s="593"/>
      <c r="G192" s="591"/>
      <c r="H192" s="585"/>
      <c r="I192" s="636"/>
      <c r="J192" s="638"/>
      <c r="K192" s="594"/>
      <c r="L192" s="595"/>
      <c r="M192" s="596"/>
      <c r="N192" s="590"/>
      <c r="O192" s="593"/>
      <c r="P192" s="597"/>
      <c r="Q192" s="567"/>
      <c r="R192" s="568">
        <f t="shared" si="5"/>
        <v>0</v>
      </c>
    </row>
    <row r="193" spans="2:18" ht="30" customHeight="1" x14ac:dyDescent="0.3">
      <c r="B193" s="586"/>
      <c r="C193" s="592"/>
      <c r="D193" s="589"/>
      <c r="E193" s="593"/>
      <c r="F193" s="593"/>
      <c r="G193" s="591"/>
      <c r="H193" s="585"/>
      <c r="I193" s="636"/>
      <c r="J193" s="638"/>
      <c r="K193" s="594"/>
      <c r="L193" s="595"/>
      <c r="M193" s="596"/>
      <c r="N193" s="590"/>
      <c r="O193" s="593"/>
      <c r="P193" s="597"/>
      <c r="Q193" s="567"/>
      <c r="R193" s="568">
        <f t="shared" si="5"/>
        <v>0</v>
      </c>
    </row>
    <row r="194" spans="2:18" ht="30" customHeight="1" x14ac:dyDescent="0.3">
      <c r="B194" s="586"/>
      <c r="C194" s="592"/>
      <c r="D194" s="589"/>
      <c r="E194" s="593"/>
      <c r="F194" s="593"/>
      <c r="G194" s="591"/>
      <c r="H194" s="585"/>
      <c r="I194" s="636"/>
      <c r="J194" s="638"/>
      <c r="K194" s="594"/>
      <c r="L194" s="595"/>
      <c r="M194" s="596"/>
      <c r="N194" s="590"/>
      <c r="O194" s="593"/>
      <c r="P194" s="597"/>
      <c r="Q194" s="567"/>
      <c r="R194" s="568">
        <f t="shared" si="5"/>
        <v>0</v>
      </c>
    </row>
    <row r="195" spans="2:18" ht="30" customHeight="1" x14ac:dyDescent="0.3">
      <c r="B195" s="586"/>
      <c r="C195" s="592"/>
      <c r="D195" s="589"/>
      <c r="E195" s="593"/>
      <c r="F195" s="593"/>
      <c r="G195" s="591"/>
      <c r="H195" s="585"/>
      <c r="I195" s="636"/>
      <c r="J195" s="638"/>
      <c r="K195" s="594"/>
      <c r="L195" s="595"/>
      <c r="M195" s="596"/>
      <c r="N195" s="590"/>
      <c r="O195" s="593"/>
      <c r="P195" s="597"/>
      <c r="Q195" s="567"/>
      <c r="R195" s="568">
        <f t="shared" si="5"/>
        <v>0</v>
      </c>
    </row>
    <row r="196" spans="2:18" ht="30" customHeight="1" x14ac:dyDescent="0.3">
      <c r="B196" s="586"/>
      <c r="C196" s="592"/>
      <c r="D196" s="589"/>
      <c r="E196" s="593"/>
      <c r="F196" s="593"/>
      <c r="G196" s="591"/>
      <c r="H196" s="585"/>
      <c r="I196" s="636"/>
      <c r="J196" s="638"/>
      <c r="K196" s="594"/>
      <c r="L196" s="595"/>
      <c r="M196" s="596"/>
      <c r="N196" s="590"/>
      <c r="O196" s="593"/>
      <c r="P196" s="597"/>
      <c r="Q196" s="567"/>
      <c r="R196" s="568">
        <f t="shared" si="5"/>
        <v>0</v>
      </c>
    </row>
    <row r="197" spans="2:18" ht="30" customHeight="1" x14ac:dyDescent="0.3">
      <c r="B197" s="586"/>
      <c r="C197" s="592"/>
      <c r="D197" s="589"/>
      <c r="E197" s="593"/>
      <c r="F197" s="593"/>
      <c r="G197" s="591"/>
      <c r="H197" s="585"/>
      <c r="I197" s="636"/>
      <c r="J197" s="638"/>
      <c r="K197" s="594"/>
      <c r="L197" s="595"/>
      <c r="M197" s="596"/>
      <c r="N197" s="590"/>
      <c r="O197" s="593"/>
      <c r="P197" s="597"/>
      <c r="Q197" s="567"/>
      <c r="R197" s="568">
        <f t="shared" si="5"/>
        <v>0</v>
      </c>
    </row>
    <row r="198" spans="2:18" ht="30" customHeight="1" x14ac:dyDescent="0.3">
      <c r="B198" s="586"/>
      <c r="C198" s="592"/>
      <c r="D198" s="589"/>
      <c r="E198" s="593"/>
      <c r="F198" s="593"/>
      <c r="G198" s="591"/>
      <c r="H198" s="585"/>
      <c r="I198" s="636"/>
      <c r="J198" s="638"/>
      <c r="K198" s="594"/>
      <c r="L198" s="595"/>
      <c r="M198" s="596"/>
      <c r="N198" s="590"/>
      <c r="O198" s="593"/>
      <c r="P198" s="597"/>
      <c r="Q198" s="567"/>
      <c r="R198" s="568">
        <f t="shared" si="5"/>
        <v>0</v>
      </c>
    </row>
    <row r="199" spans="2:18" ht="30" customHeight="1" x14ac:dyDescent="0.3">
      <c r="B199" s="586"/>
      <c r="C199" s="592"/>
      <c r="D199" s="589"/>
      <c r="E199" s="593"/>
      <c r="F199" s="593"/>
      <c r="G199" s="591"/>
      <c r="H199" s="585"/>
      <c r="I199" s="636"/>
      <c r="J199" s="638"/>
      <c r="K199" s="594"/>
      <c r="L199" s="595"/>
      <c r="M199" s="596"/>
      <c r="N199" s="590"/>
      <c r="O199" s="593"/>
      <c r="P199" s="597"/>
      <c r="Q199" s="567"/>
      <c r="R199" s="568">
        <f t="shared" si="5"/>
        <v>0</v>
      </c>
    </row>
    <row r="200" spans="2:18" ht="30" customHeight="1" x14ac:dyDescent="0.3">
      <c r="B200" s="586"/>
      <c r="C200" s="592"/>
      <c r="D200" s="589"/>
      <c r="E200" s="593"/>
      <c r="F200" s="593"/>
      <c r="G200" s="591"/>
      <c r="H200" s="585"/>
      <c r="I200" s="636"/>
      <c r="J200" s="638"/>
      <c r="K200" s="594"/>
      <c r="L200" s="595"/>
      <c r="M200" s="596"/>
      <c r="N200" s="590"/>
      <c r="O200" s="593"/>
      <c r="P200" s="597"/>
      <c r="Q200" s="567"/>
      <c r="R200" s="568">
        <f t="shared" si="5"/>
        <v>0</v>
      </c>
    </row>
    <row r="201" spans="2:18" ht="30" customHeight="1" x14ac:dyDescent="0.3">
      <c r="B201" s="586"/>
      <c r="C201" s="592"/>
      <c r="D201" s="589"/>
      <c r="E201" s="593"/>
      <c r="F201" s="593"/>
      <c r="G201" s="591"/>
      <c r="H201" s="585"/>
      <c r="I201" s="636"/>
      <c r="J201" s="638"/>
      <c r="K201" s="594"/>
      <c r="L201" s="595"/>
      <c r="M201" s="596"/>
      <c r="N201" s="590"/>
      <c r="O201" s="593"/>
      <c r="P201" s="597"/>
      <c r="Q201" s="567"/>
      <c r="R201" s="568">
        <f t="shared" si="5"/>
        <v>0</v>
      </c>
    </row>
    <row r="202" spans="2:18" ht="30" customHeight="1" x14ac:dyDescent="0.3">
      <c r="B202" s="586"/>
      <c r="C202" s="592"/>
      <c r="D202" s="589"/>
      <c r="E202" s="593"/>
      <c r="F202" s="593"/>
      <c r="G202" s="591"/>
      <c r="H202" s="585"/>
      <c r="I202" s="636"/>
      <c r="J202" s="638"/>
      <c r="K202" s="594"/>
      <c r="L202" s="595"/>
      <c r="M202" s="596"/>
      <c r="N202" s="590"/>
      <c r="O202" s="593"/>
      <c r="P202" s="597"/>
      <c r="Q202" s="567"/>
      <c r="R202" s="568">
        <f t="shared" si="5"/>
        <v>0</v>
      </c>
    </row>
    <row r="203" spans="2:18" ht="30" customHeight="1" x14ac:dyDescent="0.3">
      <c r="B203" s="586"/>
      <c r="C203" s="592"/>
      <c r="D203" s="589"/>
      <c r="E203" s="593"/>
      <c r="F203" s="593"/>
      <c r="G203" s="591"/>
      <c r="H203" s="585"/>
      <c r="I203" s="636"/>
      <c r="J203" s="638"/>
      <c r="K203" s="594"/>
      <c r="L203" s="595"/>
      <c r="M203" s="596"/>
      <c r="N203" s="590"/>
      <c r="O203" s="593"/>
      <c r="P203" s="597"/>
      <c r="Q203" s="567"/>
      <c r="R203" s="568">
        <f t="shared" si="5"/>
        <v>0</v>
      </c>
    </row>
    <row r="204" spans="2:18" ht="30" customHeight="1" x14ac:dyDescent="0.3">
      <c r="B204" s="586"/>
      <c r="C204" s="592"/>
      <c r="D204" s="589"/>
      <c r="E204" s="593"/>
      <c r="F204" s="593"/>
      <c r="G204" s="591"/>
      <c r="H204" s="585"/>
      <c r="I204" s="636"/>
      <c r="J204" s="638"/>
      <c r="K204" s="594"/>
      <c r="L204" s="595"/>
      <c r="M204" s="596"/>
      <c r="N204" s="590"/>
      <c r="O204" s="593"/>
      <c r="P204" s="597"/>
      <c r="Q204" s="567"/>
      <c r="R204" s="568">
        <f t="shared" si="5"/>
        <v>0</v>
      </c>
    </row>
    <row r="205" spans="2:18" ht="30" customHeight="1" x14ac:dyDescent="0.3">
      <c r="B205" s="586"/>
      <c r="C205" s="592"/>
      <c r="D205" s="589"/>
      <c r="E205" s="593"/>
      <c r="F205" s="593"/>
      <c r="G205" s="591"/>
      <c r="H205" s="585"/>
      <c r="I205" s="636"/>
      <c r="J205" s="638"/>
      <c r="K205" s="594"/>
      <c r="L205" s="595"/>
      <c r="M205" s="596"/>
      <c r="N205" s="590"/>
      <c r="O205" s="593"/>
      <c r="P205" s="597"/>
      <c r="Q205" s="567"/>
      <c r="R205" s="568">
        <f t="shared" si="5"/>
        <v>0</v>
      </c>
    </row>
    <row r="206" spans="2:18" ht="30" customHeight="1" x14ac:dyDescent="0.3">
      <c r="B206" s="586"/>
      <c r="C206" s="592"/>
      <c r="D206" s="589"/>
      <c r="E206" s="593"/>
      <c r="F206" s="593"/>
      <c r="G206" s="591"/>
      <c r="H206" s="585"/>
      <c r="I206" s="636"/>
      <c r="J206" s="638"/>
      <c r="K206" s="594"/>
      <c r="L206" s="595"/>
      <c r="M206" s="596"/>
      <c r="N206" s="590"/>
      <c r="O206" s="593"/>
      <c r="P206" s="597"/>
      <c r="Q206" s="567"/>
      <c r="R206" s="568">
        <f t="shared" si="5"/>
        <v>0</v>
      </c>
    </row>
    <row r="207" spans="2:18" ht="30" customHeight="1" x14ac:dyDescent="0.3">
      <c r="B207" s="586"/>
      <c r="C207" s="592"/>
      <c r="D207" s="589"/>
      <c r="E207" s="593"/>
      <c r="F207" s="593"/>
      <c r="G207" s="591"/>
      <c r="H207" s="585"/>
      <c r="I207" s="636"/>
      <c r="J207" s="638"/>
      <c r="K207" s="594"/>
      <c r="L207" s="595"/>
      <c r="M207" s="596"/>
      <c r="N207" s="590"/>
      <c r="O207" s="593"/>
      <c r="P207" s="597"/>
      <c r="Q207" s="567"/>
      <c r="R207" s="568">
        <f t="shared" si="5"/>
        <v>0</v>
      </c>
    </row>
    <row r="208" spans="2:18" ht="30" customHeight="1" x14ac:dyDescent="0.3">
      <c r="B208" s="586"/>
      <c r="C208" s="592"/>
      <c r="D208" s="589"/>
      <c r="E208" s="593"/>
      <c r="F208" s="593"/>
      <c r="G208" s="591"/>
      <c r="H208" s="585"/>
      <c r="I208" s="636"/>
      <c r="J208" s="638"/>
      <c r="K208" s="594"/>
      <c r="L208" s="595"/>
      <c r="M208" s="596"/>
      <c r="N208" s="590"/>
      <c r="O208" s="593"/>
      <c r="P208" s="597"/>
      <c r="Q208" s="567"/>
      <c r="R208" s="568">
        <f t="shared" si="5"/>
        <v>0</v>
      </c>
    </row>
    <row r="209" spans="2:18" ht="30" customHeight="1" x14ac:dyDescent="0.3">
      <c r="B209" s="586"/>
      <c r="C209" s="592"/>
      <c r="D209" s="589"/>
      <c r="E209" s="593"/>
      <c r="F209" s="593"/>
      <c r="G209" s="591"/>
      <c r="H209" s="585"/>
      <c r="I209" s="636"/>
      <c r="J209" s="638"/>
      <c r="K209" s="594"/>
      <c r="L209" s="595"/>
      <c r="M209" s="596"/>
      <c r="N209" s="590"/>
      <c r="O209" s="593"/>
      <c r="P209" s="597"/>
      <c r="Q209" s="567"/>
      <c r="R209" s="568">
        <f t="shared" si="5"/>
        <v>0</v>
      </c>
    </row>
    <row r="210" spans="2:18" ht="30" customHeight="1" x14ac:dyDescent="0.3">
      <c r="B210" s="586"/>
      <c r="C210" s="592"/>
      <c r="D210" s="589"/>
      <c r="E210" s="593"/>
      <c r="F210" s="593"/>
      <c r="G210" s="591"/>
      <c r="H210" s="585"/>
      <c r="I210" s="636"/>
      <c r="J210" s="638"/>
      <c r="K210" s="594"/>
      <c r="L210" s="595"/>
      <c r="M210" s="596"/>
      <c r="N210" s="590"/>
      <c r="O210" s="593"/>
      <c r="P210" s="597"/>
      <c r="Q210" s="567"/>
      <c r="R210" s="568">
        <f t="shared" si="5"/>
        <v>0</v>
      </c>
    </row>
    <row r="211" spans="2:18" ht="30" customHeight="1" x14ac:dyDescent="0.3">
      <c r="B211" s="586"/>
      <c r="C211" s="592"/>
      <c r="D211" s="589"/>
      <c r="E211" s="593"/>
      <c r="F211" s="593"/>
      <c r="G211" s="591"/>
      <c r="H211" s="585"/>
      <c r="I211" s="636"/>
      <c r="J211" s="638"/>
      <c r="K211" s="594"/>
      <c r="L211" s="595"/>
      <c r="M211" s="596"/>
      <c r="N211" s="590"/>
      <c r="O211" s="593"/>
      <c r="P211" s="597"/>
      <c r="Q211" s="567"/>
      <c r="R211" s="568">
        <f t="shared" si="5"/>
        <v>0</v>
      </c>
    </row>
    <row r="212" spans="2:18" ht="30" customHeight="1" x14ac:dyDescent="0.3">
      <c r="B212" s="586"/>
      <c r="C212" s="592"/>
      <c r="D212" s="589"/>
      <c r="E212" s="593"/>
      <c r="F212" s="593"/>
      <c r="G212" s="591"/>
      <c r="H212" s="585"/>
      <c r="I212" s="636"/>
      <c r="J212" s="638"/>
      <c r="K212" s="594"/>
      <c r="L212" s="595"/>
      <c r="M212" s="596"/>
      <c r="N212" s="590"/>
      <c r="O212" s="593"/>
      <c r="P212" s="597"/>
      <c r="Q212" s="567"/>
      <c r="R212" s="568">
        <f t="shared" si="5"/>
        <v>0</v>
      </c>
    </row>
    <row r="213" spans="2:18" ht="30" customHeight="1" x14ac:dyDescent="0.3">
      <c r="B213" s="586"/>
      <c r="C213" s="592"/>
      <c r="D213" s="589"/>
      <c r="E213" s="593"/>
      <c r="F213" s="593"/>
      <c r="G213" s="591"/>
      <c r="H213" s="585"/>
      <c r="I213" s="636"/>
      <c r="J213" s="638"/>
      <c r="K213" s="594"/>
      <c r="L213" s="595"/>
      <c r="M213" s="596"/>
      <c r="N213" s="590"/>
      <c r="O213" s="593"/>
      <c r="P213" s="597"/>
      <c r="Q213" s="567"/>
      <c r="R213" s="568">
        <f t="shared" si="5"/>
        <v>0</v>
      </c>
    </row>
    <row r="214" spans="2:18" ht="30" customHeight="1" x14ac:dyDescent="0.3">
      <c r="B214" s="586"/>
      <c r="C214" s="592"/>
      <c r="D214" s="589"/>
      <c r="E214" s="593"/>
      <c r="F214" s="593"/>
      <c r="G214" s="591"/>
      <c r="H214" s="585"/>
      <c r="I214" s="636"/>
      <c r="J214" s="638"/>
      <c r="K214" s="594"/>
      <c r="L214" s="595"/>
      <c r="M214" s="596"/>
      <c r="N214" s="590"/>
      <c r="O214" s="593"/>
      <c r="P214" s="597"/>
      <c r="Q214" s="567"/>
      <c r="R214" s="568">
        <f t="shared" si="5"/>
        <v>0</v>
      </c>
    </row>
    <row r="215" spans="2:18" ht="30" customHeight="1" x14ac:dyDescent="0.3">
      <c r="B215" s="586"/>
      <c r="C215" s="592"/>
      <c r="D215" s="589"/>
      <c r="E215" s="593"/>
      <c r="F215" s="593"/>
      <c r="G215" s="591"/>
      <c r="H215" s="585"/>
      <c r="I215" s="636"/>
      <c r="J215" s="638"/>
      <c r="K215" s="594"/>
      <c r="L215" s="595"/>
      <c r="M215" s="596"/>
      <c r="N215" s="590"/>
      <c r="O215" s="593"/>
      <c r="P215" s="597"/>
      <c r="Q215" s="567"/>
      <c r="R215" s="568">
        <f t="shared" si="5"/>
        <v>0</v>
      </c>
    </row>
    <row r="216" spans="2:18" ht="30" customHeight="1" x14ac:dyDescent="0.3">
      <c r="B216" s="586"/>
      <c r="C216" s="592"/>
      <c r="D216" s="589"/>
      <c r="E216" s="593"/>
      <c r="F216" s="593"/>
      <c r="G216" s="591"/>
      <c r="H216" s="585"/>
      <c r="I216" s="636"/>
      <c r="J216" s="638"/>
      <c r="K216" s="594"/>
      <c r="L216" s="595"/>
      <c r="M216" s="596"/>
      <c r="N216" s="590"/>
      <c r="O216" s="593"/>
      <c r="P216" s="597"/>
      <c r="Q216" s="567"/>
      <c r="R216" s="568">
        <f t="shared" si="5"/>
        <v>0</v>
      </c>
    </row>
    <row r="217" spans="2:18" ht="30" customHeight="1" x14ac:dyDescent="0.3">
      <c r="B217" s="586"/>
      <c r="C217" s="592"/>
      <c r="D217" s="589"/>
      <c r="E217" s="593"/>
      <c r="F217" s="593"/>
      <c r="G217" s="591"/>
      <c r="H217" s="585"/>
      <c r="I217" s="636"/>
      <c r="J217" s="638"/>
      <c r="K217" s="594"/>
      <c r="L217" s="595"/>
      <c r="M217" s="596"/>
      <c r="N217" s="590"/>
      <c r="O217" s="593"/>
      <c r="P217" s="597"/>
      <c r="Q217" s="567"/>
      <c r="R217" s="568">
        <f t="shared" si="5"/>
        <v>0</v>
      </c>
    </row>
    <row r="218" spans="2:18" ht="30" customHeight="1" x14ac:dyDescent="0.3">
      <c r="B218" s="586"/>
      <c r="C218" s="592"/>
      <c r="D218" s="589"/>
      <c r="E218" s="593"/>
      <c r="F218" s="593"/>
      <c r="G218" s="591"/>
      <c r="H218" s="585"/>
      <c r="I218" s="636"/>
      <c r="J218" s="638"/>
      <c r="K218" s="594"/>
      <c r="L218" s="595"/>
      <c r="M218" s="596"/>
      <c r="N218" s="590"/>
      <c r="O218" s="593"/>
      <c r="P218" s="597"/>
      <c r="Q218" s="567"/>
      <c r="R218" s="568">
        <f t="shared" ref="R218:R281" si="6">SUM(K218:M218)</f>
        <v>0</v>
      </c>
    </row>
    <row r="219" spans="2:18" ht="30" customHeight="1" x14ac:dyDescent="0.3">
      <c r="B219" s="586"/>
      <c r="C219" s="592"/>
      <c r="D219" s="589"/>
      <c r="E219" s="593"/>
      <c r="F219" s="593"/>
      <c r="G219" s="591"/>
      <c r="H219" s="585"/>
      <c r="I219" s="636"/>
      <c r="J219" s="638"/>
      <c r="K219" s="594"/>
      <c r="L219" s="595"/>
      <c r="M219" s="596"/>
      <c r="N219" s="590"/>
      <c r="O219" s="593"/>
      <c r="P219" s="597"/>
      <c r="Q219" s="567"/>
      <c r="R219" s="568">
        <f t="shared" si="6"/>
        <v>0</v>
      </c>
    </row>
    <row r="220" spans="2:18" ht="30" customHeight="1" x14ac:dyDescent="0.3">
      <c r="B220" s="586"/>
      <c r="C220" s="592"/>
      <c r="D220" s="589"/>
      <c r="E220" s="593"/>
      <c r="F220" s="593"/>
      <c r="G220" s="591"/>
      <c r="H220" s="585"/>
      <c r="I220" s="636"/>
      <c r="J220" s="638"/>
      <c r="K220" s="594"/>
      <c r="L220" s="595"/>
      <c r="M220" s="596"/>
      <c r="N220" s="590"/>
      <c r="O220" s="593"/>
      <c r="P220" s="597"/>
      <c r="Q220" s="567"/>
      <c r="R220" s="568">
        <f t="shared" si="6"/>
        <v>0</v>
      </c>
    </row>
    <row r="221" spans="2:18" ht="30" customHeight="1" x14ac:dyDescent="0.3">
      <c r="B221" s="586"/>
      <c r="C221" s="592"/>
      <c r="D221" s="589"/>
      <c r="E221" s="593"/>
      <c r="F221" s="593"/>
      <c r="G221" s="591"/>
      <c r="H221" s="585"/>
      <c r="I221" s="636"/>
      <c r="J221" s="638"/>
      <c r="K221" s="594"/>
      <c r="L221" s="595"/>
      <c r="M221" s="596"/>
      <c r="N221" s="590"/>
      <c r="O221" s="593"/>
      <c r="P221" s="597"/>
      <c r="Q221" s="567"/>
      <c r="R221" s="568">
        <f t="shared" si="6"/>
        <v>0</v>
      </c>
    </row>
    <row r="222" spans="2:18" ht="30" customHeight="1" x14ac:dyDescent="0.3">
      <c r="B222" s="586"/>
      <c r="C222" s="592"/>
      <c r="D222" s="589"/>
      <c r="E222" s="593"/>
      <c r="F222" s="593"/>
      <c r="G222" s="591"/>
      <c r="H222" s="585"/>
      <c r="I222" s="636"/>
      <c r="J222" s="638"/>
      <c r="K222" s="594"/>
      <c r="L222" s="595"/>
      <c r="M222" s="596"/>
      <c r="N222" s="590"/>
      <c r="O222" s="593"/>
      <c r="P222" s="597"/>
      <c r="Q222" s="567"/>
      <c r="R222" s="568">
        <f t="shared" si="6"/>
        <v>0</v>
      </c>
    </row>
    <row r="223" spans="2:18" ht="30" customHeight="1" x14ac:dyDescent="0.3">
      <c r="B223" s="586"/>
      <c r="C223" s="592"/>
      <c r="D223" s="589"/>
      <c r="E223" s="593"/>
      <c r="F223" s="593"/>
      <c r="G223" s="591"/>
      <c r="H223" s="585"/>
      <c r="I223" s="636"/>
      <c r="J223" s="638"/>
      <c r="K223" s="594"/>
      <c r="L223" s="595"/>
      <c r="M223" s="596"/>
      <c r="N223" s="590"/>
      <c r="O223" s="593"/>
      <c r="P223" s="597"/>
      <c r="Q223" s="567"/>
      <c r="R223" s="568">
        <f t="shared" si="6"/>
        <v>0</v>
      </c>
    </row>
    <row r="224" spans="2:18" ht="30" customHeight="1" x14ac:dyDescent="0.3">
      <c r="B224" s="586"/>
      <c r="C224" s="592"/>
      <c r="D224" s="589"/>
      <c r="E224" s="593"/>
      <c r="F224" s="593"/>
      <c r="G224" s="591"/>
      <c r="H224" s="585"/>
      <c r="I224" s="636"/>
      <c r="J224" s="638"/>
      <c r="K224" s="594"/>
      <c r="L224" s="595"/>
      <c r="M224" s="596"/>
      <c r="N224" s="590"/>
      <c r="O224" s="593"/>
      <c r="P224" s="597"/>
      <c r="Q224" s="567"/>
      <c r="R224" s="568">
        <f t="shared" si="6"/>
        <v>0</v>
      </c>
    </row>
    <row r="225" spans="2:18" ht="30" customHeight="1" x14ac:dyDescent="0.3">
      <c r="B225" s="586"/>
      <c r="C225" s="592"/>
      <c r="D225" s="589"/>
      <c r="E225" s="593"/>
      <c r="F225" s="593"/>
      <c r="G225" s="591"/>
      <c r="H225" s="585"/>
      <c r="I225" s="636"/>
      <c r="J225" s="638"/>
      <c r="K225" s="594"/>
      <c r="L225" s="595"/>
      <c r="M225" s="596"/>
      <c r="N225" s="590"/>
      <c r="O225" s="593"/>
      <c r="P225" s="597"/>
      <c r="Q225" s="567"/>
      <c r="R225" s="568">
        <f t="shared" si="6"/>
        <v>0</v>
      </c>
    </row>
    <row r="226" spans="2:18" ht="30" customHeight="1" x14ac:dyDescent="0.3">
      <c r="B226" s="586"/>
      <c r="C226" s="592"/>
      <c r="D226" s="589"/>
      <c r="E226" s="593"/>
      <c r="F226" s="593"/>
      <c r="G226" s="591"/>
      <c r="H226" s="585"/>
      <c r="I226" s="636"/>
      <c r="J226" s="638"/>
      <c r="K226" s="594"/>
      <c r="L226" s="595"/>
      <c r="M226" s="596"/>
      <c r="N226" s="590"/>
      <c r="O226" s="593"/>
      <c r="P226" s="597"/>
      <c r="Q226" s="567"/>
      <c r="R226" s="568">
        <f t="shared" si="6"/>
        <v>0</v>
      </c>
    </row>
    <row r="227" spans="2:18" ht="30" customHeight="1" x14ac:dyDescent="0.3">
      <c r="B227" s="586"/>
      <c r="C227" s="592"/>
      <c r="D227" s="589"/>
      <c r="E227" s="593"/>
      <c r="F227" s="593"/>
      <c r="G227" s="591"/>
      <c r="H227" s="585"/>
      <c r="I227" s="636"/>
      <c r="J227" s="638"/>
      <c r="K227" s="594"/>
      <c r="L227" s="595"/>
      <c r="M227" s="596"/>
      <c r="N227" s="590"/>
      <c r="O227" s="593"/>
      <c r="P227" s="597"/>
      <c r="Q227" s="567"/>
      <c r="R227" s="568">
        <f t="shared" si="6"/>
        <v>0</v>
      </c>
    </row>
    <row r="228" spans="2:18" ht="30" customHeight="1" x14ac:dyDescent="0.3">
      <c r="B228" s="586"/>
      <c r="C228" s="592"/>
      <c r="D228" s="589"/>
      <c r="E228" s="593"/>
      <c r="F228" s="593"/>
      <c r="G228" s="591"/>
      <c r="H228" s="585"/>
      <c r="I228" s="636"/>
      <c r="J228" s="638"/>
      <c r="K228" s="594"/>
      <c r="L228" s="595"/>
      <c r="M228" s="596"/>
      <c r="N228" s="590"/>
      <c r="O228" s="593"/>
      <c r="P228" s="597"/>
      <c r="Q228" s="567"/>
      <c r="R228" s="568">
        <f t="shared" si="6"/>
        <v>0</v>
      </c>
    </row>
    <row r="229" spans="2:18" ht="30" customHeight="1" x14ac:dyDescent="0.3">
      <c r="B229" s="586"/>
      <c r="C229" s="592"/>
      <c r="D229" s="589"/>
      <c r="E229" s="593"/>
      <c r="F229" s="593"/>
      <c r="G229" s="591"/>
      <c r="H229" s="585"/>
      <c r="I229" s="636"/>
      <c r="J229" s="638"/>
      <c r="K229" s="594"/>
      <c r="L229" s="595"/>
      <c r="M229" s="596"/>
      <c r="N229" s="590"/>
      <c r="O229" s="593"/>
      <c r="P229" s="597"/>
      <c r="Q229" s="567"/>
      <c r="R229" s="568">
        <f t="shared" si="6"/>
        <v>0</v>
      </c>
    </row>
    <row r="230" spans="2:18" ht="30" customHeight="1" x14ac:dyDescent="0.3">
      <c r="B230" s="586"/>
      <c r="C230" s="592"/>
      <c r="D230" s="589"/>
      <c r="E230" s="593"/>
      <c r="F230" s="593"/>
      <c r="G230" s="591"/>
      <c r="H230" s="585"/>
      <c r="I230" s="636"/>
      <c r="J230" s="638"/>
      <c r="K230" s="594"/>
      <c r="L230" s="595"/>
      <c r="M230" s="596"/>
      <c r="N230" s="590"/>
      <c r="O230" s="593"/>
      <c r="P230" s="597"/>
      <c r="Q230" s="567"/>
      <c r="R230" s="568">
        <f t="shared" si="6"/>
        <v>0</v>
      </c>
    </row>
    <row r="231" spans="2:18" ht="30" customHeight="1" x14ac:dyDescent="0.3">
      <c r="B231" s="586"/>
      <c r="C231" s="592"/>
      <c r="D231" s="589"/>
      <c r="E231" s="593"/>
      <c r="F231" s="593"/>
      <c r="G231" s="591"/>
      <c r="H231" s="585"/>
      <c r="I231" s="636"/>
      <c r="J231" s="638"/>
      <c r="K231" s="594"/>
      <c r="L231" s="595"/>
      <c r="M231" s="596"/>
      <c r="N231" s="590"/>
      <c r="O231" s="593"/>
      <c r="P231" s="597"/>
      <c r="Q231" s="567"/>
      <c r="R231" s="568">
        <f t="shared" si="6"/>
        <v>0</v>
      </c>
    </row>
    <row r="232" spans="2:18" ht="30" customHeight="1" x14ac:dyDescent="0.3">
      <c r="B232" s="586"/>
      <c r="C232" s="592"/>
      <c r="D232" s="589"/>
      <c r="E232" s="593"/>
      <c r="F232" s="593"/>
      <c r="G232" s="591"/>
      <c r="H232" s="585"/>
      <c r="I232" s="636"/>
      <c r="J232" s="638"/>
      <c r="K232" s="594"/>
      <c r="L232" s="595"/>
      <c r="M232" s="596"/>
      <c r="N232" s="590"/>
      <c r="O232" s="593"/>
      <c r="P232" s="597"/>
      <c r="Q232" s="567"/>
      <c r="R232" s="568">
        <f t="shared" si="6"/>
        <v>0</v>
      </c>
    </row>
    <row r="233" spans="2:18" ht="30" customHeight="1" x14ac:dyDescent="0.3">
      <c r="B233" s="586"/>
      <c r="C233" s="592"/>
      <c r="D233" s="589"/>
      <c r="E233" s="593"/>
      <c r="F233" s="593"/>
      <c r="G233" s="591"/>
      <c r="H233" s="585"/>
      <c r="I233" s="636"/>
      <c r="J233" s="638"/>
      <c r="K233" s="594"/>
      <c r="L233" s="595"/>
      <c r="M233" s="596"/>
      <c r="N233" s="590"/>
      <c r="O233" s="593"/>
      <c r="P233" s="597"/>
      <c r="Q233" s="567"/>
      <c r="R233" s="568">
        <f t="shared" si="6"/>
        <v>0</v>
      </c>
    </row>
    <row r="234" spans="2:18" ht="30" customHeight="1" x14ac:dyDescent="0.3">
      <c r="B234" s="586"/>
      <c r="C234" s="592"/>
      <c r="D234" s="589"/>
      <c r="E234" s="593"/>
      <c r="F234" s="593"/>
      <c r="G234" s="591"/>
      <c r="H234" s="585"/>
      <c r="I234" s="636"/>
      <c r="J234" s="638"/>
      <c r="K234" s="594"/>
      <c r="L234" s="595"/>
      <c r="M234" s="596"/>
      <c r="N234" s="590"/>
      <c r="O234" s="593"/>
      <c r="P234" s="597"/>
      <c r="Q234" s="567"/>
      <c r="R234" s="568">
        <f t="shared" si="6"/>
        <v>0</v>
      </c>
    </row>
    <row r="235" spans="2:18" ht="30" customHeight="1" x14ac:dyDescent="0.3">
      <c r="B235" s="586"/>
      <c r="C235" s="592"/>
      <c r="D235" s="589"/>
      <c r="E235" s="593"/>
      <c r="F235" s="593"/>
      <c r="G235" s="591"/>
      <c r="H235" s="585"/>
      <c r="I235" s="636"/>
      <c r="J235" s="638"/>
      <c r="K235" s="594"/>
      <c r="L235" s="595"/>
      <c r="M235" s="596"/>
      <c r="N235" s="590"/>
      <c r="O235" s="593"/>
      <c r="P235" s="597"/>
      <c r="Q235" s="567"/>
      <c r="R235" s="568">
        <f t="shared" si="6"/>
        <v>0</v>
      </c>
    </row>
    <row r="236" spans="2:18" ht="30" customHeight="1" x14ac:dyDescent="0.3">
      <c r="B236" s="586"/>
      <c r="C236" s="592"/>
      <c r="D236" s="589"/>
      <c r="E236" s="593"/>
      <c r="F236" s="593"/>
      <c r="G236" s="591"/>
      <c r="H236" s="585"/>
      <c r="I236" s="636"/>
      <c r="J236" s="638"/>
      <c r="K236" s="594"/>
      <c r="L236" s="595"/>
      <c r="M236" s="595"/>
      <c r="N236" s="590"/>
      <c r="O236" s="593"/>
      <c r="P236" s="597"/>
      <c r="Q236" s="567"/>
      <c r="R236" s="568">
        <f t="shared" si="6"/>
        <v>0</v>
      </c>
    </row>
    <row r="237" spans="2:18" ht="30" customHeight="1" x14ac:dyDescent="0.3">
      <c r="B237" s="586"/>
      <c r="C237" s="592"/>
      <c r="D237" s="618"/>
      <c r="E237" s="695"/>
      <c r="F237" s="593"/>
      <c r="G237" s="591"/>
      <c r="H237" s="585"/>
      <c r="I237" s="636"/>
      <c r="J237" s="638"/>
      <c r="K237" s="594"/>
      <c r="L237" s="595"/>
      <c r="M237" s="596"/>
      <c r="N237" s="590"/>
      <c r="O237" s="593"/>
      <c r="P237" s="597"/>
      <c r="Q237" s="567"/>
      <c r="R237" s="568">
        <f t="shared" si="6"/>
        <v>0</v>
      </c>
    </row>
    <row r="238" spans="2:18" ht="30" customHeight="1" x14ac:dyDescent="0.3">
      <c r="B238" s="586"/>
      <c r="C238" s="592"/>
      <c r="D238" s="589"/>
      <c r="E238" s="593"/>
      <c r="F238" s="593"/>
      <c r="G238" s="591"/>
      <c r="H238" s="585"/>
      <c r="I238" s="636"/>
      <c r="J238" s="638"/>
      <c r="K238" s="594"/>
      <c r="L238" s="595"/>
      <c r="M238" s="596"/>
      <c r="N238" s="590"/>
      <c r="O238" s="593"/>
      <c r="P238" s="597"/>
      <c r="Q238" s="567"/>
      <c r="R238" s="568">
        <f t="shared" si="6"/>
        <v>0</v>
      </c>
    </row>
    <row r="239" spans="2:18" ht="30" customHeight="1" x14ac:dyDescent="0.3">
      <c r="B239" s="586"/>
      <c r="C239" s="592"/>
      <c r="D239" s="589"/>
      <c r="E239" s="593"/>
      <c r="F239" s="593"/>
      <c r="G239" s="591"/>
      <c r="H239" s="585"/>
      <c r="I239" s="636"/>
      <c r="J239" s="638"/>
      <c r="K239" s="594"/>
      <c r="L239" s="595"/>
      <c r="M239" s="596"/>
      <c r="N239" s="590"/>
      <c r="O239" s="593"/>
      <c r="P239" s="597"/>
      <c r="Q239" s="567"/>
      <c r="R239" s="568">
        <f t="shared" si="6"/>
        <v>0</v>
      </c>
    </row>
    <row r="240" spans="2:18" ht="30" customHeight="1" x14ac:dyDescent="0.3">
      <c r="B240" s="586"/>
      <c r="C240" s="592"/>
      <c r="D240" s="589"/>
      <c r="E240" s="593"/>
      <c r="F240" s="593"/>
      <c r="G240" s="591"/>
      <c r="H240" s="585"/>
      <c r="I240" s="636"/>
      <c r="J240" s="638"/>
      <c r="K240" s="594"/>
      <c r="L240" s="595"/>
      <c r="M240" s="596"/>
      <c r="N240" s="590"/>
      <c r="O240" s="593"/>
      <c r="P240" s="597"/>
      <c r="Q240" s="567"/>
      <c r="R240" s="568">
        <f t="shared" si="6"/>
        <v>0</v>
      </c>
    </row>
    <row r="241" spans="2:18" ht="30" customHeight="1" x14ac:dyDescent="0.3">
      <c r="B241" s="586"/>
      <c r="C241" s="592"/>
      <c r="D241" s="579"/>
      <c r="E241" s="593"/>
      <c r="F241" s="593"/>
      <c r="G241" s="591"/>
      <c r="H241" s="585"/>
      <c r="I241" s="636"/>
      <c r="J241" s="638"/>
      <c r="K241" s="594"/>
      <c r="L241" s="595"/>
      <c r="M241" s="596"/>
      <c r="N241" s="590"/>
      <c r="O241" s="593"/>
      <c r="P241" s="597"/>
      <c r="Q241" s="567"/>
      <c r="R241" s="568">
        <f t="shared" si="6"/>
        <v>0</v>
      </c>
    </row>
    <row r="242" spans="2:18" ht="30" customHeight="1" x14ac:dyDescent="0.3">
      <c r="B242" s="586"/>
      <c r="C242" s="592"/>
      <c r="D242" s="621"/>
      <c r="E242" s="698"/>
      <c r="F242" s="593"/>
      <c r="G242" s="591"/>
      <c r="H242" s="585"/>
      <c r="I242" s="636"/>
      <c r="J242" s="638"/>
      <c r="K242" s="594"/>
      <c r="L242" s="595"/>
      <c r="M242" s="596"/>
      <c r="N242" s="590"/>
      <c r="O242" s="593"/>
      <c r="P242" s="597"/>
      <c r="Q242" s="567"/>
      <c r="R242" s="568">
        <f t="shared" si="6"/>
        <v>0</v>
      </c>
    </row>
    <row r="243" spans="2:18" ht="30" customHeight="1" x14ac:dyDescent="0.3">
      <c r="B243" s="586"/>
      <c r="C243" s="592"/>
      <c r="D243" s="621"/>
      <c r="E243" s="698"/>
      <c r="F243" s="593"/>
      <c r="G243" s="591"/>
      <c r="H243" s="585"/>
      <c r="I243" s="636"/>
      <c r="J243" s="638"/>
      <c r="K243" s="594"/>
      <c r="L243" s="595"/>
      <c r="M243" s="596"/>
      <c r="N243" s="590"/>
      <c r="O243" s="593"/>
      <c r="P243" s="597"/>
      <c r="Q243" s="567"/>
      <c r="R243" s="568">
        <f t="shared" si="6"/>
        <v>0</v>
      </c>
    </row>
    <row r="244" spans="2:18" ht="30" customHeight="1" x14ac:dyDescent="0.3">
      <c r="B244" s="586"/>
      <c r="C244" s="592"/>
      <c r="D244" s="621"/>
      <c r="E244" s="698"/>
      <c r="F244" s="593"/>
      <c r="G244" s="591"/>
      <c r="H244" s="585"/>
      <c r="I244" s="636"/>
      <c r="J244" s="638"/>
      <c r="K244" s="594"/>
      <c r="L244" s="595"/>
      <c r="M244" s="596"/>
      <c r="N244" s="590"/>
      <c r="O244" s="593"/>
      <c r="P244" s="597"/>
      <c r="Q244" s="567"/>
      <c r="R244" s="568">
        <f t="shared" si="6"/>
        <v>0</v>
      </c>
    </row>
    <row r="245" spans="2:18" ht="30" customHeight="1" x14ac:dyDescent="0.3">
      <c r="B245" s="586"/>
      <c r="C245" s="592"/>
      <c r="D245" s="621"/>
      <c r="E245" s="698"/>
      <c r="F245" s="593"/>
      <c r="G245" s="591"/>
      <c r="H245" s="585"/>
      <c r="I245" s="636"/>
      <c r="J245" s="638"/>
      <c r="K245" s="594"/>
      <c r="L245" s="595"/>
      <c r="M245" s="596"/>
      <c r="N245" s="590"/>
      <c r="O245" s="593"/>
      <c r="P245" s="597"/>
      <c r="Q245" s="567"/>
      <c r="R245" s="568">
        <f t="shared" si="6"/>
        <v>0</v>
      </c>
    </row>
    <row r="246" spans="2:18" ht="30" customHeight="1" x14ac:dyDescent="0.3">
      <c r="B246" s="586"/>
      <c r="C246" s="592"/>
      <c r="D246" s="621"/>
      <c r="E246" s="698"/>
      <c r="F246" s="593"/>
      <c r="G246" s="591"/>
      <c r="H246" s="585"/>
      <c r="I246" s="636"/>
      <c r="J246" s="638"/>
      <c r="K246" s="594"/>
      <c r="L246" s="595"/>
      <c r="M246" s="596"/>
      <c r="N246" s="590"/>
      <c r="O246" s="593"/>
      <c r="P246" s="597"/>
      <c r="Q246" s="567"/>
      <c r="R246" s="568">
        <f t="shared" si="6"/>
        <v>0</v>
      </c>
    </row>
    <row r="247" spans="2:18" ht="30" customHeight="1" x14ac:dyDescent="0.3">
      <c r="B247" s="586"/>
      <c r="C247" s="592"/>
      <c r="D247" s="621"/>
      <c r="E247" s="698"/>
      <c r="F247" s="593"/>
      <c r="G247" s="591"/>
      <c r="H247" s="585"/>
      <c r="I247" s="636"/>
      <c r="J247" s="638"/>
      <c r="K247" s="594"/>
      <c r="L247" s="595"/>
      <c r="M247" s="596"/>
      <c r="N247" s="590"/>
      <c r="O247" s="593"/>
      <c r="P247" s="597"/>
      <c r="Q247" s="567"/>
      <c r="R247" s="568">
        <f t="shared" si="6"/>
        <v>0</v>
      </c>
    </row>
    <row r="248" spans="2:18" ht="30" customHeight="1" x14ac:dyDescent="0.3">
      <c r="B248" s="586"/>
      <c r="C248" s="592"/>
      <c r="D248" s="621"/>
      <c r="E248" s="698"/>
      <c r="F248" s="593"/>
      <c r="G248" s="591"/>
      <c r="H248" s="585"/>
      <c r="I248" s="636"/>
      <c r="J248" s="638"/>
      <c r="K248" s="594"/>
      <c r="L248" s="595"/>
      <c r="M248" s="596"/>
      <c r="N248" s="590"/>
      <c r="O248" s="593"/>
      <c r="P248" s="597"/>
      <c r="Q248" s="567"/>
      <c r="R248" s="568">
        <f t="shared" si="6"/>
        <v>0</v>
      </c>
    </row>
    <row r="249" spans="2:18" ht="30" customHeight="1" x14ac:dyDescent="0.3">
      <c r="B249" s="586"/>
      <c r="C249" s="592"/>
      <c r="D249" s="621"/>
      <c r="E249" s="698"/>
      <c r="F249" s="593"/>
      <c r="G249" s="591"/>
      <c r="H249" s="585"/>
      <c r="I249" s="636"/>
      <c r="J249" s="638"/>
      <c r="K249" s="594"/>
      <c r="L249" s="595"/>
      <c r="M249" s="596"/>
      <c r="N249" s="590"/>
      <c r="O249" s="593"/>
      <c r="P249" s="597"/>
      <c r="Q249" s="567"/>
      <c r="R249" s="568">
        <f t="shared" si="6"/>
        <v>0</v>
      </c>
    </row>
    <row r="250" spans="2:18" ht="30" customHeight="1" x14ac:dyDescent="0.3">
      <c r="B250" s="586"/>
      <c r="C250" s="592"/>
      <c r="D250" s="621"/>
      <c r="E250" s="698"/>
      <c r="F250" s="593"/>
      <c r="G250" s="591"/>
      <c r="H250" s="585"/>
      <c r="I250" s="636"/>
      <c r="J250" s="638"/>
      <c r="K250" s="594"/>
      <c r="L250" s="595"/>
      <c r="M250" s="596"/>
      <c r="N250" s="590"/>
      <c r="O250" s="593"/>
      <c r="P250" s="597"/>
      <c r="Q250" s="567"/>
      <c r="R250" s="568">
        <f t="shared" si="6"/>
        <v>0</v>
      </c>
    </row>
    <row r="251" spans="2:18" ht="30" customHeight="1" x14ac:dyDescent="0.3">
      <c r="B251" s="586"/>
      <c r="C251" s="592"/>
      <c r="D251" s="621"/>
      <c r="E251" s="698"/>
      <c r="F251" s="593"/>
      <c r="G251" s="591"/>
      <c r="H251" s="585"/>
      <c r="I251" s="636"/>
      <c r="J251" s="638"/>
      <c r="K251" s="594"/>
      <c r="L251" s="595"/>
      <c r="M251" s="596"/>
      <c r="N251" s="590"/>
      <c r="O251" s="593"/>
      <c r="P251" s="597"/>
      <c r="Q251" s="567"/>
      <c r="R251" s="568">
        <f t="shared" si="6"/>
        <v>0</v>
      </c>
    </row>
    <row r="252" spans="2:18" ht="30" customHeight="1" x14ac:dyDescent="0.3">
      <c r="B252" s="586"/>
      <c r="C252" s="592"/>
      <c r="D252" s="621"/>
      <c r="E252" s="698"/>
      <c r="F252" s="593"/>
      <c r="G252" s="591"/>
      <c r="H252" s="585"/>
      <c r="I252" s="636"/>
      <c r="J252" s="638"/>
      <c r="K252" s="594"/>
      <c r="L252" s="595"/>
      <c r="M252" s="596"/>
      <c r="N252" s="590"/>
      <c r="O252" s="593"/>
      <c r="P252" s="597"/>
      <c r="Q252" s="567"/>
      <c r="R252" s="568">
        <f t="shared" si="6"/>
        <v>0</v>
      </c>
    </row>
    <row r="253" spans="2:18" ht="30" customHeight="1" x14ac:dyDescent="0.3">
      <c r="B253" s="586"/>
      <c r="C253" s="592"/>
      <c r="D253" s="618"/>
      <c r="E253" s="695"/>
      <c r="F253" s="593"/>
      <c r="G253" s="591"/>
      <c r="H253" s="585"/>
      <c r="I253" s="636"/>
      <c r="J253" s="638"/>
      <c r="K253" s="594"/>
      <c r="L253" s="595"/>
      <c r="M253" s="596"/>
      <c r="N253" s="590"/>
      <c r="O253" s="593"/>
      <c r="P253" s="597"/>
      <c r="Q253" s="567"/>
      <c r="R253" s="568">
        <f t="shared" si="6"/>
        <v>0</v>
      </c>
    </row>
    <row r="254" spans="2:18" ht="30" customHeight="1" x14ac:dyDescent="0.3">
      <c r="B254" s="586"/>
      <c r="C254" s="592"/>
      <c r="D254" s="618"/>
      <c r="E254" s="695"/>
      <c r="F254" s="593"/>
      <c r="G254" s="591"/>
      <c r="H254" s="585"/>
      <c r="I254" s="636"/>
      <c r="J254" s="638"/>
      <c r="K254" s="594"/>
      <c r="L254" s="595"/>
      <c r="M254" s="596"/>
      <c r="N254" s="590"/>
      <c r="O254" s="593"/>
      <c r="P254" s="597"/>
      <c r="Q254" s="567"/>
      <c r="R254" s="568">
        <f t="shared" si="6"/>
        <v>0</v>
      </c>
    </row>
    <row r="255" spans="2:18" ht="30" customHeight="1" x14ac:dyDescent="0.3">
      <c r="B255" s="586"/>
      <c r="C255" s="592"/>
      <c r="D255" s="621"/>
      <c r="E255" s="698"/>
      <c r="F255" s="593"/>
      <c r="G255" s="591"/>
      <c r="H255" s="585"/>
      <c r="I255" s="636"/>
      <c r="J255" s="638"/>
      <c r="K255" s="594"/>
      <c r="L255" s="595"/>
      <c r="M255" s="596"/>
      <c r="N255" s="590"/>
      <c r="O255" s="593"/>
      <c r="P255" s="597"/>
      <c r="Q255" s="567"/>
      <c r="R255" s="568">
        <f t="shared" si="6"/>
        <v>0</v>
      </c>
    </row>
    <row r="256" spans="2:18" ht="30" customHeight="1" x14ac:dyDescent="0.3">
      <c r="B256" s="586"/>
      <c r="C256" s="592"/>
      <c r="D256" s="621"/>
      <c r="E256" s="698"/>
      <c r="F256" s="593"/>
      <c r="G256" s="591"/>
      <c r="H256" s="585"/>
      <c r="I256" s="636"/>
      <c r="J256" s="638"/>
      <c r="K256" s="594"/>
      <c r="L256" s="595"/>
      <c r="M256" s="596"/>
      <c r="N256" s="590"/>
      <c r="O256" s="593"/>
      <c r="P256" s="597"/>
      <c r="Q256" s="567"/>
      <c r="R256" s="568">
        <f t="shared" si="6"/>
        <v>0</v>
      </c>
    </row>
    <row r="257" spans="2:18" ht="30" customHeight="1" x14ac:dyDescent="0.3">
      <c r="B257" s="586"/>
      <c r="C257" s="592"/>
      <c r="D257" s="621"/>
      <c r="E257" s="698"/>
      <c r="F257" s="593"/>
      <c r="G257" s="591"/>
      <c r="H257" s="585"/>
      <c r="I257" s="636"/>
      <c r="J257" s="638"/>
      <c r="K257" s="594"/>
      <c r="L257" s="595"/>
      <c r="M257" s="596"/>
      <c r="N257" s="590"/>
      <c r="O257" s="593"/>
      <c r="P257" s="597"/>
      <c r="Q257" s="567"/>
      <c r="R257" s="568">
        <f t="shared" si="6"/>
        <v>0</v>
      </c>
    </row>
    <row r="258" spans="2:18" ht="30" customHeight="1" x14ac:dyDescent="0.3">
      <c r="B258" s="586"/>
      <c r="C258" s="592"/>
      <c r="D258" s="622"/>
      <c r="E258" s="699"/>
      <c r="F258" s="593"/>
      <c r="G258" s="591"/>
      <c r="H258" s="585"/>
      <c r="I258" s="636"/>
      <c r="J258" s="638"/>
      <c r="K258" s="594"/>
      <c r="L258" s="595"/>
      <c r="M258" s="596"/>
      <c r="N258" s="590"/>
      <c r="O258" s="593"/>
      <c r="P258" s="597"/>
      <c r="Q258" s="567"/>
      <c r="R258" s="568">
        <f t="shared" si="6"/>
        <v>0</v>
      </c>
    </row>
    <row r="259" spans="2:18" ht="30" customHeight="1" x14ac:dyDescent="0.3">
      <c r="B259" s="586"/>
      <c r="C259" s="592"/>
      <c r="D259" s="621"/>
      <c r="E259" s="698"/>
      <c r="F259" s="593"/>
      <c r="G259" s="591"/>
      <c r="H259" s="585"/>
      <c r="I259" s="636"/>
      <c r="J259" s="638"/>
      <c r="K259" s="594"/>
      <c r="L259" s="595"/>
      <c r="M259" s="596"/>
      <c r="N259" s="590"/>
      <c r="O259" s="593"/>
      <c r="P259" s="597"/>
      <c r="Q259" s="567"/>
      <c r="R259" s="568">
        <f t="shared" si="6"/>
        <v>0</v>
      </c>
    </row>
    <row r="260" spans="2:18" ht="30" customHeight="1" x14ac:dyDescent="0.3">
      <c r="B260" s="586"/>
      <c r="C260" s="592"/>
      <c r="D260" s="621"/>
      <c r="E260" s="698"/>
      <c r="F260" s="593"/>
      <c r="G260" s="591"/>
      <c r="H260" s="585"/>
      <c r="I260" s="636"/>
      <c r="J260" s="638"/>
      <c r="K260" s="594"/>
      <c r="L260" s="595"/>
      <c r="M260" s="596"/>
      <c r="N260" s="590"/>
      <c r="O260" s="593"/>
      <c r="P260" s="597"/>
      <c r="Q260" s="567"/>
      <c r="R260" s="568">
        <f t="shared" si="6"/>
        <v>0</v>
      </c>
    </row>
    <row r="261" spans="2:18" ht="30" customHeight="1" x14ac:dyDescent="0.3">
      <c r="B261" s="586"/>
      <c r="C261" s="592"/>
      <c r="D261" s="621"/>
      <c r="E261" s="698"/>
      <c r="F261" s="593"/>
      <c r="G261" s="591"/>
      <c r="H261" s="585"/>
      <c r="I261" s="636"/>
      <c r="J261" s="638"/>
      <c r="K261" s="594"/>
      <c r="L261" s="595"/>
      <c r="M261" s="596"/>
      <c r="N261" s="590"/>
      <c r="O261" s="593"/>
      <c r="P261" s="597"/>
      <c r="Q261" s="567"/>
      <c r="R261" s="568">
        <f t="shared" si="6"/>
        <v>0</v>
      </c>
    </row>
    <row r="262" spans="2:18" ht="30" customHeight="1" x14ac:dyDescent="0.3">
      <c r="B262" s="586"/>
      <c r="C262" s="592"/>
      <c r="D262" s="621"/>
      <c r="E262" s="698"/>
      <c r="F262" s="593"/>
      <c r="G262" s="591"/>
      <c r="H262" s="585"/>
      <c r="I262" s="636"/>
      <c r="J262" s="638"/>
      <c r="K262" s="594"/>
      <c r="L262" s="595"/>
      <c r="M262" s="596"/>
      <c r="N262" s="590"/>
      <c r="O262" s="593"/>
      <c r="P262" s="597"/>
      <c r="Q262" s="567"/>
      <c r="R262" s="568">
        <f t="shared" si="6"/>
        <v>0</v>
      </c>
    </row>
    <row r="263" spans="2:18" ht="30" customHeight="1" x14ac:dyDescent="0.3">
      <c r="B263" s="586"/>
      <c r="C263" s="592"/>
      <c r="D263" s="621"/>
      <c r="E263" s="698"/>
      <c r="F263" s="593"/>
      <c r="G263" s="591"/>
      <c r="H263" s="585"/>
      <c r="I263" s="636"/>
      <c r="J263" s="638"/>
      <c r="K263" s="594"/>
      <c r="L263" s="595"/>
      <c r="M263" s="596"/>
      <c r="N263" s="590"/>
      <c r="O263" s="593"/>
      <c r="P263" s="597"/>
      <c r="Q263" s="567"/>
      <c r="R263" s="568">
        <f t="shared" si="6"/>
        <v>0</v>
      </c>
    </row>
    <row r="264" spans="2:18" ht="30" customHeight="1" x14ac:dyDescent="0.3">
      <c r="B264" s="586"/>
      <c r="C264" s="592"/>
      <c r="D264" s="621"/>
      <c r="E264" s="698"/>
      <c r="F264" s="593"/>
      <c r="G264" s="591"/>
      <c r="H264" s="585"/>
      <c r="I264" s="636"/>
      <c r="J264" s="638"/>
      <c r="K264" s="594"/>
      <c r="L264" s="595"/>
      <c r="M264" s="596"/>
      <c r="N264" s="590"/>
      <c r="O264" s="593"/>
      <c r="P264" s="597"/>
      <c r="Q264" s="567"/>
      <c r="R264" s="568">
        <f t="shared" si="6"/>
        <v>0</v>
      </c>
    </row>
    <row r="265" spans="2:18" ht="30" customHeight="1" x14ac:dyDescent="0.3">
      <c r="B265" s="586"/>
      <c r="C265" s="592"/>
      <c r="D265" s="621"/>
      <c r="E265" s="698"/>
      <c r="F265" s="593"/>
      <c r="G265" s="591"/>
      <c r="H265" s="585"/>
      <c r="I265" s="636"/>
      <c r="J265" s="638"/>
      <c r="K265" s="594"/>
      <c r="L265" s="595"/>
      <c r="M265" s="596"/>
      <c r="N265" s="590"/>
      <c r="O265" s="593"/>
      <c r="P265" s="597"/>
      <c r="Q265" s="567"/>
      <c r="R265" s="568">
        <f t="shared" si="6"/>
        <v>0</v>
      </c>
    </row>
    <row r="266" spans="2:18" ht="30" customHeight="1" x14ac:dyDescent="0.3">
      <c r="B266" s="586"/>
      <c r="C266" s="592"/>
      <c r="D266" s="621"/>
      <c r="E266" s="698"/>
      <c r="F266" s="593"/>
      <c r="G266" s="591"/>
      <c r="H266" s="585"/>
      <c r="I266" s="636"/>
      <c r="J266" s="638"/>
      <c r="K266" s="594"/>
      <c r="L266" s="595"/>
      <c r="M266" s="596"/>
      <c r="N266" s="590"/>
      <c r="O266" s="593"/>
      <c r="P266" s="597"/>
      <c r="Q266" s="567"/>
      <c r="R266" s="568">
        <f t="shared" si="6"/>
        <v>0</v>
      </c>
    </row>
    <row r="267" spans="2:18" ht="30" customHeight="1" x14ac:dyDescent="0.3">
      <c r="B267" s="586"/>
      <c r="C267" s="592"/>
      <c r="D267" s="621"/>
      <c r="E267" s="698"/>
      <c r="F267" s="593"/>
      <c r="G267" s="591"/>
      <c r="H267" s="585"/>
      <c r="I267" s="636"/>
      <c r="J267" s="638"/>
      <c r="K267" s="594"/>
      <c r="L267" s="595"/>
      <c r="M267" s="596"/>
      <c r="N267" s="590"/>
      <c r="O267" s="593"/>
      <c r="P267" s="597"/>
      <c r="Q267" s="567"/>
      <c r="R267" s="568">
        <f t="shared" si="6"/>
        <v>0</v>
      </c>
    </row>
    <row r="268" spans="2:18" ht="30" customHeight="1" x14ac:dyDescent="0.3">
      <c r="B268" s="586"/>
      <c r="C268" s="592"/>
      <c r="D268" s="622"/>
      <c r="E268" s="699"/>
      <c r="F268" s="593"/>
      <c r="G268" s="591"/>
      <c r="H268" s="585"/>
      <c r="I268" s="636"/>
      <c r="J268" s="638"/>
      <c r="K268" s="594"/>
      <c r="L268" s="595"/>
      <c r="M268" s="596"/>
      <c r="N268" s="590"/>
      <c r="O268" s="593"/>
      <c r="P268" s="597"/>
      <c r="Q268" s="567"/>
      <c r="R268" s="568">
        <f t="shared" si="6"/>
        <v>0</v>
      </c>
    </row>
    <row r="269" spans="2:18" ht="30" customHeight="1" x14ac:dyDescent="0.3">
      <c r="B269" s="586"/>
      <c r="C269" s="592"/>
      <c r="D269" s="621"/>
      <c r="E269" s="698"/>
      <c r="F269" s="593"/>
      <c r="G269" s="591"/>
      <c r="H269" s="585"/>
      <c r="I269" s="636"/>
      <c r="J269" s="638"/>
      <c r="K269" s="594"/>
      <c r="L269" s="595"/>
      <c r="M269" s="596"/>
      <c r="N269" s="590"/>
      <c r="O269" s="593"/>
      <c r="P269" s="597"/>
      <c r="Q269" s="567"/>
      <c r="R269" s="568">
        <f t="shared" si="6"/>
        <v>0</v>
      </c>
    </row>
    <row r="270" spans="2:18" ht="30" customHeight="1" x14ac:dyDescent="0.3">
      <c r="B270" s="586"/>
      <c r="C270" s="592"/>
      <c r="D270" s="621"/>
      <c r="E270" s="698"/>
      <c r="F270" s="593"/>
      <c r="G270" s="591"/>
      <c r="H270" s="585"/>
      <c r="I270" s="636"/>
      <c r="J270" s="638"/>
      <c r="K270" s="594"/>
      <c r="L270" s="595"/>
      <c r="M270" s="596"/>
      <c r="N270" s="590"/>
      <c r="O270" s="593"/>
      <c r="P270" s="597"/>
      <c r="Q270" s="567"/>
      <c r="R270" s="568">
        <f t="shared" si="6"/>
        <v>0</v>
      </c>
    </row>
    <row r="271" spans="2:18" ht="30" customHeight="1" x14ac:dyDescent="0.3">
      <c r="B271" s="586"/>
      <c r="C271" s="592"/>
      <c r="D271" s="621"/>
      <c r="E271" s="698"/>
      <c r="F271" s="593"/>
      <c r="G271" s="591"/>
      <c r="H271" s="585"/>
      <c r="I271" s="636"/>
      <c r="J271" s="638"/>
      <c r="K271" s="594"/>
      <c r="L271" s="595"/>
      <c r="M271" s="596"/>
      <c r="N271" s="590"/>
      <c r="O271" s="593"/>
      <c r="P271" s="597"/>
      <c r="Q271" s="567"/>
      <c r="R271" s="568">
        <f t="shared" si="6"/>
        <v>0</v>
      </c>
    </row>
    <row r="272" spans="2:18" ht="30" customHeight="1" x14ac:dyDescent="0.3">
      <c r="B272" s="586"/>
      <c r="C272" s="592"/>
      <c r="D272" s="621"/>
      <c r="E272" s="698"/>
      <c r="F272" s="593"/>
      <c r="G272" s="591"/>
      <c r="H272" s="585"/>
      <c r="I272" s="636"/>
      <c r="J272" s="638"/>
      <c r="K272" s="594"/>
      <c r="L272" s="595"/>
      <c r="M272" s="596"/>
      <c r="N272" s="590"/>
      <c r="O272" s="593"/>
      <c r="P272" s="597"/>
      <c r="Q272" s="567"/>
      <c r="R272" s="568">
        <f t="shared" si="6"/>
        <v>0</v>
      </c>
    </row>
    <row r="273" spans="2:18" ht="30" customHeight="1" x14ac:dyDescent="0.3">
      <c r="B273" s="586"/>
      <c r="C273" s="592"/>
      <c r="D273" s="621"/>
      <c r="E273" s="698"/>
      <c r="F273" s="593"/>
      <c r="G273" s="591"/>
      <c r="H273" s="585"/>
      <c r="I273" s="636"/>
      <c r="J273" s="638"/>
      <c r="K273" s="594"/>
      <c r="L273" s="595"/>
      <c r="M273" s="596"/>
      <c r="N273" s="590"/>
      <c r="O273" s="593"/>
      <c r="P273" s="597"/>
      <c r="Q273" s="567"/>
      <c r="R273" s="568">
        <f t="shared" si="6"/>
        <v>0</v>
      </c>
    </row>
    <row r="274" spans="2:18" ht="30" customHeight="1" x14ac:dyDescent="0.3">
      <c r="B274" s="586"/>
      <c r="C274" s="592"/>
      <c r="D274" s="621"/>
      <c r="E274" s="698"/>
      <c r="F274" s="593"/>
      <c r="G274" s="591"/>
      <c r="H274" s="585"/>
      <c r="I274" s="636"/>
      <c r="J274" s="638"/>
      <c r="K274" s="594"/>
      <c r="L274" s="595"/>
      <c r="M274" s="596"/>
      <c r="N274" s="590"/>
      <c r="O274" s="593"/>
      <c r="P274" s="597"/>
      <c r="Q274" s="567"/>
      <c r="R274" s="568">
        <f t="shared" si="6"/>
        <v>0</v>
      </c>
    </row>
    <row r="275" spans="2:18" ht="30" customHeight="1" x14ac:dyDescent="0.3">
      <c r="B275" s="586"/>
      <c r="C275" s="592"/>
      <c r="D275" s="622"/>
      <c r="E275" s="699"/>
      <c r="F275" s="593"/>
      <c r="G275" s="591"/>
      <c r="H275" s="585"/>
      <c r="I275" s="636"/>
      <c r="J275" s="638"/>
      <c r="K275" s="594"/>
      <c r="L275" s="595"/>
      <c r="M275" s="596"/>
      <c r="N275" s="590"/>
      <c r="O275" s="593"/>
      <c r="P275" s="597"/>
      <c r="Q275" s="567"/>
      <c r="R275" s="568">
        <f t="shared" si="6"/>
        <v>0</v>
      </c>
    </row>
    <row r="276" spans="2:18" ht="30" customHeight="1" x14ac:dyDescent="0.3">
      <c r="B276" s="586"/>
      <c r="C276" s="592"/>
      <c r="D276" s="621"/>
      <c r="E276" s="698"/>
      <c r="F276" s="593"/>
      <c r="G276" s="591"/>
      <c r="H276" s="585"/>
      <c r="I276" s="636"/>
      <c r="J276" s="638"/>
      <c r="K276" s="594"/>
      <c r="L276" s="595"/>
      <c r="M276" s="596"/>
      <c r="N276" s="590"/>
      <c r="O276" s="593"/>
      <c r="P276" s="597"/>
      <c r="Q276" s="567"/>
      <c r="R276" s="568">
        <f t="shared" si="6"/>
        <v>0</v>
      </c>
    </row>
    <row r="277" spans="2:18" ht="30" customHeight="1" x14ac:dyDescent="0.3">
      <c r="B277" s="586"/>
      <c r="C277" s="592"/>
      <c r="D277" s="621"/>
      <c r="E277" s="698"/>
      <c r="F277" s="593"/>
      <c r="G277" s="591"/>
      <c r="H277" s="585"/>
      <c r="I277" s="636"/>
      <c r="J277" s="638"/>
      <c r="K277" s="594"/>
      <c r="L277" s="595"/>
      <c r="M277" s="596"/>
      <c r="N277" s="590"/>
      <c r="O277" s="593"/>
      <c r="P277" s="597"/>
      <c r="Q277" s="567"/>
      <c r="R277" s="568">
        <f t="shared" si="6"/>
        <v>0</v>
      </c>
    </row>
    <row r="278" spans="2:18" ht="30" customHeight="1" x14ac:dyDescent="0.3">
      <c r="B278" s="586"/>
      <c r="C278" s="592"/>
      <c r="D278" s="621"/>
      <c r="E278" s="698"/>
      <c r="F278" s="593"/>
      <c r="G278" s="591"/>
      <c r="H278" s="585"/>
      <c r="I278" s="636"/>
      <c r="J278" s="638"/>
      <c r="K278" s="594"/>
      <c r="L278" s="595"/>
      <c r="M278" s="596"/>
      <c r="N278" s="590"/>
      <c r="O278" s="593"/>
      <c r="P278" s="597"/>
      <c r="Q278" s="567"/>
      <c r="R278" s="568">
        <f t="shared" si="6"/>
        <v>0</v>
      </c>
    </row>
    <row r="279" spans="2:18" s="580" customFormat="1" ht="30" customHeight="1" x14ac:dyDescent="0.3">
      <c r="B279" s="586"/>
      <c r="C279" s="592"/>
      <c r="D279" s="621"/>
      <c r="E279" s="698"/>
      <c r="F279" s="593"/>
      <c r="G279" s="591"/>
      <c r="H279" s="585"/>
      <c r="I279" s="636"/>
      <c r="J279" s="638"/>
      <c r="K279" s="594"/>
      <c r="L279" s="595"/>
      <c r="M279" s="596"/>
      <c r="N279" s="590"/>
      <c r="O279" s="593"/>
      <c r="P279" s="597"/>
      <c r="Q279" s="567"/>
      <c r="R279" s="568">
        <f t="shared" si="6"/>
        <v>0</v>
      </c>
    </row>
    <row r="280" spans="2:18" s="580" customFormat="1" ht="30" customHeight="1" x14ac:dyDescent="0.3">
      <c r="B280" s="586"/>
      <c r="C280" s="592"/>
      <c r="D280" s="621"/>
      <c r="E280" s="698"/>
      <c r="F280" s="593"/>
      <c r="G280" s="591"/>
      <c r="H280" s="585"/>
      <c r="I280" s="636"/>
      <c r="J280" s="638"/>
      <c r="K280" s="594"/>
      <c r="L280" s="595"/>
      <c r="M280" s="596"/>
      <c r="N280" s="590"/>
      <c r="O280" s="593"/>
      <c r="P280" s="597"/>
      <c r="Q280" s="567"/>
      <c r="R280" s="568">
        <f t="shared" si="6"/>
        <v>0</v>
      </c>
    </row>
    <row r="281" spans="2:18" s="580" customFormat="1" ht="30" customHeight="1" x14ac:dyDescent="0.3">
      <c r="B281" s="586"/>
      <c r="C281" s="592"/>
      <c r="D281" s="621"/>
      <c r="E281" s="698"/>
      <c r="F281" s="593"/>
      <c r="G281" s="591"/>
      <c r="H281" s="585"/>
      <c r="I281" s="636"/>
      <c r="J281" s="638"/>
      <c r="K281" s="594"/>
      <c r="L281" s="595"/>
      <c r="M281" s="596"/>
      <c r="N281" s="590"/>
      <c r="O281" s="593"/>
      <c r="P281" s="597"/>
      <c r="Q281" s="567"/>
      <c r="R281" s="568">
        <f t="shared" si="6"/>
        <v>0</v>
      </c>
    </row>
    <row r="282" spans="2:18" s="580" customFormat="1" ht="30" customHeight="1" x14ac:dyDescent="0.3">
      <c r="B282" s="586"/>
      <c r="C282" s="592"/>
      <c r="D282" s="621"/>
      <c r="E282" s="698"/>
      <c r="F282" s="593"/>
      <c r="G282" s="591"/>
      <c r="H282" s="585"/>
      <c r="I282" s="636"/>
      <c r="J282" s="638"/>
      <c r="K282" s="594"/>
      <c r="L282" s="595"/>
      <c r="M282" s="596"/>
      <c r="N282" s="590"/>
      <c r="O282" s="593"/>
      <c r="P282" s="597"/>
      <c r="Q282" s="567"/>
      <c r="R282" s="568">
        <f t="shared" ref="R282:R314" si="7">SUM(K282:M282)</f>
        <v>0</v>
      </c>
    </row>
    <row r="283" spans="2:18" s="580" customFormat="1" ht="30" customHeight="1" x14ac:dyDescent="0.3">
      <c r="B283" s="586"/>
      <c r="C283" s="592"/>
      <c r="D283" s="622"/>
      <c r="E283" s="699"/>
      <c r="F283" s="593"/>
      <c r="G283" s="591"/>
      <c r="H283" s="585"/>
      <c r="I283" s="636"/>
      <c r="J283" s="638"/>
      <c r="K283" s="594"/>
      <c r="L283" s="595"/>
      <c r="M283" s="596"/>
      <c r="N283" s="590"/>
      <c r="O283" s="593"/>
      <c r="P283" s="597"/>
      <c r="Q283" s="567"/>
      <c r="R283" s="568">
        <f t="shared" si="7"/>
        <v>0</v>
      </c>
    </row>
    <row r="284" spans="2:18" s="580" customFormat="1" ht="30" customHeight="1" x14ac:dyDescent="0.3">
      <c r="B284" s="586"/>
      <c r="C284" s="592"/>
      <c r="D284" s="621"/>
      <c r="E284" s="698"/>
      <c r="F284" s="593"/>
      <c r="G284" s="591"/>
      <c r="H284" s="585"/>
      <c r="I284" s="636"/>
      <c r="J284" s="638"/>
      <c r="K284" s="594"/>
      <c r="L284" s="595"/>
      <c r="M284" s="596"/>
      <c r="N284" s="590"/>
      <c r="O284" s="593"/>
      <c r="P284" s="597"/>
      <c r="Q284" s="567"/>
      <c r="R284" s="568">
        <f t="shared" si="7"/>
        <v>0</v>
      </c>
    </row>
    <row r="285" spans="2:18" s="580" customFormat="1" ht="30" customHeight="1" x14ac:dyDescent="0.3">
      <c r="B285" s="586"/>
      <c r="C285" s="592"/>
      <c r="D285" s="621"/>
      <c r="E285" s="698"/>
      <c r="F285" s="593"/>
      <c r="G285" s="591"/>
      <c r="H285" s="585"/>
      <c r="I285" s="636"/>
      <c r="J285" s="638"/>
      <c r="K285" s="594"/>
      <c r="L285" s="595"/>
      <c r="M285" s="596"/>
      <c r="N285" s="590"/>
      <c r="O285" s="593"/>
      <c r="P285" s="597"/>
      <c r="Q285" s="567"/>
      <c r="R285" s="568">
        <f t="shared" si="7"/>
        <v>0</v>
      </c>
    </row>
    <row r="286" spans="2:18" s="580" customFormat="1" ht="30" customHeight="1" x14ac:dyDescent="0.3">
      <c r="B286" s="586"/>
      <c r="C286" s="592"/>
      <c r="D286" s="621"/>
      <c r="E286" s="698"/>
      <c r="F286" s="593"/>
      <c r="G286" s="591"/>
      <c r="H286" s="585"/>
      <c r="I286" s="636"/>
      <c r="J286" s="638"/>
      <c r="K286" s="594"/>
      <c r="L286" s="595"/>
      <c r="M286" s="596"/>
      <c r="N286" s="590"/>
      <c r="O286" s="593"/>
      <c r="P286" s="597"/>
      <c r="Q286" s="567"/>
      <c r="R286" s="568">
        <f t="shared" si="7"/>
        <v>0</v>
      </c>
    </row>
    <row r="287" spans="2:18" s="580" customFormat="1" ht="30" customHeight="1" x14ac:dyDescent="0.3">
      <c r="B287" s="586"/>
      <c r="C287" s="592"/>
      <c r="D287" s="621"/>
      <c r="E287" s="698"/>
      <c r="F287" s="593"/>
      <c r="G287" s="591"/>
      <c r="H287" s="585"/>
      <c r="I287" s="636"/>
      <c r="J287" s="638"/>
      <c r="K287" s="594"/>
      <c r="L287" s="595"/>
      <c r="M287" s="596"/>
      <c r="N287" s="590"/>
      <c r="O287" s="593"/>
      <c r="P287" s="597"/>
      <c r="Q287" s="567"/>
      <c r="R287" s="568">
        <f t="shared" si="7"/>
        <v>0</v>
      </c>
    </row>
    <row r="288" spans="2:18" s="580" customFormat="1" ht="30" customHeight="1" x14ac:dyDescent="0.3">
      <c r="B288" s="586"/>
      <c r="C288" s="592"/>
      <c r="D288" s="622"/>
      <c r="E288" s="699"/>
      <c r="F288" s="593"/>
      <c r="G288" s="591"/>
      <c r="H288" s="585"/>
      <c r="I288" s="636"/>
      <c r="J288" s="638"/>
      <c r="K288" s="594"/>
      <c r="L288" s="595"/>
      <c r="M288" s="596"/>
      <c r="N288" s="590"/>
      <c r="O288" s="593"/>
      <c r="P288" s="597"/>
      <c r="Q288" s="567"/>
      <c r="R288" s="568">
        <f t="shared" si="7"/>
        <v>0</v>
      </c>
    </row>
    <row r="289" spans="1:18" s="580" customFormat="1" ht="30" customHeight="1" x14ac:dyDescent="0.3">
      <c r="A289" s="580" t="s">
        <v>1415</v>
      </c>
      <c r="B289" s="586"/>
      <c r="C289" s="592"/>
      <c r="D289" s="621"/>
      <c r="E289" s="698"/>
      <c r="F289" s="593"/>
      <c r="G289" s="591"/>
      <c r="H289" s="585"/>
      <c r="I289" s="636"/>
      <c r="J289" s="638"/>
      <c r="K289" s="594"/>
      <c r="L289" s="595"/>
      <c r="M289" s="596"/>
      <c r="N289" s="590"/>
      <c r="O289" s="593"/>
      <c r="P289" s="597"/>
      <c r="Q289" s="567"/>
      <c r="R289" s="568">
        <f t="shared" si="7"/>
        <v>0</v>
      </c>
    </row>
    <row r="290" spans="1:18" s="580" customFormat="1" ht="30" customHeight="1" x14ac:dyDescent="0.3">
      <c r="B290" s="586"/>
      <c r="C290" s="592"/>
      <c r="D290" s="621"/>
      <c r="E290" s="698"/>
      <c r="F290" s="593"/>
      <c r="G290" s="591"/>
      <c r="H290" s="585"/>
      <c r="I290" s="636"/>
      <c r="J290" s="638"/>
      <c r="K290" s="594"/>
      <c r="L290" s="595"/>
      <c r="M290" s="596"/>
      <c r="N290" s="590"/>
      <c r="O290" s="593"/>
      <c r="P290" s="597"/>
      <c r="Q290" s="567"/>
      <c r="R290" s="568">
        <f t="shared" si="7"/>
        <v>0</v>
      </c>
    </row>
    <row r="291" spans="1:18" s="580" customFormat="1" ht="30" customHeight="1" x14ac:dyDescent="0.3">
      <c r="B291" s="586"/>
      <c r="C291" s="592"/>
      <c r="D291" s="621"/>
      <c r="E291" s="698"/>
      <c r="F291" s="593"/>
      <c r="G291" s="591"/>
      <c r="H291" s="585"/>
      <c r="I291" s="636"/>
      <c r="J291" s="638"/>
      <c r="K291" s="594"/>
      <c r="L291" s="595"/>
      <c r="M291" s="596"/>
      <c r="N291" s="590"/>
      <c r="O291" s="593"/>
      <c r="P291" s="597"/>
      <c r="Q291" s="567"/>
      <c r="R291" s="568">
        <f t="shared" si="7"/>
        <v>0</v>
      </c>
    </row>
    <row r="292" spans="1:18" s="580" customFormat="1" ht="30" customHeight="1" x14ac:dyDescent="0.3">
      <c r="B292" s="586"/>
      <c r="C292" s="592"/>
      <c r="D292" s="621"/>
      <c r="E292" s="698"/>
      <c r="F292" s="593"/>
      <c r="G292" s="591"/>
      <c r="H292" s="585"/>
      <c r="I292" s="636"/>
      <c r="J292" s="638"/>
      <c r="K292" s="594"/>
      <c r="L292" s="595"/>
      <c r="M292" s="596"/>
      <c r="N292" s="590"/>
      <c r="O292" s="593"/>
      <c r="P292" s="597"/>
      <c r="Q292" s="567"/>
      <c r="R292" s="568">
        <f t="shared" si="7"/>
        <v>0</v>
      </c>
    </row>
    <row r="293" spans="1:18" s="580" customFormat="1" ht="30" customHeight="1" x14ac:dyDescent="0.3">
      <c r="B293" s="586"/>
      <c r="C293" s="592"/>
      <c r="D293" s="621"/>
      <c r="E293" s="698"/>
      <c r="F293" s="593"/>
      <c r="G293" s="591"/>
      <c r="H293" s="585"/>
      <c r="I293" s="636"/>
      <c r="J293" s="638"/>
      <c r="K293" s="594"/>
      <c r="L293" s="595"/>
      <c r="M293" s="596"/>
      <c r="N293" s="590"/>
      <c r="O293" s="593"/>
      <c r="P293" s="597"/>
      <c r="Q293" s="567"/>
      <c r="R293" s="568">
        <f t="shared" si="7"/>
        <v>0</v>
      </c>
    </row>
    <row r="294" spans="1:18" s="580" customFormat="1" ht="30" customHeight="1" x14ac:dyDescent="0.3">
      <c r="B294" s="586"/>
      <c r="C294" s="592"/>
      <c r="D294" s="622"/>
      <c r="E294" s="699"/>
      <c r="F294" s="593"/>
      <c r="G294" s="591"/>
      <c r="H294" s="585"/>
      <c r="I294" s="636"/>
      <c r="J294" s="638"/>
      <c r="K294" s="594"/>
      <c r="L294" s="595"/>
      <c r="M294" s="596"/>
      <c r="N294" s="590"/>
      <c r="O294" s="593"/>
      <c r="P294" s="597"/>
      <c r="Q294" s="567"/>
      <c r="R294" s="568">
        <f t="shared" si="7"/>
        <v>0</v>
      </c>
    </row>
    <row r="295" spans="1:18" s="580" customFormat="1" ht="30" customHeight="1" x14ac:dyDescent="0.3">
      <c r="B295" s="586"/>
      <c r="C295" s="592"/>
      <c r="D295" s="621"/>
      <c r="E295" s="698"/>
      <c r="F295" s="593"/>
      <c r="G295" s="591"/>
      <c r="H295" s="585"/>
      <c r="I295" s="636"/>
      <c r="J295" s="638"/>
      <c r="K295" s="594"/>
      <c r="L295" s="595"/>
      <c r="M295" s="596"/>
      <c r="N295" s="590"/>
      <c r="O295" s="593"/>
      <c r="P295" s="597"/>
      <c r="Q295" s="567"/>
      <c r="R295" s="568">
        <f t="shared" si="7"/>
        <v>0</v>
      </c>
    </row>
    <row r="296" spans="1:18" s="580" customFormat="1" ht="30" customHeight="1" x14ac:dyDescent="0.3">
      <c r="B296" s="586"/>
      <c r="C296" s="592"/>
      <c r="D296" s="621"/>
      <c r="E296" s="698"/>
      <c r="F296" s="593"/>
      <c r="G296" s="591"/>
      <c r="H296" s="585"/>
      <c r="I296" s="636"/>
      <c r="J296" s="638"/>
      <c r="K296" s="594"/>
      <c r="L296" s="595"/>
      <c r="M296" s="596"/>
      <c r="N296" s="590"/>
      <c r="O296" s="593"/>
      <c r="P296" s="597"/>
      <c r="Q296" s="567"/>
      <c r="R296" s="568">
        <f t="shared" si="7"/>
        <v>0</v>
      </c>
    </row>
    <row r="297" spans="1:18" s="580" customFormat="1" ht="30" customHeight="1" x14ac:dyDescent="0.3">
      <c r="B297" s="586"/>
      <c r="C297" s="592"/>
      <c r="D297" s="621"/>
      <c r="E297" s="698"/>
      <c r="F297" s="593"/>
      <c r="G297" s="591"/>
      <c r="H297" s="585"/>
      <c r="I297" s="636"/>
      <c r="J297" s="638"/>
      <c r="K297" s="594"/>
      <c r="L297" s="595"/>
      <c r="M297" s="596"/>
      <c r="N297" s="590"/>
      <c r="O297" s="593"/>
      <c r="P297" s="597"/>
      <c r="Q297" s="567"/>
      <c r="R297" s="568">
        <f t="shared" si="7"/>
        <v>0</v>
      </c>
    </row>
    <row r="298" spans="1:18" s="580" customFormat="1" ht="30" customHeight="1" x14ac:dyDescent="0.3">
      <c r="B298" s="586"/>
      <c r="C298" s="592"/>
      <c r="D298" s="621"/>
      <c r="E298" s="698"/>
      <c r="F298" s="593"/>
      <c r="G298" s="591"/>
      <c r="H298" s="585"/>
      <c r="I298" s="636"/>
      <c r="J298" s="638"/>
      <c r="K298" s="594"/>
      <c r="L298" s="595"/>
      <c r="M298" s="596"/>
      <c r="N298" s="590"/>
      <c r="O298" s="593"/>
      <c r="P298" s="597"/>
      <c r="Q298" s="567"/>
      <c r="R298" s="568">
        <f t="shared" si="7"/>
        <v>0</v>
      </c>
    </row>
    <row r="299" spans="1:18" s="580" customFormat="1" ht="30" customHeight="1" x14ac:dyDescent="0.3">
      <c r="B299" s="586"/>
      <c r="C299" s="592"/>
      <c r="D299" s="621"/>
      <c r="E299" s="698"/>
      <c r="F299" s="593"/>
      <c r="G299" s="591"/>
      <c r="H299" s="585"/>
      <c r="I299" s="636"/>
      <c r="J299" s="638"/>
      <c r="K299" s="594"/>
      <c r="L299" s="595"/>
      <c r="M299" s="596"/>
      <c r="N299" s="590"/>
      <c r="O299" s="593"/>
      <c r="P299" s="597"/>
      <c r="Q299" s="567"/>
      <c r="R299" s="568">
        <f t="shared" si="7"/>
        <v>0</v>
      </c>
    </row>
    <row r="300" spans="1:18" s="580" customFormat="1" ht="30" customHeight="1" x14ac:dyDescent="0.3">
      <c r="B300" s="586"/>
      <c r="C300" s="592"/>
      <c r="D300" s="621"/>
      <c r="E300" s="698"/>
      <c r="F300" s="593"/>
      <c r="G300" s="591"/>
      <c r="H300" s="585"/>
      <c r="I300" s="636"/>
      <c r="J300" s="638"/>
      <c r="K300" s="594"/>
      <c r="L300" s="595"/>
      <c r="M300" s="596"/>
      <c r="N300" s="590"/>
      <c r="O300" s="593"/>
      <c r="P300" s="597"/>
      <c r="Q300" s="567"/>
      <c r="R300" s="568">
        <f t="shared" si="7"/>
        <v>0</v>
      </c>
    </row>
    <row r="301" spans="1:18" s="580" customFormat="1" ht="30" customHeight="1" x14ac:dyDescent="0.3">
      <c r="B301" s="586"/>
      <c r="C301" s="592"/>
      <c r="D301" s="621"/>
      <c r="E301" s="698"/>
      <c r="F301" s="593"/>
      <c r="G301" s="591"/>
      <c r="H301" s="585"/>
      <c r="I301" s="636"/>
      <c r="J301" s="638"/>
      <c r="K301" s="594"/>
      <c r="L301" s="595"/>
      <c r="M301" s="596"/>
      <c r="N301" s="590"/>
      <c r="O301" s="593"/>
      <c r="P301" s="597"/>
      <c r="Q301" s="567"/>
      <c r="R301" s="568">
        <f t="shared" si="7"/>
        <v>0</v>
      </c>
    </row>
    <row r="302" spans="1:18" s="580" customFormat="1" ht="30" customHeight="1" x14ac:dyDescent="0.3">
      <c r="B302" s="586"/>
      <c r="C302" s="592"/>
      <c r="D302" s="621"/>
      <c r="E302" s="698"/>
      <c r="F302" s="593"/>
      <c r="G302" s="591"/>
      <c r="H302" s="585"/>
      <c r="I302" s="636"/>
      <c r="J302" s="638"/>
      <c r="K302" s="594"/>
      <c r="L302" s="595"/>
      <c r="M302" s="596"/>
      <c r="N302" s="590"/>
      <c r="O302" s="593"/>
      <c r="P302" s="597"/>
      <c r="Q302" s="567"/>
      <c r="R302" s="568">
        <f t="shared" si="7"/>
        <v>0</v>
      </c>
    </row>
    <row r="303" spans="1:18" s="580" customFormat="1" ht="30" customHeight="1" x14ac:dyDescent="0.3">
      <c r="B303" s="586"/>
      <c r="C303" s="592"/>
      <c r="D303" s="621"/>
      <c r="E303" s="698"/>
      <c r="F303" s="593"/>
      <c r="G303" s="591"/>
      <c r="H303" s="585"/>
      <c r="I303" s="636"/>
      <c r="J303" s="638"/>
      <c r="K303" s="594"/>
      <c r="L303" s="595"/>
      <c r="M303" s="596"/>
      <c r="N303" s="590"/>
      <c r="O303" s="593"/>
      <c r="P303" s="597"/>
      <c r="Q303" s="567"/>
      <c r="R303" s="568">
        <f t="shared" si="7"/>
        <v>0</v>
      </c>
    </row>
    <row r="304" spans="1:18" s="580" customFormat="1" ht="30" customHeight="1" x14ac:dyDescent="0.3">
      <c r="B304" s="586"/>
      <c r="C304" s="592"/>
      <c r="D304" s="621"/>
      <c r="E304" s="698"/>
      <c r="F304" s="593"/>
      <c r="G304" s="591"/>
      <c r="H304" s="585"/>
      <c r="I304" s="636"/>
      <c r="J304" s="638"/>
      <c r="K304" s="594"/>
      <c r="L304" s="595"/>
      <c r="M304" s="596"/>
      <c r="N304" s="590"/>
      <c r="O304" s="593"/>
      <c r="P304" s="597"/>
      <c r="Q304" s="567"/>
      <c r="R304" s="568">
        <f t="shared" si="7"/>
        <v>0</v>
      </c>
    </row>
    <row r="305" spans="2:18" s="580" customFormat="1" ht="30" customHeight="1" x14ac:dyDescent="0.3">
      <c r="B305" s="586"/>
      <c r="C305" s="592"/>
      <c r="D305" s="621"/>
      <c r="E305" s="698"/>
      <c r="F305" s="593"/>
      <c r="G305" s="591"/>
      <c r="H305" s="585"/>
      <c r="I305" s="636"/>
      <c r="J305" s="638"/>
      <c r="K305" s="594"/>
      <c r="L305" s="595"/>
      <c r="M305" s="596"/>
      <c r="N305" s="590"/>
      <c r="O305" s="593"/>
      <c r="P305" s="597"/>
      <c r="Q305" s="567"/>
      <c r="R305" s="568">
        <f t="shared" si="7"/>
        <v>0</v>
      </c>
    </row>
    <row r="306" spans="2:18" s="580" customFormat="1" ht="30" customHeight="1" x14ac:dyDescent="0.3">
      <c r="B306" s="586"/>
      <c r="C306" s="592"/>
      <c r="D306" s="621"/>
      <c r="E306" s="698"/>
      <c r="F306" s="593"/>
      <c r="G306" s="591"/>
      <c r="H306" s="585"/>
      <c r="I306" s="636"/>
      <c r="J306" s="638"/>
      <c r="K306" s="594"/>
      <c r="L306" s="595"/>
      <c r="M306" s="596"/>
      <c r="N306" s="590"/>
      <c r="O306" s="593"/>
      <c r="P306" s="597"/>
      <c r="Q306" s="567"/>
      <c r="R306" s="568">
        <f t="shared" si="7"/>
        <v>0</v>
      </c>
    </row>
    <row r="307" spans="2:18" s="580" customFormat="1" ht="30" customHeight="1" x14ac:dyDescent="0.3">
      <c r="B307" s="586"/>
      <c r="C307" s="592"/>
      <c r="D307" s="621"/>
      <c r="E307" s="698"/>
      <c r="F307" s="593"/>
      <c r="G307" s="591"/>
      <c r="H307" s="585"/>
      <c r="I307" s="636"/>
      <c r="J307" s="638"/>
      <c r="K307" s="594"/>
      <c r="L307" s="595"/>
      <c r="M307" s="596"/>
      <c r="N307" s="590"/>
      <c r="O307" s="593"/>
      <c r="P307" s="597"/>
      <c r="Q307" s="567"/>
      <c r="R307" s="568">
        <f t="shared" si="7"/>
        <v>0</v>
      </c>
    </row>
    <row r="308" spans="2:18" s="580" customFormat="1" ht="30" customHeight="1" x14ac:dyDescent="0.3">
      <c r="B308" s="586"/>
      <c r="C308" s="592"/>
      <c r="D308" s="621"/>
      <c r="E308" s="698"/>
      <c r="F308" s="593"/>
      <c r="G308" s="591"/>
      <c r="H308" s="585"/>
      <c r="I308" s="636"/>
      <c r="J308" s="638"/>
      <c r="K308" s="594"/>
      <c r="L308" s="595"/>
      <c r="M308" s="596"/>
      <c r="N308" s="590"/>
      <c r="O308" s="593"/>
      <c r="P308" s="597"/>
      <c r="Q308" s="567"/>
      <c r="R308" s="568">
        <f t="shared" si="7"/>
        <v>0</v>
      </c>
    </row>
    <row r="309" spans="2:18" s="580" customFormat="1" ht="30" customHeight="1" x14ac:dyDescent="0.3">
      <c r="B309" s="586"/>
      <c r="C309" s="592"/>
      <c r="D309" s="621"/>
      <c r="E309" s="698"/>
      <c r="F309" s="593"/>
      <c r="G309" s="591"/>
      <c r="H309" s="585"/>
      <c r="I309" s="636"/>
      <c r="J309" s="638"/>
      <c r="K309" s="594"/>
      <c r="L309" s="595"/>
      <c r="M309" s="596"/>
      <c r="N309" s="590"/>
      <c r="O309" s="593"/>
      <c r="P309" s="597"/>
      <c r="Q309" s="567"/>
      <c r="R309" s="568">
        <f t="shared" si="7"/>
        <v>0</v>
      </c>
    </row>
    <row r="310" spans="2:18" s="580" customFormat="1" ht="30" customHeight="1" x14ac:dyDescent="0.3">
      <c r="B310" s="586"/>
      <c r="C310" s="592"/>
      <c r="D310" s="621"/>
      <c r="E310" s="698"/>
      <c r="F310" s="593"/>
      <c r="G310" s="591"/>
      <c r="H310" s="585"/>
      <c r="I310" s="636"/>
      <c r="J310" s="638"/>
      <c r="K310" s="594"/>
      <c r="L310" s="595"/>
      <c r="M310" s="596"/>
      <c r="N310" s="590"/>
      <c r="O310" s="593"/>
      <c r="P310" s="597"/>
      <c r="Q310" s="567"/>
      <c r="R310" s="600">
        <f t="shared" si="7"/>
        <v>0</v>
      </c>
    </row>
    <row r="311" spans="2:18" s="580" customFormat="1" ht="30" customHeight="1" x14ac:dyDescent="0.3">
      <c r="B311" s="586"/>
      <c r="C311" s="592"/>
      <c r="D311" s="621"/>
      <c r="E311" s="698"/>
      <c r="F311" s="593"/>
      <c r="G311" s="591"/>
      <c r="H311" s="585"/>
      <c r="I311" s="636"/>
      <c r="J311" s="638"/>
      <c r="K311" s="594"/>
      <c r="L311" s="595"/>
      <c r="M311" s="596"/>
      <c r="N311" s="590"/>
      <c r="O311" s="593"/>
      <c r="P311" s="597"/>
      <c r="Q311" s="567"/>
      <c r="R311" s="600">
        <f t="shared" si="7"/>
        <v>0</v>
      </c>
    </row>
    <row r="312" spans="2:18" s="580" customFormat="1" ht="30" customHeight="1" x14ac:dyDescent="0.3">
      <c r="B312" s="586"/>
      <c r="C312" s="592"/>
      <c r="D312" s="621"/>
      <c r="E312" s="698"/>
      <c r="F312" s="593"/>
      <c r="G312" s="591"/>
      <c r="H312" s="585"/>
      <c r="I312" s="636"/>
      <c r="J312" s="638"/>
      <c r="K312" s="594"/>
      <c r="L312" s="595"/>
      <c r="M312" s="596"/>
      <c r="N312" s="590"/>
      <c r="O312" s="593"/>
      <c r="P312" s="597"/>
      <c r="Q312" s="567"/>
      <c r="R312" s="600">
        <f t="shared" si="7"/>
        <v>0</v>
      </c>
    </row>
    <row r="313" spans="2:18" s="580" customFormat="1" ht="30" customHeight="1" x14ac:dyDescent="0.3">
      <c r="B313" s="586"/>
      <c r="C313" s="592"/>
      <c r="D313" s="621"/>
      <c r="E313" s="698"/>
      <c r="F313" s="593"/>
      <c r="G313" s="591"/>
      <c r="H313" s="585"/>
      <c r="I313" s="636"/>
      <c r="J313" s="638"/>
      <c r="K313" s="594"/>
      <c r="L313" s="595"/>
      <c r="M313" s="596"/>
      <c r="N313" s="590"/>
      <c r="O313" s="593"/>
      <c r="P313" s="597"/>
      <c r="Q313" s="567"/>
      <c r="R313" s="600">
        <f t="shared" si="7"/>
        <v>0</v>
      </c>
    </row>
    <row r="314" spans="2:18" s="580" customFormat="1" ht="30" customHeight="1" x14ac:dyDescent="0.3">
      <c r="B314" s="586"/>
      <c r="C314" s="592"/>
      <c r="D314" s="621"/>
      <c r="E314" s="698"/>
      <c r="F314" s="593"/>
      <c r="G314" s="591"/>
      <c r="H314" s="585"/>
      <c r="I314" s="636"/>
      <c r="J314" s="638"/>
      <c r="K314" s="594"/>
      <c r="L314" s="595"/>
      <c r="M314" s="596"/>
      <c r="N314" s="590"/>
      <c r="O314" s="593"/>
      <c r="P314" s="597"/>
      <c r="Q314" s="567"/>
      <c r="R314" s="600">
        <f t="shared" si="7"/>
        <v>0</v>
      </c>
    </row>
    <row r="315" spans="2:18" s="580" customFormat="1" ht="30" customHeight="1" x14ac:dyDescent="0.3">
      <c r="B315" s="586"/>
      <c r="C315" s="592"/>
      <c r="D315" s="599"/>
      <c r="E315" s="700"/>
      <c r="F315" s="593"/>
      <c r="G315" s="591"/>
      <c r="H315" s="585"/>
      <c r="I315" s="636"/>
      <c r="J315" s="638"/>
      <c r="K315" s="594"/>
      <c r="L315" s="595"/>
      <c r="M315" s="596"/>
      <c r="N315" s="590"/>
      <c r="O315" s="593"/>
      <c r="P315" s="597"/>
      <c r="Q315" s="567"/>
      <c r="R315" s="600"/>
    </row>
    <row r="316" spans="2:18" s="580" customFormat="1" ht="30" customHeight="1" x14ac:dyDescent="0.3">
      <c r="B316" s="586"/>
      <c r="C316" s="592"/>
      <c r="D316" s="599"/>
      <c r="E316" s="700"/>
      <c r="F316" s="593"/>
      <c r="G316" s="591"/>
      <c r="H316" s="585"/>
      <c r="I316" s="636"/>
      <c r="J316" s="638"/>
      <c r="K316" s="594"/>
      <c r="L316" s="595"/>
      <c r="M316" s="596"/>
      <c r="N316" s="590"/>
      <c r="O316" s="593"/>
      <c r="P316" s="597"/>
      <c r="Q316" s="567"/>
      <c r="R316" s="600"/>
    </row>
    <row r="317" spans="2:18" s="580" customFormat="1" ht="30" customHeight="1" x14ac:dyDescent="0.3">
      <c r="B317" s="586"/>
      <c r="C317" s="592"/>
      <c r="D317" s="599"/>
      <c r="E317" s="700"/>
      <c r="F317" s="593"/>
      <c r="G317" s="591"/>
      <c r="H317" s="585"/>
      <c r="I317" s="636"/>
      <c r="J317" s="638"/>
      <c r="K317" s="594"/>
      <c r="L317" s="595"/>
      <c r="M317" s="596"/>
      <c r="N317" s="590"/>
      <c r="O317" s="593"/>
      <c r="P317" s="597"/>
      <c r="Q317" s="567"/>
      <c r="R317" s="600"/>
    </row>
    <row r="318" spans="2:18" s="580" customFormat="1" ht="30" customHeight="1" x14ac:dyDescent="0.3">
      <c r="B318" s="586"/>
      <c r="C318" s="592"/>
      <c r="D318" s="599"/>
      <c r="E318" s="700"/>
      <c r="F318" s="593"/>
      <c r="G318" s="591"/>
      <c r="H318" s="585"/>
      <c r="I318" s="636"/>
      <c r="J318" s="638"/>
      <c r="K318" s="594"/>
      <c r="L318" s="595"/>
      <c r="M318" s="596"/>
      <c r="N318" s="590"/>
      <c r="O318" s="593"/>
      <c r="P318" s="597"/>
      <c r="Q318" s="567"/>
      <c r="R318" s="600"/>
    </row>
    <row r="319" spans="2:18" s="580" customFormat="1" ht="30" customHeight="1" x14ac:dyDescent="0.3">
      <c r="B319" s="586"/>
      <c r="C319" s="592"/>
      <c r="D319" s="599"/>
      <c r="E319" s="700"/>
      <c r="F319" s="593"/>
      <c r="G319" s="591"/>
      <c r="H319" s="585"/>
      <c r="I319" s="636"/>
      <c r="J319" s="638"/>
      <c r="K319" s="594"/>
      <c r="L319" s="595"/>
      <c r="M319" s="596"/>
      <c r="N319" s="590"/>
      <c r="O319" s="593"/>
      <c r="P319" s="597"/>
      <c r="Q319" s="567"/>
      <c r="R319" s="600"/>
    </row>
    <row r="320" spans="2:18" s="580" customFormat="1" ht="30" customHeight="1" x14ac:dyDescent="0.3">
      <c r="B320" s="586"/>
      <c r="C320" s="592"/>
      <c r="D320" s="599"/>
      <c r="E320" s="700"/>
      <c r="F320" s="593"/>
      <c r="G320" s="591"/>
      <c r="H320" s="585"/>
      <c r="I320" s="636"/>
      <c r="J320" s="638"/>
      <c r="K320" s="594"/>
      <c r="L320" s="595"/>
      <c r="M320" s="596"/>
      <c r="N320" s="590"/>
      <c r="O320" s="593"/>
      <c r="P320" s="597"/>
      <c r="Q320" s="567"/>
      <c r="R320" s="600"/>
    </row>
    <row r="321" spans="1:23" s="580" customFormat="1" ht="30" customHeight="1" x14ac:dyDescent="0.3">
      <c r="B321" s="586"/>
      <c r="C321" s="592"/>
      <c r="D321" s="599"/>
      <c r="E321" s="700"/>
      <c r="F321" s="593"/>
      <c r="G321" s="591"/>
      <c r="H321" s="585"/>
      <c r="I321" s="636"/>
      <c r="J321" s="638"/>
      <c r="K321" s="594"/>
      <c r="L321" s="595"/>
      <c r="M321" s="596"/>
      <c r="N321" s="590"/>
      <c r="O321" s="593"/>
      <c r="P321" s="597"/>
      <c r="Q321" s="567"/>
      <c r="R321" s="600"/>
    </row>
    <row r="322" spans="1:23" s="580" customFormat="1" ht="30" customHeight="1" x14ac:dyDescent="0.3">
      <c r="B322" s="586"/>
      <c r="C322" s="592"/>
      <c r="D322" s="599"/>
      <c r="E322" s="700"/>
      <c r="F322" s="593"/>
      <c r="G322" s="591"/>
      <c r="H322" s="585"/>
      <c r="I322" s="636"/>
      <c r="J322" s="638"/>
      <c r="K322" s="594"/>
      <c r="L322" s="595"/>
      <c r="M322" s="596"/>
      <c r="N322" s="590"/>
      <c r="O322" s="593"/>
      <c r="P322" s="597"/>
      <c r="Q322" s="567"/>
      <c r="R322" s="600"/>
    </row>
    <row r="323" spans="1:23" s="580" customFormat="1" ht="30" customHeight="1" x14ac:dyDescent="0.3">
      <c r="B323" s="586"/>
      <c r="C323" s="592"/>
      <c r="D323" s="599"/>
      <c r="E323" s="700"/>
      <c r="F323" s="593"/>
      <c r="G323" s="591"/>
      <c r="H323" s="585"/>
      <c r="I323" s="636"/>
      <c r="J323" s="638"/>
      <c r="K323" s="594"/>
      <c r="L323" s="595"/>
      <c r="M323" s="596"/>
      <c r="N323" s="590"/>
      <c r="O323" s="593"/>
      <c r="P323" s="597"/>
      <c r="Q323" s="567"/>
      <c r="R323" s="600"/>
    </row>
    <row r="324" spans="1:23" s="580" customFormat="1" ht="30" customHeight="1" x14ac:dyDescent="0.3">
      <c r="B324" s="586"/>
      <c r="C324" s="592"/>
      <c r="D324" s="599"/>
      <c r="E324" s="700"/>
      <c r="F324" s="593"/>
      <c r="G324" s="591"/>
      <c r="H324" s="585"/>
      <c r="I324" s="636"/>
      <c r="J324" s="638"/>
      <c r="K324" s="594"/>
      <c r="L324" s="595"/>
      <c r="M324" s="596"/>
      <c r="N324" s="590"/>
      <c r="O324" s="593"/>
      <c r="P324" s="597"/>
      <c r="Q324" s="567"/>
      <c r="R324" s="600"/>
    </row>
    <row r="325" spans="1:23" s="580" customFormat="1" ht="30" customHeight="1" x14ac:dyDescent="0.3">
      <c r="B325" s="586"/>
      <c r="C325" s="592"/>
      <c r="D325" s="599"/>
      <c r="E325" s="700"/>
      <c r="F325" s="593"/>
      <c r="G325" s="591"/>
      <c r="H325" s="585"/>
      <c r="I325" s="636"/>
      <c r="J325" s="638"/>
      <c r="K325" s="594"/>
      <c r="L325" s="595"/>
      <c r="M325" s="596"/>
      <c r="N325" s="590"/>
      <c r="O325" s="593"/>
      <c r="P325" s="597"/>
      <c r="Q325" s="567"/>
      <c r="R325" s="600"/>
    </row>
    <row r="326" spans="1:23" s="580" customFormat="1" ht="30" customHeight="1" x14ac:dyDescent="0.3">
      <c r="A326" s="580" t="s">
        <v>1415</v>
      </c>
      <c r="B326" s="586"/>
      <c r="C326" s="592"/>
      <c r="D326" s="599"/>
      <c r="E326" s="700"/>
      <c r="F326" s="593"/>
      <c r="G326" s="591"/>
      <c r="H326" s="585"/>
      <c r="I326" s="636"/>
      <c r="J326" s="638"/>
      <c r="K326" s="594"/>
      <c r="L326" s="595"/>
      <c r="M326" s="596"/>
      <c r="N326" s="590"/>
      <c r="O326" s="593"/>
      <c r="P326" s="597"/>
      <c r="Q326" s="567"/>
      <c r="R326" s="600"/>
    </row>
    <row r="327" spans="1:23" s="580" customFormat="1" ht="30" customHeight="1" x14ac:dyDescent="0.3">
      <c r="B327" s="586"/>
      <c r="C327" s="592"/>
      <c r="D327" s="599"/>
      <c r="E327" s="700"/>
      <c r="F327" s="593"/>
      <c r="G327" s="591"/>
      <c r="H327" s="585"/>
      <c r="I327" s="636"/>
      <c r="J327" s="638"/>
      <c r="K327" s="594"/>
      <c r="L327" s="595"/>
      <c r="M327" s="596"/>
      <c r="N327" s="590"/>
      <c r="O327" s="593"/>
      <c r="P327" s="597"/>
      <c r="Q327" s="567"/>
      <c r="R327" s="600"/>
    </row>
    <row r="328" spans="1:23" s="580" customFormat="1" ht="30" customHeight="1" x14ac:dyDescent="0.3">
      <c r="B328" s="586"/>
      <c r="C328" s="592"/>
      <c r="D328" s="599"/>
      <c r="E328" s="700"/>
      <c r="F328" s="593"/>
      <c r="G328" s="591"/>
      <c r="H328" s="585"/>
      <c r="I328" s="636"/>
      <c r="J328" s="638"/>
      <c r="K328" s="594"/>
      <c r="L328" s="595"/>
      <c r="M328" s="596"/>
      <c r="N328" s="590"/>
      <c r="O328" s="593"/>
      <c r="P328" s="597"/>
      <c r="Q328" s="567"/>
      <c r="R328" s="600"/>
    </row>
    <row r="329" spans="1:23" s="580" customFormat="1" ht="30" customHeight="1" x14ac:dyDescent="0.3">
      <c r="A329" s="580" t="s">
        <v>1415</v>
      </c>
      <c r="B329" s="586"/>
      <c r="C329" s="592"/>
      <c r="D329" s="599"/>
      <c r="E329" s="700"/>
      <c r="F329" s="593"/>
      <c r="G329" s="591"/>
      <c r="H329" s="587"/>
      <c r="I329" s="632"/>
      <c r="J329" s="588"/>
      <c r="K329" s="594"/>
      <c r="L329" s="595"/>
      <c r="M329" s="596"/>
      <c r="N329" s="590"/>
      <c r="O329" s="593"/>
      <c r="P329" s="597"/>
      <c r="Q329" s="601"/>
      <c r="R329" s="600"/>
    </row>
    <row r="330" spans="1:23" s="580" customFormat="1" ht="30" customHeight="1" x14ac:dyDescent="0.3">
      <c r="D330" s="603"/>
      <c r="E330" s="701"/>
      <c r="F330" s="605"/>
      <c r="G330" s="605"/>
      <c r="H330" s="602"/>
      <c r="I330" s="602"/>
      <c r="J330" s="602"/>
      <c r="K330" s="607"/>
      <c r="L330" s="607"/>
      <c r="M330" s="607"/>
      <c r="N330" s="604"/>
      <c r="O330" s="606"/>
      <c r="P330" s="602"/>
      <c r="Q330" s="608"/>
      <c r="R330" s="609"/>
    </row>
    <row r="331" spans="1:23" ht="30.75" customHeight="1" x14ac:dyDescent="0.3">
      <c r="J331" s="610">
        <f>COUNTA(J4:J279)</f>
        <v>146</v>
      </c>
      <c r="K331" s="612">
        <f>SUM(K4:K280)</f>
        <v>71044</v>
      </c>
      <c r="M331" s="612">
        <f>SUM(L4:M279)</f>
        <v>25291.9</v>
      </c>
      <c r="Q331" s="614">
        <f>SUM(Q4:Q280)</f>
        <v>0</v>
      </c>
      <c r="R331" s="614"/>
    </row>
    <row r="332" spans="1:23" ht="39.75" customHeight="1" x14ac:dyDescent="0.3">
      <c r="K332" s="1753">
        <f>SUM(K4:M279)*1000</f>
        <v>96335900</v>
      </c>
      <c r="L332" s="1753"/>
      <c r="M332" s="1753"/>
      <c r="R332" s="614">
        <f>SUM(R4:R280)</f>
        <v>96335.9</v>
      </c>
    </row>
    <row r="333" spans="1:23" ht="27.75" customHeight="1" x14ac:dyDescent="0.3">
      <c r="R333" s="615" t="s">
        <v>1401</v>
      </c>
      <c r="S333" s="616" t="s">
        <v>1416</v>
      </c>
      <c r="T333" s="616" t="s">
        <v>1417</v>
      </c>
      <c r="U333" s="616" t="s">
        <v>1418</v>
      </c>
      <c r="V333" s="616" t="s">
        <v>1419</v>
      </c>
      <c r="W333" s="615" t="s">
        <v>1420</v>
      </c>
    </row>
    <row r="334" spans="1:23" ht="27.75" customHeight="1" x14ac:dyDescent="0.3">
      <c r="R334" s="615" t="s">
        <v>1421</v>
      </c>
      <c r="S334" s="617">
        <f>SUM(K33:K92)</f>
        <v>25764</v>
      </c>
      <c r="T334" s="617">
        <f>SUM(K4:K31)</f>
        <v>14129.3</v>
      </c>
      <c r="U334" s="617">
        <f>SUM(K32:K123)</f>
        <v>42910</v>
      </c>
      <c r="V334" s="617">
        <f>SUM(K124:K279)</f>
        <v>14004.7</v>
      </c>
      <c r="W334" s="617">
        <f>SUM(S334:V334)</f>
        <v>96808</v>
      </c>
    </row>
    <row r="335" spans="1:23" ht="27.75" customHeight="1" x14ac:dyDescent="0.3">
      <c r="R335" s="615" t="s">
        <v>1422</v>
      </c>
      <c r="S335" s="617">
        <f>SUM(L33:M92)</f>
        <v>8899</v>
      </c>
      <c r="T335" s="617">
        <f>SUM(L4:M31)</f>
        <v>5359.2000000000007</v>
      </c>
      <c r="U335" s="617">
        <f>SUM(L32:M123)</f>
        <v>14744.600000000004</v>
      </c>
      <c r="V335" s="617">
        <f>SUM(L124:M279)</f>
        <v>5188.1000000000004</v>
      </c>
      <c r="W335" s="617">
        <f>SUM(S335:V335)</f>
        <v>34190.9</v>
      </c>
    </row>
    <row r="336" spans="1:23" ht="27.75" customHeight="1" x14ac:dyDescent="0.3">
      <c r="R336" s="543" t="s">
        <v>1423</v>
      </c>
      <c r="S336" s="543">
        <f>J331-12+2</f>
        <v>136</v>
      </c>
    </row>
    <row r="337" spans="19:19" ht="27.75" customHeight="1" x14ac:dyDescent="0.3">
      <c r="S337" s="543" t="s">
        <v>1424</v>
      </c>
    </row>
    <row r="338" spans="19:19" ht="27.75" customHeight="1" x14ac:dyDescent="0.3"/>
  </sheetData>
  <mergeCells count="18">
    <mergeCell ref="K332:M332"/>
    <mergeCell ref="O2:O3"/>
    <mergeCell ref="K2:K3"/>
    <mergeCell ref="L2:L3"/>
    <mergeCell ref="M2:M3"/>
    <mergeCell ref="N2:N3"/>
    <mergeCell ref="Q2:Q3"/>
    <mergeCell ref="R2:R3"/>
    <mergeCell ref="P2:P3"/>
    <mergeCell ref="E2:E3"/>
    <mergeCell ref="B2:B3"/>
    <mergeCell ref="C2:C3"/>
    <mergeCell ref="H2:H3"/>
    <mergeCell ref="J2:J3"/>
    <mergeCell ref="D2:D3"/>
    <mergeCell ref="G2:G3"/>
    <mergeCell ref="F2:F3"/>
    <mergeCell ref="I2:I3"/>
  </mergeCells>
  <phoneticPr fontId="3" type="noConversion"/>
  <conditionalFormatting sqref="O61 O21:O35 O37:O59 O106:O110 O114:O118 O151:O155 O157:O158 O185:O194 O196:O200 O203:O209 O212:O220 O222:O224 O226:O265 O268:O270 O272:O278 O331:O65692 O2:O19 O163:O183 O112 O63:O95 O97:O104 O142:O143 O133:O140 O120:O130">
    <cfRule type="containsBlanks" dxfId="123" priority="90" stopIfTrue="1">
      <formula>LEN(TRIM(O2))=0</formula>
    </cfRule>
  </conditionalFormatting>
  <conditionalFormatting sqref="O140">
    <cfRule type="containsBlanks" dxfId="122" priority="87" stopIfTrue="1">
      <formula>LEN(TRIM(O140))=0</formula>
    </cfRule>
  </conditionalFormatting>
  <conditionalFormatting sqref="O60">
    <cfRule type="containsBlanks" dxfId="121" priority="86" stopIfTrue="1">
      <formula>LEN(TRIM(O60))=0</formula>
    </cfRule>
  </conditionalFormatting>
  <conditionalFormatting sqref="O62">
    <cfRule type="containsBlanks" dxfId="120" priority="84" stopIfTrue="1">
      <formula>LEN(TRIM(O62))=0</formula>
    </cfRule>
  </conditionalFormatting>
  <conditionalFormatting sqref="O36">
    <cfRule type="containsBlanks" dxfId="119" priority="82" stopIfTrue="1">
      <formula>LEN(TRIM(O36))=0</formula>
    </cfRule>
  </conditionalFormatting>
  <conditionalFormatting sqref="O96">
    <cfRule type="containsBlanks" dxfId="118" priority="80" stopIfTrue="1">
      <formula>LEN(TRIM(O96))=0</formula>
    </cfRule>
  </conditionalFormatting>
  <conditionalFormatting sqref="O105">
    <cfRule type="containsBlanks" dxfId="117" priority="78" stopIfTrue="1">
      <formula>LEN(TRIM(O105))=0</formula>
    </cfRule>
  </conditionalFormatting>
  <conditionalFormatting sqref="O113">
    <cfRule type="containsBlanks" dxfId="116" priority="76" stopIfTrue="1">
      <formula>LEN(TRIM(O113))=0</formula>
    </cfRule>
  </conditionalFormatting>
  <conditionalFormatting sqref="O131">
    <cfRule type="containsBlanks" dxfId="115" priority="72" stopIfTrue="1">
      <formula>LEN(TRIM(O131))=0</formula>
    </cfRule>
  </conditionalFormatting>
  <conditionalFormatting sqref="O141">
    <cfRule type="containsBlanks" dxfId="114" priority="69" stopIfTrue="1">
      <formula>LEN(TRIM(O141))=0</formula>
    </cfRule>
  </conditionalFormatting>
  <conditionalFormatting sqref="O144">
    <cfRule type="containsBlanks" dxfId="113" priority="68" stopIfTrue="1">
      <formula>LEN(TRIM(O144))=0</formula>
    </cfRule>
  </conditionalFormatting>
  <conditionalFormatting sqref="O156">
    <cfRule type="containsBlanks" dxfId="112" priority="65" stopIfTrue="1">
      <formula>LEN(TRIM(O156))=0</formula>
    </cfRule>
  </conditionalFormatting>
  <conditionalFormatting sqref="O159">
    <cfRule type="containsBlanks" dxfId="111" priority="63" stopIfTrue="1">
      <formula>LEN(TRIM(O159))=0</formula>
    </cfRule>
  </conditionalFormatting>
  <conditionalFormatting sqref="O160">
    <cfRule type="containsBlanks" dxfId="110" priority="61" stopIfTrue="1">
      <formula>LEN(TRIM(O160))=0</formula>
    </cfRule>
  </conditionalFormatting>
  <conditionalFormatting sqref="O161">
    <cfRule type="containsBlanks" dxfId="109" priority="59" stopIfTrue="1">
      <formula>LEN(TRIM(O161))=0</formula>
    </cfRule>
  </conditionalFormatting>
  <conditionalFormatting sqref="O162">
    <cfRule type="containsBlanks" dxfId="108" priority="57" stopIfTrue="1">
      <formula>LEN(TRIM(O162))=0</formula>
    </cfRule>
  </conditionalFormatting>
  <conditionalFormatting sqref="O184">
    <cfRule type="containsBlanks" dxfId="107" priority="55" stopIfTrue="1">
      <formula>LEN(TRIM(O184))=0</formula>
    </cfRule>
  </conditionalFormatting>
  <conditionalFormatting sqref="O195">
    <cfRule type="containsBlanks" dxfId="106" priority="53" stopIfTrue="1">
      <formula>LEN(TRIM(O195))=0</formula>
    </cfRule>
  </conditionalFormatting>
  <conditionalFormatting sqref="O201">
    <cfRule type="containsBlanks" dxfId="105" priority="51" stopIfTrue="1">
      <formula>LEN(TRIM(O201))=0</formula>
    </cfRule>
  </conditionalFormatting>
  <conditionalFormatting sqref="O202">
    <cfRule type="containsBlanks" dxfId="104" priority="49" stopIfTrue="1">
      <formula>LEN(TRIM(O202))=0</formula>
    </cfRule>
  </conditionalFormatting>
  <conditionalFormatting sqref="O210">
    <cfRule type="containsBlanks" dxfId="103" priority="46" stopIfTrue="1">
      <formula>LEN(TRIM(O210))=0</formula>
    </cfRule>
  </conditionalFormatting>
  <conditionalFormatting sqref="O211">
    <cfRule type="containsBlanks" dxfId="102" priority="44" stopIfTrue="1">
      <formula>LEN(TRIM(O211))=0</formula>
    </cfRule>
  </conditionalFormatting>
  <conditionalFormatting sqref="O221">
    <cfRule type="containsBlanks" dxfId="101" priority="42" stopIfTrue="1">
      <formula>LEN(TRIM(O221))=0</formula>
    </cfRule>
  </conditionalFormatting>
  <conditionalFormatting sqref="O225">
    <cfRule type="containsBlanks" dxfId="100" priority="40" stopIfTrue="1">
      <formula>LEN(TRIM(O225))=0</formula>
    </cfRule>
  </conditionalFormatting>
  <conditionalFormatting sqref="O266">
    <cfRule type="containsBlanks" dxfId="99" priority="38" stopIfTrue="1">
      <formula>LEN(TRIM(O266))=0</formula>
    </cfRule>
  </conditionalFormatting>
  <conditionalFormatting sqref="O267">
    <cfRule type="containsBlanks" dxfId="98" priority="37" stopIfTrue="1">
      <formula>LEN(TRIM(O267))=0</formula>
    </cfRule>
  </conditionalFormatting>
  <conditionalFormatting sqref="O271">
    <cfRule type="containsBlanks" dxfId="97" priority="36" stopIfTrue="1">
      <formula>LEN(TRIM(O271))=0</formula>
    </cfRule>
  </conditionalFormatting>
  <conditionalFormatting sqref="O330">
    <cfRule type="containsBlanks" dxfId="96" priority="35" stopIfTrue="1">
      <formula>LEN(TRIM(O330))=0</formula>
    </cfRule>
  </conditionalFormatting>
  <conditionalFormatting sqref="O279">
    <cfRule type="containsBlanks" dxfId="95" priority="34" stopIfTrue="1">
      <formula>LEN(TRIM(O279))=0</formula>
    </cfRule>
  </conditionalFormatting>
  <conditionalFormatting sqref="O280 O282:O286 O288:O296 O298:O299 O301:O304 O308:O329">
    <cfRule type="containsBlanks" dxfId="94" priority="33" stopIfTrue="1">
      <formula>LEN(TRIM(O280))=0</formula>
    </cfRule>
  </conditionalFormatting>
  <conditionalFormatting sqref="O281">
    <cfRule type="containsBlanks" dxfId="93" priority="32" stopIfTrue="1">
      <formula>LEN(TRIM(O281))=0</formula>
    </cfRule>
  </conditionalFormatting>
  <conditionalFormatting sqref="O287">
    <cfRule type="containsBlanks" dxfId="92" priority="31" stopIfTrue="1">
      <formula>LEN(TRIM(O287))=0</formula>
    </cfRule>
  </conditionalFormatting>
  <conditionalFormatting sqref="O297">
    <cfRule type="containsBlanks" dxfId="91" priority="30" stopIfTrue="1">
      <formula>LEN(TRIM(O297))=0</formula>
    </cfRule>
  </conditionalFormatting>
  <conditionalFormatting sqref="O300">
    <cfRule type="containsBlanks" dxfId="90" priority="29" stopIfTrue="1">
      <formula>LEN(TRIM(O300))=0</formula>
    </cfRule>
  </conditionalFormatting>
  <conditionalFormatting sqref="O305">
    <cfRule type="containsBlanks" dxfId="89" priority="28" stopIfTrue="1">
      <formula>LEN(TRIM(O305))=0</formula>
    </cfRule>
  </conditionalFormatting>
  <conditionalFormatting sqref="O306">
    <cfRule type="containsBlanks" dxfId="88" priority="27" stopIfTrue="1">
      <formula>LEN(TRIM(O306))=0</formula>
    </cfRule>
  </conditionalFormatting>
  <conditionalFormatting sqref="O307">
    <cfRule type="containsBlanks" dxfId="87" priority="26" stopIfTrue="1">
      <formula>LEN(TRIM(O307))=0</formula>
    </cfRule>
  </conditionalFormatting>
  <conditionalFormatting sqref="O132">
    <cfRule type="containsBlanks" dxfId="86" priority="25" stopIfTrue="1">
      <formula>LEN(TRIM(O132))=0</formula>
    </cfRule>
  </conditionalFormatting>
  <conditionalFormatting sqref="O111">
    <cfRule type="containsBlanks" dxfId="85" priority="14" stopIfTrue="1">
      <formula>LEN(TRIM(O111))=0</formula>
    </cfRule>
  </conditionalFormatting>
  <conditionalFormatting sqref="O20">
    <cfRule type="containsBlanks" dxfId="84" priority="12" stopIfTrue="1">
      <formula>LEN(TRIM(O20))=0</formula>
    </cfRule>
  </conditionalFormatting>
  <conditionalFormatting sqref="O146:O147 O150">
    <cfRule type="containsBlanks" dxfId="83" priority="11" stopIfTrue="1">
      <formula>LEN(TRIM(O146))=0</formula>
    </cfRule>
  </conditionalFormatting>
  <conditionalFormatting sqref="O148">
    <cfRule type="containsBlanks" dxfId="82" priority="10" stopIfTrue="1">
      <formula>LEN(TRIM(O148))=0</formula>
    </cfRule>
  </conditionalFormatting>
  <conditionalFormatting sqref="O149">
    <cfRule type="containsBlanks" dxfId="81" priority="9" stopIfTrue="1">
      <formula>LEN(TRIM(O149))=0</formula>
    </cfRule>
  </conditionalFormatting>
  <conditionalFormatting sqref="O139">
    <cfRule type="containsBlanks" dxfId="80" priority="8" stopIfTrue="1">
      <formula>LEN(TRIM(O139))=0</formula>
    </cfRule>
  </conditionalFormatting>
  <conditionalFormatting sqref="O141:O142">
    <cfRule type="containsBlanks" dxfId="79" priority="7" stopIfTrue="1">
      <formula>LEN(TRIM(O141))=0</formula>
    </cfRule>
  </conditionalFormatting>
  <conditionalFormatting sqref="O143">
    <cfRule type="containsBlanks" dxfId="78" priority="6" stopIfTrue="1">
      <formula>LEN(TRIM(O143))=0</formula>
    </cfRule>
  </conditionalFormatting>
  <conditionalFormatting sqref="O144">
    <cfRule type="containsBlanks" dxfId="77" priority="5" stopIfTrue="1">
      <formula>LEN(TRIM(O144))=0</formula>
    </cfRule>
  </conditionalFormatting>
  <conditionalFormatting sqref="O145">
    <cfRule type="containsBlanks" dxfId="76" priority="4" stopIfTrue="1">
      <formula>LEN(TRIM(O145))=0</formula>
    </cfRule>
  </conditionalFormatting>
  <conditionalFormatting sqref="O145">
    <cfRule type="containsBlanks" dxfId="75" priority="3" stopIfTrue="1">
      <formula>LEN(TRIM(O145))=0</formula>
    </cfRule>
  </conditionalFormatting>
  <conditionalFormatting sqref="O119">
    <cfRule type="containsBlanks" dxfId="74" priority="1" stopIfTrue="1">
      <formula>LEN(TRIM(O119))=0</formula>
    </cfRule>
  </conditionalFormatting>
  <printOptions horizontalCentered="1"/>
  <pageMargins left="0.39370078740157483" right="0.39370078740157483" top="0.78740157480314965" bottom="0.59055118110236227" header="0.39370078740157483" footer="0.19685039370078741"/>
  <pageSetup paperSize="9" orientation="landscape" r:id="rId1"/>
  <headerFooter alignWithMargins="0">
    <oddFooter>&amp;C&amp;9&amp;P/&amp;N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9A12-2EFF-4063-B26B-BA55E2A7FC4F}">
  <sheetPr codeName="Sheet6">
    <tabColor theme="7"/>
  </sheetPr>
  <dimension ref="B1:R299"/>
  <sheetViews>
    <sheetView tabSelected="1" zoomScaleNormal="100" workbookViewId="0">
      <pane ySplit="3" topLeftCell="A125" activePane="bottomLeft" state="frozen"/>
      <selection activeCell="F4" sqref="F1:F1048576"/>
      <selection pane="bottomLeft" activeCell="B138" sqref="B138"/>
    </sheetView>
  </sheetViews>
  <sheetFormatPr defaultRowHeight="16.5" x14ac:dyDescent="0.3"/>
  <cols>
    <col min="1" max="1" width="1.5" customWidth="1"/>
    <col min="4" max="4" width="35.75" customWidth="1"/>
    <col min="6" max="6" width="9" style="1616"/>
    <col min="18" max="18" width="9" style="741" bestFit="1" customWidth="1"/>
  </cols>
  <sheetData>
    <row r="1" spans="2:18" ht="31.5" x14ac:dyDescent="0.3">
      <c r="B1" s="1763" t="s">
        <v>1440</v>
      </c>
      <c r="C1" s="1764"/>
      <c r="D1" s="1764"/>
      <c r="E1" s="1764"/>
      <c r="F1" s="1764"/>
      <c r="G1" s="1764"/>
      <c r="H1" s="1764"/>
      <c r="I1" s="1764"/>
      <c r="J1" s="1764"/>
      <c r="K1" s="1764"/>
      <c r="L1" s="1764"/>
      <c r="M1" s="1764"/>
      <c r="N1" s="1764"/>
      <c r="O1" s="1764"/>
      <c r="P1" s="1764"/>
      <c r="Q1" s="1765"/>
    </row>
    <row r="2" spans="2:18" x14ac:dyDescent="0.3">
      <c r="B2" s="1766" t="s">
        <v>2211</v>
      </c>
      <c r="C2" s="1768" t="s">
        <v>1401</v>
      </c>
      <c r="D2" s="1746" t="s">
        <v>1404</v>
      </c>
      <c r="E2" s="1766" t="s">
        <v>1433</v>
      </c>
      <c r="F2" s="1760" t="s">
        <v>1407</v>
      </c>
      <c r="G2" s="1762" t="s">
        <v>1406</v>
      </c>
      <c r="H2" s="1744" t="s">
        <v>1402</v>
      </c>
      <c r="I2" s="1751" t="s">
        <v>1432</v>
      </c>
      <c r="J2" s="1746" t="s">
        <v>1403</v>
      </c>
      <c r="K2" s="1766" t="s">
        <v>1409</v>
      </c>
      <c r="L2" s="1768" t="s">
        <v>1405</v>
      </c>
      <c r="M2" s="1769" t="s">
        <v>1441</v>
      </c>
      <c r="N2" s="1766" t="s">
        <v>1442</v>
      </c>
      <c r="O2" s="1760" t="s">
        <v>1443</v>
      </c>
      <c r="P2" s="1760" t="s">
        <v>1444</v>
      </c>
      <c r="Q2" s="1762" t="s">
        <v>1445</v>
      </c>
      <c r="R2" s="1758" t="s">
        <v>1600</v>
      </c>
    </row>
    <row r="3" spans="2:18" x14ac:dyDescent="0.3">
      <c r="B3" s="1771"/>
      <c r="C3" s="1761"/>
      <c r="D3" s="1759"/>
      <c r="E3" s="1771"/>
      <c r="F3" s="1772"/>
      <c r="G3" s="1773"/>
      <c r="H3" s="1774"/>
      <c r="I3" s="1775"/>
      <c r="J3" s="1759"/>
      <c r="K3" s="1767"/>
      <c r="L3" s="1761"/>
      <c r="M3" s="1770"/>
      <c r="N3" s="1771"/>
      <c r="O3" s="1761"/>
      <c r="P3" s="1761"/>
      <c r="Q3" s="1759"/>
      <c r="R3" s="1758"/>
    </row>
    <row r="4" spans="2:18" ht="29.25" customHeight="1" x14ac:dyDescent="0.3">
      <c r="B4" s="662">
        <v>45293</v>
      </c>
      <c r="C4" s="643" t="s">
        <v>787</v>
      </c>
      <c r="D4" s="644" t="s">
        <v>1434</v>
      </c>
      <c r="E4" s="642">
        <v>180</v>
      </c>
      <c r="F4" s="1814" t="s">
        <v>1435</v>
      </c>
      <c r="G4" s="644" t="s">
        <v>1436</v>
      </c>
      <c r="H4" s="642" t="s">
        <v>1437</v>
      </c>
      <c r="I4" s="643" t="s">
        <v>397</v>
      </c>
      <c r="J4" s="644" t="s">
        <v>1438</v>
      </c>
      <c r="K4" s="477">
        <v>280</v>
      </c>
      <c r="L4" s="643" t="s">
        <v>1448</v>
      </c>
      <c r="M4" s="644" t="s">
        <v>1446</v>
      </c>
      <c r="N4" s="642" t="s">
        <v>1447</v>
      </c>
      <c r="O4" s="550" t="s">
        <v>1476</v>
      </c>
      <c r="P4" s="550" t="s">
        <v>1446</v>
      </c>
      <c r="Q4" s="644" t="s">
        <v>1447</v>
      </c>
    </row>
    <row r="5" spans="2:18" ht="29.25" customHeight="1" x14ac:dyDescent="0.3">
      <c r="B5" s="663">
        <v>45299</v>
      </c>
      <c r="C5" s="646" t="s">
        <v>1461</v>
      </c>
      <c r="D5" s="647" t="s">
        <v>1449</v>
      </c>
      <c r="E5" s="645">
        <v>2</v>
      </c>
      <c r="F5" s="1815">
        <v>14</v>
      </c>
      <c r="G5" s="647" t="s">
        <v>1462</v>
      </c>
      <c r="H5" s="645" t="s">
        <v>1463</v>
      </c>
      <c r="I5" s="646" t="s">
        <v>791</v>
      </c>
      <c r="J5" s="647" t="s">
        <v>1464</v>
      </c>
      <c r="K5" s="43">
        <v>280</v>
      </c>
      <c r="L5" s="646" t="s">
        <v>1467</v>
      </c>
      <c r="M5" s="702">
        <v>45316</v>
      </c>
      <c r="N5" s="645" t="s">
        <v>1477</v>
      </c>
      <c r="O5" s="562" t="s">
        <v>1575</v>
      </c>
      <c r="P5" s="562" t="s">
        <v>1577</v>
      </c>
      <c r="Q5" s="647" t="s">
        <v>1477</v>
      </c>
    </row>
    <row r="6" spans="2:18" ht="29.25" customHeight="1" x14ac:dyDescent="0.3">
      <c r="B6" s="663"/>
      <c r="C6" s="646" t="s">
        <v>1461</v>
      </c>
      <c r="D6" s="647" t="s">
        <v>1449</v>
      </c>
      <c r="E6" s="645">
        <v>2</v>
      </c>
      <c r="F6" s="1815">
        <v>14</v>
      </c>
      <c r="G6" s="647" t="s">
        <v>1462</v>
      </c>
      <c r="H6" s="645" t="s">
        <v>1463</v>
      </c>
      <c r="I6" s="646" t="s">
        <v>503</v>
      </c>
      <c r="J6" s="647" t="s">
        <v>1465</v>
      </c>
      <c r="K6" s="43">
        <v>850</v>
      </c>
      <c r="L6" s="646" t="s">
        <v>1467</v>
      </c>
      <c r="M6" s="702">
        <v>45316</v>
      </c>
      <c r="N6" s="645" t="s">
        <v>1477</v>
      </c>
      <c r="O6" s="562" t="s">
        <v>1575</v>
      </c>
      <c r="P6" s="562" t="s">
        <v>1577</v>
      </c>
      <c r="Q6" s="647" t="s">
        <v>1477</v>
      </c>
    </row>
    <row r="7" spans="2:18" ht="29.25" customHeight="1" x14ac:dyDescent="0.3">
      <c r="B7" s="663"/>
      <c r="C7" s="646" t="s">
        <v>1461</v>
      </c>
      <c r="D7" s="647" t="s">
        <v>1449</v>
      </c>
      <c r="E7" s="645">
        <v>2</v>
      </c>
      <c r="F7" s="1815">
        <v>14</v>
      </c>
      <c r="G7" s="647" t="s">
        <v>1462</v>
      </c>
      <c r="H7" s="645" t="s">
        <v>1463</v>
      </c>
      <c r="I7" s="646" t="s">
        <v>558</v>
      </c>
      <c r="J7" s="647" t="s">
        <v>1466</v>
      </c>
      <c r="K7" s="43">
        <v>850</v>
      </c>
      <c r="L7" s="646" t="s">
        <v>1467</v>
      </c>
      <c r="M7" s="702">
        <v>45316</v>
      </c>
      <c r="N7" s="645" t="s">
        <v>1477</v>
      </c>
      <c r="O7" s="562" t="s">
        <v>1575</v>
      </c>
      <c r="P7" s="562" t="s">
        <v>1577</v>
      </c>
      <c r="Q7" s="647" t="s">
        <v>1477</v>
      </c>
    </row>
    <row r="8" spans="2:18" ht="29.25" customHeight="1" x14ac:dyDescent="0.3">
      <c r="B8" s="663"/>
      <c r="C8" s="646" t="s">
        <v>1461</v>
      </c>
      <c r="D8" s="647" t="s">
        <v>1449</v>
      </c>
      <c r="E8" s="645">
        <v>2</v>
      </c>
      <c r="F8" s="1815">
        <v>14</v>
      </c>
      <c r="G8" s="647" t="s">
        <v>1462</v>
      </c>
      <c r="H8" s="645" t="s">
        <v>1463</v>
      </c>
      <c r="I8" s="646" t="s">
        <v>1375</v>
      </c>
      <c r="J8" s="647" t="s">
        <v>1376</v>
      </c>
      <c r="K8" s="43">
        <v>850</v>
      </c>
      <c r="L8" s="646" t="s">
        <v>1467</v>
      </c>
      <c r="M8" s="702">
        <v>45316</v>
      </c>
      <c r="N8" s="645" t="s">
        <v>1477</v>
      </c>
      <c r="O8" s="562" t="s">
        <v>1575</v>
      </c>
      <c r="P8" s="562" t="s">
        <v>1577</v>
      </c>
      <c r="Q8" s="647" t="s">
        <v>1477</v>
      </c>
    </row>
    <row r="9" spans="2:18" ht="29.25" customHeight="1" x14ac:dyDescent="0.3">
      <c r="B9" s="663"/>
      <c r="C9" s="646" t="s">
        <v>1461</v>
      </c>
      <c r="D9" s="647" t="s">
        <v>1468</v>
      </c>
      <c r="E9" s="645">
        <v>4</v>
      </c>
      <c r="F9" s="1815">
        <v>28</v>
      </c>
      <c r="G9" s="647" t="s">
        <v>511</v>
      </c>
      <c r="H9" s="645" t="s">
        <v>880</v>
      </c>
      <c r="I9" s="646" t="s">
        <v>540</v>
      </c>
      <c r="J9" s="647" t="s">
        <v>1469</v>
      </c>
      <c r="K9" s="43">
        <v>920</v>
      </c>
      <c r="L9" s="646" t="s">
        <v>1470</v>
      </c>
      <c r="M9" s="702">
        <v>45302</v>
      </c>
      <c r="N9" s="645" t="s">
        <v>1477</v>
      </c>
      <c r="O9" s="562" t="s">
        <v>1578</v>
      </c>
      <c r="P9" s="562" t="s">
        <v>1615</v>
      </c>
      <c r="Q9" s="647" t="s">
        <v>1498</v>
      </c>
    </row>
    <row r="10" spans="2:18" ht="29.25" customHeight="1" x14ac:dyDescent="0.3">
      <c r="B10" s="663"/>
      <c r="C10" s="646" t="s">
        <v>1461</v>
      </c>
      <c r="D10" s="647" t="s">
        <v>1473</v>
      </c>
      <c r="E10" s="645">
        <v>5</v>
      </c>
      <c r="F10" s="1815">
        <v>27</v>
      </c>
      <c r="G10" s="647" t="s">
        <v>831</v>
      </c>
      <c r="H10" s="645" t="s">
        <v>844</v>
      </c>
      <c r="I10" s="646" t="s">
        <v>503</v>
      </c>
      <c r="J10" s="647" t="s">
        <v>855</v>
      </c>
      <c r="K10" s="43">
        <v>620</v>
      </c>
      <c r="L10" s="646" t="s">
        <v>1474</v>
      </c>
      <c r="M10" s="702">
        <v>45302</v>
      </c>
      <c r="N10" s="645" t="s">
        <v>1477</v>
      </c>
      <c r="O10" s="562" t="s">
        <v>1591</v>
      </c>
      <c r="P10" s="562" t="s">
        <v>1615</v>
      </c>
      <c r="Q10" s="647" t="s">
        <v>1498</v>
      </c>
    </row>
    <row r="11" spans="2:18" ht="29.25" customHeight="1" x14ac:dyDescent="0.3">
      <c r="B11" s="663"/>
      <c r="C11" s="646" t="s">
        <v>1461</v>
      </c>
      <c r="D11" s="647" t="s">
        <v>1471</v>
      </c>
      <c r="E11" s="645">
        <v>3</v>
      </c>
      <c r="F11" s="1815">
        <v>18</v>
      </c>
      <c r="G11" s="647" t="s">
        <v>511</v>
      </c>
      <c r="H11" s="645" t="s">
        <v>1437</v>
      </c>
      <c r="I11" s="646" t="s">
        <v>397</v>
      </c>
      <c r="J11" s="647" t="s">
        <v>1472</v>
      </c>
      <c r="K11" s="43">
        <v>590</v>
      </c>
      <c r="L11" s="646" t="s">
        <v>1475</v>
      </c>
      <c r="M11" s="702">
        <v>45302</v>
      </c>
      <c r="N11" s="645" t="s">
        <v>1477</v>
      </c>
      <c r="O11" s="562" t="s">
        <v>1578</v>
      </c>
      <c r="P11" s="562" t="s">
        <v>1615</v>
      </c>
      <c r="Q11" s="647" t="s">
        <v>1498</v>
      </c>
    </row>
    <row r="12" spans="2:18" ht="29.25" customHeight="1" x14ac:dyDescent="0.3">
      <c r="B12" s="945"/>
      <c r="C12" s="946" t="s">
        <v>1461</v>
      </c>
      <c r="D12" s="947" t="s">
        <v>1451</v>
      </c>
      <c r="E12" s="948">
        <v>3</v>
      </c>
      <c r="F12" s="1816">
        <v>20</v>
      </c>
      <c r="G12" s="947" t="s">
        <v>511</v>
      </c>
      <c r="H12" s="948" t="s">
        <v>1454</v>
      </c>
      <c r="I12" s="946" t="s">
        <v>540</v>
      </c>
      <c r="J12" s="947" t="s">
        <v>1457</v>
      </c>
      <c r="K12" s="380">
        <v>630</v>
      </c>
      <c r="L12" s="946" t="s">
        <v>1475</v>
      </c>
      <c r="M12" s="949">
        <v>45302</v>
      </c>
      <c r="N12" s="948" t="s">
        <v>1477</v>
      </c>
      <c r="O12" s="950" t="s">
        <v>1491</v>
      </c>
      <c r="P12" s="950" t="s">
        <v>1616</v>
      </c>
      <c r="Q12" s="947" t="s">
        <v>1498</v>
      </c>
    </row>
    <row r="13" spans="2:18" ht="29.25" customHeight="1" x14ac:dyDescent="0.3">
      <c r="B13" s="663">
        <v>45306</v>
      </c>
      <c r="C13" s="646" t="s">
        <v>1072</v>
      </c>
      <c r="D13" s="647" t="s">
        <v>1494</v>
      </c>
      <c r="E13" s="645">
        <v>5</v>
      </c>
      <c r="F13" s="1815">
        <v>27</v>
      </c>
      <c r="G13" s="647" t="s">
        <v>831</v>
      </c>
      <c r="H13" s="645" t="s">
        <v>790</v>
      </c>
      <c r="I13" s="646" t="s">
        <v>419</v>
      </c>
      <c r="J13" s="647" t="s">
        <v>1495</v>
      </c>
      <c r="K13" s="43">
        <v>620</v>
      </c>
      <c r="L13" s="646" t="s">
        <v>1497</v>
      </c>
      <c r="M13" s="702">
        <v>45309</v>
      </c>
      <c r="N13" s="645" t="s">
        <v>1498</v>
      </c>
      <c r="O13" s="562" t="s">
        <v>1583</v>
      </c>
      <c r="P13" s="562" t="s">
        <v>1615</v>
      </c>
      <c r="Q13" s="647" t="s">
        <v>1498</v>
      </c>
    </row>
    <row r="14" spans="2:18" ht="29.25" customHeight="1" x14ac:dyDescent="0.3">
      <c r="B14" s="663"/>
      <c r="C14" s="646" t="s">
        <v>1072</v>
      </c>
      <c r="D14" s="647" t="s">
        <v>1492</v>
      </c>
      <c r="E14" s="645">
        <v>5</v>
      </c>
      <c r="F14" s="1815">
        <v>27</v>
      </c>
      <c r="G14" s="647" t="s">
        <v>831</v>
      </c>
      <c r="H14" s="645" t="s">
        <v>790</v>
      </c>
      <c r="I14" s="646" t="s">
        <v>419</v>
      </c>
      <c r="J14" s="647" t="s">
        <v>832</v>
      </c>
      <c r="K14" s="43">
        <v>620</v>
      </c>
      <c r="L14" s="646" t="s">
        <v>1497</v>
      </c>
      <c r="M14" s="702">
        <v>45309</v>
      </c>
      <c r="N14" s="645" t="s">
        <v>1498</v>
      </c>
      <c r="O14" s="562" t="s">
        <v>1583</v>
      </c>
      <c r="P14" s="562" t="s">
        <v>1615</v>
      </c>
      <c r="Q14" s="647" t="s">
        <v>1498</v>
      </c>
    </row>
    <row r="15" spans="2:18" ht="29.25" customHeight="1" x14ac:dyDescent="0.3">
      <c r="B15" s="663"/>
      <c r="C15" s="646" t="s">
        <v>1496</v>
      </c>
      <c r="D15" s="647" t="s">
        <v>1499</v>
      </c>
      <c r="E15" s="645">
        <v>5</v>
      </c>
      <c r="F15" s="1815">
        <v>28</v>
      </c>
      <c r="G15" s="647" t="s">
        <v>557</v>
      </c>
      <c r="H15" s="645" t="s">
        <v>880</v>
      </c>
      <c r="I15" s="646" t="s">
        <v>419</v>
      </c>
      <c r="J15" s="647" t="s">
        <v>903</v>
      </c>
      <c r="K15" s="43">
        <v>440</v>
      </c>
      <c r="L15" s="646" t="s">
        <v>1501</v>
      </c>
      <c r="M15" s="702">
        <v>45309</v>
      </c>
      <c r="N15" s="645" t="s">
        <v>1498</v>
      </c>
      <c r="O15" s="562" t="s">
        <v>1583</v>
      </c>
      <c r="P15" s="562" t="s">
        <v>1615</v>
      </c>
      <c r="Q15" s="647" t="s">
        <v>1498</v>
      </c>
    </row>
    <row r="16" spans="2:18" ht="29.25" customHeight="1" x14ac:dyDescent="0.3">
      <c r="B16" s="663"/>
      <c r="C16" s="646" t="s">
        <v>1496</v>
      </c>
      <c r="D16" s="647" t="s">
        <v>1502</v>
      </c>
      <c r="E16" s="645">
        <v>2</v>
      </c>
      <c r="F16" s="1815">
        <v>16</v>
      </c>
      <c r="G16" s="755" t="s">
        <v>1617</v>
      </c>
      <c r="H16" s="645" t="s">
        <v>773</v>
      </c>
      <c r="I16" s="646" t="s">
        <v>540</v>
      </c>
      <c r="J16" s="647" t="s">
        <v>1503</v>
      </c>
      <c r="K16" s="43">
        <v>490</v>
      </c>
      <c r="L16" s="646" t="s">
        <v>1504</v>
      </c>
      <c r="M16" s="702">
        <v>45309</v>
      </c>
      <c r="N16" s="645" t="s">
        <v>1498</v>
      </c>
      <c r="O16" s="562" t="s">
        <v>1583</v>
      </c>
      <c r="P16" s="562" t="s">
        <v>1615</v>
      </c>
      <c r="Q16" s="647" t="s">
        <v>1498</v>
      </c>
    </row>
    <row r="17" spans="2:18" ht="29.25" customHeight="1" x14ac:dyDescent="0.3">
      <c r="B17" s="663"/>
      <c r="C17" s="646" t="s">
        <v>1512</v>
      </c>
      <c r="D17" s="647" t="s">
        <v>1505</v>
      </c>
      <c r="E17" s="645">
        <v>2</v>
      </c>
      <c r="F17" s="1815">
        <v>16</v>
      </c>
      <c r="G17" s="647" t="s">
        <v>1509</v>
      </c>
      <c r="H17" s="645" t="s">
        <v>1510</v>
      </c>
      <c r="I17" s="646" t="s">
        <v>1375</v>
      </c>
      <c r="J17" s="647" t="s">
        <v>1511</v>
      </c>
      <c r="K17" s="43">
        <v>420</v>
      </c>
      <c r="L17" s="646" t="s">
        <v>1513</v>
      </c>
      <c r="M17" s="702">
        <v>45309</v>
      </c>
      <c r="N17" s="645" t="s">
        <v>1514</v>
      </c>
      <c r="O17" s="562" t="s">
        <v>1591</v>
      </c>
      <c r="P17" s="562" t="s">
        <v>1615</v>
      </c>
      <c r="Q17" s="647"/>
    </row>
    <row r="18" spans="2:18" ht="29.25" customHeight="1" x14ac:dyDescent="0.3">
      <c r="B18" s="663">
        <v>45309</v>
      </c>
      <c r="C18" s="646" t="s">
        <v>787</v>
      </c>
      <c r="D18" s="647" t="s">
        <v>1530</v>
      </c>
      <c r="E18" s="645">
        <v>4</v>
      </c>
      <c r="F18" s="1815">
        <v>7</v>
      </c>
      <c r="G18" s="647" t="s">
        <v>1532</v>
      </c>
      <c r="H18" s="645" t="s">
        <v>1510</v>
      </c>
      <c r="I18" s="646" t="s">
        <v>1375</v>
      </c>
      <c r="J18" s="647" t="s">
        <v>1511</v>
      </c>
      <c r="K18" s="43">
        <v>230</v>
      </c>
      <c r="L18" s="646" t="s">
        <v>1544</v>
      </c>
      <c r="M18" s="702" t="s">
        <v>1545</v>
      </c>
      <c r="N18" s="645" t="s">
        <v>1546</v>
      </c>
      <c r="O18" s="562" t="s">
        <v>1583</v>
      </c>
      <c r="P18" s="562" t="s">
        <v>1619</v>
      </c>
      <c r="Q18" s="647"/>
    </row>
    <row r="19" spans="2:18" ht="29.25" customHeight="1" x14ac:dyDescent="0.3">
      <c r="B19" s="663"/>
      <c r="C19" s="646" t="s">
        <v>787</v>
      </c>
      <c r="D19" s="647" t="s">
        <v>1530</v>
      </c>
      <c r="E19" s="645">
        <v>4</v>
      </c>
      <c r="F19" s="1815">
        <v>7</v>
      </c>
      <c r="G19" s="647" t="s">
        <v>1532</v>
      </c>
      <c r="H19" s="645" t="s">
        <v>1538</v>
      </c>
      <c r="I19" s="646" t="s">
        <v>1540</v>
      </c>
      <c r="J19" s="647" t="s">
        <v>1542</v>
      </c>
      <c r="K19" s="43">
        <v>0</v>
      </c>
      <c r="L19" s="646" t="s">
        <v>1544</v>
      </c>
      <c r="M19" s="702" t="s">
        <v>1545</v>
      </c>
      <c r="N19" s="645" t="s">
        <v>1546</v>
      </c>
      <c r="O19" s="562" t="s">
        <v>1583</v>
      </c>
      <c r="P19" s="562" t="s">
        <v>1584</v>
      </c>
      <c r="Q19" s="647"/>
    </row>
    <row r="20" spans="2:18" ht="29.25" customHeight="1" x14ac:dyDescent="0.3">
      <c r="B20" s="663"/>
      <c r="C20" s="646" t="s">
        <v>1529</v>
      </c>
      <c r="D20" s="647" t="s">
        <v>1548</v>
      </c>
      <c r="E20" s="645">
        <v>30</v>
      </c>
      <c r="F20" s="1815">
        <v>27</v>
      </c>
      <c r="G20" s="647" t="s">
        <v>1549</v>
      </c>
      <c r="H20" s="645" t="s">
        <v>1551</v>
      </c>
      <c r="I20" s="646" t="s">
        <v>1546</v>
      </c>
      <c r="J20" s="647" t="s">
        <v>1553</v>
      </c>
      <c r="K20" s="43">
        <v>564.29999999999995</v>
      </c>
      <c r="L20" s="646" t="s">
        <v>1554</v>
      </c>
      <c r="M20" s="702" t="s">
        <v>1555</v>
      </c>
      <c r="N20" s="645" t="s">
        <v>1546</v>
      </c>
      <c r="O20" s="562" t="s">
        <v>1555</v>
      </c>
      <c r="P20" s="562" t="s">
        <v>1555</v>
      </c>
      <c r="Q20" s="647"/>
    </row>
    <row r="21" spans="2:18" ht="29.25" customHeight="1" x14ac:dyDescent="0.3">
      <c r="B21" s="663">
        <v>45313</v>
      </c>
      <c r="C21" s="646" t="s">
        <v>1373</v>
      </c>
      <c r="D21" s="647" t="s">
        <v>1562</v>
      </c>
      <c r="E21" s="645">
        <v>3</v>
      </c>
      <c r="F21" s="1815">
        <v>20</v>
      </c>
      <c r="G21" s="755" t="s">
        <v>1617</v>
      </c>
      <c r="H21" s="645" t="s">
        <v>880</v>
      </c>
      <c r="I21" s="646" t="s">
        <v>503</v>
      </c>
      <c r="J21" s="647" t="s">
        <v>881</v>
      </c>
      <c r="K21" s="43">
        <v>590</v>
      </c>
      <c r="L21" s="646" t="s">
        <v>1571</v>
      </c>
      <c r="M21" s="702">
        <v>45315</v>
      </c>
      <c r="N21" s="645" t="s">
        <v>1574</v>
      </c>
      <c r="O21" s="562" t="s">
        <v>1603</v>
      </c>
      <c r="P21" s="562" t="s">
        <v>1615</v>
      </c>
      <c r="Q21" s="647"/>
    </row>
    <row r="22" spans="2:18" ht="29.25" customHeight="1" x14ac:dyDescent="0.3">
      <c r="B22" s="945"/>
      <c r="C22" s="946" t="s">
        <v>1373</v>
      </c>
      <c r="D22" s="947" t="s">
        <v>617</v>
      </c>
      <c r="E22" s="948">
        <v>4</v>
      </c>
      <c r="F22" s="1816">
        <v>22</v>
      </c>
      <c r="G22" s="947" t="s">
        <v>557</v>
      </c>
      <c r="H22" s="948" t="s">
        <v>790</v>
      </c>
      <c r="I22" s="946" t="s">
        <v>503</v>
      </c>
      <c r="J22" s="947" t="s">
        <v>801</v>
      </c>
      <c r="K22" s="380">
        <v>385</v>
      </c>
      <c r="L22" s="946" t="s">
        <v>1572</v>
      </c>
      <c r="M22" s="949">
        <v>45315</v>
      </c>
      <c r="N22" s="948" t="s">
        <v>1574</v>
      </c>
      <c r="O22" s="950" t="s">
        <v>1604</v>
      </c>
      <c r="P22" s="950" t="s">
        <v>2044</v>
      </c>
      <c r="Q22" s="947"/>
      <c r="R22" s="741" t="s">
        <v>1601</v>
      </c>
    </row>
    <row r="23" spans="2:18" ht="29.25" customHeight="1" x14ac:dyDescent="0.3">
      <c r="B23" s="663"/>
      <c r="C23" s="646" t="s">
        <v>1373</v>
      </c>
      <c r="D23" s="647" t="s">
        <v>1563</v>
      </c>
      <c r="E23" s="645">
        <v>3</v>
      </c>
      <c r="F23" s="1815">
        <v>18</v>
      </c>
      <c r="G23" s="647" t="s">
        <v>511</v>
      </c>
      <c r="H23" s="645" t="s">
        <v>1550</v>
      </c>
      <c r="I23" s="646" t="s">
        <v>419</v>
      </c>
      <c r="J23" s="647" t="s">
        <v>1565</v>
      </c>
      <c r="K23" s="43">
        <v>580</v>
      </c>
      <c r="L23" s="646" t="s">
        <v>1573</v>
      </c>
      <c r="M23" s="702">
        <v>45315</v>
      </c>
      <c r="N23" s="737" t="s">
        <v>1580</v>
      </c>
      <c r="O23" s="562" t="s">
        <v>1603</v>
      </c>
      <c r="P23" s="562" t="s">
        <v>1615</v>
      </c>
      <c r="Q23" s="647"/>
    </row>
    <row r="24" spans="2:18" ht="29.25" customHeight="1" x14ac:dyDescent="0.3">
      <c r="B24" s="663">
        <v>45320</v>
      </c>
      <c r="C24" s="646" t="s">
        <v>1373</v>
      </c>
      <c r="D24" s="647" t="s">
        <v>1592</v>
      </c>
      <c r="E24" s="645">
        <v>1</v>
      </c>
      <c r="F24" s="1815">
        <v>7</v>
      </c>
      <c r="G24" s="647" t="s">
        <v>511</v>
      </c>
      <c r="H24" s="645" t="s">
        <v>1550</v>
      </c>
      <c r="I24" s="646" t="s">
        <v>791</v>
      </c>
      <c r="J24" s="647" t="s">
        <v>1593</v>
      </c>
      <c r="K24" s="43">
        <v>300</v>
      </c>
      <c r="L24" s="743">
        <v>45327</v>
      </c>
      <c r="M24" s="742">
        <v>45323</v>
      </c>
      <c r="N24" s="645" t="s">
        <v>1599</v>
      </c>
      <c r="O24" s="562" t="s">
        <v>1786</v>
      </c>
      <c r="P24" s="562" t="s">
        <v>1878</v>
      </c>
      <c r="Q24" s="647"/>
    </row>
    <row r="25" spans="2:18" ht="29.25" customHeight="1" x14ac:dyDescent="0.3">
      <c r="B25" s="663"/>
      <c r="C25" s="646" t="s">
        <v>1373</v>
      </c>
      <c r="D25" s="647" t="s">
        <v>1592</v>
      </c>
      <c r="E25" s="645">
        <v>1</v>
      </c>
      <c r="F25" s="1815">
        <v>7</v>
      </c>
      <c r="G25" s="647" t="s">
        <v>511</v>
      </c>
      <c r="H25" s="645" t="s">
        <v>1538</v>
      </c>
      <c r="I25" s="646" t="s">
        <v>1540</v>
      </c>
      <c r="J25" s="647" t="s">
        <v>1542</v>
      </c>
      <c r="K25" s="43">
        <v>300</v>
      </c>
      <c r="L25" s="743">
        <v>45327</v>
      </c>
      <c r="M25" s="742">
        <v>45323</v>
      </c>
      <c r="N25" s="645" t="s">
        <v>1599</v>
      </c>
      <c r="O25" s="562" t="s">
        <v>1786</v>
      </c>
      <c r="P25" s="562" t="s">
        <v>1878</v>
      </c>
      <c r="Q25" s="647"/>
    </row>
    <row r="26" spans="2:18" ht="29.25" customHeight="1" x14ac:dyDescent="0.3">
      <c r="B26" s="663"/>
      <c r="C26" s="646" t="s">
        <v>1373</v>
      </c>
      <c r="D26" s="647" t="s">
        <v>1594</v>
      </c>
      <c r="E26" s="645">
        <v>3</v>
      </c>
      <c r="F26" s="1815">
        <v>21</v>
      </c>
      <c r="G26" s="755" t="s">
        <v>1618</v>
      </c>
      <c r="H26" s="645" t="s">
        <v>1595</v>
      </c>
      <c r="I26" s="646" t="s">
        <v>397</v>
      </c>
      <c r="J26" s="647" t="s">
        <v>1596</v>
      </c>
      <c r="K26" s="43">
        <v>570</v>
      </c>
      <c r="L26" s="646" t="s">
        <v>1598</v>
      </c>
      <c r="M26" s="702">
        <v>45323</v>
      </c>
      <c r="N26" s="645" t="s">
        <v>1599</v>
      </c>
      <c r="O26" s="562" t="s">
        <v>1632</v>
      </c>
      <c r="P26" s="562" t="s">
        <v>1878</v>
      </c>
      <c r="Q26" s="647"/>
    </row>
    <row r="27" spans="2:18" ht="29.25" customHeight="1" x14ac:dyDescent="0.3">
      <c r="B27" s="663">
        <v>45328</v>
      </c>
      <c r="C27" s="646" t="s">
        <v>1623</v>
      </c>
      <c r="D27" s="647" t="s">
        <v>1620</v>
      </c>
      <c r="E27" s="645">
        <v>3</v>
      </c>
      <c r="F27" s="1815">
        <v>21</v>
      </c>
      <c r="G27" s="647" t="s">
        <v>1626</v>
      </c>
      <c r="H27" s="645" t="s">
        <v>1621</v>
      </c>
      <c r="I27" s="646" t="s">
        <v>540</v>
      </c>
      <c r="J27" s="647" t="s">
        <v>1227</v>
      </c>
      <c r="K27" s="43">
        <v>550</v>
      </c>
      <c r="L27" s="646" t="s">
        <v>1627</v>
      </c>
      <c r="M27" s="702">
        <v>45330</v>
      </c>
      <c r="N27" s="645" t="s">
        <v>1628</v>
      </c>
      <c r="O27" s="562" t="s">
        <v>1632</v>
      </c>
      <c r="P27" s="562" t="s">
        <v>1878</v>
      </c>
      <c r="Q27" s="647"/>
    </row>
    <row r="28" spans="2:18" ht="29.25" customHeight="1" x14ac:dyDescent="0.3">
      <c r="B28" s="663"/>
      <c r="C28" s="646" t="s">
        <v>1623</v>
      </c>
      <c r="D28" s="647" t="s">
        <v>1622</v>
      </c>
      <c r="E28" s="645">
        <v>3</v>
      </c>
      <c r="F28" s="1815">
        <v>16</v>
      </c>
      <c r="G28" s="647" t="s">
        <v>831</v>
      </c>
      <c r="H28" s="645" t="s">
        <v>880</v>
      </c>
      <c r="I28" s="646" t="s">
        <v>419</v>
      </c>
      <c r="J28" s="647" t="s">
        <v>903</v>
      </c>
      <c r="K28" s="43">
        <v>440</v>
      </c>
      <c r="L28" s="646" t="s">
        <v>1624</v>
      </c>
      <c r="M28" s="702">
        <v>45330</v>
      </c>
      <c r="N28" s="645" t="s">
        <v>1628</v>
      </c>
      <c r="O28" s="562" t="s">
        <v>1718</v>
      </c>
      <c r="P28" s="562" t="s">
        <v>1878</v>
      </c>
      <c r="Q28" s="647"/>
    </row>
    <row r="29" spans="2:18" ht="29.25" customHeight="1" x14ac:dyDescent="0.3">
      <c r="B29" s="663">
        <v>45335</v>
      </c>
      <c r="C29" s="646" t="s">
        <v>1638</v>
      </c>
      <c r="D29" s="647" t="s">
        <v>1639</v>
      </c>
      <c r="E29" s="645">
        <v>3</v>
      </c>
      <c r="F29" s="1815">
        <v>18</v>
      </c>
      <c r="G29" s="647" t="s">
        <v>511</v>
      </c>
      <c r="H29" s="645" t="s">
        <v>1550</v>
      </c>
      <c r="I29" s="646" t="s">
        <v>558</v>
      </c>
      <c r="J29" s="647" t="s">
        <v>1640</v>
      </c>
      <c r="K29" s="43">
        <v>590</v>
      </c>
      <c r="L29" s="646" t="s">
        <v>1649</v>
      </c>
      <c r="M29" s="702">
        <v>45337</v>
      </c>
      <c r="N29" s="645" t="s">
        <v>1652</v>
      </c>
      <c r="O29" s="562" t="s">
        <v>1786</v>
      </c>
      <c r="P29" s="562" t="s">
        <v>1878</v>
      </c>
      <c r="Q29" s="647"/>
    </row>
    <row r="30" spans="2:18" ht="29.25" customHeight="1" x14ac:dyDescent="0.3">
      <c r="B30" s="663"/>
      <c r="C30" s="646" t="s">
        <v>1072</v>
      </c>
      <c r="D30" s="647" t="s">
        <v>1641</v>
      </c>
      <c r="E30" s="645">
        <v>3</v>
      </c>
      <c r="F30" s="1815">
        <v>18</v>
      </c>
      <c r="G30" s="647" t="s">
        <v>511</v>
      </c>
      <c r="H30" s="645" t="s">
        <v>1642</v>
      </c>
      <c r="I30" s="646" t="s">
        <v>791</v>
      </c>
      <c r="J30" s="647" t="s">
        <v>1643</v>
      </c>
      <c r="K30" s="43">
        <v>560</v>
      </c>
      <c r="L30" s="646" t="s">
        <v>1651</v>
      </c>
      <c r="M30" s="702">
        <v>45337</v>
      </c>
      <c r="N30" s="645" t="s">
        <v>1652</v>
      </c>
      <c r="O30" s="562" t="s">
        <v>1786</v>
      </c>
      <c r="P30" s="562" t="s">
        <v>1878</v>
      </c>
      <c r="Q30" s="647"/>
    </row>
    <row r="31" spans="2:18" ht="29.25" customHeight="1" x14ac:dyDescent="0.3">
      <c r="B31" s="663"/>
      <c r="C31" s="646" t="s">
        <v>1072</v>
      </c>
      <c r="D31" s="647" t="s">
        <v>1644</v>
      </c>
      <c r="E31" s="645">
        <v>3</v>
      </c>
      <c r="F31" s="1815">
        <v>18</v>
      </c>
      <c r="G31" s="647" t="s">
        <v>511</v>
      </c>
      <c r="H31" s="645" t="s">
        <v>396</v>
      </c>
      <c r="I31" s="646" t="s">
        <v>397</v>
      </c>
      <c r="J31" s="647" t="s">
        <v>398</v>
      </c>
      <c r="K31" s="43">
        <v>560</v>
      </c>
      <c r="L31" s="646" t="s">
        <v>1651</v>
      </c>
      <c r="M31" s="702">
        <v>45337</v>
      </c>
      <c r="N31" s="645" t="s">
        <v>1652</v>
      </c>
      <c r="O31" s="562" t="s">
        <v>1786</v>
      </c>
      <c r="P31" s="562" t="s">
        <v>1878</v>
      </c>
      <c r="Q31" s="647"/>
    </row>
    <row r="32" spans="2:18" ht="29.25" customHeight="1" x14ac:dyDescent="0.3">
      <c r="B32" s="663"/>
      <c r="C32" s="646" t="s">
        <v>1072</v>
      </c>
      <c r="D32" s="647" t="s">
        <v>1645</v>
      </c>
      <c r="E32" s="645">
        <v>3</v>
      </c>
      <c r="F32" s="1815">
        <v>20</v>
      </c>
      <c r="G32" s="755" t="s">
        <v>1879</v>
      </c>
      <c r="H32" s="645" t="s">
        <v>1646</v>
      </c>
      <c r="I32" s="646" t="s">
        <v>774</v>
      </c>
      <c r="J32" s="647" t="s">
        <v>1647</v>
      </c>
      <c r="K32" s="43">
        <v>590</v>
      </c>
      <c r="L32" s="646" t="s">
        <v>1651</v>
      </c>
      <c r="M32" s="702">
        <v>45337</v>
      </c>
      <c r="N32" s="645" t="s">
        <v>1652</v>
      </c>
      <c r="O32" s="562" t="s">
        <v>1786</v>
      </c>
      <c r="P32" s="562" t="s">
        <v>1878</v>
      </c>
      <c r="Q32" s="647"/>
    </row>
    <row r="33" spans="2:17" ht="29.25" customHeight="1" x14ac:dyDescent="0.3">
      <c r="B33" s="663">
        <v>45341</v>
      </c>
      <c r="C33" s="646" t="s">
        <v>1373</v>
      </c>
      <c r="D33" s="647" t="s">
        <v>1687</v>
      </c>
      <c r="E33" s="645">
        <v>3</v>
      </c>
      <c r="F33" s="1815">
        <v>18</v>
      </c>
      <c r="G33" s="647" t="s">
        <v>511</v>
      </c>
      <c r="H33" s="645" t="s">
        <v>1692</v>
      </c>
      <c r="I33" s="646" t="s">
        <v>1375</v>
      </c>
      <c r="J33" s="647" t="s">
        <v>1693</v>
      </c>
      <c r="K33" s="43">
        <v>600</v>
      </c>
      <c r="L33" s="646" t="s">
        <v>1701</v>
      </c>
      <c r="M33" s="702">
        <v>45344</v>
      </c>
      <c r="N33" s="645" t="s">
        <v>1706</v>
      </c>
      <c r="O33" s="562" t="s">
        <v>1811</v>
      </c>
      <c r="P33" s="562" t="s">
        <v>1878</v>
      </c>
      <c r="Q33" s="647"/>
    </row>
    <row r="34" spans="2:17" ht="29.25" customHeight="1" x14ac:dyDescent="0.3">
      <c r="B34" s="663"/>
      <c r="C34" s="646" t="s">
        <v>1373</v>
      </c>
      <c r="D34" s="647" t="s">
        <v>1688</v>
      </c>
      <c r="E34" s="645">
        <v>3</v>
      </c>
      <c r="F34" s="1815">
        <v>18</v>
      </c>
      <c r="G34" s="755" t="s">
        <v>1812</v>
      </c>
      <c r="H34" s="645" t="s">
        <v>773</v>
      </c>
      <c r="I34" s="646" t="s">
        <v>774</v>
      </c>
      <c r="J34" s="647" t="s">
        <v>775</v>
      </c>
      <c r="K34" s="43">
        <v>540</v>
      </c>
      <c r="L34" s="646" t="s">
        <v>1701</v>
      </c>
      <c r="M34" s="702">
        <v>45344</v>
      </c>
      <c r="N34" s="645" t="s">
        <v>1706</v>
      </c>
      <c r="O34" s="562" t="s">
        <v>1811</v>
      </c>
      <c r="P34" s="562" t="s">
        <v>1878</v>
      </c>
      <c r="Q34" s="647"/>
    </row>
    <row r="35" spans="2:17" ht="29.25" customHeight="1" x14ac:dyDescent="0.3">
      <c r="B35" s="663"/>
      <c r="C35" s="646" t="s">
        <v>1373</v>
      </c>
      <c r="D35" s="647" t="s">
        <v>1689</v>
      </c>
      <c r="E35" s="645">
        <v>3</v>
      </c>
      <c r="F35" s="1815">
        <v>22</v>
      </c>
      <c r="G35" s="647" t="s">
        <v>501</v>
      </c>
      <c r="H35" s="645" t="s">
        <v>1694</v>
      </c>
      <c r="I35" s="646" t="s">
        <v>1695</v>
      </c>
      <c r="J35" s="647" t="s">
        <v>1696</v>
      </c>
      <c r="K35" s="43">
        <v>590</v>
      </c>
      <c r="L35" s="646" t="s">
        <v>1701</v>
      </c>
      <c r="M35" s="702">
        <v>45344</v>
      </c>
      <c r="N35" s="645" t="s">
        <v>1706</v>
      </c>
      <c r="O35" s="562" t="s">
        <v>1811</v>
      </c>
      <c r="P35" s="562" t="s">
        <v>1878</v>
      </c>
      <c r="Q35" s="647"/>
    </row>
    <row r="36" spans="2:17" ht="29.25" customHeight="1" x14ac:dyDescent="0.3">
      <c r="B36" s="663"/>
      <c r="C36" s="646" t="s">
        <v>1373</v>
      </c>
      <c r="D36" s="647" t="s">
        <v>1689</v>
      </c>
      <c r="E36" s="645">
        <v>3</v>
      </c>
      <c r="F36" s="1815">
        <v>22</v>
      </c>
      <c r="G36" s="647" t="s">
        <v>501</v>
      </c>
      <c r="H36" s="645" t="s">
        <v>1697</v>
      </c>
      <c r="I36" s="646" t="s">
        <v>419</v>
      </c>
      <c r="J36" s="647" t="s">
        <v>1698</v>
      </c>
      <c r="K36" s="43">
        <v>590</v>
      </c>
      <c r="L36" s="646" t="s">
        <v>1701</v>
      </c>
      <c r="M36" s="702">
        <v>45344</v>
      </c>
      <c r="N36" s="645" t="s">
        <v>1706</v>
      </c>
      <c r="O36" s="562" t="s">
        <v>1811</v>
      </c>
      <c r="P36" s="562" t="s">
        <v>1878</v>
      </c>
      <c r="Q36" s="647"/>
    </row>
    <row r="37" spans="2:17" ht="29.25" customHeight="1" x14ac:dyDescent="0.3">
      <c r="B37" s="663"/>
      <c r="C37" s="646" t="s">
        <v>1373</v>
      </c>
      <c r="D37" s="647" t="s">
        <v>1690</v>
      </c>
      <c r="E37" s="645">
        <v>2</v>
      </c>
      <c r="F37" s="1815">
        <v>14</v>
      </c>
      <c r="G37" s="647" t="s">
        <v>1699</v>
      </c>
      <c r="H37" s="645" t="s">
        <v>1538</v>
      </c>
      <c r="I37" s="646" t="s">
        <v>1540</v>
      </c>
      <c r="J37" s="647" t="s">
        <v>1542</v>
      </c>
      <c r="K37" s="43">
        <v>330</v>
      </c>
      <c r="L37" s="646" t="s">
        <v>1703</v>
      </c>
      <c r="M37" s="702">
        <v>45344</v>
      </c>
      <c r="N37" s="645" t="s">
        <v>1706</v>
      </c>
      <c r="O37" s="562" t="s">
        <v>1875</v>
      </c>
      <c r="P37" s="562" t="s">
        <v>1878</v>
      </c>
      <c r="Q37" s="647"/>
    </row>
    <row r="38" spans="2:17" ht="29.25" customHeight="1" x14ac:dyDescent="0.3">
      <c r="B38" s="663"/>
      <c r="C38" s="646" t="s">
        <v>1373</v>
      </c>
      <c r="D38" s="647" t="s">
        <v>1690</v>
      </c>
      <c r="E38" s="645">
        <v>2</v>
      </c>
      <c r="F38" s="1815">
        <v>14</v>
      </c>
      <c r="G38" s="647" t="s">
        <v>1699</v>
      </c>
      <c r="H38" s="645" t="s">
        <v>1550</v>
      </c>
      <c r="I38" s="646" t="s">
        <v>791</v>
      </c>
      <c r="J38" s="647" t="s">
        <v>1593</v>
      </c>
      <c r="K38" s="43">
        <v>330</v>
      </c>
      <c r="L38" s="646" t="s">
        <v>1703</v>
      </c>
      <c r="M38" s="702">
        <v>45344</v>
      </c>
      <c r="N38" s="645" t="s">
        <v>1706</v>
      </c>
      <c r="O38" s="562" t="s">
        <v>1875</v>
      </c>
      <c r="P38" s="562" t="s">
        <v>1878</v>
      </c>
      <c r="Q38" s="647"/>
    </row>
    <row r="39" spans="2:17" ht="29.25" customHeight="1" x14ac:dyDescent="0.3">
      <c r="B39" s="663"/>
      <c r="C39" s="646" t="s">
        <v>1373</v>
      </c>
      <c r="D39" s="647" t="s">
        <v>1690</v>
      </c>
      <c r="E39" s="645">
        <v>2</v>
      </c>
      <c r="F39" s="1815">
        <v>14</v>
      </c>
      <c r="G39" s="647" t="s">
        <v>1699</v>
      </c>
      <c r="H39" s="645" t="s">
        <v>1510</v>
      </c>
      <c r="I39" s="646" t="s">
        <v>1375</v>
      </c>
      <c r="J39" s="647" t="s">
        <v>1511</v>
      </c>
      <c r="K39" s="43">
        <v>330</v>
      </c>
      <c r="L39" s="646" t="s">
        <v>1703</v>
      </c>
      <c r="M39" s="702">
        <v>45344</v>
      </c>
      <c r="N39" s="645" t="s">
        <v>1706</v>
      </c>
      <c r="O39" s="562" t="s">
        <v>1875</v>
      </c>
      <c r="P39" s="562" t="s">
        <v>1878</v>
      </c>
      <c r="Q39" s="647"/>
    </row>
    <row r="40" spans="2:17" ht="29.25" customHeight="1" x14ac:dyDescent="0.3">
      <c r="B40" s="663"/>
      <c r="C40" s="646" t="s">
        <v>1373</v>
      </c>
      <c r="D40" s="647" t="s">
        <v>1700</v>
      </c>
      <c r="E40" s="645">
        <v>3</v>
      </c>
      <c r="F40" s="1815">
        <v>18</v>
      </c>
      <c r="G40" s="647" t="s">
        <v>538</v>
      </c>
      <c r="H40" s="645" t="s">
        <v>790</v>
      </c>
      <c r="I40" s="646" t="s">
        <v>558</v>
      </c>
      <c r="J40" s="647" t="s">
        <v>812</v>
      </c>
      <c r="K40" s="43">
        <v>0</v>
      </c>
      <c r="L40" s="646" t="s">
        <v>1703</v>
      </c>
      <c r="M40" s="702" t="s">
        <v>1854</v>
      </c>
      <c r="N40" s="645" t="s">
        <v>1706</v>
      </c>
      <c r="O40" s="562" t="s">
        <v>1708</v>
      </c>
      <c r="P40" s="562" t="s">
        <v>1708</v>
      </c>
      <c r="Q40" s="647"/>
    </row>
    <row r="41" spans="2:17" ht="29.25" customHeight="1" x14ac:dyDescent="0.3">
      <c r="B41" s="663"/>
      <c r="C41" s="646" t="s">
        <v>787</v>
      </c>
      <c r="D41" s="647" t="s">
        <v>1711</v>
      </c>
      <c r="E41" s="645">
        <v>31</v>
      </c>
      <c r="F41" s="1815">
        <v>8</v>
      </c>
      <c r="G41" s="647" t="s">
        <v>511</v>
      </c>
      <c r="H41" s="645" t="s">
        <v>880</v>
      </c>
      <c r="I41" s="646" t="s">
        <v>540</v>
      </c>
      <c r="J41" s="647" t="s">
        <v>1469</v>
      </c>
      <c r="K41" s="43">
        <v>60</v>
      </c>
      <c r="L41" s="646" t="s">
        <v>1714</v>
      </c>
      <c r="M41" s="702" t="s">
        <v>1715</v>
      </c>
      <c r="N41" s="645" t="s">
        <v>1716</v>
      </c>
      <c r="O41" s="562" t="s">
        <v>1717</v>
      </c>
      <c r="P41" s="562" t="s">
        <v>1717</v>
      </c>
      <c r="Q41" s="647"/>
    </row>
    <row r="42" spans="2:17" ht="29.25" customHeight="1" x14ac:dyDescent="0.3">
      <c r="B42" s="663"/>
      <c r="C42" s="646" t="s">
        <v>787</v>
      </c>
      <c r="D42" s="647" t="s">
        <v>1712</v>
      </c>
      <c r="E42" s="645">
        <v>30</v>
      </c>
      <c r="F42" s="1815">
        <v>9</v>
      </c>
      <c r="G42" s="647" t="s">
        <v>831</v>
      </c>
      <c r="H42" s="645" t="s">
        <v>790</v>
      </c>
      <c r="I42" s="646" t="s">
        <v>791</v>
      </c>
      <c r="J42" s="647" t="s">
        <v>792</v>
      </c>
      <c r="K42" s="43">
        <v>50</v>
      </c>
      <c r="L42" s="646" t="s">
        <v>1714</v>
      </c>
      <c r="M42" s="702" t="s">
        <v>1715</v>
      </c>
      <c r="N42" s="645" t="s">
        <v>1716</v>
      </c>
      <c r="O42" s="562" t="s">
        <v>36</v>
      </c>
      <c r="P42" s="562" t="s">
        <v>1717</v>
      </c>
      <c r="Q42" s="647"/>
    </row>
    <row r="43" spans="2:17" ht="29.25" customHeight="1" x14ac:dyDescent="0.3">
      <c r="B43" s="663">
        <v>45348</v>
      </c>
      <c r="C43" s="646" t="s">
        <v>1373</v>
      </c>
      <c r="D43" s="647" t="s">
        <v>1788</v>
      </c>
      <c r="E43" s="645">
        <v>2</v>
      </c>
      <c r="F43" s="1815">
        <v>14</v>
      </c>
      <c r="G43" s="647" t="s">
        <v>511</v>
      </c>
      <c r="H43" s="645" t="s">
        <v>1538</v>
      </c>
      <c r="I43" s="646" t="s">
        <v>1540</v>
      </c>
      <c r="J43" s="647" t="s">
        <v>1542</v>
      </c>
      <c r="K43" s="208">
        <v>500</v>
      </c>
      <c r="L43" s="646" t="s">
        <v>1800</v>
      </c>
      <c r="M43" s="702">
        <v>45351</v>
      </c>
      <c r="N43" s="645" t="s">
        <v>1809</v>
      </c>
      <c r="O43" s="562" t="s">
        <v>2019</v>
      </c>
      <c r="P43" s="562" t="s">
        <v>2044</v>
      </c>
      <c r="Q43" s="647"/>
    </row>
    <row r="44" spans="2:17" ht="29.25" customHeight="1" x14ac:dyDescent="0.3">
      <c r="B44" s="663"/>
      <c r="C44" s="646" t="s">
        <v>1373</v>
      </c>
      <c r="D44" s="647" t="s">
        <v>1788</v>
      </c>
      <c r="E44" s="645">
        <v>2</v>
      </c>
      <c r="F44" s="1815">
        <v>14</v>
      </c>
      <c r="G44" s="647" t="s">
        <v>511</v>
      </c>
      <c r="H44" s="645" t="s">
        <v>1550</v>
      </c>
      <c r="I44" s="646" t="s">
        <v>791</v>
      </c>
      <c r="J44" s="647" t="s">
        <v>1593</v>
      </c>
      <c r="K44" s="208">
        <v>500</v>
      </c>
      <c r="L44" s="646" t="s">
        <v>1800</v>
      </c>
      <c r="M44" s="702">
        <v>45351</v>
      </c>
      <c r="N44" s="645" t="s">
        <v>1809</v>
      </c>
      <c r="O44" s="562" t="s">
        <v>2019</v>
      </c>
      <c r="P44" s="562" t="s">
        <v>2044</v>
      </c>
      <c r="Q44" s="647"/>
    </row>
    <row r="45" spans="2:17" ht="29.25" customHeight="1" x14ac:dyDescent="0.3">
      <c r="B45" s="663"/>
      <c r="C45" s="646" t="s">
        <v>1373</v>
      </c>
      <c r="D45" s="647" t="s">
        <v>1789</v>
      </c>
      <c r="E45" s="645">
        <v>3</v>
      </c>
      <c r="F45" s="1815">
        <v>18</v>
      </c>
      <c r="G45" s="647" t="s">
        <v>538</v>
      </c>
      <c r="H45" s="645" t="s">
        <v>1697</v>
      </c>
      <c r="I45" s="646" t="s">
        <v>540</v>
      </c>
      <c r="J45" s="647" t="s">
        <v>1790</v>
      </c>
      <c r="K45" s="208">
        <v>330</v>
      </c>
      <c r="L45" s="646" t="s">
        <v>1802</v>
      </c>
      <c r="M45" s="702">
        <v>45351</v>
      </c>
      <c r="N45" s="1035">
        <v>102430</v>
      </c>
      <c r="O45" s="562" t="s">
        <v>1945</v>
      </c>
      <c r="P45" s="562" t="s">
        <v>2044</v>
      </c>
      <c r="Q45" s="647"/>
    </row>
    <row r="46" spans="2:17" ht="29.25" customHeight="1" x14ac:dyDescent="0.3">
      <c r="B46" s="663"/>
      <c r="C46" s="646" t="s">
        <v>1373</v>
      </c>
      <c r="D46" s="647" t="s">
        <v>1620</v>
      </c>
      <c r="E46" s="645">
        <v>3</v>
      </c>
      <c r="F46" s="1815">
        <v>24</v>
      </c>
      <c r="G46" s="647" t="s">
        <v>1791</v>
      </c>
      <c r="H46" s="645" t="s">
        <v>1792</v>
      </c>
      <c r="I46" s="646" t="s">
        <v>558</v>
      </c>
      <c r="J46" s="647" t="s">
        <v>1793</v>
      </c>
      <c r="K46" s="208">
        <v>550</v>
      </c>
      <c r="L46" s="646" t="s">
        <v>1802</v>
      </c>
      <c r="M46" s="702">
        <v>45351</v>
      </c>
      <c r="N46" s="1035">
        <v>500000</v>
      </c>
      <c r="O46" s="562" t="s">
        <v>2019</v>
      </c>
      <c r="P46" s="562" t="s">
        <v>2044</v>
      </c>
      <c r="Q46" s="647"/>
    </row>
    <row r="47" spans="2:17" ht="29.25" customHeight="1" x14ac:dyDescent="0.3">
      <c r="B47" s="663"/>
      <c r="C47" s="646" t="s">
        <v>1373</v>
      </c>
      <c r="D47" s="647" t="s">
        <v>1620</v>
      </c>
      <c r="E47" s="645">
        <v>3</v>
      </c>
      <c r="F47" s="1815">
        <v>24</v>
      </c>
      <c r="G47" s="647" t="s">
        <v>1794</v>
      </c>
      <c r="H47" s="645" t="s">
        <v>1621</v>
      </c>
      <c r="I47" s="646" t="s">
        <v>419</v>
      </c>
      <c r="J47" s="647" t="s">
        <v>1242</v>
      </c>
      <c r="K47" s="208">
        <v>550</v>
      </c>
      <c r="L47" s="646" t="s">
        <v>1802</v>
      </c>
      <c r="M47" s="702">
        <v>45351</v>
      </c>
      <c r="N47" s="1035">
        <v>500000</v>
      </c>
      <c r="O47" s="562" t="s">
        <v>2019</v>
      </c>
      <c r="P47" s="562" t="s">
        <v>2044</v>
      </c>
      <c r="Q47" s="647"/>
    </row>
    <row r="48" spans="2:17" ht="29.25" customHeight="1" x14ac:dyDescent="0.3">
      <c r="B48" s="663"/>
      <c r="C48" s="646" t="s">
        <v>1373</v>
      </c>
      <c r="D48" s="647" t="s">
        <v>1795</v>
      </c>
      <c r="E48" s="645">
        <v>3</v>
      </c>
      <c r="F48" s="1815">
        <v>18</v>
      </c>
      <c r="G48" s="647" t="s">
        <v>511</v>
      </c>
      <c r="H48" s="645" t="s">
        <v>539</v>
      </c>
      <c r="I48" s="646" t="s">
        <v>558</v>
      </c>
      <c r="J48" s="647" t="s">
        <v>1796</v>
      </c>
      <c r="K48" s="208">
        <v>590</v>
      </c>
      <c r="L48" s="646" t="s">
        <v>1804</v>
      </c>
      <c r="M48" s="702">
        <v>45351</v>
      </c>
      <c r="N48" s="645" t="s">
        <v>1809</v>
      </c>
      <c r="O48" s="562" t="s">
        <v>1945</v>
      </c>
      <c r="P48" s="562" t="s">
        <v>2044</v>
      </c>
      <c r="Q48" s="647"/>
    </row>
    <row r="49" spans="2:17" ht="29.25" customHeight="1" x14ac:dyDescent="0.3">
      <c r="B49" s="945"/>
      <c r="C49" s="946" t="s">
        <v>1373</v>
      </c>
      <c r="D49" s="947" t="s">
        <v>2020</v>
      </c>
      <c r="E49" s="948">
        <v>2</v>
      </c>
      <c r="F49" s="1816">
        <v>14</v>
      </c>
      <c r="G49" s="947" t="s">
        <v>501</v>
      </c>
      <c r="H49" s="948" t="s">
        <v>1798</v>
      </c>
      <c r="I49" s="946" t="s">
        <v>503</v>
      </c>
      <c r="J49" s="947" t="s">
        <v>1799</v>
      </c>
      <c r="K49" s="380">
        <v>470</v>
      </c>
      <c r="L49" s="946" t="s">
        <v>1806</v>
      </c>
      <c r="M49" s="949">
        <v>45351</v>
      </c>
      <c r="N49" s="948" t="s">
        <v>1809</v>
      </c>
      <c r="O49" s="950" t="s">
        <v>1903</v>
      </c>
      <c r="P49" s="950" t="s">
        <v>2027</v>
      </c>
      <c r="Q49" s="947"/>
    </row>
    <row r="50" spans="2:17" ht="29.25" customHeight="1" x14ac:dyDescent="0.3">
      <c r="B50" s="663">
        <v>45355</v>
      </c>
      <c r="C50" s="646" t="s">
        <v>1373</v>
      </c>
      <c r="D50" s="647" t="s">
        <v>1817</v>
      </c>
      <c r="E50" s="645">
        <v>2</v>
      </c>
      <c r="F50" s="1815">
        <v>16</v>
      </c>
      <c r="G50" s="647" t="s">
        <v>511</v>
      </c>
      <c r="H50" s="645" t="s">
        <v>1818</v>
      </c>
      <c r="I50" s="646" t="s">
        <v>791</v>
      </c>
      <c r="J50" s="647" t="s">
        <v>1819</v>
      </c>
      <c r="K50" s="208">
        <v>570</v>
      </c>
      <c r="L50" s="646" t="s">
        <v>1843</v>
      </c>
      <c r="M50" s="702">
        <v>45358</v>
      </c>
      <c r="N50" s="645" t="s">
        <v>1854</v>
      </c>
      <c r="O50" s="562" t="s">
        <v>1945</v>
      </c>
      <c r="P50" s="562" t="s">
        <v>2044</v>
      </c>
      <c r="Q50" s="647"/>
    </row>
    <row r="51" spans="2:17" ht="29.25" customHeight="1" x14ac:dyDescent="0.3">
      <c r="B51" s="663"/>
      <c r="C51" s="646" t="s">
        <v>1373</v>
      </c>
      <c r="D51" s="647" t="s">
        <v>1820</v>
      </c>
      <c r="E51" s="645">
        <v>3</v>
      </c>
      <c r="F51" s="1815">
        <v>18</v>
      </c>
      <c r="G51" s="647" t="s">
        <v>511</v>
      </c>
      <c r="H51" s="645" t="s">
        <v>396</v>
      </c>
      <c r="I51" s="646" t="s">
        <v>419</v>
      </c>
      <c r="J51" s="647" t="s">
        <v>1821</v>
      </c>
      <c r="K51" s="208">
        <v>540</v>
      </c>
      <c r="L51" s="646" t="s">
        <v>1845</v>
      </c>
      <c r="M51" s="702">
        <v>45358</v>
      </c>
      <c r="N51" s="645" t="s">
        <v>1854</v>
      </c>
      <c r="O51" s="562" t="s">
        <v>1945</v>
      </c>
      <c r="P51" s="562" t="s">
        <v>2044</v>
      </c>
      <c r="Q51" s="647"/>
    </row>
    <row r="52" spans="2:17" ht="29.25" customHeight="1" x14ac:dyDescent="0.3">
      <c r="B52" s="663"/>
      <c r="C52" s="646" t="s">
        <v>1373</v>
      </c>
      <c r="D52" s="647" t="s">
        <v>1822</v>
      </c>
      <c r="E52" s="645">
        <v>3</v>
      </c>
      <c r="F52" s="1815">
        <v>18</v>
      </c>
      <c r="G52" s="647" t="s">
        <v>538</v>
      </c>
      <c r="H52" s="645" t="s">
        <v>844</v>
      </c>
      <c r="I52" s="646" t="s">
        <v>540</v>
      </c>
      <c r="J52" s="647" t="s">
        <v>845</v>
      </c>
      <c r="K52" s="43">
        <v>0</v>
      </c>
      <c r="L52" s="646" t="s">
        <v>1845</v>
      </c>
      <c r="M52" s="702" t="s">
        <v>1854</v>
      </c>
      <c r="N52" s="645" t="s">
        <v>1854</v>
      </c>
      <c r="O52" s="562" t="s">
        <v>1855</v>
      </c>
      <c r="P52" s="562" t="s">
        <v>1855</v>
      </c>
      <c r="Q52" s="647"/>
    </row>
    <row r="53" spans="2:17" ht="29.25" customHeight="1" x14ac:dyDescent="0.3">
      <c r="B53" s="663"/>
      <c r="C53" s="646" t="s">
        <v>1373</v>
      </c>
      <c r="D53" s="647" t="s">
        <v>1823</v>
      </c>
      <c r="E53" s="645">
        <v>5</v>
      </c>
      <c r="F53" s="1815">
        <v>32</v>
      </c>
      <c r="G53" s="647" t="s">
        <v>511</v>
      </c>
      <c r="H53" s="645" t="s">
        <v>539</v>
      </c>
      <c r="I53" s="646" t="s">
        <v>419</v>
      </c>
      <c r="J53" s="647" t="s">
        <v>1824</v>
      </c>
      <c r="K53" s="208">
        <v>790</v>
      </c>
      <c r="L53" s="646" t="s">
        <v>1847</v>
      </c>
      <c r="M53" s="702">
        <v>45358</v>
      </c>
      <c r="N53" s="645" t="s">
        <v>1854</v>
      </c>
      <c r="O53" s="562" t="s">
        <v>1984</v>
      </c>
      <c r="P53" s="562" t="s">
        <v>2044</v>
      </c>
      <c r="Q53" s="647"/>
    </row>
    <row r="54" spans="2:17" ht="29.25" customHeight="1" x14ac:dyDescent="0.3">
      <c r="B54" s="663"/>
      <c r="C54" s="646" t="s">
        <v>1373</v>
      </c>
      <c r="D54" s="647" t="s">
        <v>1825</v>
      </c>
      <c r="E54" s="645">
        <v>5</v>
      </c>
      <c r="F54" s="1815">
        <v>28</v>
      </c>
      <c r="G54" s="647" t="s">
        <v>538</v>
      </c>
      <c r="H54" s="645" t="s">
        <v>790</v>
      </c>
      <c r="I54" s="646" t="s">
        <v>419</v>
      </c>
      <c r="J54" s="647" t="s">
        <v>832</v>
      </c>
      <c r="K54" s="208">
        <v>539</v>
      </c>
      <c r="L54" s="646" t="s">
        <v>1847</v>
      </c>
      <c r="M54" s="702">
        <v>45358</v>
      </c>
      <c r="N54" s="737">
        <v>169000</v>
      </c>
      <c r="O54" s="562" t="s">
        <v>1945</v>
      </c>
      <c r="P54" s="562" t="s">
        <v>2044</v>
      </c>
      <c r="Q54" s="647"/>
    </row>
    <row r="55" spans="2:17" ht="29.25" customHeight="1" x14ac:dyDescent="0.3">
      <c r="B55" s="663"/>
      <c r="C55" s="646" t="s">
        <v>1373</v>
      </c>
      <c r="D55" s="647" t="s">
        <v>1825</v>
      </c>
      <c r="E55" s="645">
        <v>5</v>
      </c>
      <c r="F55" s="1815">
        <v>28</v>
      </c>
      <c r="G55" s="647" t="s">
        <v>538</v>
      </c>
      <c r="H55" s="645" t="s">
        <v>790</v>
      </c>
      <c r="I55" s="646" t="s">
        <v>419</v>
      </c>
      <c r="J55" s="647" t="s">
        <v>1495</v>
      </c>
      <c r="K55" s="208">
        <v>539</v>
      </c>
      <c r="L55" s="646" t="s">
        <v>1847</v>
      </c>
      <c r="M55" s="702">
        <v>45358</v>
      </c>
      <c r="N55" s="737">
        <v>169000</v>
      </c>
      <c r="O55" s="562" t="s">
        <v>1945</v>
      </c>
      <c r="P55" s="562" t="s">
        <v>2044</v>
      </c>
      <c r="Q55" s="647"/>
    </row>
    <row r="56" spans="2:17" ht="29.25" customHeight="1" x14ac:dyDescent="0.3">
      <c r="B56" s="663"/>
      <c r="C56" s="646" t="s">
        <v>1373</v>
      </c>
      <c r="D56" s="647" t="s">
        <v>1826</v>
      </c>
      <c r="E56" s="645">
        <v>1</v>
      </c>
      <c r="F56" s="1815">
        <v>7</v>
      </c>
      <c r="G56" s="647" t="s">
        <v>511</v>
      </c>
      <c r="H56" s="645" t="s">
        <v>418</v>
      </c>
      <c r="I56" s="646" t="s">
        <v>419</v>
      </c>
      <c r="J56" s="647" t="s">
        <v>1827</v>
      </c>
      <c r="K56" s="208">
        <v>260</v>
      </c>
      <c r="L56" s="743">
        <v>45363</v>
      </c>
      <c r="M56" s="702">
        <v>45358</v>
      </c>
      <c r="N56" s="645" t="s">
        <v>1854</v>
      </c>
      <c r="O56" s="562" t="s">
        <v>1945</v>
      </c>
      <c r="P56" s="562" t="s">
        <v>2044</v>
      </c>
      <c r="Q56" s="647"/>
    </row>
    <row r="57" spans="2:17" ht="29.25" customHeight="1" x14ac:dyDescent="0.3">
      <c r="B57" s="663"/>
      <c r="C57" s="646" t="s">
        <v>1373</v>
      </c>
      <c r="D57" s="647" t="s">
        <v>1828</v>
      </c>
      <c r="E57" s="645">
        <v>3</v>
      </c>
      <c r="F57" s="1815">
        <v>21</v>
      </c>
      <c r="G57" s="647" t="s">
        <v>511</v>
      </c>
      <c r="H57" s="645" t="s">
        <v>539</v>
      </c>
      <c r="I57" s="646" t="s">
        <v>419</v>
      </c>
      <c r="J57" s="647" t="s">
        <v>1829</v>
      </c>
      <c r="K57" s="208">
        <v>630</v>
      </c>
      <c r="L57" s="646" t="s">
        <v>1849</v>
      </c>
      <c r="M57" s="702">
        <v>45358</v>
      </c>
      <c r="N57" s="645" t="s">
        <v>1854</v>
      </c>
      <c r="O57" s="562" t="s">
        <v>1984</v>
      </c>
      <c r="P57" s="562" t="s">
        <v>2044</v>
      </c>
      <c r="Q57" s="647"/>
    </row>
    <row r="58" spans="2:17" ht="29.25" customHeight="1" x14ac:dyDescent="0.3">
      <c r="B58" s="663"/>
      <c r="C58" s="646" t="s">
        <v>1373</v>
      </c>
      <c r="D58" s="647" t="s">
        <v>1828</v>
      </c>
      <c r="E58" s="645">
        <v>3</v>
      </c>
      <c r="F58" s="1815">
        <v>21</v>
      </c>
      <c r="G58" s="647" t="s">
        <v>511</v>
      </c>
      <c r="H58" s="645" t="s">
        <v>1832</v>
      </c>
      <c r="I58" s="646" t="s">
        <v>558</v>
      </c>
      <c r="J58" s="647" t="s">
        <v>1833</v>
      </c>
      <c r="K58" s="208">
        <v>630</v>
      </c>
      <c r="L58" s="646" t="s">
        <v>1849</v>
      </c>
      <c r="M58" s="702">
        <v>45358</v>
      </c>
      <c r="N58" s="645" t="s">
        <v>1854</v>
      </c>
      <c r="O58" s="562" t="s">
        <v>1984</v>
      </c>
      <c r="P58" s="562" t="s">
        <v>2044</v>
      </c>
      <c r="Q58" s="647"/>
    </row>
    <row r="59" spans="2:17" ht="29.25" customHeight="1" x14ac:dyDescent="0.3">
      <c r="B59" s="945"/>
      <c r="C59" s="946" t="s">
        <v>1373</v>
      </c>
      <c r="D59" s="947" t="s">
        <v>1834</v>
      </c>
      <c r="E59" s="948">
        <v>3</v>
      </c>
      <c r="F59" s="1816">
        <v>18</v>
      </c>
      <c r="G59" s="947" t="s">
        <v>501</v>
      </c>
      <c r="H59" s="948" t="s">
        <v>773</v>
      </c>
      <c r="I59" s="946" t="s">
        <v>540</v>
      </c>
      <c r="J59" s="947" t="s">
        <v>1835</v>
      </c>
      <c r="K59" s="380">
        <v>540</v>
      </c>
      <c r="L59" s="946" t="s">
        <v>1849</v>
      </c>
      <c r="M59" s="949">
        <v>45358</v>
      </c>
      <c r="N59" s="948" t="s">
        <v>1854</v>
      </c>
      <c r="O59" s="950" t="s">
        <v>2002</v>
      </c>
      <c r="P59" s="950" t="s">
        <v>2018</v>
      </c>
      <c r="Q59" s="947"/>
    </row>
    <row r="60" spans="2:17" ht="29.25" customHeight="1" x14ac:dyDescent="0.3">
      <c r="B60" s="663"/>
      <c r="C60" s="646" t="s">
        <v>1373</v>
      </c>
      <c r="D60" s="647" t="s">
        <v>1836</v>
      </c>
      <c r="E60" s="645">
        <v>1</v>
      </c>
      <c r="F60" s="1815">
        <v>7</v>
      </c>
      <c r="G60" s="647" t="s">
        <v>511</v>
      </c>
      <c r="H60" s="645" t="s">
        <v>1550</v>
      </c>
      <c r="I60" s="646" t="s">
        <v>503</v>
      </c>
      <c r="J60" s="647" t="s">
        <v>1837</v>
      </c>
      <c r="K60" s="208">
        <v>300</v>
      </c>
      <c r="L60" s="743">
        <v>45365</v>
      </c>
      <c r="M60" s="702">
        <v>45358</v>
      </c>
      <c r="N60" s="645" t="s">
        <v>1854</v>
      </c>
      <c r="O60" s="562" t="s">
        <v>1945</v>
      </c>
      <c r="P60" s="562" t="s">
        <v>2044</v>
      </c>
      <c r="Q60" s="647"/>
    </row>
    <row r="61" spans="2:17" ht="29.25" customHeight="1" x14ac:dyDescent="0.3">
      <c r="B61" s="945"/>
      <c r="C61" s="946" t="s">
        <v>1373</v>
      </c>
      <c r="D61" s="947" t="s">
        <v>1838</v>
      </c>
      <c r="E61" s="948">
        <v>2</v>
      </c>
      <c r="F61" s="1816">
        <v>14</v>
      </c>
      <c r="G61" s="947" t="s">
        <v>511</v>
      </c>
      <c r="H61" s="948" t="s">
        <v>1454</v>
      </c>
      <c r="I61" s="946" t="s">
        <v>397</v>
      </c>
      <c r="J61" s="947" t="s">
        <v>1839</v>
      </c>
      <c r="K61" s="380">
        <v>570</v>
      </c>
      <c r="L61" s="946" t="s">
        <v>1851</v>
      </c>
      <c r="M61" s="949">
        <v>45358</v>
      </c>
      <c r="N61" s="948" t="s">
        <v>1854</v>
      </c>
      <c r="O61" s="950" t="s">
        <v>1903</v>
      </c>
      <c r="P61" s="950" t="s">
        <v>2026</v>
      </c>
      <c r="Q61" s="947"/>
    </row>
    <row r="62" spans="2:17" ht="29.25" customHeight="1" x14ac:dyDescent="0.3">
      <c r="B62" s="663"/>
      <c r="C62" s="646" t="s">
        <v>1373</v>
      </c>
      <c r="D62" s="647" t="s">
        <v>1840</v>
      </c>
      <c r="E62" s="645">
        <v>2</v>
      </c>
      <c r="F62" s="1815">
        <v>14</v>
      </c>
      <c r="G62" s="647" t="s">
        <v>511</v>
      </c>
      <c r="H62" s="645" t="s">
        <v>1818</v>
      </c>
      <c r="I62" s="646" t="s">
        <v>1375</v>
      </c>
      <c r="J62" s="647" t="s">
        <v>1841</v>
      </c>
      <c r="K62" s="208">
        <v>480</v>
      </c>
      <c r="L62" s="646" t="s">
        <v>1851</v>
      </c>
      <c r="M62" s="702">
        <v>45358</v>
      </c>
      <c r="N62" s="645" t="s">
        <v>1854</v>
      </c>
      <c r="O62" s="562" t="s">
        <v>1984</v>
      </c>
      <c r="P62" s="562" t="s">
        <v>2044</v>
      </c>
      <c r="Q62" s="647"/>
    </row>
    <row r="63" spans="2:17" ht="29.25" customHeight="1" x14ac:dyDescent="0.3">
      <c r="B63" s="663"/>
      <c r="C63" s="646" t="s">
        <v>1373</v>
      </c>
      <c r="D63" s="647" t="s">
        <v>1502</v>
      </c>
      <c r="E63" s="645">
        <v>2</v>
      </c>
      <c r="F63" s="1815">
        <v>16</v>
      </c>
      <c r="G63" s="755" t="s">
        <v>2045</v>
      </c>
      <c r="H63" s="645" t="s">
        <v>773</v>
      </c>
      <c r="I63" s="646" t="s">
        <v>503</v>
      </c>
      <c r="J63" s="647" t="s">
        <v>1842</v>
      </c>
      <c r="K63" s="208">
        <v>490</v>
      </c>
      <c r="L63" s="646" t="s">
        <v>1851</v>
      </c>
      <c r="M63" s="702">
        <v>45358</v>
      </c>
      <c r="N63" s="645" t="s">
        <v>1854</v>
      </c>
      <c r="O63" s="562" t="s">
        <v>1945</v>
      </c>
      <c r="P63" s="562" t="s">
        <v>2044</v>
      </c>
      <c r="Q63" s="647"/>
    </row>
    <row r="64" spans="2:17" ht="29.25" customHeight="1" x14ac:dyDescent="0.3">
      <c r="B64" s="663">
        <v>45362</v>
      </c>
      <c r="C64" s="646" t="s">
        <v>1373</v>
      </c>
      <c r="D64" s="647" t="s">
        <v>1781</v>
      </c>
      <c r="E64" s="645">
        <v>3</v>
      </c>
      <c r="F64" s="1815">
        <v>18</v>
      </c>
      <c r="G64" s="647" t="s">
        <v>511</v>
      </c>
      <c r="H64" s="645" t="s">
        <v>790</v>
      </c>
      <c r="I64" s="646" t="s">
        <v>503</v>
      </c>
      <c r="J64" s="647" t="s">
        <v>1782</v>
      </c>
      <c r="K64" s="208">
        <v>580</v>
      </c>
      <c r="L64" s="646" t="s">
        <v>1912</v>
      </c>
      <c r="M64" s="702">
        <v>45365</v>
      </c>
      <c r="N64" s="645"/>
      <c r="O64" s="562" t="s">
        <v>2001</v>
      </c>
      <c r="P64" s="562" t="s">
        <v>2044</v>
      </c>
      <c r="Q64" s="647"/>
    </row>
    <row r="65" spans="2:17" ht="29.25" customHeight="1" x14ac:dyDescent="0.3">
      <c r="B65" s="663"/>
      <c r="C65" s="646" t="s">
        <v>1373</v>
      </c>
      <c r="D65" s="647" t="s">
        <v>1894</v>
      </c>
      <c r="E65" s="645">
        <v>4</v>
      </c>
      <c r="F65" s="1815">
        <v>28</v>
      </c>
      <c r="G65" s="647" t="s">
        <v>511</v>
      </c>
      <c r="H65" s="645" t="s">
        <v>539</v>
      </c>
      <c r="I65" s="646" t="s">
        <v>397</v>
      </c>
      <c r="J65" s="647" t="s">
        <v>584</v>
      </c>
      <c r="K65" s="208">
        <v>760</v>
      </c>
      <c r="L65" s="646" t="s">
        <v>1914</v>
      </c>
      <c r="M65" s="702">
        <v>45365</v>
      </c>
      <c r="N65" s="645"/>
      <c r="O65" s="562" t="s">
        <v>36</v>
      </c>
      <c r="P65" s="562" t="s">
        <v>2044</v>
      </c>
      <c r="Q65" s="647"/>
    </row>
    <row r="66" spans="2:17" ht="29.25" customHeight="1" x14ac:dyDescent="0.3">
      <c r="B66" s="663"/>
      <c r="C66" s="646" t="s">
        <v>1373</v>
      </c>
      <c r="D66" s="647" t="s">
        <v>1895</v>
      </c>
      <c r="E66" s="645">
        <v>5</v>
      </c>
      <c r="F66" s="1815">
        <v>28</v>
      </c>
      <c r="G66" s="647" t="s">
        <v>557</v>
      </c>
      <c r="H66" s="645" t="s">
        <v>880</v>
      </c>
      <c r="I66" s="646" t="s">
        <v>397</v>
      </c>
      <c r="J66" s="647" t="s">
        <v>918</v>
      </c>
      <c r="K66" s="208">
        <v>385</v>
      </c>
      <c r="L66" s="646" t="s">
        <v>1916</v>
      </c>
      <c r="M66" s="702">
        <v>45365</v>
      </c>
      <c r="N66" s="645">
        <v>350000</v>
      </c>
      <c r="O66" s="562" t="s">
        <v>2001</v>
      </c>
      <c r="P66" s="562" t="s">
        <v>2044</v>
      </c>
      <c r="Q66" s="647"/>
    </row>
    <row r="67" spans="2:17" ht="29.25" customHeight="1" x14ac:dyDescent="0.3">
      <c r="B67" s="663"/>
      <c r="C67" s="646" t="s">
        <v>1373</v>
      </c>
      <c r="D67" s="647" t="s">
        <v>1896</v>
      </c>
      <c r="E67" s="645">
        <v>1</v>
      </c>
      <c r="F67" s="1815">
        <v>7</v>
      </c>
      <c r="G67" s="647" t="s">
        <v>1906</v>
      </c>
      <c r="H67" s="645" t="s">
        <v>1907</v>
      </c>
      <c r="I67" s="646" t="s">
        <v>540</v>
      </c>
      <c r="J67" s="647" t="s">
        <v>1908</v>
      </c>
      <c r="K67" s="43">
        <v>390</v>
      </c>
      <c r="L67" s="743">
        <v>45372</v>
      </c>
      <c r="M67" s="702">
        <v>45365</v>
      </c>
      <c r="N67" s="645"/>
      <c r="O67" s="562" t="s">
        <v>1921</v>
      </c>
      <c r="P67" s="562" t="s">
        <v>1921</v>
      </c>
      <c r="Q67" s="647"/>
    </row>
    <row r="68" spans="2:17" ht="29.25" customHeight="1" x14ac:dyDescent="0.3">
      <c r="B68" s="663"/>
      <c r="C68" s="646" t="s">
        <v>1373</v>
      </c>
      <c r="D68" s="647" t="s">
        <v>1897</v>
      </c>
      <c r="E68" s="645">
        <v>3</v>
      </c>
      <c r="F68" s="1815"/>
      <c r="G68" s="647" t="s">
        <v>511</v>
      </c>
      <c r="H68" s="645" t="s">
        <v>396</v>
      </c>
      <c r="I68" s="646" t="s">
        <v>419</v>
      </c>
      <c r="J68" s="647" t="s">
        <v>1910</v>
      </c>
      <c r="K68" s="208">
        <v>560</v>
      </c>
      <c r="L68" s="646" t="s">
        <v>1919</v>
      </c>
      <c r="M68" s="702">
        <v>45365</v>
      </c>
      <c r="N68" s="645"/>
      <c r="O68" s="562" t="s">
        <v>2019</v>
      </c>
      <c r="P68" s="562" t="s">
        <v>2044</v>
      </c>
      <c r="Q68" s="647"/>
    </row>
    <row r="69" spans="2:17" ht="29.25" customHeight="1" x14ac:dyDescent="0.3">
      <c r="B69" s="663"/>
      <c r="C69" s="646" t="s">
        <v>787</v>
      </c>
      <c r="D69" s="647" t="s">
        <v>1899</v>
      </c>
      <c r="E69" s="645">
        <v>2</v>
      </c>
      <c r="F69" s="1815">
        <v>11</v>
      </c>
      <c r="G69" s="647" t="s">
        <v>1898</v>
      </c>
      <c r="H69" s="645" t="s">
        <v>1279</v>
      </c>
      <c r="I69" s="646" t="s">
        <v>397</v>
      </c>
      <c r="J69" s="647" t="s">
        <v>1909</v>
      </c>
      <c r="K69" s="43">
        <v>66</v>
      </c>
      <c r="L69" s="646" t="s">
        <v>1918</v>
      </c>
      <c r="M69" s="702">
        <v>45365</v>
      </c>
      <c r="N69" s="645"/>
      <c r="O69" s="562" t="s">
        <v>2042</v>
      </c>
      <c r="P69" s="562" t="s">
        <v>2042</v>
      </c>
      <c r="Q69" s="647"/>
    </row>
    <row r="70" spans="2:17" ht="29.25" customHeight="1" x14ac:dyDescent="0.3">
      <c r="B70" s="663">
        <v>45369</v>
      </c>
      <c r="C70" s="646" t="s">
        <v>1373</v>
      </c>
      <c r="D70" s="647" t="s">
        <v>1960</v>
      </c>
      <c r="E70" s="645">
        <v>2</v>
      </c>
      <c r="F70" s="1815">
        <v>16</v>
      </c>
      <c r="G70" s="647" t="s">
        <v>501</v>
      </c>
      <c r="H70" s="645" t="s">
        <v>773</v>
      </c>
      <c r="I70" s="646" t="s">
        <v>1375</v>
      </c>
      <c r="J70" s="647" t="s">
        <v>1961</v>
      </c>
      <c r="K70" s="208">
        <v>490</v>
      </c>
      <c r="L70" s="646" t="s">
        <v>1973</v>
      </c>
      <c r="M70" s="702">
        <v>45372</v>
      </c>
      <c r="N70" s="645" t="s">
        <v>1604</v>
      </c>
      <c r="O70" s="562" t="s">
        <v>2024</v>
      </c>
      <c r="P70" s="562" t="s">
        <v>2044</v>
      </c>
      <c r="Q70" s="647"/>
    </row>
    <row r="71" spans="2:17" ht="29.25" customHeight="1" x14ac:dyDescent="0.3">
      <c r="B71" s="663"/>
      <c r="C71" s="646" t="s">
        <v>1373</v>
      </c>
      <c r="D71" s="647" t="s">
        <v>1962</v>
      </c>
      <c r="E71" s="645">
        <v>2</v>
      </c>
      <c r="F71" s="1815">
        <v>16</v>
      </c>
      <c r="G71" s="647" t="s">
        <v>501</v>
      </c>
      <c r="H71" s="645" t="s">
        <v>773</v>
      </c>
      <c r="I71" s="646" t="s">
        <v>1375</v>
      </c>
      <c r="J71" s="647" t="s">
        <v>1963</v>
      </c>
      <c r="K71" s="208">
        <v>490</v>
      </c>
      <c r="L71" s="646" t="s">
        <v>1973</v>
      </c>
      <c r="M71" s="702">
        <v>45372</v>
      </c>
      <c r="N71" s="645" t="s">
        <v>1604</v>
      </c>
      <c r="O71" s="562" t="s">
        <v>2024</v>
      </c>
      <c r="P71" s="562" t="s">
        <v>2044</v>
      </c>
      <c r="Q71" s="647"/>
    </row>
    <row r="72" spans="2:17" ht="29.25" customHeight="1" x14ac:dyDescent="0.3">
      <c r="B72" s="663"/>
      <c r="C72" s="646" t="s">
        <v>1373</v>
      </c>
      <c r="D72" s="647" t="s">
        <v>1964</v>
      </c>
      <c r="E72" s="645">
        <v>3</v>
      </c>
      <c r="F72" s="1815">
        <v>24</v>
      </c>
      <c r="G72" s="647" t="s">
        <v>511</v>
      </c>
      <c r="H72" s="645" t="s">
        <v>1510</v>
      </c>
      <c r="I72" s="646" t="s">
        <v>419</v>
      </c>
      <c r="J72" s="647" t="s">
        <v>1965</v>
      </c>
      <c r="K72" s="43">
        <v>650</v>
      </c>
      <c r="L72" s="646" t="s">
        <v>1975</v>
      </c>
      <c r="M72" s="702">
        <v>45372</v>
      </c>
      <c r="N72" s="645" t="s">
        <v>1985</v>
      </c>
      <c r="O72" s="562" t="s">
        <v>1983</v>
      </c>
      <c r="P72" s="562" t="s">
        <v>1983</v>
      </c>
      <c r="Q72" s="647"/>
    </row>
    <row r="73" spans="2:17" ht="29.25" customHeight="1" x14ac:dyDescent="0.3">
      <c r="B73" s="663"/>
      <c r="C73" s="646" t="s">
        <v>1373</v>
      </c>
      <c r="D73" s="647" t="s">
        <v>2047</v>
      </c>
      <c r="E73" s="645">
        <v>3</v>
      </c>
      <c r="F73" s="1815">
        <v>18</v>
      </c>
      <c r="G73" s="647" t="s">
        <v>501</v>
      </c>
      <c r="H73" s="645" t="s">
        <v>619</v>
      </c>
      <c r="I73" s="646" t="s">
        <v>503</v>
      </c>
      <c r="J73" s="647" t="s">
        <v>1967</v>
      </c>
      <c r="K73" s="208">
        <v>540</v>
      </c>
      <c r="L73" s="646" t="s">
        <v>1975</v>
      </c>
      <c r="M73" s="702">
        <v>45372</v>
      </c>
      <c r="N73" s="645" t="s">
        <v>1984</v>
      </c>
      <c r="O73" s="562" t="s">
        <v>36</v>
      </c>
      <c r="P73" s="562" t="s">
        <v>2044</v>
      </c>
      <c r="Q73" s="647"/>
    </row>
    <row r="74" spans="2:17" ht="29.25" customHeight="1" x14ac:dyDescent="0.3">
      <c r="B74" s="663"/>
      <c r="C74" s="646" t="s">
        <v>1373</v>
      </c>
      <c r="D74" s="647" t="s">
        <v>617</v>
      </c>
      <c r="E74" s="645">
        <v>4</v>
      </c>
      <c r="F74" s="1815">
        <v>22</v>
      </c>
      <c r="G74" s="647" t="s">
        <v>557</v>
      </c>
      <c r="H74" s="645" t="s">
        <v>790</v>
      </c>
      <c r="I74" s="646" t="s">
        <v>503</v>
      </c>
      <c r="J74" s="647" t="s">
        <v>801</v>
      </c>
      <c r="K74" s="208">
        <v>385</v>
      </c>
      <c r="L74" s="646" t="s">
        <v>1977</v>
      </c>
      <c r="M74" s="702">
        <v>45372</v>
      </c>
      <c r="N74" s="645">
        <v>350000</v>
      </c>
      <c r="O74" s="562" t="s">
        <v>2025</v>
      </c>
      <c r="P74" s="562" t="s">
        <v>2044</v>
      </c>
      <c r="Q74" s="647" t="s">
        <v>2048</v>
      </c>
    </row>
    <row r="75" spans="2:17" ht="29.25" customHeight="1" x14ac:dyDescent="0.3">
      <c r="B75" s="663"/>
      <c r="C75" s="646" t="s">
        <v>1373</v>
      </c>
      <c r="D75" s="647" t="s">
        <v>1968</v>
      </c>
      <c r="E75" s="645">
        <v>1</v>
      </c>
      <c r="F75" s="1815">
        <v>7</v>
      </c>
      <c r="G75" s="647" t="s">
        <v>511</v>
      </c>
      <c r="H75" s="645" t="s">
        <v>1969</v>
      </c>
      <c r="I75" s="646" t="s">
        <v>791</v>
      </c>
      <c r="J75" s="647" t="s">
        <v>1970</v>
      </c>
      <c r="K75" s="208">
        <v>250</v>
      </c>
      <c r="L75" s="743">
        <v>45378</v>
      </c>
      <c r="M75" s="702">
        <v>45372</v>
      </c>
      <c r="N75" s="944"/>
      <c r="O75" s="562" t="s">
        <v>2043</v>
      </c>
      <c r="P75" s="562" t="s">
        <v>2046</v>
      </c>
      <c r="Q75" s="647"/>
    </row>
    <row r="76" spans="2:17" ht="29.25" customHeight="1" x14ac:dyDescent="0.3">
      <c r="B76" s="663"/>
      <c r="C76" s="646" t="s">
        <v>1373</v>
      </c>
      <c r="D76" s="647" t="s">
        <v>1971</v>
      </c>
      <c r="E76" s="645">
        <v>3</v>
      </c>
      <c r="F76" s="1815">
        <v>18</v>
      </c>
      <c r="G76" s="647" t="s">
        <v>1784</v>
      </c>
      <c r="H76" s="645" t="s">
        <v>790</v>
      </c>
      <c r="I76" s="646" t="s">
        <v>503</v>
      </c>
      <c r="J76" s="647" t="s">
        <v>1782</v>
      </c>
      <c r="K76" s="208">
        <v>550</v>
      </c>
      <c r="L76" s="646" t="s">
        <v>1979</v>
      </c>
      <c r="M76" s="702">
        <v>45372</v>
      </c>
      <c r="N76" s="944">
        <v>500000</v>
      </c>
      <c r="O76" s="562" t="s">
        <v>2043</v>
      </c>
      <c r="P76" s="562" t="s">
        <v>2046</v>
      </c>
      <c r="Q76" s="647"/>
    </row>
    <row r="77" spans="2:17" ht="29.25" customHeight="1" x14ac:dyDescent="0.3">
      <c r="B77" s="951"/>
      <c r="C77" s="952" t="s">
        <v>1373</v>
      </c>
      <c r="D77" s="953" t="s">
        <v>1972</v>
      </c>
      <c r="E77" s="954">
        <v>3</v>
      </c>
      <c r="F77" s="1817">
        <v>20</v>
      </c>
      <c r="G77" s="953" t="s">
        <v>511</v>
      </c>
      <c r="H77" s="954" t="s">
        <v>1774</v>
      </c>
      <c r="I77" s="952" t="s">
        <v>540</v>
      </c>
      <c r="J77" s="953" t="s">
        <v>1775</v>
      </c>
      <c r="K77" s="962">
        <v>630</v>
      </c>
      <c r="L77" s="952" t="s">
        <v>1979</v>
      </c>
      <c r="M77" s="955">
        <v>45372</v>
      </c>
      <c r="N77" s="956"/>
      <c r="O77" s="648" t="s">
        <v>2043</v>
      </c>
      <c r="P77" s="648" t="s">
        <v>2046</v>
      </c>
      <c r="Q77" s="953"/>
    </row>
    <row r="78" spans="2:17" ht="29.25" customHeight="1" x14ac:dyDescent="0.3">
      <c r="B78" s="957">
        <v>45376</v>
      </c>
      <c r="C78" s="958" t="s">
        <v>1373</v>
      </c>
      <c r="D78" s="959" t="s">
        <v>2003</v>
      </c>
      <c r="E78" s="960">
        <v>3</v>
      </c>
      <c r="F78" s="1818">
        <v>16</v>
      </c>
      <c r="G78" s="959" t="s">
        <v>831</v>
      </c>
      <c r="H78" s="960" t="s">
        <v>977</v>
      </c>
      <c r="I78" s="958" t="s">
        <v>419</v>
      </c>
      <c r="J78" s="959" t="s">
        <v>2007</v>
      </c>
      <c r="K78" s="477">
        <v>440</v>
      </c>
      <c r="L78" s="958" t="s">
        <v>2009</v>
      </c>
      <c r="M78" s="961">
        <v>45379</v>
      </c>
      <c r="N78" s="960"/>
      <c r="O78" s="550" t="s">
        <v>2049</v>
      </c>
      <c r="P78" s="550" t="s">
        <v>2212</v>
      </c>
      <c r="Q78" s="959"/>
    </row>
    <row r="79" spans="2:17" ht="29.25" customHeight="1" x14ac:dyDescent="0.3">
      <c r="B79" s="663"/>
      <c r="C79" s="646" t="s">
        <v>1373</v>
      </c>
      <c r="D79" s="647" t="s">
        <v>2004</v>
      </c>
      <c r="E79" s="645">
        <v>4</v>
      </c>
      <c r="F79" s="1815">
        <v>27</v>
      </c>
      <c r="G79" s="647" t="s">
        <v>538</v>
      </c>
      <c r="H79" s="645" t="s">
        <v>844</v>
      </c>
      <c r="I79" s="646" t="s">
        <v>558</v>
      </c>
      <c r="J79" s="647" t="s">
        <v>865</v>
      </c>
      <c r="K79" s="43">
        <v>440</v>
      </c>
      <c r="L79" s="646" t="s">
        <v>2011</v>
      </c>
      <c r="M79" s="702">
        <v>45379</v>
      </c>
      <c r="N79" s="645"/>
      <c r="O79" s="562" t="s">
        <v>2049</v>
      </c>
      <c r="P79" s="562" t="s">
        <v>2212</v>
      </c>
      <c r="Q79" s="647"/>
    </row>
    <row r="80" spans="2:17" ht="29.25" customHeight="1" x14ac:dyDescent="0.3">
      <c r="B80" s="663"/>
      <c r="C80" s="646" t="s">
        <v>1373</v>
      </c>
      <c r="D80" s="647" t="s">
        <v>2005</v>
      </c>
      <c r="E80" s="645">
        <v>5</v>
      </c>
      <c r="F80" s="1815">
        <v>28</v>
      </c>
      <c r="G80" s="647" t="s">
        <v>557</v>
      </c>
      <c r="H80" s="645" t="s">
        <v>880</v>
      </c>
      <c r="I80" s="646" t="s">
        <v>419</v>
      </c>
      <c r="J80" s="647" t="s">
        <v>895</v>
      </c>
      <c r="K80" s="43">
        <v>440</v>
      </c>
      <c r="L80" s="646" t="s">
        <v>2013</v>
      </c>
      <c r="M80" s="702">
        <v>45379</v>
      </c>
      <c r="N80" s="645"/>
      <c r="O80" s="562" t="s">
        <v>2049</v>
      </c>
      <c r="P80" s="562" t="s">
        <v>2212</v>
      </c>
      <c r="Q80" s="647"/>
    </row>
    <row r="81" spans="2:17" ht="29.25" customHeight="1" x14ac:dyDescent="0.3">
      <c r="B81" s="663"/>
      <c r="C81" s="646" t="s">
        <v>1373</v>
      </c>
      <c r="D81" s="647" t="s">
        <v>2006</v>
      </c>
      <c r="E81" s="645">
        <v>3</v>
      </c>
      <c r="F81" s="1815">
        <v>18</v>
      </c>
      <c r="G81" s="647" t="s">
        <v>511</v>
      </c>
      <c r="H81" s="645" t="s">
        <v>1818</v>
      </c>
      <c r="I81" s="646" t="s">
        <v>540</v>
      </c>
      <c r="J81" s="647" t="s">
        <v>2008</v>
      </c>
      <c r="K81" s="43">
        <v>590</v>
      </c>
      <c r="L81" s="646" t="s">
        <v>2015</v>
      </c>
      <c r="M81" s="702">
        <v>45379</v>
      </c>
      <c r="N81" s="645"/>
      <c r="O81" s="562" t="s">
        <v>2078</v>
      </c>
      <c r="P81" s="562" t="s">
        <v>2212</v>
      </c>
      <c r="Q81" s="647"/>
    </row>
    <row r="82" spans="2:17" ht="29.25" customHeight="1" x14ac:dyDescent="0.3">
      <c r="B82" s="663">
        <v>45383</v>
      </c>
      <c r="C82" s="646" t="s">
        <v>1373</v>
      </c>
      <c r="D82" s="647" t="s">
        <v>2028</v>
      </c>
      <c r="E82" s="645">
        <v>2</v>
      </c>
      <c r="F82" s="1815">
        <v>14</v>
      </c>
      <c r="G82" s="647" t="s">
        <v>511</v>
      </c>
      <c r="H82" s="645" t="s">
        <v>1454</v>
      </c>
      <c r="I82" s="646" t="s">
        <v>397</v>
      </c>
      <c r="J82" s="647" t="s">
        <v>2033</v>
      </c>
      <c r="K82" s="43">
        <v>500</v>
      </c>
      <c r="L82" s="646" t="s">
        <v>2037</v>
      </c>
      <c r="M82" s="702">
        <v>45386</v>
      </c>
      <c r="N82" s="645"/>
      <c r="O82" s="562" t="s">
        <v>2078</v>
      </c>
      <c r="P82" s="562" t="s">
        <v>2212</v>
      </c>
      <c r="Q82" s="647"/>
    </row>
    <row r="83" spans="2:17" ht="29.25" customHeight="1" x14ac:dyDescent="0.3">
      <c r="B83" s="663"/>
      <c r="C83" s="646" t="s">
        <v>1373</v>
      </c>
      <c r="D83" s="647" t="s">
        <v>2028</v>
      </c>
      <c r="E83" s="645">
        <v>2</v>
      </c>
      <c r="F83" s="1815">
        <v>14</v>
      </c>
      <c r="G83" s="647" t="s">
        <v>511</v>
      </c>
      <c r="H83" s="645" t="s">
        <v>1774</v>
      </c>
      <c r="I83" s="646" t="s">
        <v>397</v>
      </c>
      <c r="J83" s="647" t="s">
        <v>2031</v>
      </c>
      <c r="K83" s="43">
        <v>500</v>
      </c>
      <c r="L83" s="646" t="s">
        <v>2037</v>
      </c>
      <c r="M83" s="702">
        <v>45386</v>
      </c>
      <c r="N83" s="645"/>
      <c r="O83" s="562" t="s">
        <v>2078</v>
      </c>
      <c r="P83" s="562" t="s">
        <v>2212</v>
      </c>
      <c r="Q83" s="647"/>
    </row>
    <row r="84" spans="2:17" ht="29.25" customHeight="1" x14ac:dyDescent="0.3">
      <c r="B84" s="663"/>
      <c r="C84" s="646" t="s">
        <v>1373</v>
      </c>
      <c r="D84" s="647" t="s">
        <v>2029</v>
      </c>
      <c r="E84" s="645">
        <v>2</v>
      </c>
      <c r="F84" s="1815">
        <v>14</v>
      </c>
      <c r="G84" s="647" t="s">
        <v>511</v>
      </c>
      <c r="H84" s="645" t="s">
        <v>2034</v>
      </c>
      <c r="I84" s="646" t="s">
        <v>1375</v>
      </c>
      <c r="J84" s="647" t="s">
        <v>2035</v>
      </c>
      <c r="K84" s="43">
        <v>410</v>
      </c>
      <c r="L84" s="646" t="s">
        <v>2037</v>
      </c>
      <c r="M84" s="702">
        <v>45386</v>
      </c>
      <c r="N84" s="645"/>
      <c r="O84" s="562" t="s">
        <v>2078</v>
      </c>
      <c r="P84" s="562" t="s">
        <v>2212</v>
      </c>
      <c r="Q84" s="647"/>
    </row>
    <row r="85" spans="2:17" ht="29.25" customHeight="1" x14ac:dyDescent="0.3">
      <c r="B85" s="663"/>
      <c r="C85" s="646" t="s">
        <v>1373</v>
      </c>
      <c r="D85" s="647" t="s">
        <v>2030</v>
      </c>
      <c r="E85" s="645">
        <v>2</v>
      </c>
      <c r="F85" s="1815">
        <v>14</v>
      </c>
      <c r="G85" s="647" t="s">
        <v>511</v>
      </c>
      <c r="H85" s="645" t="s">
        <v>1437</v>
      </c>
      <c r="I85" s="646" t="s">
        <v>540</v>
      </c>
      <c r="J85" s="647" t="s">
        <v>2036</v>
      </c>
      <c r="K85" s="43">
        <v>500</v>
      </c>
      <c r="L85" s="646" t="s">
        <v>2039</v>
      </c>
      <c r="M85" s="702">
        <v>45386</v>
      </c>
      <c r="N85" s="645"/>
      <c r="O85" s="562" t="s">
        <v>2080</v>
      </c>
      <c r="P85" s="562" t="s">
        <v>2212</v>
      </c>
      <c r="Q85" s="647"/>
    </row>
    <row r="86" spans="2:17" ht="29.25" customHeight="1" x14ac:dyDescent="0.3">
      <c r="B86" s="663"/>
      <c r="C86" s="646" t="s">
        <v>1373</v>
      </c>
      <c r="D86" s="647" t="s">
        <v>1451</v>
      </c>
      <c r="E86" s="645">
        <v>3</v>
      </c>
      <c r="F86" s="1815">
        <v>20</v>
      </c>
      <c r="G86" s="647" t="s">
        <v>511</v>
      </c>
      <c r="H86" s="645" t="s">
        <v>1454</v>
      </c>
      <c r="I86" s="646" t="s">
        <v>540</v>
      </c>
      <c r="J86" s="647" t="s">
        <v>1457</v>
      </c>
      <c r="K86" s="43">
        <v>630</v>
      </c>
      <c r="L86" s="646" t="s">
        <v>2009</v>
      </c>
      <c r="M86" s="702">
        <v>45386</v>
      </c>
      <c r="N86" s="645"/>
      <c r="O86" s="562" t="s">
        <v>2049</v>
      </c>
      <c r="P86" s="562" t="s">
        <v>2212</v>
      </c>
      <c r="Q86" s="647"/>
    </row>
    <row r="87" spans="2:17" ht="29.25" customHeight="1" x14ac:dyDescent="0.3">
      <c r="B87" s="663">
        <v>45387</v>
      </c>
      <c r="C87" s="646" t="s">
        <v>416</v>
      </c>
      <c r="D87" s="647" t="s">
        <v>2050</v>
      </c>
      <c r="E87" s="645">
        <v>3</v>
      </c>
      <c r="F87" s="1815">
        <v>18</v>
      </c>
      <c r="G87" s="647" t="s">
        <v>538</v>
      </c>
      <c r="H87" s="645" t="s">
        <v>1595</v>
      </c>
      <c r="I87" s="646" t="s">
        <v>419</v>
      </c>
      <c r="J87" s="647" t="s">
        <v>2058</v>
      </c>
      <c r="K87" s="43">
        <v>341</v>
      </c>
      <c r="L87" s="646" t="s">
        <v>2068</v>
      </c>
      <c r="M87" s="702">
        <v>45393</v>
      </c>
      <c r="N87" s="645"/>
      <c r="O87" s="562" t="s">
        <v>2149</v>
      </c>
      <c r="P87" s="562" t="s">
        <v>2212</v>
      </c>
      <c r="Q87" s="647"/>
    </row>
    <row r="88" spans="2:17" ht="29.25" customHeight="1" x14ac:dyDescent="0.3">
      <c r="B88" s="663"/>
      <c r="C88" s="646" t="s">
        <v>416</v>
      </c>
      <c r="D88" s="647" t="s">
        <v>2051</v>
      </c>
      <c r="E88" s="645">
        <v>4</v>
      </c>
      <c r="F88" s="1815">
        <v>27</v>
      </c>
      <c r="G88" s="647" t="s">
        <v>538</v>
      </c>
      <c r="H88" s="645" t="s">
        <v>977</v>
      </c>
      <c r="I88" s="646" t="s">
        <v>791</v>
      </c>
      <c r="J88" s="647" t="s">
        <v>2059</v>
      </c>
      <c r="K88" s="43">
        <v>440</v>
      </c>
      <c r="L88" s="646" t="s">
        <v>2070</v>
      </c>
      <c r="M88" s="702">
        <v>45393</v>
      </c>
      <c r="N88" s="645"/>
      <c r="O88" s="562" t="s">
        <v>2149</v>
      </c>
      <c r="P88" s="562" t="s">
        <v>2212</v>
      </c>
      <c r="Q88" s="647"/>
    </row>
    <row r="89" spans="2:17" ht="29.25" customHeight="1" x14ac:dyDescent="0.3">
      <c r="B89" s="663"/>
      <c r="C89" s="646" t="s">
        <v>416</v>
      </c>
      <c r="D89" s="647" t="s">
        <v>2051</v>
      </c>
      <c r="E89" s="645">
        <v>4</v>
      </c>
      <c r="F89" s="1815">
        <v>27</v>
      </c>
      <c r="G89" s="647" t="s">
        <v>538</v>
      </c>
      <c r="H89" s="645" t="s">
        <v>977</v>
      </c>
      <c r="I89" s="646" t="s">
        <v>791</v>
      </c>
      <c r="J89" s="647" t="s">
        <v>978</v>
      </c>
      <c r="K89" s="43">
        <v>440</v>
      </c>
      <c r="L89" s="646" t="s">
        <v>2070</v>
      </c>
      <c r="M89" s="702">
        <v>45393</v>
      </c>
      <c r="N89" s="645"/>
      <c r="O89" s="562" t="s">
        <v>2149</v>
      </c>
      <c r="P89" s="562" t="s">
        <v>2212</v>
      </c>
      <c r="Q89" s="647"/>
    </row>
    <row r="90" spans="2:17" ht="29.25" customHeight="1" x14ac:dyDescent="0.3">
      <c r="B90" s="663"/>
      <c r="C90" s="646" t="s">
        <v>416</v>
      </c>
      <c r="D90" s="647" t="s">
        <v>2151</v>
      </c>
      <c r="E90" s="645">
        <v>5</v>
      </c>
      <c r="F90" s="1815">
        <v>27</v>
      </c>
      <c r="G90" s="647" t="s">
        <v>831</v>
      </c>
      <c r="H90" s="645" t="s">
        <v>1646</v>
      </c>
      <c r="I90" s="646" t="s">
        <v>397</v>
      </c>
      <c r="J90" s="647" t="s">
        <v>2060</v>
      </c>
      <c r="K90" s="43">
        <v>620</v>
      </c>
      <c r="L90" s="646" t="s">
        <v>2150</v>
      </c>
      <c r="M90" s="702">
        <v>45393</v>
      </c>
      <c r="N90" s="645"/>
      <c r="O90" s="562" t="s">
        <v>2149</v>
      </c>
      <c r="P90" s="562" t="s">
        <v>2212</v>
      </c>
      <c r="Q90" s="647"/>
    </row>
    <row r="91" spans="2:17" ht="29.25" customHeight="1" x14ac:dyDescent="0.3">
      <c r="B91" s="663"/>
      <c r="C91" s="646" t="s">
        <v>416</v>
      </c>
      <c r="D91" s="647" t="s">
        <v>2054</v>
      </c>
      <c r="E91" s="645">
        <v>3</v>
      </c>
      <c r="F91" s="1815">
        <v>24</v>
      </c>
      <c r="G91" s="647" t="s">
        <v>831</v>
      </c>
      <c r="H91" s="645" t="s">
        <v>2061</v>
      </c>
      <c r="I91" s="646" t="s">
        <v>1375</v>
      </c>
      <c r="J91" s="647" t="s">
        <v>2062</v>
      </c>
      <c r="K91" s="43">
        <v>440</v>
      </c>
      <c r="L91" s="646" t="s">
        <v>2072</v>
      </c>
      <c r="M91" s="702">
        <v>45393</v>
      </c>
      <c r="N91" s="645"/>
      <c r="O91" s="562" t="s">
        <v>2149</v>
      </c>
      <c r="P91" s="562" t="s">
        <v>2212</v>
      </c>
      <c r="Q91" s="647"/>
    </row>
    <row r="92" spans="2:17" ht="29.25" customHeight="1" x14ac:dyDescent="0.3">
      <c r="B92" s="663"/>
      <c r="C92" s="646" t="s">
        <v>416</v>
      </c>
      <c r="D92" s="647" t="s">
        <v>2055</v>
      </c>
      <c r="E92" s="645">
        <v>3</v>
      </c>
      <c r="F92" s="1815">
        <v>16</v>
      </c>
      <c r="G92" s="647" t="s">
        <v>538</v>
      </c>
      <c r="H92" s="645" t="s">
        <v>773</v>
      </c>
      <c r="I92" s="646" t="s">
        <v>1375</v>
      </c>
      <c r="J92" s="647" t="s">
        <v>2063</v>
      </c>
      <c r="K92" s="43">
        <v>341</v>
      </c>
      <c r="L92" s="646" t="s">
        <v>2072</v>
      </c>
      <c r="M92" s="702">
        <v>45393</v>
      </c>
      <c r="N92" s="645"/>
      <c r="O92" s="562" t="s">
        <v>2149</v>
      </c>
      <c r="P92" s="562" t="s">
        <v>2212</v>
      </c>
      <c r="Q92" s="647"/>
    </row>
    <row r="93" spans="2:17" ht="29.25" customHeight="1" x14ac:dyDescent="0.3">
      <c r="B93" s="663"/>
      <c r="C93" s="646" t="s">
        <v>416</v>
      </c>
      <c r="D93" s="647" t="s">
        <v>2056</v>
      </c>
      <c r="E93" s="645">
        <v>3</v>
      </c>
      <c r="F93" s="1815">
        <v>16</v>
      </c>
      <c r="G93" s="647" t="s">
        <v>831</v>
      </c>
      <c r="H93" s="645" t="s">
        <v>977</v>
      </c>
      <c r="I93" s="646" t="s">
        <v>419</v>
      </c>
      <c r="J93" s="647" t="s">
        <v>2064</v>
      </c>
      <c r="K93" s="43">
        <v>440</v>
      </c>
      <c r="L93" s="646" t="s">
        <v>2072</v>
      </c>
      <c r="M93" s="702">
        <v>45393</v>
      </c>
      <c r="N93" s="645"/>
      <c r="O93" s="562" t="s">
        <v>2149</v>
      </c>
      <c r="P93" s="562" t="s">
        <v>2212</v>
      </c>
      <c r="Q93" s="647"/>
    </row>
    <row r="94" spans="2:17" ht="29.25" customHeight="1" x14ac:dyDescent="0.3">
      <c r="B94" s="663"/>
      <c r="C94" s="646" t="s">
        <v>416</v>
      </c>
      <c r="D94" s="647" t="s">
        <v>2057</v>
      </c>
      <c r="E94" s="645">
        <v>2</v>
      </c>
      <c r="F94" s="1815">
        <v>14</v>
      </c>
      <c r="G94" s="647" t="s">
        <v>511</v>
      </c>
      <c r="H94" s="645" t="s">
        <v>1454</v>
      </c>
      <c r="I94" s="646" t="s">
        <v>1375</v>
      </c>
      <c r="J94" s="647" t="s">
        <v>2065</v>
      </c>
      <c r="K94" s="43">
        <v>500</v>
      </c>
      <c r="L94" s="646" t="s">
        <v>2074</v>
      </c>
      <c r="M94" s="702">
        <v>45393</v>
      </c>
      <c r="N94" s="645"/>
      <c r="O94" s="562" t="s">
        <v>2159</v>
      </c>
      <c r="P94" s="562" t="s">
        <v>2212</v>
      </c>
      <c r="Q94" s="647"/>
    </row>
    <row r="95" spans="2:17" ht="29.25" customHeight="1" x14ac:dyDescent="0.3">
      <c r="B95" s="663"/>
      <c r="C95" s="646" t="s">
        <v>509</v>
      </c>
      <c r="D95" s="647" t="s">
        <v>1502</v>
      </c>
      <c r="E95" s="645">
        <v>2</v>
      </c>
      <c r="F95" s="1815">
        <v>16</v>
      </c>
      <c r="G95" s="647" t="s">
        <v>501</v>
      </c>
      <c r="H95" s="645" t="s">
        <v>773</v>
      </c>
      <c r="I95" s="646" t="s">
        <v>558</v>
      </c>
      <c r="J95" s="647" t="s">
        <v>2066</v>
      </c>
      <c r="K95" s="43">
        <v>490</v>
      </c>
      <c r="L95" s="646" t="s">
        <v>2074</v>
      </c>
      <c r="M95" s="702">
        <v>45393</v>
      </c>
      <c r="N95" s="645"/>
      <c r="O95" s="562" t="s">
        <v>2149</v>
      </c>
      <c r="P95" s="562" t="s">
        <v>2212</v>
      </c>
      <c r="Q95" s="647"/>
    </row>
    <row r="96" spans="2:17" ht="29.25" customHeight="1" x14ac:dyDescent="0.3">
      <c r="B96" s="663"/>
      <c r="C96" s="646" t="s">
        <v>509</v>
      </c>
      <c r="D96" s="647" t="s">
        <v>1502</v>
      </c>
      <c r="E96" s="645">
        <v>2</v>
      </c>
      <c r="F96" s="1815">
        <v>16</v>
      </c>
      <c r="G96" s="647" t="s">
        <v>501</v>
      </c>
      <c r="H96" s="645" t="s">
        <v>773</v>
      </c>
      <c r="I96" s="646" t="s">
        <v>397</v>
      </c>
      <c r="J96" s="647" t="s">
        <v>2067</v>
      </c>
      <c r="K96" s="43">
        <v>490</v>
      </c>
      <c r="L96" s="646" t="s">
        <v>2074</v>
      </c>
      <c r="M96" s="702">
        <v>45393</v>
      </c>
      <c r="N96" s="645"/>
      <c r="O96" s="562" t="s">
        <v>2149</v>
      </c>
      <c r="P96" s="562" t="s">
        <v>2212</v>
      </c>
      <c r="Q96" s="647"/>
    </row>
    <row r="97" spans="2:18" ht="29.25" customHeight="1" x14ac:dyDescent="0.3">
      <c r="B97" s="663">
        <v>45391</v>
      </c>
      <c r="C97" s="646" t="s">
        <v>416</v>
      </c>
      <c r="D97" s="647" t="s">
        <v>2081</v>
      </c>
      <c r="E97" s="645">
        <v>13</v>
      </c>
      <c r="F97" s="1815">
        <v>100</v>
      </c>
      <c r="G97" s="755" t="s">
        <v>2213</v>
      </c>
      <c r="H97" s="645" t="s">
        <v>2082</v>
      </c>
      <c r="I97" s="646" t="s">
        <v>558</v>
      </c>
      <c r="J97" s="647" t="s">
        <v>2083</v>
      </c>
      <c r="K97" s="43">
        <v>1450</v>
      </c>
      <c r="L97" s="646" t="s">
        <v>2085</v>
      </c>
      <c r="M97" s="702">
        <v>45393</v>
      </c>
      <c r="N97" s="645"/>
      <c r="O97" s="562" t="s">
        <v>2080</v>
      </c>
      <c r="P97" s="562" t="s">
        <v>2212</v>
      </c>
      <c r="Q97" s="647"/>
    </row>
    <row r="98" spans="2:18" ht="29.25" customHeight="1" x14ac:dyDescent="0.3">
      <c r="B98" s="663">
        <v>45397</v>
      </c>
      <c r="C98" s="646" t="s">
        <v>416</v>
      </c>
      <c r="D98" s="647" t="s">
        <v>2086</v>
      </c>
      <c r="E98" s="645">
        <v>3</v>
      </c>
      <c r="F98" s="1815">
        <v>18</v>
      </c>
      <c r="G98" s="647" t="s">
        <v>511</v>
      </c>
      <c r="H98" s="645" t="s">
        <v>1969</v>
      </c>
      <c r="I98" s="646" t="s">
        <v>791</v>
      </c>
      <c r="J98" s="647" t="s">
        <v>1970</v>
      </c>
      <c r="K98" s="43">
        <v>590</v>
      </c>
      <c r="L98" s="646" t="s">
        <v>2122</v>
      </c>
      <c r="M98" s="702">
        <v>45400</v>
      </c>
      <c r="N98" s="645"/>
      <c r="O98" s="562" t="s">
        <v>2162</v>
      </c>
      <c r="P98" s="562" t="s">
        <v>2212</v>
      </c>
      <c r="Q98" s="647"/>
    </row>
    <row r="99" spans="2:18" ht="29.25" customHeight="1" x14ac:dyDescent="0.3">
      <c r="B99" s="663"/>
      <c r="C99" s="646" t="s">
        <v>509</v>
      </c>
      <c r="D99" s="647" t="s">
        <v>2087</v>
      </c>
      <c r="E99" s="645">
        <v>3</v>
      </c>
      <c r="F99" s="1815">
        <v>18</v>
      </c>
      <c r="G99" s="647" t="s">
        <v>511</v>
      </c>
      <c r="H99" s="645" t="s">
        <v>1454</v>
      </c>
      <c r="I99" s="646" t="s">
        <v>503</v>
      </c>
      <c r="J99" s="647" t="s">
        <v>2111</v>
      </c>
      <c r="K99" s="43">
        <v>590</v>
      </c>
      <c r="L99" s="646" t="s">
        <v>2122</v>
      </c>
      <c r="M99" s="702">
        <v>45400</v>
      </c>
      <c r="N99" s="645"/>
      <c r="O99" s="562" t="s">
        <v>2162</v>
      </c>
      <c r="P99" s="562" t="s">
        <v>2212</v>
      </c>
      <c r="Q99" s="647"/>
    </row>
    <row r="100" spans="2:18" ht="29.25" customHeight="1" x14ac:dyDescent="0.3">
      <c r="B100" s="663"/>
      <c r="C100" s="646" t="s">
        <v>416</v>
      </c>
      <c r="D100" s="647" t="s">
        <v>2088</v>
      </c>
      <c r="E100" s="645">
        <v>3</v>
      </c>
      <c r="F100" s="1815">
        <v>18</v>
      </c>
      <c r="G100" s="647" t="s">
        <v>511</v>
      </c>
      <c r="H100" s="645" t="s">
        <v>539</v>
      </c>
      <c r="I100" s="646" t="s">
        <v>540</v>
      </c>
      <c r="J100" s="647" t="s">
        <v>541</v>
      </c>
      <c r="K100" s="43">
        <v>580</v>
      </c>
      <c r="L100" s="646" t="s">
        <v>2122</v>
      </c>
      <c r="M100" s="702">
        <v>45400</v>
      </c>
      <c r="N100" s="645"/>
      <c r="O100" s="562" t="s">
        <v>2162</v>
      </c>
      <c r="P100" s="562" t="s">
        <v>2212</v>
      </c>
      <c r="Q100" s="647"/>
    </row>
    <row r="101" spans="2:18" ht="29.25" customHeight="1" x14ac:dyDescent="0.3">
      <c r="B101" s="663"/>
      <c r="C101" s="646" t="s">
        <v>509</v>
      </c>
      <c r="D101" s="647" t="s">
        <v>2089</v>
      </c>
      <c r="E101" s="645">
        <v>3</v>
      </c>
      <c r="F101" s="1815">
        <v>18</v>
      </c>
      <c r="G101" s="647" t="s">
        <v>511</v>
      </c>
      <c r="H101" s="645" t="s">
        <v>977</v>
      </c>
      <c r="I101" s="646" t="s">
        <v>791</v>
      </c>
      <c r="J101" s="647" t="s">
        <v>978</v>
      </c>
      <c r="K101" s="43">
        <v>590</v>
      </c>
      <c r="L101" s="646" t="s">
        <v>2122</v>
      </c>
      <c r="M101" s="702">
        <v>45400</v>
      </c>
      <c r="N101" s="645"/>
      <c r="O101" s="562" t="s">
        <v>2159</v>
      </c>
      <c r="P101" s="562" t="s">
        <v>2212</v>
      </c>
      <c r="Q101" s="647"/>
    </row>
    <row r="102" spans="2:18" ht="29.25" customHeight="1" x14ac:dyDescent="0.3">
      <c r="B102" s="663"/>
      <c r="C102" s="646" t="s">
        <v>416</v>
      </c>
      <c r="D102" s="647" t="s">
        <v>2090</v>
      </c>
      <c r="E102" s="645">
        <v>4</v>
      </c>
      <c r="F102" s="1815">
        <v>24</v>
      </c>
      <c r="G102" s="647" t="s">
        <v>538</v>
      </c>
      <c r="H102" s="645" t="s">
        <v>2112</v>
      </c>
      <c r="I102" s="646" t="s">
        <v>419</v>
      </c>
      <c r="J102" s="647" t="s">
        <v>2113</v>
      </c>
      <c r="K102" s="43">
        <v>429</v>
      </c>
      <c r="L102" s="646" t="s">
        <v>2124</v>
      </c>
      <c r="M102" s="702">
        <v>45400</v>
      </c>
      <c r="N102" s="645"/>
      <c r="O102" s="562" t="s">
        <v>2159</v>
      </c>
      <c r="P102" s="562" t="s">
        <v>2212</v>
      </c>
      <c r="Q102" s="647"/>
    </row>
    <row r="103" spans="2:18" ht="29.25" customHeight="1" x14ac:dyDescent="0.3">
      <c r="B103" s="663"/>
      <c r="C103" s="646" t="s">
        <v>416</v>
      </c>
      <c r="D103" s="647" t="s">
        <v>2091</v>
      </c>
      <c r="E103" s="645">
        <v>5</v>
      </c>
      <c r="F103" s="1815">
        <v>38</v>
      </c>
      <c r="G103" s="647" t="s">
        <v>2114</v>
      </c>
      <c r="H103" s="645" t="s">
        <v>1646</v>
      </c>
      <c r="I103" s="646" t="s">
        <v>503</v>
      </c>
      <c r="J103" s="647" t="s">
        <v>2115</v>
      </c>
      <c r="K103" s="43">
        <v>880</v>
      </c>
      <c r="L103" s="646" t="s">
        <v>2126</v>
      </c>
      <c r="M103" s="702">
        <v>45400</v>
      </c>
      <c r="N103" s="645"/>
      <c r="O103" s="562"/>
      <c r="P103" s="562"/>
      <c r="Q103" s="647"/>
    </row>
    <row r="104" spans="2:18" ht="29.25" customHeight="1" x14ac:dyDescent="0.3">
      <c r="B104" s="663"/>
      <c r="C104" s="646" t="s">
        <v>416</v>
      </c>
      <c r="D104" s="647" t="s">
        <v>2093</v>
      </c>
      <c r="E104" s="645">
        <v>5</v>
      </c>
      <c r="F104" s="1815">
        <v>28</v>
      </c>
      <c r="G104" s="647" t="s">
        <v>538</v>
      </c>
      <c r="H104" s="645" t="s">
        <v>880</v>
      </c>
      <c r="I104" s="646" t="s">
        <v>397</v>
      </c>
      <c r="J104" s="647" t="s">
        <v>918</v>
      </c>
      <c r="K104" s="43">
        <v>539</v>
      </c>
      <c r="L104" s="646" t="s">
        <v>2126</v>
      </c>
      <c r="M104" s="702">
        <v>45400</v>
      </c>
      <c r="N104" s="645"/>
      <c r="O104" s="562" t="s">
        <v>2159</v>
      </c>
      <c r="P104" s="562" t="s">
        <v>2212</v>
      </c>
      <c r="Q104" s="647"/>
    </row>
    <row r="105" spans="2:18" ht="29.25" customHeight="1" x14ac:dyDescent="0.3">
      <c r="B105" s="663"/>
      <c r="C105" s="646" t="s">
        <v>416</v>
      </c>
      <c r="D105" s="647" t="s">
        <v>2094</v>
      </c>
      <c r="E105" s="645">
        <v>3</v>
      </c>
      <c r="F105" s="1815">
        <v>18</v>
      </c>
      <c r="G105" s="647" t="s">
        <v>511</v>
      </c>
      <c r="H105" s="645" t="s">
        <v>2116</v>
      </c>
      <c r="I105" s="646" t="s">
        <v>503</v>
      </c>
      <c r="J105" s="647" t="s">
        <v>2117</v>
      </c>
      <c r="K105" s="43">
        <v>600</v>
      </c>
      <c r="L105" s="646" t="s">
        <v>2128</v>
      </c>
      <c r="M105" s="702">
        <v>45400</v>
      </c>
      <c r="N105" s="645"/>
      <c r="O105" s="562" t="s">
        <v>2162</v>
      </c>
      <c r="P105" s="562" t="s">
        <v>2212</v>
      </c>
      <c r="Q105" s="647"/>
    </row>
    <row r="106" spans="2:18" ht="29.25" customHeight="1" x14ac:dyDescent="0.3">
      <c r="B106" s="663"/>
      <c r="C106" s="646" t="s">
        <v>416</v>
      </c>
      <c r="D106" s="647" t="s">
        <v>2096</v>
      </c>
      <c r="E106" s="645">
        <v>2</v>
      </c>
      <c r="F106" s="1815">
        <v>14</v>
      </c>
      <c r="G106" s="647" t="s">
        <v>501</v>
      </c>
      <c r="H106" s="645" t="s">
        <v>977</v>
      </c>
      <c r="I106" s="646" t="s">
        <v>791</v>
      </c>
      <c r="J106" s="647" t="s">
        <v>2059</v>
      </c>
      <c r="K106" s="43">
        <v>450</v>
      </c>
      <c r="L106" s="646" t="s">
        <v>2130</v>
      </c>
      <c r="M106" s="702">
        <v>45400</v>
      </c>
      <c r="N106" s="645"/>
      <c r="O106" s="562" t="s">
        <v>2214</v>
      </c>
      <c r="P106" s="562" t="s">
        <v>2214</v>
      </c>
      <c r="Q106" s="647"/>
    </row>
    <row r="107" spans="2:18" ht="29.25" customHeight="1" x14ac:dyDescent="0.3">
      <c r="B107" s="663"/>
      <c r="C107" s="646" t="s">
        <v>416</v>
      </c>
      <c r="D107" s="647" t="s">
        <v>2095</v>
      </c>
      <c r="E107" s="645">
        <v>3</v>
      </c>
      <c r="F107" s="1815">
        <v>18</v>
      </c>
      <c r="G107" s="647" t="s">
        <v>511</v>
      </c>
      <c r="H107" s="645" t="s">
        <v>1642</v>
      </c>
      <c r="I107" s="646" t="s">
        <v>791</v>
      </c>
      <c r="J107" s="647" t="s">
        <v>1643</v>
      </c>
      <c r="K107" s="43">
        <v>540</v>
      </c>
      <c r="L107" s="646" t="s">
        <v>2132</v>
      </c>
      <c r="M107" s="702">
        <v>45400</v>
      </c>
      <c r="N107" s="645"/>
      <c r="O107" s="562" t="s">
        <v>2163</v>
      </c>
      <c r="P107" s="562" t="s">
        <v>2212</v>
      </c>
      <c r="Q107" s="647"/>
    </row>
    <row r="108" spans="2:18" ht="29.25" customHeight="1" x14ac:dyDescent="0.3">
      <c r="B108" s="663"/>
      <c r="C108" s="646" t="s">
        <v>416</v>
      </c>
      <c r="D108" s="647" t="s">
        <v>2098</v>
      </c>
      <c r="E108" s="645">
        <v>2</v>
      </c>
      <c r="F108" s="1815">
        <v>16</v>
      </c>
      <c r="G108" s="647" t="s">
        <v>2118</v>
      </c>
      <c r="H108" s="645" t="s">
        <v>2119</v>
      </c>
      <c r="I108" s="646" t="s">
        <v>419</v>
      </c>
      <c r="J108" s="647" t="s">
        <v>2120</v>
      </c>
      <c r="K108" s="43">
        <v>500</v>
      </c>
      <c r="L108" s="646" t="s">
        <v>2130</v>
      </c>
      <c r="M108" s="702">
        <v>45400</v>
      </c>
      <c r="N108" s="645"/>
      <c r="O108" s="562" t="s">
        <v>2149</v>
      </c>
      <c r="P108" s="562" t="s">
        <v>2212</v>
      </c>
      <c r="Q108" s="647"/>
    </row>
    <row r="109" spans="2:18" ht="29.25" customHeight="1" x14ac:dyDescent="0.3">
      <c r="B109" s="1124"/>
      <c r="C109" s="1125" t="s">
        <v>509</v>
      </c>
      <c r="D109" s="1126" t="s">
        <v>2110</v>
      </c>
      <c r="E109" s="1127">
        <v>2</v>
      </c>
      <c r="F109" s="1819">
        <v>14</v>
      </c>
      <c r="G109" s="1126" t="s">
        <v>511</v>
      </c>
      <c r="H109" s="1127" t="s">
        <v>1642</v>
      </c>
      <c r="I109" s="1125" t="s">
        <v>791</v>
      </c>
      <c r="J109" s="1126" t="s">
        <v>2121</v>
      </c>
      <c r="K109" s="689">
        <v>480</v>
      </c>
      <c r="L109" s="1125" t="s">
        <v>2134</v>
      </c>
      <c r="M109" s="1128">
        <v>45400</v>
      </c>
      <c r="N109" s="1127" t="s">
        <v>2161</v>
      </c>
      <c r="O109" s="716" t="s">
        <v>2215</v>
      </c>
      <c r="P109" s="716" t="s">
        <v>2215</v>
      </c>
      <c r="Q109" s="1126"/>
      <c r="R109" s="741" t="s">
        <v>2160</v>
      </c>
    </row>
    <row r="110" spans="2:18" ht="29.25" customHeight="1" x14ac:dyDescent="0.3">
      <c r="B110" s="663"/>
      <c r="C110" s="646" t="s">
        <v>416</v>
      </c>
      <c r="D110" s="647" t="s">
        <v>2104</v>
      </c>
      <c r="E110" s="645">
        <v>2</v>
      </c>
      <c r="F110" s="1815">
        <v>16</v>
      </c>
      <c r="G110" s="647" t="s">
        <v>1509</v>
      </c>
      <c r="H110" s="645" t="s">
        <v>1510</v>
      </c>
      <c r="I110" s="646" t="s">
        <v>1375</v>
      </c>
      <c r="J110" s="647" t="s">
        <v>2099</v>
      </c>
      <c r="K110" s="43">
        <v>420</v>
      </c>
      <c r="L110" s="646" t="s">
        <v>2134</v>
      </c>
      <c r="M110" s="702">
        <v>45400</v>
      </c>
      <c r="N110" s="645"/>
      <c r="O110" s="562" t="s">
        <v>2196</v>
      </c>
      <c r="P110" s="562" t="s">
        <v>2212</v>
      </c>
      <c r="Q110" s="647"/>
    </row>
    <row r="111" spans="2:18" ht="29.25" customHeight="1" x14ac:dyDescent="0.3">
      <c r="B111" s="557" t="s">
        <v>2209</v>
      </c>
      <c r="C111" s="558" t="s">
        <v>787</v>
      </c>
      <c r="D111" s="559" t="s">
        <v>2198</v>
      </c>
      <c r="E111" s="558">
        <v>2</v>
      </c>
      <c r="F111" s="562">
        <v>11</v>
      </c>
      <c r="G111" s="561" t="s">
        <v>1898</v>
      </c>
      <c r="H111" s="585" t="s">
        <v>1279</v>
      </c>
      <c r="I111" s="636" t="s">
        <v>397</v>
      </c>
      <c r="J111" s="561" t="s">
        <v>1909</v>
      </c>
      <c r="K111" s="563">
        <v>66</v>
      </c>
      <c r="L111" s="560" t="s">
        <v>2208</v>
      </c>
      <c r="M111" s="702"/>
      <c r="N111" s="645"/>
      <c r="O111" s="562" t="s">
        <v>1446</v>
      </c>
      <c r="P111" s="562" t="s">
        <v>1446</v>
      </c>
      <c r="Q111" s="647"/>
    </row>
    <row r="112" spans="2:18" ht="29.25" customHeight="1" x14ac:dyDescent="0.3">
      <c r="B112" s="1063" t="s">
        <v>2209</v>
      </c>
      <c r="C112" s="558" t="s">
        <v>416</v>
      </c>
      <c r="D112" s="559" t="s">
        <v>2199</v>
      </c>
      <c r="E112" s="558">
        <v>2</v>
      </c>
      <c r="F112" s="562"/>
      <c r="G112" s="561" t="s">
        <v>1906</v>
      </c>
      <c r="H112" s="585" t="s">
        <v>1454</v>
      </c>
      <c r="I112" s="636" t="s">
        <v>397</v>
      </c>
      <c r="J112" s="561" t="s">
        <v>1839</v>
      </c>
      <c r="K112" s="563">
        <v>770</v>
      </c>
      <c r="L112" s="560" t="s">
        <v>2207</v>
      </c>
      <c r="M112" s="702"/>
      <c r="N112" s="645"/>
      <c r="O112" s="562" t="s">
        <v>1921</v>
      </c>
      <c r="P112" s="562" t="s">
        <v>1921</v>
      </c>
      <c r="Q112" s="647"/>
    </row>
    <row r="113" spans="2:17" ht="29.25" customHeight="1" x14ac:dyDescent="0.3">
      <c r="B113" s="663">
        <v>45414</v>
      </c>
      <c r="C113" s="558" t="s">
        <v>416</v>
      </c>
      <c r="D113" s="559" t="s">
        <v>2200</v>
      </c>
      <c r="E113" s="558">
        <v>3</v>
      </c>
      <c r="F113" s="562">
        <v>18</v>
      </c>
      <c r="G113" s="561" t="s">
        <v>511</v>
      </c>
      <c r="H113" s="585" t="s">
        <v>1818</v>
      </c>
      <c r="I113" s="636" t="s">
        <v>503</v>
      </c>
      <c r="J113" s="561" t="s">
        <v>2201</v>
      </c>
      <c r="K113" s="563">
        <v>590</v>
      </c>
      <c r="L113" s="560" t="s">
        <v>2210</v>
      </c>
      <c r="M113" s="702">
        <v>45419</v>
      </c>
      <c r="N113" s="645"/>
      <c r="O113" s="562" t="s">
        <v>3216</v>
      </c>
      <c r="P113" s="562"/>
      <c r="Q113" s="647"/>
    </row>
    <row r="114" spans="2:17" ht="29.25" customHeight="1" x14ac:dyDescent="0.3">
      <c r="B114" s="663">
        <v>45420</v>
      </c>
      <c r="C114" s="558" t="s">
        <v>54</v>
      </c>
      <c r="D114" s="559" t="s">
        <v>525</v>
      </c>
      <c r="E114" s="558">
        <v>2</v>
      </c>
      <c r="F114" s="562">
        <v>14</v>
      </c>
      <c r="G114" s="561" t="s">
        <v>288</v>
      </c>
      <c r="H114" s="585" t="s">
        <v>526</v>
      </c>
      <c r="I114" s="636" t="s">
        <v>23</v>
      </c>
      <c r="J114" s="561" t="s">
        <v>527</v>
      </c>
      <c r="K114" s="563">
        <v>380</v>
      </c>
      <c r="L114" s="560" t="s">
        <v>2205</v>
      </c>
      <c r="M114" s="702">
        <v>45426</v>
      </c>
      <c r="N114" s="645"/>
      <c r="O114" s="562" t="s">
        <v>3216</v>
      </c>
      <c r="P114" s="562"/>
      <c r="Q114" s="647"/>
    </row>
    <row r="115" spans="2:17" ht="29.25" customHeight="1" x14ac:dyDescent="0.3">
      <c r="B115" s="557"/>
      <c r="C115" s="558" t="s">
        <v>416</v>
      </c>
      <c r="D115" s="559" t="s">
        <v>2202</v>
      </c>
      <c r="E115" s="558">
        <v>2</v>
      </c>
      <c r="F115" s="562">
        <v>15</v>
      </c>
      <c r="G115" s="561" t="s">
        <v>831</v>
      </c>
      <c r="H115" s="585" t="s">
        <v>1279</v>
      </c>
      <c r="I115" s="636" t="s">
        <v>558</v>
      </c>
      <c r="J115" s="561" t="s">
        <v>2203</v>
      </c>
      <c r="K115" s="563">
        <v>380</v>
      </c>
      <c r="L115" s="560" t="s">
        <v>2205</v>
      </c>
      <c r="M115" s="702">
        <v>45426</v>
      </c>
      <c r="N115" s="645"/>
      <c r="O115" s="562" t="s">
        <v>3216</v>
      </c>
      <c r="P115" s="562"/>
      <c r="Q115" s="647"/>
    </row>
    <row r="116" spans="2:17" ht="29.25" customHeight="1" x14ac:dyDescent="0.3">
      <c r="B116" s="557"/>
      <c r="C116" s="558" t="s">
        <v>416</v>
      </c>
      <c r="D116" s="579" t="s">
        <v>2204</v>
      </c>
      <c r="E116" s="562">
        <v>2</v>
      </c>
      <c r="F116" s="562">
        <v>14</v>
      </c>
      <c r="G116" s="561" t="s">
        <v>511</v>
      </c>
      <c r="H116" s="585" t="s">
        <v>790</v>
      </c>
      <c r="I116" s="636" t="s">
        <v>791</v>
      </c>
      <c r="J116" s="561" t="s">
        <v>792</v>
      </c>
      <c r="K116" s="563">
        <v>510</v>
      </c>
      <c r="L116" s="560" t="s">
        <v>2206</v>
      </c>
      <c r="M116" s="702">
        <v>45426</v>
      </c>
      <c r="N116" s="645"/>
      <c r="O116" s="562" t="s">
        <v>36</v>
      </c>
      <c r="P116" s="562"/>
      <c r="Q116" s="647"/>
    </row>
    <row r="117" spans="2:17" ht="29.25" customHeight="1" x14ac:dyDescent="0.3">
      <c r="B117" s="663">
        <v>45428</v>
      </c>
      <c r="C117" s="1422" t="str">
        <f>'24 교육 실시 및 완료 현황'!C126</f>
        <v>비대면</v>
      </c>
      <c r="D117" s="1423" t="str">
        <f>'24 교육 실시 및 완료 현황'!D126</f>
        <v>실적/계획/추정 원가계산 및 손익산출 실무</v>
      </c>
      <c r="E117" s="1424">
        <f>'24 교육 실시 및 완료 현황'!E126</f>
        <v>3</v>
      </c>
      <c r="F117" s="1424">
        <f>'24 교육 실시 및 완료 현황'!F126</f>
        <v>18</v>
      </c>
      <c r="G117" s="1425" t="str">
        <f>'24 교육 실시 및 완료 현황'!G126</f>
        <v>KPC</v>
      </c>
      <c r="H117" s="1426" t="str">
        <f>'24 교육 실시 및 완료 현황'!H126</f>
        <v>전략기획팀</v>
      </c>
      <c r="I117" s="1427" t="str">
        <f>'24 교육 실시 및 완료 현황'!I126</f>
        <v>차장</v>
      </c>
      <c r="J117" s="1425" t="str">
        <f>'24 교육 실시 및 완료 현황'!J126</f>
        <v>박주영</v>
      </c>
      <c r="K117" s="1428">
        <f>'24 교육 실시 및 완료 현황'!K126</f>
        <v>590</v>
      </c>
      <c r="L117" s="1429" t="str">
        <f>'24 교육 실시 및 완료 현황'!N126</f>
        <v>5/20~5/22</v>
      </c>
      <c r="M117" s="702">
        <v>45433</v>
      </c>
      <c r="N117" s="645"/>
      <c r="O117" s="562" t="s">
        <v>36</v>
      </c>
      <c r="P117" s="562"/>
      <c r="Q117" s="647"/>
    </row>
    <row r="118" spans="2:17" ht="29.25" customHeight="1" x14ac:dyDescent="0.3">
      <c r="B118" s="663"/>
      <c r="C118" s="1422" t="str">
        <f>'24 교육 실시 및 완료 현황'!C127</f>
        <v>대면</v>
      </c>
      <c r="D118" s="1423" t="str">
        <f>'24 교육 실시 및 완료 현황'!D127</f>
        <v>구매관리기본</v>
      </c>
      <c r="E118" s="1424">
        <f>'24 교육 실시 및 완료 현황'!E127</f>
        <v>3</v>
      </c>
      <c r="F118" s="1424">
        <f>'24 교육 실시 및 완료 현황'!F127</f>
        <v>18</v>
      </c>
      <c r="G118" s="1425" t="str">
        <f>'24 교육 실시 및 완료 현황'!G127</f>
        <v>KPC</v>
      </c>
      <c r="H118" s="1426" t="str">
        <f>'24 교육 실시 및 완료 현황'!H127</f>
        <v>SCM팀</v>
      </c>
      <c r="I118" s="1427" t="str">
        <f>'24 교육 실시 및 완료 현황'!I127</f>
        <v>관리직사원</v>
      </c>
      <c r="J118" s="1425" t="str">
        <f>'24 교육 실시 및 완료 현황'!J127</f>
        <v>이태경</v>
      </c>
      <c r="K118" s="1428">
        <f>'24 교육 실시 및 완료 현황'!K127</f>
        <v>590</v>
      </c>
      <c r="L118" s="1429" t="str">
        <f>'24 교육 실시 및 완료 현황'!N127</f>
        <v>5/20~5/22</v>
      </c>
      <c r="M118" s="702">
        <v>45433</v>
      </c>
      <c r="N118" s="645"/>
      <c r="O118" s="562" t="s">
        <v>36</v>
      </c>
      <c r="P118" s="562"/>
      <c r="Q118" s="647"/>
    </row>
    <row r="119" spans="2:17" ht="29.25" customHeight="1" x14ac:dyDescent="0.3">
      <c r="B119" s="663"/>
      <c r="C119" s="1422" t="str">
        <f>'24 교육 실시 및 완료 현황'!C128</f>
        <v>대면</v>
      </c>
      <c r="D119" s="1423" t="str">
        <f>'24 교육 실시 및 완료 현황'!D128</f>
        <v>PMC 기초</v>
      </c>
      <c r="E119" s="1424">
        <f>'24 교육 실시 및 완료 현황'!E128</f>
        <v>3</v>
      </c>
      <c r="F119" s="1424">
        <f>'24 교육 실시 및 완료 현황'!F128</f>
        <v>16</v>
      </c>
      <c r="G119" s="1425" t="str">
        <f>'24 교육 실시 및 완료 현황'!G128</f>
        <v>한국화낙</v>
      </c>
      <c r="H119" s="1426" t="str">
        <f>'24 교육 실시 및 완료 현황'!H128</f>
        <v>레일공정팀(테크노)</v>
      </c>
      <c r="I119" s="1427" t="str">
        <f>'24 교육 실시 및 완료 현황'!I128</f>
        <v>대리</v>
      </c>
      <c r="J119" s="1425" t="str">
        <f>'24 교육 실시 및 완료 현황'!J128</f>
        <v>김경록</v>
      </c>
      <c r="K119" s="1428">
        <f>'24 교육 실시 및 완료 현황'!K128</f>
        <v>385</v>
      </c>
      <c r="L119" s="1429" t="str">
        <f>'24 교육 실시 및 완료 현황'!N128</f>
        <v>5/20~5/22</v>
      </c>
      <c r="M119" s="702">
        <v>45433</v>
      </c>
      <c r="N119" s="645"/>
      <c r="O119" s="562" t="s">
        <v>36</v>
      </c>
      <c r="P119" s="562"/>
      <c r="Q119" s="647"/>
    </row>
    <row r="120" spans="2:17" ht="29.25" customHeight="1" x14ac:dyDescent="0.3">
      <c r="B120" s="663"/>
      <c r="C120" s="1422" t="str">
        <f>'24 교육 실시 및 완료 현황'!C129</f>
        <v>비대면</v>
      </c>
      <c r="D120" s="1423" t="str">
        <f>'24 교육 실시 및 완료 현황'!D129</f>
        <v>품질 기획과 전략 수립</v>
      </c>
      <c r="E120" s="1424">
        <f>'24 교육 실시 및 완료 현황'!E129</f>
        <v>3</v>
      </c>
      <c r="F120" s="1424">
        <f>'24 교육 실시 및 완료 현황'!F129</f>
        <v>18</v>
      </c>
      <c r="G120" s="1425" t="str">
        <f>'24 교육 실시 및 완료 현황'!G129</f>
        <v>KSA</v>
      </c>
      <c r="H120" s="1426" t="str">
        <f>'24 교육 실시 및 완료 현황'!H129</f>
        <v>품질보증팀(테크노)</v>
      </c>
      <c r="I120" s="1427" t="str">
        <f>'24 교육 실시 및 완료 현황'!I129</f>
        <v>차장</v>
      </c>
      <c r="J120" s="1425" t="str">
        <f>'24 교육 실시 및 완료 현황'!J129</f>
        <v>양상한</v>
      </c>
      <c r="K120" s="1428">
        <f>'24 교육 실시 및 완료 현황'!K129</f>
        <v>540</v>
      </c>
      <c r="L120" s="1429" t="str">
        <f>'24 교육 실시 및 완료 현황'!N129</f>
        <v>5/20~5/22</v>
      </c>
      <c r="M120" s="702" t="s">
        <v>3212</v>
      </c>
      <c r="N120" s="645"/>
      <c r="O120" s="562" t="s">
        <v>3190</v>
      </c>
      <c r="P120" s="562" t="s">
        <v>3190</v>
      </c>
      <c r="Q120" s="647"/>
    </row>
    <row r="121" spans="2:17" ht="29.25" customHeight="1" x14ac:dyDescent="0.3">
      <c r="B121" s="663"/>
      <c r="C121" s="1422" t="str">
        <f>'24 교육 실시 및 완료 현황'!C130</f>
        <v>대면</v>
      </c>
      <c r="D121" s="1423" t="str">
        <f>'24 교육 실시 및 완료 현황'!D130</f>
        <v>예산관리전문가 양성</v>
      </c>
      <c r="E121" s="1424">
        <f>'24 교육 실시 및 완료 현황'!E130</f>
        <v>4</v>
      </c>
      <c r="F121" s="1424">
        <f>'24 교육 실시 및 완료 현황'!F130</f>
        <v>28</v>
      </c>
      <c r="G121" s="1425" t="str">
        <f>'24 교육 실시 및 완료 현황'!G130</f>
        <v>KPC</v>
      </c>
      <c r="H121" s="1426" t="str">
        <f>'24 교육 실시 및 완료 현황'!H130</f>
        <v>예산관리팀</v>
      </c>
      <c r="I121" s="1427" t="str">
        <f>'24 교육 실시 및 완료 현황'!I130</f>
        <v>대리</v>
      </c>
      <c r="J121" s="1425" t="str">
        <f>'24 교육 실시 및 완료 현황'!J130</f>
        <v>전용석</v>
      </c>
      <c r="K121" s="1428">
        <f>'24 교육 실시 및 완료 현황'!K130</f>
        <v>700</v>
      </c>
      <c r="L121" s="1429" t="str">
        <f>'24 교육 실시 및 완료 현황'!N130</f>
        <v>5/20~5/23</v>
      </c>
      <c r="M121" s="702">
        <v>45433</v>
      </c>
      <c r="N121" s="645"/>
      <c r="O121" s="562" t="s">
        <v>36</v>
      </c>
      <c r="P121" s="562"/>
      <c r="Q121" s="647"/>
    </row>
    <row r="122" spans="2:17" ht="29.25" customHeight="1" x14ac:dyDescent="0.3">
      <c r="B122" s="663"/>
      <c r="C122" s="1422" t="str">
        <f>'24 교육 실시 및 완료 현황'!C131</f>
        <v>비대면</v>
      </c>
      <c r="D122" s="1423" t="str">
        <f>'24 교육 실시 및 완료 현황'!D131</f>
        <v>생산관리종합</v>
      </c>
      <c r="E122" s="1424">
        <f>'24 교육 실시 및 완료 현황'!E131</f>
        <v>4</v>
      </c>
      <c r="F122" s="1424">
        <f>'24 교육 실시 및 완료 현황'!F131</f>
        <v>28</v>
      </c>
      <c r="G122" s="1425" t="str">
        <f>'24 교육 실시 및 완료 현황'!G131</f>
        <v>KPC</v>
      </c>
      <c r="H122" s="1426" t="str">
        <f>'24 교육 실시 및 완료 현황'!H131</f>
        <v>생산2팀(볼나사)</v>
      </c>
      <c r="I122" s="1427" t="str">
        <f>'24 교육 실시 및 완료 현황'!I131</f>
        <v>대리</v>
      </c>
      <c r="J122" s="1425" t="str">
        <f>'24 교육 실시 및 완료 현황'!J131</f>
        <v>조현우</v>
      </c>
      <c r="K122" s="1428">
        <f>'24 교육 실시 및 완료 현황'!K131</f>
        <v>760</v>
      </c>
      <c r="L122" s="1429" t="str">
        <f>'24 교육 실시 및 완료 현황'!N131</f>
        <v>5/20~5/23</v>
      </c>
      <c r="M122" s="702">
        <v>45433</v>
      </c>
      <c r="N122" s="645"/>
      <c r="O122" s="562" t="s">
        <v>36</v>
      </c>
      <c r="P122" s="562"/>
      <c r="Q122" s="647"/>
    </row>
    <row r="123" spans="2:17" ht="29.25" customHeight="1" x14ac:dyDescent="0.3">
      <c r="B123" s="663"/>
      <c r="C123" s="1422" t="str">
        <f>'24 교육 실시 및 완료 현황'!C132</f>
        <v>대면</v>
      </c>
      <c r="D123" s="1423" t="str">
        <f>'24 교육 실시 및 완료 현황'!D132</f>
        <v>계장/계측제어 종합실무</v>
      </c>
      <c r="E123" s="1424">
        <f>'24 교육 실시 및 완료 현황'!E132</f>
        <v>5</v>
      </c>
      <c r="F123" s="1424">
        <f>'24 교육 실시 및 완료 현황'!F132</f>
        <v>28</v>
      </c>
      <c r="G123" s="1425" t="str">
        <f>'24 교육 실시 및 완료 현황'!G132</f>
        <v>KITA</v>
      </c>
      <c r="H123" s="1426" t="str">
        <f>'24 교육 실시 및 완료 현황'!H132</f>
        <v>로봇제어팀</v>
      </c>
      <c r="I123" s="1427" t="str">
        <f>'24 교육 실시 및 완료 현황'!I132</f>
        <v>대리</v>
      </c>
      <c r="J123" s="1425" t="str">
        <f>'24 교육 실시 및 완료 현황'!J132</f>
        <v>박형진</v>
      </c>
      <c r="K123" s="1428">
        <f>'24 교육 실시 및 완료 현황'!K132</f>
        <v>620</v>
      </c>
      <c r="L123" s="1429" t="str">
        <f>'24 교육 실시 및 완료 현황'!N132</f>
        <v>5/20~5/24</v>
      </c>
      <c r="M123" s="702">
        <v>45433</v>
      </c>
      <c r="N123" s="645"/>
      <c r="O123" s="562"/>
      <c r="P123" s="562"/>
      <c r="Q123" s="647"/>
    </row>
    <row r="124" spans="2:17" ht="29.25" customHeight="1" x14ac:dyDescent="0.3">
      <c r="B124" s="663"/>
      <c r="C124" s="1422" t="str">
        <f>'24 교육 실시 및 완료 현황'!C133</f>
        <v>대면</v>
      </c>
      <c r="D124" s="1423" t="str">
        <f>'24 교육 실시 및 완료 현황'!D133</f>
        <v>설비 윤활 기술</v>
      </c>
      <c r="E124" s="1424">
        <f>'24 교육 실시 및 완료 현황'!E133</f>
        <v>2</v>
      </c>
      <c r="F124" s="1424">
        <f>'24 교육 실시 및 완료 현황'!F133</f>
        <v>14</v>
      </c>
      <c r="G124" s="1425" t="str">
        <f>'24 교육 실시 및 완료 현황'!G133</f>
        <v>KSA</v>
      </c>
      <c r="H124" s="1426" t="str">
        <f>'24 교육 실시 및 완료 현황'!H133</f>
        <v>생산관리팀(다산)</v>
      </c>
      <c r="I124" s="1427" t="str">
        <f>'24 교육 실시 및 완료 현황'!I133</f>
        <v>반장</v>
      </c>
      <c r="J124" s="1425" t="str">
        <f>'24 교육 실시 및 완료 현황'!J133</f>
        <v>장관익</v>
      </c>
      <c r="K124" s="1428">
        <f>'24 교육 실시 및 완료 현황'!K133</f>
        <v>450</v>
      </c>
      <c r="L124" s="1429" t="str">
        <f>'24 교육 실시 및 완료 현황'!N133</f>
        <v>5/22~5/23</v>
      </c>
      <c r="M124" s="702">
        <v>45433</v>
      </c>
      <c r="N124" s="645"/>
      <c r="O124" s="562"/>
      <c r="P124" s="562"/>
      <c r="Q124" s="647"/>
    </row>
    <row r="125" spans="2:17" ht="29.25" customHeight="1" x14ac:dyDescent="0.3">
      <c r="B125" s="663"/>
      <c r="C125" s="1422" t="str">
        <f>'24 교육 실시 및 완료 현황'!C134</f>
        <v>비대면</v>
      </c>
      <c r="D125" s="1423" t="str">
        <f>'24 교육 실시 및 완료 현황'!D134</f>
        <v>채권관리실무</v>
      </c>
      <c r="E125" s="1424">
        <f>'24 교육 실시 및 완료 현황'!E134</f>
        <v>3</v>
      </c>
      <c r="F125" s="1424">
        <f>'24 교육 실시 및 완료 현황'!F134</f>
        <v>18</v>
      </c>
      <c r="G125" s="1425" t="str">
        <f>'24 교육 실시 및 완료 현황'!G134</f>
        <v>KPC</v>
      </c>
      <c r="H125" s="1426" t="str">
        <f>'24 교육 실시 및 완료 현황'!H134</f>
        <v>모션관리팀</v>
      </c>
      <c r="I125" s="1427" t="str">
        <f>'24 교육 실시 및 완료 현황'!I134</f>
        <v>대리</v>
      </c>
      <c r="J125" s="1425" t="str">
        <f>'24 교육 실시 및 완료 현황'!J134</f>
        <v>김민상</v>
      </c>
      <c r="K125" s="1428">
        <f>'24 교육 실시 및 완료 현황'!K134</f>
        <v>590</v>
      </c>
      <c r="L125" s="1429" t="str">
        <f>'24 교육 실시 및 완료 현황'!N134</f>
        <v>5/22~5/24</v>
      </c>
      <c r="M125" s="702">
        <v>45433</v>
      </c>
      <c r="N125" s="645"/>
      <c r="O125" s="562"/>
      <c r="P125" s="562"/>
      <c r="Q125" s="647"/>
    </row>
    <row r="126" spans="2:17" ht="29.25" customHeight="1" x14ac:dyDescent="0.3">
      <c r="B126" s="945" t="s">
        <v>3215</v>
      </c>
      <c r="C126" s="1433" t="str">
        <f>'24 교육 실시 및 완료 현황'!C135</f>
        <v>대면</v>
      </c>
      <c r="D126" s="1434" t="str">
        <f>'24 교육 실시 및 완료 현황'!D135</f>
        <v>자연어 처리 기술 입문</v>
      </c>
      <c r="E126" s="1435">
        <f>'24 교육 실시 및 완료 현황'!E135</f>
        <v>3</v>
      </c>
      <c r="F126" s="1435">
        <f>'24 교육 실시 및 완료 현황'!F135</f>
        <v>16</v>
      </c>
      <c r="G126" s="1436" t="str">
        <f>'24 교육 실시 및 완료 현황'!G135</f>
        <v>KITA</v>
      </c>
      <c r="H126" s="1437" t="str">
        <f>'24 교육 실시 및 완료 현황'!H135</f>
        <v>솔루션서비스팀</v>
      </c>
      <c r="I126" s="1438" t="str">
        <f>'24 교육 실시 및 완료 현황'!I135</f>
        <v>관리직사원</v>
      </c>
      <c r="J126" s="1436" t="str">
        <f>'24 교육 실시 및 완료 현황'!J135</f>
        <v>권혁준</v>
      </c>
      <c r="K126" s="1439">
        <f>'24 교육 실시 및 완료 현황'!K135</f>
        <v>450</v>
      </c>
      <c r="L126" s="1440" t="str">
        <f>'24 교육 실시 및 완료 현황'!N135</f>
        <v>5/22~5/24</v>
      </c>
      <c r="M126" s="949">
        <v>45433</v>
      </c>
      <c r="N126" s="948"/>
      <c r="O126" s="950" t="s">
        <v>3214</v>
      </c>
      <c r="P126" s="950" t="s">
        <v>3214</v>
      </c>
      <c r="Q126" s="947"/>
    </row>
    <row r="127" spans="2:17" ht="29.25" customHeight="1" x14ac:dyDescent="0.3">
      <c r="B127" s="663"/>
      <c r="C127" s="1422" t="str">
        <f>'24 교육 실시 및 완료 현황'!C136</f>
        <v>대면</v>
      </c>
      <c r="D127" s="1423" t="str">
        <f>'24 교육 실시 및 완료 현황'!D136</f>
        <v>최신 스마트 단조금형 수명향상 기술</v>
      </c>
      <c r="E127" s="1424">
        <f>'24 교육 실시 및 완료 현황'!E136</f>
        <v>3</v>
      </c>
      <c r="F127" s="1424">
        <f>'24 교육 실시 및 완료 현황'!F136</f>
        <v>19</v>
      </c>
      <c r="G127" s="1425" t="str">
        <f>'24 교육 실시 및 완료 현황'!G136</f>
        <v>KOSME</v>
      </c>
      <c r="H127" s="1426" t="str">
        <f>'24 교육 실시 및 완료 현황'!H136</f>
        <v>SCM팀</v>
      </c>
      <c r="I127" s="1427" t="str">
        <f>'24 교육 실시 및 완료 현황'!I136</f>
        <v>부장</v>
      </c>
      <c r="J127" s="1425" t="str">
        <f>'24 교육 실시 및 완료 현황'!J136</f>
        <v>허동혁</v>
      </c>
      <c r="K127" s="1428">
        <f>'24 교육 실시 및 완료 현황'!K136</f>
        <v>238.7</v>
      </c>
      <c r="L127" s="1429" t="str">
        <f>'24 교육 실시 및 완료 현황'!N136</f>
        <v>5/22~5/24</v>
      </c>
      <c r="M127" s="702">
        <v>45433</v>
      </c>
      <c r="N127" s="645"/>
      <c r="O127" s="562" t="s">
        <v>36</v>
      </c>
      <c r="P127" s="562"/>
      <c r="Q127" s="647"/>
    </row>
    <row r="128" spans="2:17" ht="29.25" customHeight="1" x14ac:dyDescent="0.3">
      <c r="B128" s="663"/>
      <c r="C128" s="1422" t="str">
        <f>'24 교육 실시 및 완료 현황'!C137</f>
        <v>대면</v>
      </c>
      <c r="D128" s="1423" t="str">
        <f>'24 교육 실시 및 완료 현황'!D137</f>
        <v>심리학 기반의 리더십 향상</v>
      </c>
      <c r="E128" s="1424">
        <f>'24 교육 실시 및 완료 현황'!E137</f>
        <v>1</v>
      </c>
      <c r="F128" s="1424">
        <f>'24 교육 실시 및 완료 현황'!F137</f>
        <v>7</v>
      </c>
      <c r="G128" s="1425" t="str">
        <f>'24 교육 실시 및 완료 현황'!G137</f>
        <v>KMA</v>
      </c>
      <c r="H128" s="1426" t="str">
        <f>'24 교육 실시 및 완료 현황'!H137</f>
        <v>서울유통영업팀</v>
      </c>
      <c r="I128" s="1427" t="str">
        <f>'24 교육 실시 및 완료 현황'!I137</f>
        <v>대리</v>
      </c>
      <c r="J128" s="1425" t="str">
        <f>'24 교육 실시 및 완료 현황'!J137</f>
        <v>이재준</v>
      </c>
      <c r="K128" s="1428">
        <f>'24 교육 실시 및 완료 현황'!K137</f>
        <v>390</v>
      </c>
      <c r="L128" s="1429">
        <f>'24 교육 실시 및 완료 현황'!N137</f>
        <v>45436</v>
      </c>
      <c r="M128" s="702" t="s">
        <v>3212</v>
      </c>
      <c r="N128" s="645"/>
      <c r="O128" s="562" t="s">
        <v>3190</v>
      </c>
      <c r="P128" s="562" t="s">
        <v>3190</v>
      </c>
      <c r="Q128" s="647"/>
    </row>
    <row r="129" spans="2:18" ht="29.25" customHeight="1" x14ac:dyDescent="0.3">
      <c r="B129" s="663" t="s">
        <v>3210</v>
      </c>
      <c r="C129" s="1422" t="str">
        <f>'24 교육 실시 및 완료 현황'!C138</f>
        <v>대면</v>
      </c>
      <c r="D129" s="1423" t="str">
        <f>'24 교육 실시 및 완료 현황'!D138</f>
        <v>나치 코리아 로봇 교육</v>
      </c>
      <c r="E129" s="1424">
        <f>'24 교육 실시 및 완료 현황'!E138</f>
        <v>4</v>
      </c>
      <c r="F129" s="1424">
        <f>'24 교육 실시 및 완료 현황'!F138</f>
        <v>30</v>
      </c>
      <c r="G129" s="1425" t="str">
        <f>'24 교육 실시 및 완료 현황'!G138</f>
        <v>나치코리아</v>
      </c>
      <c r="H129" s="1426" t="str">
        <f>'24 교육 실시 및 완료 현황'!H138</f>
        <v>제품출하팀(테크노)</v>
      </c>
      <c r="I129" s="1427" t="str">
        <f>'24 교육 실시 및 완료 현황'!I138</f>
        <v>차장</v>
      </c>
      <c r="J129" s="1425" t="str">
        <f>'24 교육 실시 및 완료 현황'!J138</f>
        <v>이승렬</v>
      </c>
      <c r="K129" s="1428">
        <f>'24 교육 실시 및 완료 현황'!K138</f>
        <v>2200</v>
      </c>
      <c r="L129" s="1429" t="str">
        <f>'24 교육 실시 및 완료 현황'!N138</f>
        <v>5/21~5/24</v>
      </c>
      <c r="M129" s="702">
        <v>45433</v>
      </c>
      <c r="N129" s="645"/>
      <c r="O129" s="562" t="s">
        <v>36</v>
      </c>
      <c r="P129" s="562"/>
      <c r="Q129" s="647"/>
    </row>
    <row r="130" spans="2:18" ht="29.25" customHeight="1" x14ac:dyDescent="0.3">
      <c r="B130" s="663"/>
      <c r="C130" s="1422" t="str">
        <f>'24 교육 실시 및 완료 현황'!C139</f>
        <v>대면</v>
      </c>
      <c r="D130" s="1423" t="str">
        <f>'24 교육 실시 및 완료 현황'!D139</f>
        <v>나치 코리아 로봇 교육</v>
      </c>
      <c r="E130" s="1424">
        <f>'24 교육 실시 및 완료 현황'!E139</f>
        <v>4</v>
      </c>
      <c r="F130" s="1424">
        <f>'24 교육 실시 및 완료 현황'!F139</f>
        <v>30</v>
      </c>
      <c r="G130" s="1425" t="str">
        <f>'24 교육 실시 및 완료 현황'!G139</f>
        <v>나치코리아</v>
      </c>
      <c r="H130" s="1426" t="str">
        <f>'24 교육 실시 및 완료 현황'!H139</f>
        <v>제품출하팀(테크노)</v>
      </c>
      <c r="I130" s="1427" t="str">
        <f>'24 교육 실시 및 완료 현황'!I139</f>
        <v>부반장</v>
      </c>
      <c r="J130" s="1425" t="str">
        <f>'24 교육 실시 및 완료 현황'!J139</f>
        <v>박찬혁</v>
      </c>
      <c r="K130" s="1428">
        <f>'24 교육 실시 및 완료 현황'!K139</f>
        <v>0</v>
      </c>
      <c r="L130" s="1429" t="str">
        <f>'24 교육 실시 및 완료 현황'!N139</f>
        <v>5/21~5/24</v>
      </c>
      <c r="M130" s="702">
        <v>45433</v>
      </c>
      <c r="N130" s="645"/>
      <c r="O130" s="562" t="s">
        <v>36</v>
      </c>
      <c r="P130" s="562"/>
      <c r="Q130" s="647"/>
    </row>
    <row r="131" spans="2:18" ht="29.25" customHeight="1" x14ac:dyDescent="0.3">
      <c r="B131" s="663"/>
      <c r="C131" s="1422" t="str">
        <f>'24 교육 실시 및 완료 현황'!C140</f>
        <v>대면</v>
      </c>
      <c r="D131" s="1423" t="str">
        <f>'24 교육 실시 및 완료 현황'!D140</f>
        <v>나치 코리아 로봇 교육</v>
      </c>
      <c r="E131" s="1424">
        <f>'24 교육 실시 및 완료 현황'!E140</f>
        <v>4</v>
      </c>
      <c r="F131" s="1424">
        <f>'24 교육 실시 및 완료 현황'!F140</f>
        <v>30</v>
      </c>
      <c r="G131" s="1425" t="str">
        <f>'24 교육 실시 및 완료 현황'!G140</f>
        <v>나치코리아</v>
      </c>
      <c r="H131" s="1426" t="str">
        <f>'24 교육 실시 및 완료 현황'!H140</f>
        <v>자동화1팀(테크노)</v>
      </c>
      <c r="I131" s="1427" t="str">
        <f>'24 교육 실시 및 완료 현황'!I140</f>
        <v>과장</v>
      </c>
      <c r="J131" s="1425" t="str">
        <f>'24 교육 실시 및 완료 현황'!J140</f>
        <v>이준만</v>
      </c>
      <c r="K131" s="1428">
        <f>'24 교육 실시 및 완료 현황'!K140</f>
        <v>0</v>
      </c>
      <c r="L131" s="1429" t="str">
        <f>'24 교육 실시 및 완료 현황'!N140</f>
        <v>5/21~5/24</v>
      </c>
      <c r="M131" s="702">
        <v>45433</v>
      </c>
      <c r="N131" s="645"/>
      <c r="O131" s="562" t="s">
        <v>36</v>
      </c>
      <c r="P131" s="562"/>
      <c r="Q131" s="647"/>
    </row>
    <row r="132" spans="2:18" ht="29.25" customHeight="1" x14ac:dyDescent="0.3">
      <c r="B132" s="663">
        <v>45432</v>
      </c>
      <c r="C132" s="1422" t="str">
        <f>'24 교육 실시 및 완료 현황'!C141</f>
        <v>비대면</v>
      </c>
      <c r="D132" s="1423" t="str">
        <f>'24 교육 실시 및 완료 현황'!D141</f>
        <v>예산수립 및 관리 실무</v>
      </c>
      <c r="E132" s="1424">
        <f>'24 교육 실시 및 완료 현황'!E141</f>
        <v>3</v>
      </c>
      <c r="F132" s="1424">
        <f>'24 교육 실시 및 완료 현황'!F141</f>
        <v>21</v>
      </c>
      <c r="G132" s="1425" t="str">
        <f>'24 교육 실시 및 완료 현황'!G141</f>
        <v>삼일
아카데미</v>
      </c>
      <c r="H132" s="1426" t="str">
        <f>'24 교육 실시 및 완료 현황'!H141</f>
        <v>전략기획팀</v>
      </c>
      <c r="I132" s="1427" t="str">
        <f>'24 교육 실시 및 완료 현황'!I141</f>
        <v>계장</v>
      </c>
      <c r="J132" s="1425" t="str">
        <f>'24 교육 실시 및 완료 현황'!J141</f>
        <v>김보민</v>
      </c>
      <c r="K132" s="1428">
        <f>'24 교육 실시 및 완료 현황'!K141</f>
        <v>610</v>
      </c>
      <c r="L132" s="1429" t="str">
        <f>'24 교육 실시 및 완료 현황'!N141</f>
        <v>5/27~5/29</v>
      </c>
      <c r="M132" s="702">
        <v>45435</v>
      </c>
      <c r="N132" s="645"/>
      <c r="O132" s="562"/>
      <c r="P132" s="562"/>
      <c r="Q132" s="647"/>
    </row>
    <row r="133" spans="2:18" ht="29.25" customHeight="1" x14ac:dyDescent="0.3">
      <c r="B133" s="663" t="s">
        <v>3241</v>
      </c>
      <c r="C133" s="1422" t="str">
        <f>'24 교육 실시 및 완료 현황'!C142</f>
        <v>대면</v>
      </c>
      <c r="D133" s="1423" t="str">
        <f>'24 교육 실시 및 완료 현황'!D142</f>
        <v>공압기초</v>
      </c>
      <c r="E133" s="1424">
        <f>'24 교육 실시 및 완료 현황'!E142</f>
        <v>2</v>
      </c>
      <c r="F133" s="1424">
        <f>'24 교육 실시 및 완료 현황'!F142</f>
        <v>16</v>
      </c>
      <c r="G133" s="1425" t="str">
        <f>'24 교육 실시 및 완료 현황'!G142</f>
        <v>한국SMC</v>
      </c>
      <c r="H133" s="1426" t="str">
        <f>'24 교육 실시 및 완료 현황'!H142</f>
        <v>자동화2팀(볼나사)</v>
      </c>
      <c r="I133" s="1427" t="str">
        <f>'24 교육 실시 및 완료 현황'!I142</f>
        <v>과장</v>
      </c>
      <c r="J133" s="1425" t="str">
        <f>'24 교육 실시 및 완료 현황'!J142</f>
        <v>이우형</v>
      </c>
      <c r="K133" s="1428">
        <f>'24 교육 실시 및 완료 현황'!K142</f>
        <v>50</v>
      </c>
      <c r="L133" s="1429" t="str">
        <f>'24 교육 실시 및 완료 현황'!N142</f>
        <v>5/28~5/29</v>
      </c>
      <c r="M133" s="702"/>
      <c r="N133" s="645"/>
      <c r="O133" s="562" t="s">
        <v>3243</v>
      </c>
      <c r="P133" s="562" t="s">
        <v>3242</v>
      </c>
      <c r="Q133" s="647"/>
    </row>
    <row r="134" spans="2:18" ht="29.25" customHeight="1" x14ac:dyDescent="0.3">
      <c r="B134" s="663"/>
      <c r="C134" s="1422" t="str">
        <f>'24 교육 실시 및 완료 현황'!C143</f>
        <v>대면</v>
      </c>
      <c r="D134" s="1423" t="str">
        <f>'24 교육 실시 및 완료 현황'!D143</f>
        <v>Python 기반의 텍스트 데이터 분석 정규화</v>
      </c>
      <c r="E134" s="1424">
        <f>'24 교육 실시 및 완료 현황'!E143</f>
        <v>3</v>
      </c>
      <c r="F134" s="1424">
        <f>'24 교육 실시 및 완료 현황'!F143</f>
        <v>21</v>
      </c>
      <c r="G134" s="1425" t="str">
        <f>'24 교육 실시 및 완료 현황'!G143</f>
        <v>KPC</v>
      </c>
      <c r="H134" s="1426" t="str">
        <f>'24 교육 실시 및 완료 현황'!H143</f>
        <v>마케팅팀</v>
      </c>
      <c r="I134" s="1427" t="str">
        <f>'24 교육 실시 및 완료 현황'!I143</f>
        <v>주임</v>
      </c>
      <c r="J134" s="1425" t="str">
        <f>'24 교육 실시 및 완료 현황'!J143</f>
        <v>유수현</v>
      </c>
      <c r="K134" s="1428">
        <f>'24 교육 실시 및 완료 현황'!K143</f>
        <v>720</v>
      </c>
      <c r="L134" s="1429" t="str">
        <f>'24 교육 실시 및 완료 현황'!N143</f>
        <v>5/29~5/31</v>
      </c>
      <c r="M134" s="702">
        <v>45435</v>
      </c>
      <c r="N134" s="645"/>
      <c r="O134" s="562"/>
      <c r="P134" s="562"/>
      <c r="Q134" s="647"/>
    </row>
    <row r="135" spans="2:18" ht="29.25" customHeight="1" x14ac:dyDescent="0.3">
      <c r="B135" s="663"/>
      <c r="C135" s="1422" t="str">
        <f>'24 교육 실시 및 완료 현황'!C144</f>
        <v>대면</v>
      </c>
      <c r="D135" s="1423" t="str">
        <f>'24 교육 실시 및 완료 현황'!D144</f>
        <v>기계도면 해독과 AUTO CAD 실습</v>
      </c>
      <c r="E135" s="1424">
        <f>'24 교육 실시 및 완료 현황'!E144</f>
        <v>3</v>
      </c>
      <c r="F135" s="1424">
        <f>'24 교육 실시 및 완료 현황'!F144</f>
        <v>18</v>
      </c>
      <c r="G135" s="1425" t="str">
        <f>'24 교육 실시 및 완료 현황'!G144</f>
        <v>KOSME</v>
      </c>
      <c r="H135" s="1426" t="str">
        <f>'24 교육 실시 및 완료 현황'!H144</f>
        <v>생산1팀(볼나사)</v>
      </c>
      <c r="I135" s="1427" t="str">
        <f>'24 교육 실시 및 완료 현황'!I144</f>
        <v>주임</v>
      </c>
      <c r="J135" s="1425" t="str">
        <f>'24 교육 실시 및 완료 현황'!J144</f>
        <v>엄용식</v>
      </c>
      <c r="K135" s="1428">
        <f>'24 교육 실시 및 완료 현황'!K144</f>
        <v>341</v>
      </c>
      <c r="L135" s="1429" t="str">
        <f>'24 교육 실시 및 완료 현황'!N144</f>
        <v>5/29~5/31</v>
      </c>
      <c r="M135" s="702">
        <v>45435</v>
      </c>
      <c r="N135" s="645" t="s">
        <v>3244</v>
      </c>
      <c r="O135" s="562"/>
      <c r="P135" s="562"/>
      <c r="Q135" s="647"/>
      <c r="R135" s="741" t="s">
        <v>6098</v>
      </c>
    </row>
    <row r="136" spans="2:18" ht="29.25" customHeight="1" x14ac:dyDescent="0.3">
      <c r="B136" s="663"/>
      <c r="C136" s="1422" t="str">
        <f>'24 교육 실시 및 완료 현황'!C145</f>
        <v>대면</v>
      </c>
      <c r="D136" s="1423" t="str">
        <f>'24 교육 실시 및 완료 현황'!D145</f>
        <v>PMBOK기반의 프로젝트관리전문가(PMP)</v>
      </c>
      <c r="E136" s="1424">
        <f>'24 교육 실시 및 완료 현황'!E145</f>
        <v>5</v>
      </c>
      <c r="F136" s="1424">
        <f>'24 교육 실시 및 완료 현황'!F145</f>
        <v>40</v>
      </c>
      <c r="G136" s="1425" t="str">
        <f>'24 교육 실시 및 완료 현황'!G145</f>
        <v>KPC</v>
      </c>
      <c r="H136" s="1426" t="str">
        <f>'24 교육 실시 및 완료 현황'!H145</f>
        <v>자동화1팀</v>
      </c>
      <c r="I136" s="1427" t="str">
        <f>'24 교육 실시 및 완료 현황'!I145</f>
        <v>대리</v>
      </c>
      <c r="J136" s="1425" t="str">
        <f>'24 교육 실시 및 완료 현황'!J145</f>
        <v>김동환</v>
      </c>
      <c r="K136" s="1428">
        <f>'24 교육 실시 및 완료 현황'!K145</f>
        <v>950</v>
      </c>
      <c r="L136" s="1429" t="str">
        <f>'24 교육 실시 및 완료 현황'!N145</f>
        <v>5/27~5/31</v>
      </c>
      <c r="M136" s="702">
        <v>45435</v>
      </c>
      <c r="N136" s="645"/>
      <c r="O136" s="562"/>
      <c r="P136" s="562"/>
      <c r="Q136" s="647"/>
    </row>
    <row r="137" spans="2:18" ht="29.25" customHeight="1" x14ac:dyDescent="0.3">
      <c r="B137" s="663" t="s">
        <v>6117</v>
      </c>
      <c r="C137" s="1422" t="str">
        <f>'24 교육 실시 및 완료 현황'!C146</f>
        <v>비대면</v>
      </c>
      <c r="D137" s="1423" t="str">
        <f>'24 교육 실시 및 완료 현황'!D146</f>
        <v>ISO9001 검사 교정 실무</v>
      </c>
      <c r="E137" s="1424">
        <f>'24 교육 실시 및 완료 현황'!E146</f>
        <v>2</v>
      </c>
      <c r="F137" s="1424">
        <f>'24 교육 실시 및 완료 현황'!F146</f>
        <v>16</v>
      </c>
      <c r="G137" s="1425" t="str">
        <f>'24 교육 실시 및 완료 현황'!G146</f>
        <v>KSA(부산)</v>
      </c>
      <c r="H137" s="1426" t="str">
        <f>'24 교육 실시 및 완료 현황'!H146</f>
        <v>품질보증팀(테크노)</v>
      </c>
      <c r="I137" s="1427" t="str">
        <f>'24 교육 실시 및 완료 현황'!I146</f>
        <v>주임</v>
      </c>
      <c r="J137" s="1425" t="str">
        <f>'24 교육 실시 및 완료 현황'!J146</f>
        <v>오병로</v>
      </c>
      <c r="K137" s="1428">
        <f>'24 교육 실시 및 완료 현황'!K146</f>
        <v>490</v>
      </c>
      <c r="L137" s="1429" t="str">
        <f>'24 교육 실시 및 완료 현황'!N146</f>
        <v>6/3~64</v>
      </c>
      <c r="M137" s="702">
        <v>45436</v>
      </c>
      <c r="N137" s="645"/>
      <c r="O137" s="562"/>
      <c r="P137" s="562"/>
      <c r="Q137" s="647"/>
    </row>
    <row r="138" spans="2:18" ht="29.25" customHeight="1" x14ac:dyDescent="0.3">
      <c r="B138" s="663"/>
      <c r="C138" s="1422" t="str">
        <f>'24 교육 실시 및 완료 현황'!C147</f>
        <v>비대면</v>
      </c>
      <c r="D138" s="1423" t="str">
        <f>'24 교육 실시 및 완료 현황'!D147</f>
        <v>ISO9001 검사 교정 실무</v>
      </c>
      <c r="E138" s="1424">
        <f>'24 교육 실시 및 완료 현황'!E147</f>
        <v>2</v>
      </c>
      <c r="F138" s="1424">
        <f>'24 교육 실시 및 완료 현황'!F147</f>
        <v>16</v>
      </c>
      <c r="G138" s="1425" t="str">
        <f>'24 교육 실시 및 완료 현황'!G147</f>
        <v>KSA(부산)</v>
      </c>
      <c r="H138" s="1426" t="str">
        <f>'24 교육 실시 및 완료 현황'!H147</f>
        <v>품질보증팀(테크노)</v>
      </c>
      <c r="I138" s="1427" t="str">
        <f>'24 교육 실시 및 완료 현황'!I147</f>
        <v>조장</v>
      </c>
      <c r="J138" s="1425" t="str">
        <f>'24 교육 실시 및 완료 현황'!J147</f>
        <v>권민기</v>
      </c>
      <c r="K138" s="1428">
        <f>'24 교육 실시 및 완료 현황'!K147</f>
        <v>490</v>
      </c>
      <c r="L138" s="1429" t="str">
        <f>'24 교육 실시 및 완료 현황'!N147</f>
        <v>6/3~6/4</v>
      </c>
      <c r="M138" s="702">
        <v>45437</v>
      </c>
      <c r="N138" s="645"/>
      <c r="O138" s="562"/>
      <c r="P138" s="562"/>
      <c r="Q138" s="647"/>
    </row>
    <row r="139" spans="2:18" ht="29.25" customHeight="1" x14ac:dyDescent="0.3">
      <c r="B139" s="663"/>
      <c r="C139" s="1422" t="str">
        <f>'24 교육 실시 및 완료 현황'!C148</f>
        <v>대면</v>
      </c>
      <c r="D139" s="1423" t="str">
        <f>'24 교육 실시 및 완료 현황'!D148</f>
        <v>고객 데이터 분석 실무(Excel활용)</v>
      </c>
      <c r="E139" s="1424">
        <f>'24 교육 실시 및 완료 현황'!E148</f>
        <v>3</v>
      </c>
      <c r="F139" s="1424">
        <f>'24 교육 실시 및 완료 현황'!F148</f>
        <v>20</v>
      </c>
      <c r="G139" s="1425" t="str">
        <f>'24 교육 실시 및 완료 현황'!G148</f>
        <v>KPC</v>
      </c>
      <c r="H139" s="1426" t="str">
        <f>'24 교육 실시 및 완료 현황'!H148</f>
        <v>마케팅팀</v>
      </c>
      <c r="I139" s="1427" t="str">
        <f>'24 교육 실시 및 완료 현황'!I148</f>
        <v>주임</v>
      </c>
      <c r="J139" s="1425" t="str">
        <f>'24 교육 실시 및 완료 현황'!J148</f>
        <v>윤소연</v>
      </c>
      <c r="K139" s="1428">
        <f>'24 교육 실시 및 완료 현황'!K148</f>
        <v>630</v>
      </c>
      <c r="L139" s="1429" t="str">
        <f>'24 교육 실시 및 완료 현황'!N148</f>
        <v>6/3~6/5</v>
      </c>
      <c r="M139" s="702">
        <v>45438</v>
      </c>
      <c r="N139" s="645"/>
      <c r="O139" s="562"/>
      <c r="P139" s="562"/>
      <c r="Q139" s="647"/>
    </row>
    <row r="140" spans="2:18" ht="29.25" customHeight="1" x14ac:dyDescent="0.3">
      <c r="B140" s="663"/>
      <c r="C140" s="1422" t="str">
        <f>'24 교육 실시 및 완료 현황'!C149</f>
        <v>대면</v>
      </c>
      <c r="D140" s="1423" t="str">
        <f>'24 교육 실시 및 완료 현황'!D149</f>
        <v>제품개발 프로젝트 관리[중급]</v>
      </c>
      <c r="E140" s="1424">
        <f>'24 교육 실시 및 완료 현황'!E149</f>
        <v>3</v>
      </c>
      <c r="F140" s="1424">
        <f>'24 교육 실시 및 완료 현황'!F149</f>
        <v>22</v>
      </c>
      <c r="G140" s="1425" t="str">
        <f>'24 교육 실시 및 완료 현황'!G149</f>
        <v>KOSME</v>
      </c>
      <c r="H140" s="1426" t="str">
        <f>'24 교육 실시 및 완료 현황'!H149</f>
        <v>공정장비팀</v>
      </c>
      <c r="I140" s="1427" t="str">
        <f>'24 교육 실시 및 완료 현황'!I149</f>
        <v>차장</v>
      </c>
      <c r="J140" s="1425" t="str">
        <f>'24 교육 실시 및 완료 현황'!J149</f>
        <v>신동민</v>
      </c>
      <c r="K140" s="1428">
        <f>'24 교육 실시 및 완료 현황'!K149</f>
        <v>330</v>
      </c>
      <c r="L140" s="1429" t="str">
        <f>'24 교육 실시 및 완료 현황'!N149</f>
        <v>6/3~6/5</v>
      </c>
      <c r="M140" s="702">
        <v>45439</v>
      </c>
      <c r="N140" s="1035">
        <v>104956</v>
      </c>
      <c r="O140" s="562"/>
      <c r="P140" s="562"/>
      <c r="Q140" s="647"/>
    </row>
    <row r="141" spans="2:18" ht="29.25" customHeight="1" x14ac:dyDescent="0.3">
      <c r="B141" s="663"/>
      <c r="C141" s="1422">
        <f>'24 교육 실시 및 완료 현황'!C150</f>
        <v>0</v>
      </c>
      <c r="D141" s="1423">
        <f>'24 교육 실시 및 완료 현황'!D150</f>
        <v>0</v>
      </c>
      <c r="E141" s="1424">
        <f>'24 교육 실시 및 완료 현황'!E150</f>
        <v>0</v>
      </c>
      <c r="F141" s="1424">
        <f>'24 교육 실시 및 완료 현황'!F150</f>
        <v>0</v>
      </c>
      <c r="G141" s="1425">
        <f>'24 교육 실시 및 완료 현황'!G150</f>
        <v>0</v>
      </c>
      <c r="H141" s="1426">
        <f>'24 교육 실시 및 완료 현황'!H150</f>
        <v>0</v>
      </c>
      <c r="I141" s="1427">
        <f>'24 교육 실시 및 완료 현황'!I150</f>
        <v>0</v>
      </c>
      <c r="J141" s="1425">
        <f>'24 교육 실시 및 완료 현황'!J150</f>
        <v>0</v>
      </c>
      <c r="K141" s="1428">
        <f>'24 교육 실시 및 완료 현황'!K150</f>
        <v>0</v>
      </c>
      <c r="L141" s="1429">
        <f>'24 교육 실시 및 완료 현황'!N150</f>
        <v>0</v>
      </c>
      <c r="M141" s="702">
        <v>45440</v>
      </c>
      <c r="N141" s="645"/>
      <c r="O141" s="562"/>
      <c r="P141" s="562"/>
      <c r="Q141" s="647"/>
    </row>
    <row r="142" spans="2:18" ht="29.25" customHeight="1" x14ac:dyDescent="0.3">
      <c r="B142" s="663"/>
      <c r="C142" s="1422">
        <f>'24 교육 실시 및 완료 현황'!C151</f>
        <v>0</v>
      </c>
      <c r="D142" s="1423">
        <f>'24 교육 실시 및 완료 현황'!D151</f>
        <v>0</v>
      </c>
      <c r="E142" s="1424">
        <f>'24 교육 실시 및 완료 현황'!E151</f>
        <v>0</v>
      </c>
      <c r="F142" s="1424">
        <f>'24 교육 실시 및 완료 현황'!F151</f>
        <v>0</v>
      </c>
      <c r="G142" s="1425">
        <f>'24 교육 실시 및 완료 현황'!G151</f>
        <v>0</v>
      </c>
      <c r="H142" s="1426">
        <f>'24 교육 실시 및 완료 현황'!H151</f>
        <v>0</v>
      </c>
      <c r="I142" s="1427">
        <f>'24 교육 실시 및 완료 현황'!I151</f>
        <v>0</v>
      </c>
      <c r="J142" s="1425">
        <f>'24 교육 실시 및 완료 현황'!J151</f>
        <v>0</v>
      </c>
      <c r="K142" s="1428">
        <f>'24 교육 실시 및 완료 현황'!K151</f>
        <v>0</v>
      </c>
      <c r="L142" s="1429">
        <f>'24 교육 실시 및 완료 현황'!N151</f>
        <v>0</v>
      </c>
      <c r="M142" s="702">
        <v>45441</v>
      </c>
      <c r="N142" s="645"/>
      <c r="O142" s="562"/>
      <c r="P142" s="562"/>
      <c r="Q142" s="647"/>
    </row>
    <row r="143" spans="2:18" ht="29.25" customHeight="1" x14ac:dyDescent="0.3">
      <c r="B143" s="663"/>
      <c r="C143" s="1422">
        <f>'24 교육 실시 및 완료 현황'!C152</f>
        <v>0</v>
      </c>
      <c r="D143" s="1423">
        <f>'24 교육 실시 및 완료 현황'!D152</f>
        <v>0</v>
      </c>
      <c r="E143" s="1424">
        <f>'24 교육 실시 및 완료 현황'!E152</f>
        <v>0</v>
      </c>
      <c r="F143" s="1424">
        <f>'24 교육 실시 및 완료 현황'!F152</f>
        <v>0</v>
      </c>
      <c r="G143" s="1425">
        <f>'24 교육 실시 및 완료 현황'!G152</f>
        <v>0</v>
      </c>
      <c r="H143" s="1426">
        <f>'24 교육 실시 및 완료 현황'!H152</f>
        <v>0</v>
      </c>
      <c r="I143" s="1427">
        <f>'24 교육 실시 및 완료 현황'!I152</f>
        <v>0</v>
      </c>
      <c r="J143" s="1425">
        <f>'24 교육 실시 및 완료 현황'!J152</f>
        <v>0</v>
      </c>
      <c r="K143" s="1428">
        <f>'24 교육 실시 및 완료 현황'!K152</f>
        <v>0</v>
      </c>
      <c r="L143" s="1429">
        <f>'24 교육 실시 및 완료 현황'!N152</f>
        <v>0</v>
      </c>
      <c r="M143" s="702">
        <v>45442</v>
      </c>
      <c r="N143" s="645"/>
      <c r="O143" s="562"/>
      <c r="P143" s="562"/>
      <c r="Q143" s="647"/>
    </row>
    <row r="144" spans="2:18" ht="29.25" customHeight="1" x14ac:dyDescent="0.3">
      <c r="B144" s="663"/>
      <c r="C144" s="1422">
        <f>'24 교육 실시 및 완료 현황'!C153</f>
        <v>0</v>
      </c>
      <c r="D144" s="1423">
        <f>'24 교육 실시 및 완료 현황'!D153</f>
        <v>0</v>
      </c>
      <c r="E144" s="1424">
        <f>'24 교육 실시 및 완료 현황'!E153</f>
        <v>0</v>
      </c>
      <c r="F144" s="1424">
        <f>'24 교육 실시 및 완료 현황'!F153</f>
        <v>0</v>
      </c>
      <c r="G144" s="1425">
        <f>'24 교육 실시 및 완료 현황'!G153</f>
        <v>0</v>
      </c>
      <c r="H144" s="1426">
        <f>'24 교육 실시 및 완료 현황'!H153</f>
        <v>0</v>
      </c>
      <c r="I144" s="1427">
        <f>'24 교육 실시 및 완료 현황'!I153</f>
        <v>0</v>
      </c>
      <c r="J144" s="1425">
        <f>'24 교육 실시 및 완료 현황'!J153</f>
        <v>0</v>
      </c>
      <c r="K144" s="1428">
        <f>'24 교육 실시 및 완료 현황'!K153</f>
        <v>0</v>
      </c>
      <c r="L144" s="1429">
        <f>'24 교육 실시 및 완료 현황'!N153</f>
        <v>0</v>
      </c>
      <c r="M144" s="702">
        <v>45443</v>
      </c>
      <c r="N144" s="645"/>
      <c r="O144" s="562"/>
      <c r="P144" s="562"/>
      <c r="Q144" s="647"/>
    </row>
    <row r="145" spans="2:17" ht="29.25" customHeight="1" x14ac:dyDescent="0.3">
      <c r="B145" s="663"/>
      <c r="C145" s="1422">
        <f>'24 교육 실시 및 완료 현황'!C154</f>
        <v>0</v>
      </c>
      <c r="D145" s="1423">
        <f>'24 교육 실시 및 완료 현황'!D154</f>
        <v>0</v>
      </c>
      <c r="E145" s="1424">
        <f>'24 교육 실시 및 완료 현황'!E154</f>
        <v>0</v>
      </c>
      <c r="F145" s="1424">
        <f>'24 교육 실시 및 완료 현황'!F154</f>
        <v>0</v>
      </c>
      <c r="G145" s="1425">
        <f>'24 교육 실시 및 완료 현황'!G154</f>
        <v>0</v>
      </c>
      <c r="H145" s="1426">
        <f>'24 교육 실시 및 완료 현황'!H154</f>
        <v>0</v>
      </c>
      <c r="I145" s="1427">
        <f>'24 교육 실시 및 완료 현황'!I154</f>
        <v>0</v>
      </c>
      <c r="J145" s="1425">
        <f>'24 교육 실시 및 완료 현황'!J154</f>
        <v>0</v>
      </c>
      <c r="K145" s="1428">
        <f>'24 교육 실시 및 완료 현황'!K154</f>
        <v>0</v>
      </c>
      <c r="L145" s="1429">
        <f>'24 교육 실시 및 완료 현황'!N154</f>
        <v>0</v>
      </c>
      <c r="M145" s="702">
        <v>45444</v>
      </c>
      <c r="N145" s="645"/>
      <c r="O145" s="562"/>
      <c r="P145" s="562"/>
      <c r="Q145" s="647"/>
    </row>
    <row r="146" spans="2:17" ht="29.25" customHeight="1" x14ac:dyDescent="0.3">
      <c r="B146" s="663"/>
      <c r="C146" s="1422">
        <f>'24 교육 실시 및 완료 현황'!C155</f>
        <v>0</v>
      </c>
      <c r="D146" s="1423">
        <f>'24 교육 실시 및 완료 현황'!D155</f>
        <v>0</v>
      </c>
      <c r="E146" s="1424">
        <f>'24 교육 실시 및 완료 현황'!E155</f>
        <v>0</v>
      </c>
      <c r="F146" s="1424">
        <f>'24 교육 실시 및 완료 현황'!F155</f>
        <v>0</v>
      </c>
      <c r="G146" s="1425">
        <f>'24 교육 실시 및 완료 현황'!G155</f>
        <v>0</v>
      </c>
      <c r="H146" s="1426">
        <f>'24 교육 실시 및 완료 현황'!H155</f>
        <v>0</v>
      </c>
      <c r="I146" s="1427">
        <f>'24 교육 실시 및 완료 현황'!I155</f>
        <v>0</v>
      </c>
      <c r="J146" s="1425">
        <f>'24 교육 실시 및 완료 현황'!J155</f>
        <v>0</v>
      </c>
      <c r="K146" s="1428">
        <f>'24 교육 실시 및 완료 현황'!K155</f>
        <v>0</v>
      </c>
      <c r="L146" s="1429">
        <f>'24 교육 실시 및 완료 현황'!N155</f>
        <v>0</v>
      </c>
      <c r="M146" s="702">
        <v>45445</v>
      </c>
      <c r="N146" s="645"/>
      <c r="O146" s="562"/>
      <c r="P146" s="562"/>
      <c r="Q146" s="647"/>
    </row>
    <row r="147" spans="2:17" ht="29.25" customHeight="1" x14ac:dyDescent="0.3">
      <c r="B147" s="663"/>
      <c r="C147" s="1422">
        <f>'24 교육 실시 및 완료 현황'!C156</f>
        <v>0</v>
      </c>
      <c r="D147" s="1423">
        <f>'24 교육 실시 및 완료 현황'!D156</f>
        <v>0</v>
      </c>
      <c r="E147" s="1424">
        <f>'24 교육 실시 및 완료 현황'!E156</f>
        <v>0</v>
      </c>
      <c r="F147" s="1424">
        <f>'24 교육 실시 및 완료 현황'!F156</f>
        <v>0</v>
      </c>
      <c r="G147" s="1425">
        <f>'24 교육 실시 및 완료 현황'!G156</f>
        <v>0</v>
      </c>
      <c r="H147" s="1426">
        <f>'24 교육 실시 및 완료 현황'!H156</f>
        <v>0</v>
      </c>
      <c r="I147" s="1427">
        <f>'24 교육 실시 및 완료 현황'!I156</f>
        <v>0</v>
      </c>
      <c r="J147" s="1425">
        <f>'24 교육 실시 및 완료 현황'!J156</f>
        <v>0</v>
      </c>
      <c r="K147" s="1428">
        <f>'24 교육 실시 및 완료 현황'!K156</f>
        <v>0</v>
      </c>
      <c r="L147" s="1429">
        <f>'24 교육 실시 및 완료 현황'!N156</f>
        <v>0</v>
      </c>
      <c r="M147" s="702">
        <v>45446</v>
      </c>
      <c r="N147" s="645"/>
      <c r="O147" s="562"/>
      <c r="P147" s="562"/>
      <c r="Q147" s="647"/>
    </row>
    <row r="148" spans="2:17" ht="29.25" customHeight="1" x14ac:dyDescent="0.3">
      <c r="B148" s="663"/>
      <c r="C148" s="1422"/>
      <c r="D148" s="1423"/>
      <c r="E148" s="1424"/>
      <c r="F148" s="1424"/>
      <c r="G148" s="1425"/>
      <c r="H148" s="1426"/>
      <c r="I148" s="1427"/>
      <c r="J148" s="1425"/>
      <c r="K148" s="1428"/>
      <c r="L148" s="1429"/>
      <c r="M148" s="702"/>
      <c r="N148" s="645"/>
      <c r="O148" s="562"/>
      <c r="P148" s="562"/>
      <c r="Q148" s="647"/>
    </row>
    <row r="149" spans="2:17" ht="29.25" customHeight="1" x14ac:dyDescent="0.3">
      <c r="B149" s="663"/>
      <c r="C149" s="1422"/>
      <c r="D149" s="1423"/>
      <c r="E149" s="1424"/>
      <c r="F149" s="1424"/>
      <c r="G149" s="1425"/>
      <c r="H149" s="1426"/>
      <c r="I149" s="1427"/>
      <c r="J149" s="1425"/>
      <c r="K149" s="1428"/>
      <c r="L149" s="1429"/>
      <c r="M149" s="702"/>
      <c r="N149" s="645"/>
      <c r="O149" s="562"/>
      <c r="P149" s="562"/>
      <c r="Q149" s="647"/>
    </row>
    <row r="150" spans="2:17" ht="29.25" customHeight="1" x14ac:dyDescent="0.3">
      <c r="B150" s="663"/>
      <c r="C150" s="1422"/>
      <c r="D150" s="1423"/>
      <c r="E150" s="1424"/>
      <c r="F150" s="1424"/>
      <c r="G150" s="1425"/>
      <c r="H150" s="1426"/>
      <c r="I150" s="1427"/>
      <c r="J150" s="1425"/>
      <c r="K150" s="1428"/>
      <c r="L150" s="1429"/>
      <c r="M150" s="702"/>
      <c r="N150" s="645"/>
      <c r="O150" s="562"/>
      <c r="P150" s="562"/>
      <c r="Q150" s="647"/>
    </row>
    <row r="151" spans="2:17" ht="29.25" customHeight="1" x14ac:dyDescent="0.3">
      <c r="B151" s="663"/>
      <c r="C151" s="1422"/>
      <c r="D151" s="1423"/>
      <c r="E151" s="1424"/>
      <c r="F151" s="1424"/>
      <c r="G151" s="1425"/>
      <c r="H151" s="1426"/>
      <c r="I151" s="1427"/>
      <c r="J151" s="1425"/>
      <c r="K151" s="1428"/>
      <c r="L151" s="1429"/>
      <c r="M151" s="702"/>
      <c r="N151" s="645"/>
      <c r="O151" s="562"/>
      <c r="P151" s="562"/>
      <c r="Q151" s="647"/>
    </row>
    <row r="152" spans="2:17" ht="29.25" customHeight="1" x14ac:dyDescent="0.3">
      <c r="B152" s="663"/>
      <c r="C152" s="1422"/>
      <c r="D152" s="1423"/>
      <c r="E152" s="1424"/>
      <c r="F152" s="1424"/>
      <c r="G152" s="1425"/>
      <c r="H152" s="1426"/>
      <c r="I152" s="1427"/>
      <c r="J152" s="1425"/>
      <c r="K152" s="1428"/>
      <c r="L152" s="1429"/>
      <c r="M152" s="702"/>
      <c r="N152" s="645"/>
      <c r="O152" s="562"/>
      <c r="P152" s="562"/>
      <c r="Q152" s="647"/>
    </row>
    <row r="153" spans="2:17" ht="29.25" customHeight="1" x14ac:dyDescent="0.3">
      <c r="B153" s="663"/>
      <c r="C153" s="1422"/>
      <c r="D153" s="1423"/>
      <c r="E153" s="1424"/>
      <c r="F153" s="1424"/>
      <c r="G153" s="1425"/>
      <c r="H153" s="1426"/>
      <c r="I153" s="1427"/>
      <c r="J153" s="1425"/>
      <c r="K153" s="1428"/>
      <c r="L153" s="1429"/>
      <c r="M153" s="702"/>
      <c r="N153" s="645"/>
      <c r="O153" s="562"/>
      <c r="P153" s="562"/>
      <c r="Q153" s="647"/>
    </row>
    <row r="154" spans="2:17" ht="29.25" customHeight="1" x14ac:dyDescent="0.3">
      <c r="B154" s="663"/>
      <c r="C154" s="1422"/>
      <c r="D154" s="1423"/>
      <c r="E154" s="1424"/>
      <c r="F154" s="1424"/>
      <c r="G154" s="1425"/>
      <c r="H154" s="1426"/>
      <c r="I154" s="1427"/>
      <c r="J154" s="1425"/>
      <c r="K154" s="1428"/>
      <c r="L154" s="1429"/>
      <c r="M154" s="702"/>
      <c r="N154" s="645"/>
      <c r="O154" s="562"/>
      <c r="P154" s="562"/>
      <c r="Q154" s="647"/>
    </row>
    <row r="155" spans="2:17" ht="29.25" customHeight="1" x14ac:dyDescent="0.3">
      <c r="B155" s="663"/>
      <c r="C155" s="1422"/>
      <c r="D155" s="1423"/>
      <c r="E155" s="1424"/>
      <c r="F155" s="1424"/>
      <c r="G155" s="1425"/>
      <c r="H155" s="1426"/>
      <c r="I155" s="1427"/>
      <c r="J155" s="1425"/>
      <c r="K155" s="1428"/>
      <c r="L155" s="1429"/>
      <c r="M155" s="702"/>
      <c r="N155" s="645"/>
      <c r="O155" s="562"/>
      <c r="P155" s="562"/>
      <c r="Q155" s="647"/>
    </row>
    <row r="156" spans="2:17" ht="29.25" customHeight="1" x14ac:dyDescent="0.3">
      <c r="B156" s="663"/>
      <c r="C156" s="1422"/>
      <c r="D156" s="1423"/>
      <c r="E156" s="1424"/>
      <c r="F156" s="1424"/>
      <c r="G156" s="1425"/>
      <c r="H156" s="1426"/>
      <c r="I156" s="1427"/>
      <c r="J156" s="1425"/>
      <c r="K156" s="1428"/>
      <c r="L156" s="1429"/>
      <c r="M156" s="702"/>
      <c r="N156" s="645"/>
      <c r="O156" s="562"/>
      <c r="P156" s="562"/>
      <c r="Q156" s="647"/>
    </row>
    <row r="157" spans="2:17" ht="29.25" customHeight="1" x14ac:dyDescent="0.3">
      <c r="B157" s="663"/>
      <c r="C157" s="1422"/>
      <c r="D157" s="1423"/>
      <c r="E157" s="1424"/>
      <c r="F157" s="1424"/>
      <c r="G157" s="1425"/>
      <c r="H157" s="1426"/>
      <c r="I157" s="1427"/>
      <c r="J157" s="1425"/>
      <c r="K157" s="1428"/>
      <c r="L157" s="1429"/>
      <c r="M157" s="702"/>
      <c r="N157" s="645"/>
      <c r="O157" s="562"/>
      <c r="P157" s="562"/>
      <c r="Q157" s="647"/>
    </row>
    <row r="158" spans="2:17" ht="29.25" customHeight="1" x14ac:dyDescent="0.3">
      <c r="B158" s="663"/>
      <c r="C158" s="1422"/>
      <c r="D158" s="1423"/>
      <c r="E158" s="1424"/>
      <c r="F158" s="1424"/>
      <c r="G158" s="1425"/>
      <c r="H158" s="1426"/>
      <c r="I158" s="1427"/>
      <c r="J158" s="1425"/>
      <c r="K158" s="1428"/>
      <c r="L158" s="1429"/>
      <c r="M158" s="702"/>
      <c r="N158" s="645"/>
      <c r="O158" s="562"/>
      <c r="P158" s="562"/>
      <c r="Q158" s="647"/>
    </row>
    <row r="159" spans="2:17" ht="29.25" customHeight="1" x14ac:dyDescent="0.3">
      <c r="B159" s="663"/>
      <c r="C159" s="1422"/>
      <c r="D159" s="1423"/>
      <c r="E159" s="1424"/>
      <c r="F159" s="1424"/>
      <c r="G159" s="1425"/>
      <c r="H159" s="1426"/>
      <c r="I159" s="1427"/>
      <c r="J159" s="1425"/>
      <c r="K159" s="1428"/>
      <c r="L159" s="1429"/>
      <c r="M159" s="702"/>
      <c r="N159" s="645"/>
      <c r="O159" s="562"/>
      <c r="P159" s="562"/>
      <c r="Q159" s="647"/>
    </row>
    <row r="160" spans="2:17" ht="29.25" customHeight="1" x14ac:dyDescent="0.3">
      <c r="B160" s="663"/>
      <c r="C160" s="1422"/>
      <c r="D160" s="1423"/>
      <c r="E160" s="1424"/>
      <c r="F160" s="1424"/>
      <c r="G160" s="1425"/>
      <c r="H160" s="1426"/>
      <c r="I160" s="1427"/>
      <c r="J160" s="1425"/>
      <c r="K160" s="1428"/>
      <c r="L160" s="1429"/>
      <c r="M160" s="702"/>
      <c r="N160" s="645"/>
      <c r="O160" s="562"/>
      <c r="P160" s="562"/>
      <c r="Q160" s="647"/>
    </row>
    <row r="161" spans="2:17" ht="29.25" customHeight="1" x14ac:dyDescent="0.3">
      <c r="B161" s="663"/>
      <c r="C161" s="1422"/>
      <c r="D161" s="1423"/>
      <c r="E161" s="1424"/>
      <c r="F161" s="1424"/>
      <c r="G161" s="1425"/>
      <c r="H161" s="1426"/>
      <c r="I161" s="1427"/>
      <c r="J161" s="1425"/>
      <c r="K161" s="1428"/>
      <c r="L161" s="1429"/>
      <c r="M161" s="702"/>
      <c r="N161" s="645"/>
      <c r="O161" s="562"/>
      <c r="P161" s="562"/>
      <c r="Q161" s="647"/>
    </row>
    <row r="162" spans="2:17" ht="29.25" customHeight="1" x14ac:dyDescent="0.3">
      <c r="B162" s="663"/>
      <c r="C162" s="1422"/>
      <c r="D162" s="1423"/>
      <c r="E162" s="1424"/>
      <c r="F162" s="1424"/>
      <c r="G162" s="1425"/>
      <c r="H162" s="1426"/>
      <c r="I162" s="1427"/>
      <c r="J162" s="1425"/>
      <c r="K162" s="1428"/>
      <c r="L162" s="1429"/>
      <c r="M162" s="702"/>
      <c r="N162" s="645"/>
      <c r="O162" s="562"/>
      <c r="P162" s="562"/>
      <c r="Q162" s="647"/>
    </row>
    <row r="163" spans="2:17" ht="29.25" customHeight="1" x14ac:dyDescent="0.3">
      <c r="B163" s="663"/>
      <c r="C163" s="1422"/>
      <c r="D163" s="1423"/>
      <c r="E163" s="1424"/>
      <c r="F163" s="1424"/>
      <c r="G163" s="1425"/>
      <c r="H163" s="1426"/>
      <c r="I163" s="1427"/>
      <c r="J163" s="1425"/>
      <c r="K163" s="1428"/>
      <c r="L163" s="1429"/>
      <c r="M163" s="702"/>
      <c r="N163" s="645"/>
      <c r="O163" s="562"/>
      <c r="P163" s="562"/>
      <c r="Q163" s="647"/>
    </row>
    <row r="164" spans="2:17" ht="29.25" customHeight="1" x14ac:dyDescent="0.3">
      <c r="B164" s="663"/>
      <c r="C164" s="1422"/>
      <c r="D164" s="1423"/>
      <c r="E164" s="1424"/>
      <c r="F164" s="1424"/>
      <c r="G164" s="1425"/>
      <c r="H164" s="1426"/>
      <c r="I164" s="1427"/>
      <c r="J164" s="1425"/>
      <c r="K164" s="1428"/>
      <c r="L164" s="1429"/>
      <c r="M164" s="702"/>
      <c r="N164" s="645"/>
      <c r="O164" s="562"/>
      <c r="P164" s="562"/>
      <c r="Q164" s="647"/>
    </row>
    <row r="165" spans="2:17" ht="29.25" customHeight="1" x14ac:dyDescent="0.3">
      <c r="B165" s="663"/>
      <c r="C165" s="1422"/>
      <c r="D165" s="1423"/>
      <c r="E165" s="1424"/>
      <c r="F165" s="1424"/>
      <c r="G165" s="1425"/>
      <c r="H165" s="1426"/>
      <c r="I165" s="1427"/>
      <c r="J165" s="1425"/>
      <c r="K165" s="1428"/>
      <c r="L165" s="1429"/>
      <c r="M165" s="702"/>
      <c r="N165" s="645"/>
      <c r="O165" s="562"/>
      <c r="P165" s="562"/>
      <c r="Q165" s="647"/>
    </row>
    <row r="166" spans="2:17" ht="29.25" customHeight="1" x14ac:dyDescent="0.3">
      <c r="B166" s="663"/>
      <c r="C166" s="1422"/>
      <c r="D166" s="1423"/>
      <c r="E166" s="1424"/>
      <c r="F166" s="1424"/>
      <c r="G166" s="1425"/>
      <c r="H166" s="1426"/>
      <c r="I166" s="1427"/>
      <c r="J166" s="1425"/>
      <c r="K166" s="1428"/>
      <c r="L166" s="1429"/>
      <c r="M166" s="702"/>
      <c r="N166" s="645"/>
      <c r="O166" s="562"/>
      <c r="P166" s="562"/>
      <c r="Q166" s="647"/>
    </row>
    <row r="167" spans="2:17" ht="29.25" customHeight="1" x14ac:dyDescent="0.3">
      <c r="B167" s="663"/>
      <c r="C167" s="1422"/>
      <c r="D167" s="1423"/>
      <c r="E167" s="1424"/>
      <c r="F167" s="1424"/>
      <c r="G167" s="1425"/>
      <c r="H167" s="1426"/>
      <c r="I167" s="1427"/>
      <c r="J167" s="1425"/>
      <c r="K167" s="1428"/>
      <c r="L167" s="1429"/>
      <c r="M167" s="702"/>
      <c r="N167" s="645"/>
      <c r="O167" s="562"/>
      <c r="P167" s="562"/>
      <c r="Q167" s="647"/>
    </row>
    <row r="168" spans="2:17" ht="29.25" customHeight="1" x14ac:dyDescent="0.3">
      <c r="B168" s="663"/>
      <c r="C168" s="1422"/>
      <c r="D168" s="1423"/>
      <c r="E168" s="1424"/>
      <c r="F168" s="1424"/>
      <c r="G168" s="1425"/>
      <c r="H168" s="1426"/>
      <c r="I168" s="1427"/>
      <c r="J168" s="1425"/>
      <c r="K168" s="1428"/>
      <c r="L168" s="1429"/>
      <c r="M168" s="702"/>
      <c r="N168" s="645"/>
      <c r="O168" s="562"/>
      <c r="P168" s="562"/>
      <c r="Q168" s="647"/>
    </row>
    <row r="169" spans="2:17" ht="29.25" customHeight="1" x14ac:dyDescent="0.3">
      <c r="B169" s="663"/>
      <c r="C169" s="1422"/>
      <c r="D169" s="1423"/>
      <c r="E169" s="1424"/>
      <c r="F169" s="1424"/>
      <c r="G169" s="1425"/>
      <c r="H169" s="1426"/>
      <c r="I169" s="1427"/>
      <c r="J169" s="1425"/>
      <c r="K169" s="1428"/>
      <c r="L169" s="1429"/>
      <c r="M169" s="702"/>
      <c r="N169" s="645"/>
      <c r="O169" s="562"/>
      <c r="P169" s="562"/>
      <c r="Q169" s="647"/>
    </row>
    <row r="170" spans="2:17" ht="29.25" customHeight="1" x14ac:dyDescent="0.3">
      <c r="B170" s="663"/>
      <c r="C170" s="1422"/>
      <c r="D170" s="1423"/>
      <c r="E170" s="1424"/>
      <c r="F170" s="1424"/>
      <c r="G170" s="1425"/>
      <c r="H170" s="1426"/>
      <c r="I170" s="1427"/>
      <c r="J170" s="1425"/>
      <c r="K170" s="1428"/>
      <c r="L170" s="1429"/>
      <c r="M170" s="702"/>
      <c r="N170" s="645"/>
      <c r="O170" s="562"/>
      <c r="P170" s="562"/>
      <c r="Q170" s="647"/>
    </row>
    <row r="171" spans="2:17" ht="29.25" customHeight="1" x14ac:dyDescent="0.3">
      <c r="B171" s="663"/>
      <c r="C171" s="1422"/>
      <c r="D171" s="1423"/>
      <c r="E171" s="1424"/>
      <c r="F171" s="1424"/>
      <c r="G171" s="1425"/>
      <c r="H171" s="1426"/>
      <c r="I171" s="1427"/>
      <c r="J171" s="1425"/>
      <c r="K171" s="1428"/>
      <c r="L171" s="1429"/>
      <c r="M171" s="702"/>
      <c r="N171" s="645"/>
      <c r="O171" s="562"/>
      <c r="P171" s="562"/>
      <c r="Q171" s="647"/>
    </row>
    <row r="172" spans="2:17" ht="29.25" customHeight="1" x14ac:dyDescent="0.3">
      <c r="B172" s="663"/>
      <c r="C172" s="1422"/>
      <c r="D172" s="1423"/>
      <c r="E172" s="1424"/>
      <c r="F172" s="1424"/>
      <c r="G172" s="1425"/>
      <c r="H172" s="1426"/>
      <c r="I172" s="1427"/>
      <c r="J172" s="1425"/>
      <c r="K172" s="1428"/>
      <c r="L172" s="1429"/>
      <c r="M172" s="702"/>
      <c r="N172" s="645"/>
      <c r="O172" s="562"/>
      <c r="P172" s="562"/>
      <c r="Q172" s="647"/>
    </row>
    <row r="173" spans="2:17" ht="29.25" customHeight="1" x14ac:dyDescent="0.3">
      <c r="B173" s="663"/>
      <c r="C173" s="1422"/>
      <c r="D173" s="1423"/>
      <c r="E173" s="1424"/>
      <c r="F173" s="1424"/>
      <c r="G173" s="1425"/>
      <c r="H173" s="1426"/>
      <c r="I173" s="1427"/>
      <c r="J173" s="1425"/>
      <c r="K173" s="1428"/>
      <c r="L173" s="1429"/>
      <c r="M173" s="702"/>
      <c r="N173" s="645"/>
      <c r="O173" s="562"/>
      <c r="P173" s="562"/>
      <c r="Q173" s="647"/>
    </row>
    <row r="174" spans="2:17" ht="29.25" customHeight="1" x14ac:dyDescent="0.3">
      <c r="B174" s="663"/>
      <c r="C174" s="1422"/>
      <c r="D174" s="1423"/>
      <c r="E174" s="1424"/>
      <c r="F174" s="1424"/>
      <c r="G174" s="1425"/>
      <c r="H174" s="1426"/>
      <c r="I174" s="1427"/>
      <c r="J174" s="1425"/>
      <c r="K174" s="1428"/>
      <c r="L174" s="1429"/>
      <c r="M174" s="702"/>
      <c r="N174" s="645"/>
      <c r="O174" s="562"/>
      <c r="P174" s="562"/>
      <c r="Q174" s="647"/>
    </row>
    <row r="175" spans="2:17" ht="29.25" customHeight="1" x14ac:dyDescent="0.3">
      <c r="B175" s="663"/>
      <c r="C175" s="1422"/>
      <c r="D175" s="1423"/>
      <c r="E175" s="1424"/>
      <c r="F175" s="1424"/>
      <c r="G175" s="1425"/>
      <c r="H175" s="1426"/>
      <c r="I175" s="1427"/>
      <c r="J175" s="1425"/>
      <c r="K175" s="1428"/>
      <c r="L175" s="1429"/>
      <c r="M175" s="702"/>
      <c r="N175" s="645"/>
      <c r="O175" s="562"/>
      <c r="P175" s="562"/>
      <c r="Q175" s="647"/>
    </row>
    <row r="176" spans="2:17" ht="29.25" customHeight="1" x14ac:dyDescent="0.3">
      <c r="B176" s="663"/>
      <c r="C176" s="1422"/>
      <c r="D176" s="1423"/>
      <c r="E176" s="1424"/>
      <c r="F176" s="1424"/>
      <c r="G176" s="1425"/>
      <c r="H176" s="1426"/>
      <c r="I176" s="1427"/>
      <c r="J176" s="1425"/>
      <c r="K176" s="1428"/>
      <c r="L176" s="1429"/>
      <c r="M176" s="702"/>
      <c r="N176" s="645"/>
      <c r="O176" s="562"/>
      <c r="P176" s="562"/>
      <c r="Q176" s="647"/>
    </row>
    <row r="177" spans="2:17" ht="29.25" customHeight="1" x14ac:dyDescent="0.3">
      <c r="B177" s="663"/>
      <c r="C177" s="1422"/>
      <c r="D177" s="1423"/>
      <c r="E177" s="1424"/>
      <c r="F177" s="1424"/>
      <c r="G177" s="1425"/>
      <c r="H177" s="1426"/>
      <c r="I177" s="1427"/>
      <c r="J177" s="1425"/>
      <c r="K177" s="1428"/>
      <c r="L177" s="1429"/>
      <c r="M177" s="702"/>
      <c r="N177" s="645"/>
      <c r="O177" s="562"/>
      <c r="P177" s="562"/>
      <c r="Q177" s="647"/>
    </row>
    <row r="178" spans="2:17" ht="29.25" customHeight="1" x14ac:dyDescent="0.3">
      <c r="B178" s="663"/>
      <c r="C178" s="1422"/>
      <c r="D178" s="1423"/>
      <c r="E178" s="1424"/>
      <c r="F178" s="1424"/>
      <c r="G178" s="1425"/>
      <c r="H178" s="1426"/>
      <c r="I178" s="1427"/>
      <c r="J178" s="1425"/>
      <c r="K178" s="1428"/>
      <c r="L178" s="1429"/>
      <c r="M178" s="702"/>
      <c r="N178" s="645"/>
      <c r="O178" s="562"/>
      <c r="P178" s="562"/>
      <c r="Q178" s="647"/>
    </row>
    <row r="179" spans="2:17" ht="29.25" customHeight="1" x14ac:dyDescent="0.3">
      <c r="B179" s="663"/>
      <c r="C179" s="1422"/>
      <c r="D179" s="1423"/>
      <c r="E179" s="1424"/>
      <c r="F179" s="1424"/>
      <c r="G179" s="1425"/>
      <c r="H179" s="1426"/>
      <c r="I179" s="1427"/>
      <c r="J179" s="1425"/>
      <c r="K179" s="1428"/>
      <c r="L179" s="1429"/>
      <c r="M179" s="702"/>
      <c r="N179" s="645"/>
      <c r="O179" s="562"/>
      <c r="P179" s="562"/>
      <c r="Q179" s="647"/>
    </row>
    <row r="180" spans="2:17" ht="29.25" customHeight="1" x14ac:dyDescent="0.3">
      <c r="B180" s="663"/>
      <c r="C180" s="1422"/>
      <c r="D180" s="1423"/>
      <c r="E180" s="1424"/>
      <c r="F180" s="1424"/>
      <c r="G180" s="1425"/>
      <c r="H180" s="1426"/>
      <c r="I180" s="1427"/>
      <c r="J180" s="1425"/>
      <c r="K180" s="1428"/>
      <c r="L180" s="1429"/>
      <c r="M180" s="702"/>
      <c r="N180" s="645"/>
      <c r="O180" s="562"/>
      <c r="P180" s="562"/>
      <c r="Q180" s="647"/>
    </row>
    <row r="181" spans="2:17" ht="29.25" customHeight="1" x14ac:dyDescent="0.3">
      <c r="B181" s="663"/>
      <c r="C181" s="1422"/>
      <c r="D181" s="1423"/>
      <c r="E181" s="1424"/>
      <c r="F181" s="1424"/>
      <c r="G181" s="1425"/>
      <c r="H181" s="1426"/>
      <c r="I181" s="1427"/>
      <c r="J181" s="1425"/>
      <c r="K181" s="1428"/>
      <c r="L181" s="1429"/>
      <c r="M181" s="702"/>
      <c r="N181" s="645"/>
      <c r="O181" s="562"/>
      <c r="P181" s="562"/>
      <c r="Q181" s="647"/>
    </row>
    <row r="182" spans="2:17" ht="29.25" customHeight="1" x14ac:dyDescent="0.3">
      <c r="B182" s="663"/>
      <c r="C182" s="1422"/>
      <c r="D182" s="1423"/>
      <c r="E182" s="1424"/>
      <c r="F182" s="1424"/>
      <c r="G182" s="1425"/>
      <c r="H182" s="1426"/>
      <c r="I182" s="1427"/>
      <c r="J182" s="1425"/>
      <c r="K182" s="1428"/>
      <c r="L182" s="1429"/>
      <c r="M182" s="702"/>
      <c r="N182" s="645"/>
      <c r="O182" s="562"/>
      <c r="P182" s="562"/>
      <c r="Q182" s="647"/>
    </row>
    <row r="183" spans="2:17" ht="29.25" customHeight="1" x14ac:dyDescent="0.3">
      <c r="B183" s="663"/>
      <c r="C183" s="1422"/>
      <c r="D183" s="1423"/>
      <c r="E183" s="1424"/>
      <c r="F183" s="1424"/>
      <c r="G183" s="1425"/>
      <c r="H183" s="1426"/>
      <c r="I183" s="1427"/>
      <c r="J183" s="1425"/>
      <c r="K183" s="1428"/>
      <c r="L183" s="1429"/>
      <c r="M183" s="702"/>
      <c r="N183" s="645"/>
      <c r="O183" s="562"/>
      <c r="P183" s="562"/>
      <c r="Q183" s="647"/>
    </row>
    <row r="184" spans="2:17" ht="29.25" customHeight="1" x14ac:dyDescent="0.3">
      <c r="B184" s="663"/>
      <c r="C184" s="1422"/>
      <c r="D184" s="1423"/>
      <c r="E184" s="1424"/>
      <c r="F184" s="1424"/>
      <c r="G184" s="1425"/>
      <c r="H184" s="1426"/>
      <c r="I184" s="1427"/>
      <c r="J184" s="1425"/>
      <c r="K184" s="1428"/>
      <c r="L184" s="1429"/>
      <c r="M184" s="702"/>
      <c r="N184" s="645"/>
      <c r="O184" s="562"/>
      <c r="P184" s="562"/>
      <c r="Q184" s="647"/>
    </row>
    <row r="185" spans="2:17" ht="29.25" customHeight="1" x14ac:dyDescent="0.3">
      <c r="B185" s="663"/>
      <c r="C185" s="1422"/>
      <c r="D185" s="1423"/>
      <c r="E185" s="1424"/>
      <c r="F185" s="1424"/>
      <c r="G185" s="1425"/>
      <c r="H185" s="1426"/>
      <c r="I185" s="1427"/>
      <c r="J185" s="1425"/>
      <c r="K185" s="1428"/>
      <c r="L185" s="1429"/>
      <c r="M185" s="702"/>
      <c r="N185" s="645"/>
      <c r="O185" s="562"/>
      <c r="P185" s="562"/>
      <c r="Q185" s="647"/>
    </row>
    <row r="186" spans="2:17" ht="29.25" customHeight="1" x14ac:dyDescent="0.3">
      <c r="B186" s="663"/>
      <c r="C186" s="1422"/>
      <c r="D186" s="1423"/>
      <c r="E186" s="1424"/>
      <c r="F186" s="1424"/>
      <c r="G186" s="1425"/>
      <c r="H186" s="1426"/>
      <c r="I186" s="1427"/>
      <c r="J186" s="1425"/>
      <c r="K186" s="1428"/>
      <c r="L186" s="1429"/>
      <c r="M186" s="702"/>
      <c r="N186" s="645"/>
      <c r="O186" s="562"/>
      <c r="P186" s="562"/>
      <c r="Q186" s="647"/>
    </row>
    <row r="187" spans="2:17" ht="29.25" customHeight="1" x14ac:dyDescent="0.3">
      <c r="B187" s="663"/>
      <c r="C187" s="1422"/>
      <c r="D187" s="1423"/>
      <c r="E187" s="1424"/>
      <c r="F187" s="1424"/>
      <c r="G187" s="1425"/>
      <c r="H187" s="1426"/>
      <c r="I187" s="1427"/>
      <c r="J187" s="1425"/>
      <c r="K187" s="1428"/>
      <c r="L187" s="1429"/>
      <c r="M187" s="702"/>
      <c r="N187" s="645"/>
      <c r="O187" s="562"/>
      <c r="P187" s="562"/>
      <c r="Q187" s="647"/>
    </row>
    <row r="188" spans="2:17" ht="29.25" customHeight="1" x14ac:dyDescent="0.3">
      <c r="B188" s="663"/>
      <c r="C188" s="1422"/>
      <c r="D188" s="1423"/>
      <c r="E188" s="1424"/>
      <c r="F188" s="1424"/>
      <c r="G188" s="1425"/>
      <c r="H188" s="1426"/>
      <c r="I188" s="1427"/>
      <c r="J188" s="1425"/>
      <c r="K188" s="1428"/>
      <c r="L188" s="1429"/>
      <c r="M188" s="702"/>
      <c r="N188" s="645"/>
      <c r="O188" s="562"/>
      <c r="P188" s="562"/>
      <c r="Q188" s="647"/>
    </row>
    <row r="189" spans="2:17" ht="29.25" customHeight="1" x14ac:dyDescent="0.3">
      <c r="B189" s="663"/>
      <c r="C189" s="1422"/>
      <c r="D189" s="1423"/>
      <c r="E189" s="1424"/>
      <c r="F189" s="1424"/>
      <c r="G189" s="1425"/>
      <c r="H189" s="1426"/>
      <c r="I189" s="1427"/>
      <c r="J189" s="1425"/>
      <c r="K189" s="1428"/>
      <c r="L189" s="1429"/>
      <c r="M189" s="702"/>
      <c r="N189" s="645"/>
      <c r="O189" s="562"/>
      <c r="P189" s="562"/>
      <c r="Q189" s="647"/>
    </row>
    <row r="190" spans="2:17" ht="29.25" customHeight="1" x14ac:dyDescent="0.3">
      <c r="B190" s="663"/>
      <c r="C190" s="1422"/>
      <c r="D190" s="1423"/>
      <c r="E190" s="1424"/>
      <c r="F190" s="1424"/>
      <c r="G190" s="1425"/>
      <c r="H190" s="1426"/>
      <c r="I190" s="1427"/>
      <c r="J190" s="1425"/>
      <c r="K190" s="1428"/>
      <c r="L190" s="1429"/>
      <c r="M190" s="702"/>
      <c r="N190" s="645"/>
      <c r="O190" s="562"/>
      <c r="P190" s="562"/>
      <c r="Q190" s="647"/>
    </row>
    <row r="191" spans="2:17" ht="29.25" customHeight="1" x14ac:dyDescent="0.3">
      <c r="B191" s="663"/>
      <c r="C191" s="1422"/>
      <c r="D191" s="1423"/>
      <c r="E191" s="1424"/>
      <c r="F191" s="1424"/>
      <c r="G191" s="1425"/>
      <c r="H191" s="1426"/>
      <c r="I191" s="1427"/>
      <c r="J191" s="1425"/>
      <c r="K191" s="1428"/>
      <c r="L191" s="1429"/>
      <c r="M191" s="702"/>
      <c r="N191" s="645"/>
      <c r="O191" s="562"/>
      <c r="P191" s="562"/>
      <c r="Q191" s="647"/>
    </row>
    <row r="192" spans="2:17" ht="29.25" customHeight="1" x14ac:dyDescent="0.3">
      <c r="B192" s="663"/>
      <c r="C192" s="646"/>
      <c r="D192" s="647"/>
      <c r="E192" s="645"/>
      <c r="F192" s="1815"/>
      <c r="G192" s="647"/>
      <c r="H192" s="645"/>
      <c r="I192" s="646"/>
      <c r="J192" s="647"/>
      <c r="K192" s="43"/>
      <c r="L192" s="646"/>
      <c r="M192" s="702"/>
      <c r="N192" s="645"/>
      <c r="O192" s="562"/>
      <c r="P192" s="562"/>
      <c r="Q192" s="647"/>
    </row>
    <row r="193" spans="2:17" ht="29.25" customHeight="1" x14ac:dyDescent="0.3">
      <c r="B193" s="663"/>
      <c r="C193" s="646"/>
      <c r="D193" s="647"/>
      <c r="E193" s="645"/>
      <c r="F193" s="1815"/>
      <c r="G193" s="647"/>
      <c r="H193" s="645"/>
      <c r="I193" s="646"/>
      <c r="J193" s="647"/>
      <c r="K193" s="43"/>
      <c r="L193" s="646"/>
      <c r="M193" s="702"/>
      <c r="N193" s="645"/>
      <c r="O193" s="562"/>
      <c r="P193" s="562"/>
      <c r="Q193" s="647"/>
    </row>
    <row r="194" spans="2:17" ht="29.25" customHeight="1" x14ac:dyDescent="0.3">
      <c r="B194" s="663"/>
      <c r="C194" s="646"/>
      <c r="D194" s="647"/>
      <c r="E194" s="645"/>
      <c r="F194" s="1815"/>
      <c r="G194" s="647"/>
      <c r="H194" s="645"/>
      <c r="I194" s="646"/>
      <c r="J194" s="647"/>
      <c r="K194" s="43"/>
      <c r="L194" s="646"/>
      <c r="M194" s="702"/>
      <c r="N194" s="645"/>
      <c r="O194" s="562"/>
      <c r="P194" s="562"/>
      <c r="Q194" s="647"/>
    </row>
    <row r="195" spans="2:17" ht="29.25" customHeight="1" x14ac:dyDescent="0.3">
      <c r="B195" s="663"/>
      <c r="C195" s="646"/>
      <c r="D195" s="647"/>
      <c r="E195" s="645"/>
      <c r="F195" s="1815"/>
      <c r="G195" s="647"/>
      <c r="H195" s="645"/>
      <c r="I195" s="646"/>
      <c r="J195" s="647"/>
      <c r="K195" s="43"/>
      <c r="L195" s="646"/>
      <c r="M195" s="702"/>
      <c r="N195" s="645"/>
      <c r="O195" s="562"/>
      <c r="P195" s="562"/>
      <c r="Q195" s="647"/>
    </row>
    <row r="196" spans="2:17" ht="29.25" customHeight="1" x14ac:dyDescent="0.3">
      <c r="B196" s="663"/>
      <c r="C196" s="646"/>
      <c r="D196" s="647"/>
      <c r="E196" s="645"/>
      <c r="F196" s="1815"/>
      <c r="G196" s="647"/>
      <c r="H196" s="645"/>
      <c r="I196" s="646"/>
      <c r="J196" s="647"/>
      <c r="K196" s="43"/>
      <c r="L196" s="646"/>
      <c r="M196" s="702"/>
      <c r="N196" s="645"/>
      <c r="O196" s="562"/>
      <c r="P196" s="562"/>
      <c r="Q196" s="647"/>
    </row>
    <row r="197" spans="2:17" ht="29.25" customHeight="1" x14ac:dyDescent="0.3">
      <c r="B197" s="663"/>
      <c r="C197" s="646"/>
      <c r="D197" s="647"/>
      <c r="E197" s="645"/>
      <c r="F197" s="1815"/>
      <c r="G197" s="647"/>
      <c r="H197" s="645"/>
      <c r="I197" s="646"/>
      <c r="J197" s="647"/>
      <c r="K197" s="43"/>
      <c r="L197" s="646"/>
      <c r="M197" s="702"/>
      <c r="N197" s="645"/>
      <c r="O197" s="562"/>
      <c r="P197" s="562"/>
      <c r="Q197" s="647"/>
    </row>
    <row r="198" spans="2:17" ht="29.25" customHeight="1" x14ac:dyDescent="0.3">
      <c r="B198" s="663"/>
      <c r="C198" s="646"/>
      <c r="D198" s="647"/>
      <c r="E198" s="645"/>
      <c r="F198" s="1815"/>
      <c r="G198" s="647"/>
      <c r="H198" s="645"/>
      <c r="I198" s="646"/>
      <c r="J198" s="647"/>
      <c r="K198" s="43"/>
      <c r="L198" s="646"/>
      <c r="M198" s="702"/>
      <c r="N198" s="645"/>
      <c r="O198" s="562"/>
      <c r="P198" s="562"/>
      <c r="Q198" s="647"/>
    </row>
    <row r="199" spans="2:17" ht="29.25" customHeight="1" x14ac:dyDescent="0.3">
      <c r="B199" s="663"/>
      <c r="C199" s="646"/>
      <c r="D199" s="647"/>
      <c r="E199" s="645"/>
      <c r="F199" s="1815"/>
      <c r="G199" s="647"/>
      <c r="H199" s="645"/>
      <c r="I199" s="646"/>
      <c r="J199" s="647"/>
      <c r="K199" s="43"/>
      <c r="L199" s="646"/>
      <c r="M199" s="702"/>
      <c r="N199" s="645"/>
      <c r="O199" s="562"/>
      <c r="P199" s="562"/>
      <c r="Q199" s="647"/>
    </row>
    <row r="200" spans="2:17" ht="29.25" customHeight="1" x14ac:dyDescent="0.3">
      <c r="B200" s="663"/>
      <c r="C200" s="646"/>
      <c r="D200" s="647"/>
      <c r="E200" s="645"/>
      <c r="F200" s="1815"/>
      <c r="G200" s="647"/>
      <c r="H200" s="645"/>
      <c r="I200" s="646"/>
      <c r="J200" s="647"/>
      <c r="K200" s="43"/>
      <c r="L200" s="646"/>
      <c r="M200" s="702"/>
      <c r="N200" s="645"/>
      <c r="O200" s="562"/>
      <c r="P200" s="562"/>
      <c r="Q200" s="647"/>
    </row>
    <row r="201" spans="2:17" ht="29.25" customHeight="1" x14ac:dyDescent="0.3">
      <c r="B201" s="663"/>
      <c r="C201" s="646"/>
      <c r="D201" s="647"/>
      <c r="E201" s="645"/>
      <c r="F201" s="1815"/>
      <c r="G201" s="647"/>
      <c r="H201" s="645"/>
      <c r="I201" s="646"/>
      <c r="J201" s="647"/>
      <c r="K201" s="43"/>
      <c r="L201" s="646"/>
      <c r="M201" s="702"/>
      <c r="N201" s="645"/>
      <c r="O201" s="562"/>
      <c r="P201" s="562"/>
      <c r="Q201" s="647"/>
    </row>
    <row r="202" spans="2:17" ht="29.25" customHeight="1" x14ac:dyDescent="0.3">
      <c r="B202" s="663"/>
      <c r="C202" s="646"/>
      <c r="D202" s="647"/>
      <c r="E202" s="645"/>
      <c r="F202" s="1815"/>
      <c r="G202" s="647"/>
      <c r="H202" s="645"/>
      <c r="I202" s="646"/>
      <c r="J202" s="647"/>
      <c r="K202" s="43"/>
      <c r="L202" s="646"/>
      <c r="M202" s="702"/>
      <c r="N202" s="645"/>
      <c r="O202" s="562"/>
      <c r="P202" s="562"/>
      <c r="Q202" s="647"/>
    </row>
    <row r="203" spans="2:17" ht="29.25" customHeight="1" x14ac:dyDescent="0.3">
      <c r="B203" s="663"/>
      <c r="C203" s="646"/>
      <c r="D203" s="647"/>
      <c r="E203" s="645"/>
      <c r="F203" s="1815"/>
      <c r="G203" s="647"/>
      <c r="H203" s="645"/>
      <c r="I203" s="646"/>
      <c r="J203" s="647"/>
      <c r="K203" s="43"/>
      <c r="L203" s="646"/>
      <c r="M203" s="702"/>
      <c r="N203" s="645"/>
      <c r="O203" s="562"/>
      <c r="P203" s="562"/>
      <c r="Q203" s="647"/>
    </row>
    <row r="204" spans="2:17" ht="29.25" customHeight="1" x14ac:dyDescent="0.3">
      <c r="B204" s="663"/>
      <c r="C204" s="646"/>
      <c r="D204" s="647"/>
      <c r="E204" s="645"/>
      <c r="F204" s="1815"/>
      <c r="G204" s="647"/>
      <c r="H204" s="645"/>
      <c r="I204" s="646"/>
      <c r="J204" s="647"/>
      <c r="K204" s="43"/>
      <c r="L204" s="646"/>
      <c r="M204" s="702"/>
      <c r="N204" s="645"/>
      <c r="O204" s="562"/>
      <c r="P204" s="562"/>
      <c r="Q204" s="647"/>
    </row>
    <row r="205" spans="2:17" ht="29.25" customHeight="1" x14ac:dyDescent="0.3">
      <c r="B205" s="663"/>
      <c r="C205" s="646"/>
      <c r="D205" s="647"/>
      <c r="E205" s="645"/>
      <c r="F205" s="1815"/>
      <c r="G205" s="647"/>
      <c r="H205" s="645"/>
      <c r="I205" s="646"/>
      <c r="J205" s="647"/>
      <c r="K205" s="43"/>
      <c r="L205" s="646"/>
      <c r="M205" s="702"/>
      <c r="N205" s="645"/>
      <c r="O205" s="562"/>
      <c r="P205" s="562"/>
      <c r="Q205" s="647"/>
    </row>
    <row r="206" spans="2:17" ht="29.25" customHeight="1" x14ac:dyDescent="0.3">
      <c r="B206" s="663"/>
      <c r="C206" s="646"/>
      <c r="D206" s="647"/>
      <c r="E206" s="645"/>
      <c r="F206" s="1815"/>
      <c r="G206" s="647"/>
      <c r="H206" s="645"/>
      <c r="I206" s="646"/>
      <c r="J206" s="647"/>
      <c r="K206" s="43"/>
      <c r="L206" s="646"/>
      <c r="M206" s="702"/>
      <c r="N206" s="645"/>
      <c r="O206" s="562"/>
      <c r="P206" s="562"/>
      <c r="Q206" s="647"/>
    </row>
    <row r="207" spans="2:17" ht="29.25" customHeight="1" x14ac:dyDescent="0.3">
      <c r="B207" s="663"/>
      <c r="C207" s="646"/>
      <c r="D207" s="647"/>
      <c r="E207" s="645"/>
      <c r="F207" s="1815"/>
      <c r="G207" s="647"/>
      <c r="H207" s="645"/>
      <c r="I207" s="646"/>
      <c r="J207" s="647"/>
      <c r="K207" s="43"/>
      <c r="L207" s="646"/>
      <c r="M207" s="702"/>
      <c r="N207" s="645"/>
      <c r="O207" s="562"/>
      <c r="P207" s="562"/>
      <c r="Q207" s="647"/>
    </row>
    <row r="208" spans="2:17" ht="29.25" customHeight="1" x14ac:dyDescent="0.3">
      <c r="B208" s="663"/>
      <c r="C208" s="646"/>
      <c r="D208" s="647"/>
      <c r="E208" s="645"/>
      <c r="F208" s="1815"/>
      <c r="G208" s="647"/>
      <c r="H208" s="645"/>
      <c r="I208" s="646"/>
      <c r="J208" s="647"/>
      <c r="K208" s="43"/>
      <c r="L208" s="646"/>
      <c r="M208" s="702"/>
      <c r="N208" s="645"/>
      <c r="O208" s="562"/>
      <c r="P208" s="562"/>
      <c r="Q208" s="647"/>
    </row>
    <row r="209" spans="2:17" ht="29.25" customHeight="1" x14ac:dyDescent="0.3">
      <c r="B209" s="663"/>
      <c r="C209" s="646"/>
      <c r="D209" s="647"/>
      <c r="E209" s="645"/>
      <c r="F209" s="1815"/>
      <c r="G209" s="647"/>
      <c r="H209" s="645"/>
      <c r="I209" s="646"/>
      <c r="J209" s="647"/>
      <c r="K209" s="43"/>
      <c r="L209" s="646"/>
      <c r="M209" s="702"/>
      <c r="N209" s="645"/>
      <c r="O209" s="562"/>
      <c r="P209" s="562"/>
      <c r="Q209" s="647"/>
    </row>
    <row r="210" spans="2:17" ht="29.25" customHeight="1" x14ac:dyDescent="0.3">
      <c r="B210" s="663"/>
      <c r="C210" s="646"/>
      <c r="D210" s="647"/>
      <c r="E210" s="645"/>
      <c r="F210" s="1815"/>
      <c r="G210" s="647"/>
      <c r="H210" s="645"/>
      <c r="I210" s="646"/>
      <c r="J210" s="647"/>
      <c r="K210" s="43"/>
      <c r="L210" s="646"/>
      <c r="M210" s="702"/>
      <c r="N210" s="645"/>
      <c r="O210" s="562"/>
      <c r="P210" s="562"/>
      <c r="Q210" s="647"/>
    </row>
    <row r="211" spans="2:17" ht="29.25" customHeight="1" x14ac:dyDescent="0.3">
      <c r="B211" s="663"/>
      <c r="C211" s="646"/>
      <c r="D211" s="647"/>
      <c r="E211" s="645"/>
      <c r="F211" s="1815"/>
      <c r="G211" s="647"/>
      <c r="H211" s="645"/>
      <c r="I211" s="646"/>
      <c r="J211" s="647"/>
      <c r="K211" s="43"/>
      <c r="L211" s="646"/>
      <c r="M211" s="702"/>
      <c r="N211" s="645"/>
      <c r="O211" s="562"/>
      <c r="P211" s="562"/>
      <c r="Q211" s="647"/>
    </row>
    <row r="212" spans="2:17" ht="29.25" customHeight="1" x14ac:dyDescent="0.3">
      <c r="B212" s="663"/>
      <c r="C212" s="646"/>
      <c r="D212" s="647"/>
      <c r="E212" s="645"/>
      <c r="F212" s="1815"/>
      <c r="G212" s="647"/>
      <c r="H212" s="645"/>
      <c r="I212" s="646"/>
      <c r="J212" s="647"/>
      <c r="K212" s="43"/>
      <c r="L212" s="646"/>
      <c r="M212" s="702"/>
      <c r="N212" s="645"/>
      <c r="O212" s="562"/>
      <c r="P212" s="562"/>
      <c r="Q212" s="647"/>
    </row>
    <row r="213" spans="2:17" ht="29.25" customHeight="1" x14ac:dyDescent="0.3">
      <c r="B213" s="663"/>
      <c r="C213" s="646"/>
      <c r="D213" s="647"/>
      <c r="E213" s="645"/>
      <c r="F213" s="1815"/>
      <c r="G213" s="647"/>
      <c r="H213" s="645"/>
      <c r="I213" s="646"/>
      <c r="J213" s="647"/>
      <c r="K213" s="43"/>
      <c r="L213" s="646"/>
      <c r="M213" s="702"/>
      <c r="N213" s="645"/>
      <c r="O213" s="562"/>
      <c r="P213" s="562"/>
      <c r="Q213" s="647"/>
    </row>
    <row r="214" spans="2:17" ht="29.25" customHeight="1" x14ac:dyDescent="0.3">
      <c r="B214" s="663"/>
      <c r="C214" s="646"/>
      <c r="D214" s="647"/>
      <c r="E214" s="645"/>
      <c r="F214" s="1815"/>
      <c r="G214" s="647"/>
      <c r="H214" s="645"/>
      <c r="I214" s="646"/>
      <c r="J214" s="647"/>
      <c r="K214" s="43"/>
      <c r="L214" s="646"/>
      <c r="M214" s="702"/>
      <c r="N214" s="645"/>
      <c r="O214" s="562"/>
      <c r="P214" s="562"/>
      <c r="Q214" s="647"/>
    </row>
    <row r="215" spans="2:17" ht="29.25" customHeight="1" x14ac:dyDescent="0.3">
      <c r="B215" s="663"/>
      <c r="C215" s="646"/>
      <c r="D215" s="647"/>
      <c r="E215" s="645"/>
      <c r="F215" s="1815"/>
      <c r="G215" s="647"/>
      <c r="H215" s="645"/>
      <c r="I215" s="646"/>
      <c r="J215" s="647"/>
      <c r="K215" s="43"/>
      <c r="L215" s="646"/>
      <c r="M215" s="702"/>
      <c r="N215" s="645"/>
      <c r="O215" s="562"/>
      <c r="P215" s="562"/>
      <c r="Q215" s="647"/>
    </row>
    <row r="216" spans="2:17" ht="29.25" customHeight="1" x14ac:dyDescent="0.3">
      <c r="B216" s="663"/>
      <c r="C216" s="646"/>
      <c r="D216" s="647"/>
      <c r="E216" s="645"/>
      <c r="F216" s="1815"/>
      <c r="G216" s="647"/>
      <c r="H216" s="645"/>
      <c r="I216" s="646"/>
      <c r="J216" s="647"/>
      <c r="K216" s="43"/>
      <c r="L216" s="646"/>
      <c r="M216" s="702"/>
      <c r="N216" s="645"/>
      <c r="O216" s="562"/>
      <c r="P216" s="562"/>
      <c r="Q216" s="647"/>
    </row>
    <row r="217" spans="2:17" ht="29.25" customHeight="1" x14ac:dyDescent="0.3">
      <c r="B217" s="663"/>
      <c r="C217" s="646"/>
      <c r="D217" s="647"/>
      <c r="E217" s="645"/>
      <c r="F217" s="1815"/>
      <c r="G217" s="647"/>
      <c r="H217" s="645"/>
      <c r="I217" s="646"/>
      <c r="J217" s="647"/>
      <c r="K217" s="43"/>
      <c r="L217" s="646"/>
      <c r="M217" s="702"/>
      <c r="N217" s="645"/>
      <c r="O217" s="562"/>
      <c r="P217" s="562"/>
      <c r="Q217" s="647"/>
    </row>
    <row r="218" spans="2:17" ht="29.25" customHeight="1" x14ac:dyDescent="0.3">
      <c r="B218" s="663"/>
      <c r="C218" s="646"/>
      <c r="D218" s="647"/>
      <c r="E218" s="645"/>
      <c r="F218" s="1815"/>
      <c r="G218" s="647"/>
      <c r="H218" s="645"/>
      <c r="I218" s="646"/>
      <c r="J218" s="647"/>
      <c r="K218" s="43"/>
      <c r="L218" s="646"/>
      <c r="M218" s="702"/>
      <c r="N218" s="645"/>
      <c r="O218" s="562"/>
      <c r="P218" s="562"/>
      <c r="Q218" s="647"/>
    </row>
    <row r="219" spans="2:17" ht="29.25" customHeight="1" x14ac:dyDescent="0.3">
      <c r="B219" s="663"/>
      <c r="C219" s="646"/>
      <c r="D219" s="647"/>
      <c r="E219" s="645"/>
      <c r="F219" s="1815"/>
      <c r="G219" s="647"/>
      <c r="H219" s="645"/>
      <c r="I219" s="646"/>
      <c r="J219" s="647"/>
      <c r="K219" s="43"/>
      <c r="L219" s="646"/>
      <c r="M219" s="702"/>
      <c r="N219" s="645"/>
      <c r="O219" s="562"/>
      <c r="P219" s="562"/>
      <c r="Q219" s="647"/>
    </row>
    <row r="220" spans="2:17" ht="29.25" customHeight="1" x14ac:dyDescent="0.3">
      <c r="B220" s="663"/>
      <c r="C220" s="646"/>
      <c r="D220" s="647"/>
      <c r="E220" s="645"/>
      <c r="F220" s="1815"/>
      <c r="G220" s="647"/>
      <c r="H220" s="645"/>
      <c r="I220" s="646"/>
      <c r="J220" s="647"/>
      <c r="K220" s="43"/>
      <c r="L220" s="646"/>
      <c r="M220" s="702"/>
      <c r="N220" s="645"/>
      <c r="O220" s="562"/>
      <c r="P220" s="562"/>
      <c r="Q220" s="647"/>
    </row>
    <row r="221" spans="2:17" ht="29.25" customHeight="1" x14ac:dyDescent="0.3">
      <c r="B221" s="663"/>
      <c r="C221" s="646"/>
      <c r="D221" s="647"/>
      <c r="E221" s="645"/>
      <c r="F221" s="1815"/>
      <c r="G221" s="647"/>
      <c r="H221" s="645"/>
      <c r="I221" s="646"/>
      <c r="J221" s="647"/>
      <c r="K221" s="43"/>
      <c r="L221" s="646"/>
      <c r="M221" s="702"/>
      <c r="N221" s="645"/>
      <c r="O221" s="562"/>
      <c r="P221" s="562"/>
      <c r="Q221" s="647"/>
    </row>
    <row r="222" spans="2:17" ht="29.25" customHeight="1" x14ac:dyDescent="0.3">
      <c r="B222" s="663"/>
      <c r="C222" s="646"/>
      <c r="D222" s="647"/>
      <c r="E222" s="645"/>
      <c r="F222" s="1815"/>
      <c r="G222" s="647"/>
      <c r="H222" s="645"/>
      <c r="I222" s="646"/>
      <c r="J222" s="647"/>
      <c r="K222" s="43"/>
      <c r="L222" s="646"/>
      <c r="M222" s="702"/>
      <c r="N222" s="645"/>
      <c r="O222" s="562"/>
      <c r="P222" s="562"/>
      <c r="Q222" s="647"/>
    </row>
    <row r="223" spans="2:17" ht="29.25" customHeight="1" x14ac:dyDescent="0.3">
      <c r="B223" s="663"/>
      <c r="C223" s="646"/>
      <c r="D223" s="647"/>
      <c r="E223" s="645"/>
      <c r="F223" s="1815"/>
      <c r="G223" s="647"/>
      <c r="H223" s="645"/>
      <c r="I223" s="646"/>
      <c r="J223" s="647"/>
      <c r="K223" s="43"/>
      <c r="L223" s="646"/>
      <c r="M223" s="702"/>
      <c r="N223" s="645"/>
      <c r="O223" s="562"/>
      <c r="P223" s="562"/>
      <c r="Q223" s="647"/>
    </row>
    <row r="224" spans="2:17" ht="29.25" customHeight="1" x14ac:dyDescent="0.3">
      <c r="B224" s="663"/>
      <c r="C224" s="646"/>
      <c r="D224" s="647"/>
      <c r="E224" s="645"/>
      <c r="F224" s="1815"/>
      <c r="G224" s="647"/>
      <c r="H224" s="645"/>
      <c r="I224" s="646"/>
      <c r="J224" s="647"/>
      <c r="K224" s="43"/>
      <c r="L224" s="646"/>
      <c r="M224" s="702"/>
      <c r="N224" s="645"/>
      <c r="O224" s="562"/>
      <c r="P224" s="562"/>
      <c r="Q224" s="647"/>
    </row>
    <row r="225" spans="2:17" ht="29.25" customHeight="1" x14ac:dyDescent="0.3">
      <c r="B225" s="663"/>
      <c r="C225" s="646"/>
      <c r="D225" s="647"/>
      <c r="E225" s="645"/>
      <c r="F225" s="1815"/>
      <c r="G225" s="647"/>
      <c r="H225" s="645"/>
      <c r="I225" s="646"/>
      <c r="J225" s="647"/>
      <c r="K225" s="43"/>
      <c r="L225" s="646"/>
      <c r="M225" s="702"/>
      <c r="N225" s="645"/>
      <c r="O225" s="562"/>
      <c r="P225" s="562"/>
      <c r="Q225" s="647"/>
    </row>
    <row r="226" spans="2:17" ht="29.25" customHeight="1" x14ac:dyDescent="0.3">
      <c r="B226" s="663"/>
      <c r="C226" s="646"/>
      <c r="D226" s="647"/>
      <c r="E226" s="645"/>
      <c r="F226" s="1815"/>
      <c r="G226" s="647"/>
      <c r="H226" s="645"/>
      <c r="I226" s="646"/>
      <c r="J226" s="647"/>
      <c r="K226" s="43"/>
      <c r="L226" s="646"/>
      <c r="M226" s="702"/>
      <c r="N226" s="645"/>
      <c r="O226" s="562"/>
      <c r="P226" s="562"/>
      <c r="Q226" s="647"/>
    </row>
    <row r="227" spans="2:17" ht="29.25" customHeight="1" x14ac:dyDescent="0.3">
      <c r="B227" s="663"/>
      <c r="C227" s="646"/>
      <c r="D227" s="647"/>
      <c r="E227" s="645"/>
      <c r="F227" s="1815"/>
      <c r="G227" s="647"/>
      <c r="H227" s="645"/>
      <c r="I227" s="646"/>
      <c r="J227" s="647"/>
      <c r="K227" s="43"/>
      <c r="L227" s="646"/>
      <c r="M227" s="702"/>
      <c r="N227" s="645"/>
      <c r="O227" s="562"/>
      <c r="P227" s="562"/>
      <c r="Q227" s="647"/>
    </row>
    <row r="228" spans="2:17" ht="29.25" customHeight="1" x14ac:dyDescent="0.3">
      <c r="B228" s="663"/>
      <c r="C228" s="646"/>
      <c r="D228" s="647"/>
      <c r="E228" s="645"/>
      <c r="F228" s="1815"/>
      <c r="G228" s="647"/>
      <c r="H228" s="645"/>
      <c r="I228" s="646"/>
      <c r="J228" s="647"/>
      <c r="K228" s="43"/>
      <c r="L228" s="646"/>
      <c r="M228" s="702"/>
      <c r="N228" s="645"/>
      <c r="O228" s="562"/>
      <c r="P228" s="562"/>
      <c r="Q228" s="647"/>
    </row>
    <row r="229" spans="2:17" ht="29.25" customHeight="1" x14ac:dyDescent="0.3">
      <c r="B229" s="663"/>
      <c r="C229" s="646"/>
      <c r="D229" s="647"/>
      <c r="E229" s="645"/>
      <c r="F229" s="1815"/>
      <c r="G229" s="647"/>
      <c r="H229" s="645"/>
      <c r="I229" s="646"/>
      <c r="J229" s="647"/>
      <c r="K229" s="43"/>
      <c r="L229" s="646"/>
      <c r="M229" s="702"/>
      <c r="N229" s="645"/>
      <c r="O229" s="562"/>
      <c r="P229" s="562"/>
      <c r="Q229" s="647"/>
    </row>
    <row r="230" spans="2:17" ht="29.25" customHeight="1" x14ac:dyDescent="0.3">
      <c r="B230" s="663"/>
      <c r="C230" s="646"/>
      <c r="D230" s="647"/>
      <c r="E230" s="645"/>
      <c r="F230" s="1815"/>
      <c r="G230" s="647"/>
      <c r="H230" s="645"/>
      <c r="I230" s="646"/>
      <c r="J230" s="647"/>
      <c r="K230" s="43"/>
      <c r="L230" s="646"/>
      <c r="M230" s="702"/>
      <c r="N230" s="645"/>
      <c r="O230" s="562"/>
      <c r="P230" s="562"/>
      <c r="Q230" s="647"/>
    </row>
    <row r="231" spans="2:17" ht="29.25" customHeight="1" x14ac:dyDescent="0.3">
      <c r="B231" s="663"/>
      <c r="C231" s="646"/>
      <c r="D231" s="647"/>
      <c r="E231" s="645"/>
      <c r="F231" s="1815"/>
      <c r="G231" s="647"/>
      <c r="H231" s="645"/>
      <c r="I231" s="646"/>
      <c r="J231" s="647"/>
      <c r="K231" s="43"/>
      <c r="L231" s="646"/>
      <c r="M231" s="702"/>
      <c r="N231" s="645"/>
      <c r="O231" s="562"/>
      <c r="P231" s="562"/>
      <c r="Q231" s="647"/>
    </row>
    <row r="232" spans="2:17" ht="29.25" customHeight="1" x14ac:dyDescent="0.3">
      <c r="B232" s="663"/>
      <c r="C232" s="646"/>
      <c r="D232" s="647"/>
      <c r="E232" s="645"/>
      <c r="F232" s="1815"/>
      <c r="G232" s="647"/>
      <c r="H232" s="645"/>
      <c r="I232" s="646"/>
      <c r="J232" s="647"/>
      <c r="K232" s="43"/>
      <c r="L232" s="646"/>
      <c r="M232" s="702"/>
      <c r="N232" s="645"/>
      <c r="O232" s="562"/>
      <c r="P232" s="562"/>
      <c r="Q232" s="647"/>
    </row>
    <row r="233" spans="2:17" ht="29.25" customHeight="1" x14ac:dyDescent="0.3">
      <c r="B233" s="663"/>
      <c r="C233" s="646"/>
      <c r="D233" s="647"/>
      <c r="E233" s="645"/>
      <c r="F233" s="1815"/>
      <c r="G233" s="647"/>
      <c r="H233" s="645"/>
      <c r="I233" s="646"/>
      <c r="J233" s="647"/>
      <c r="K233" s="43"/>
      <c r="L233" s="646"/>
      <c r="M233" s="702"/>
      <c r="N233" s="645"/>
      <c r="O233" s="562"/>
      <c r="P233" s="562"/>
      <c r="Q233" s="647"/>
    </row>
    <row r="234" spans="2:17" ht="29.25" customHeight="1" x14ac:dyDescent="0.3">
      <c r="B234" s="663"/>
      <c r="C234" s="646"/>
      <c r="D234" s="647"/>
      <c r="E234" s="645"/>
      <c r="F234" s="1815"/>
      <c r="G234" s="647"/>
      <c r="H234" s="645"/>
      <c r="I234" s="646"/>
      <c r="J234" s="647"/>
      <c r="K234" s="43"/>
      <c r="L234" s="646"/>
      <c r="M234" s="702"/>
      <c r="N234" s="645"/>
      <c r="O234" s="562"/>
      <c r="P234" s="562"/>
      <c r="Q234" s="647"/>
    </row>
    <row r="235" spans="2:17" ht="29.25" customHeight="1" x14ac:dyDescent="0.3">
      <c r="B235" s="663"/>
      <c r="C235" s="646"/>
      <c r="D235" s="647"/>
      <c r="E235" s="645"/>
      <c r="F235" s="1815"/>
      <c r="G235" s="647"/>
      <c r="H235" s="645"/>
      <c r="I235" s="646"/>
      <c r="J235" s="647"/>
      <c r="K235" s="43"/>
      <c r="L235" s="646"/>
      <c r="M235" s="702"/>
      <c r="N235" s="645"/>
      <c r="O235" s="562"/>
      <c r="P235" s="562"/>
      <c r="Q235" s="647"/>
    </row>
    <row r="236" spans="2:17" ht="29.25" customHeight="1" x14ac:dyDescent="0.3">
      <c r="B236" s="663"/>
      <c r="C236" s="646"/>
      <c r="D236" s="647"/>
      <c r="E236" s="645"/>
      <c r="F236" s="1815"/>
      <c r="G236" s="647"/>
      <c r="H236" s="645"/>
      <c r="I236" s="646"/>
      <c r="J236" s="647"/>
      <c r="K236" s="43"/>
      <c r="L236" s="646"/>
      <c r="M236" s="702"/>
      <c r="N236" s="645"/>
      <c r="O236" s="562"/>
      <c r="P236" s="562"/>
      <c r="Q236" s="647"/>
    </row>
    <row r="237" spans="2:17" ht="29.25" customHeight="1" x14ac:dyDescent="0.3">
      <c r="B237" s="663"/>
      <c r="C237" s="646"/>
      <c r="D237" s="647"/>
      <c r="E237" s="645"/>
      <c r="F237" s="1815"/>
      <c r="G237" s="647"/>
      <c r="H237" s="645"/>
      <c r="I237" s="646"/>
      <c r="J237" s="647"/>
      <c r="K237" s="43"/>
      <c r="L237" s="646"/>
      <c r="M237" s="702"/>
      <c r="N237" s="645"/>
      <c r="O237" s="562"/>
      <c r="P237" s="562"/>
      <c r="Q237" s="647"/>
    </row>
    <row r="238" spans="2:17" ht="29.25" customHeight="1" x14ac:dyDescent="0.3">
      <c r="B238" s="663"/>
      <c r="C238" s="646"/>
      <c r="D238" s="647"/>
      <c r="E238" s="645"/>
      <c r="F238" s="1815"/>
      <c r="G238" s="647"/>
      <c r="H238" s="645"/>
      <c r="I238" s="646"/>
      <c r="J238" s="647"/>
      <c r="K238" s="43"/>
      <c r="L238" s="646"/>
      <c r="M238" s="702"/>
      <c r="N238" s="645"/>
      <c r="O238" s="562"/>
      <c r="P238" s="562"/>
      <c r="Q238" s="647"/>
    </row>
    <row r="239" spans="2:17" ht="29.25" customHeight="1" x14ac:dyDescent="0.3">
      <c r="B239" s="663"/>
      <c r="C239" s="646"/>
      <c r="D239" s="647"/>
      <c r="E239" s="645"/>
      <c r="F239" s="1815"/>
      <c r="G239" s="647"/>
      <c r="H239" s="645"/>
      <c r="I239" s="646"/>
      <c r="J239" s="647"/>
      <c r="K239" s="43"/>
      <c r="L239" s="646"/>
      <c r="M239" s="702"/>
      <c r="N239" s="645"/>
      <c r="O239" s="562"/>
      <c r="P239" s="562"/>
      <c r="Q239" s="647"/>
    </row>
    <row r="240" spans="2:17" ht="29.25" customHeight="1" x14ac:dyDescent="0.3">
      <c r="B240" s="663"/>
      <c r="C240" s="646"/>
      <c r="D240" s="647"/>
      <c r="E240" s="645"/>
      <c r="F240" s="1815"/>
      <c r="G240" s="647"/>
      <c r="H240" s="645"/>
      <c r="I240" s="646"/>
      <c r="J240" s="647"/>
      <c r="K240" s="43"/>
      <c r="L240" s="646"/>
      <c r="M240" s="702"/>
      <c r="N240" s="645"/>
      <c r="O240" s="562"/>
      <c r="P240" s="562"/>
      <c r="Q240" s="647"/>
    </row>
    <row r="241" spans="2:17" ht="29.25" customHeight="1" x14ac:dyDescent="0.3">
      <c r="B241" s="663"/>
      <c r="C241" s="646"/>
      <c r="D241" s="647"/>
      <c r="E241" s="645"/>
      <c r="F241" s="1815"/>
      <c r="G241" s="647"/>
      <c r="H241" s="645"/>
      <c r="I241" s="646"/>
      <c r="J241" s="647"/>
      <c r="K241" s="43"/>
      <c r="L241" s="646"/>
      <c r="M241" s="702"/>
      <c r="N241" s="645"/>
      <c r="O241" s="562"/>
      <c r="P241" s="562"/>
      <c r="Q241" s="647"/>
    </row>
    <row r="242" spans="2:17" ht="29.25" customHeight="1" x14ac:dyDescent="0.3">
      <c r="B242" s="663"/>
      <c r="C242" s="646"/>
      <c r="D242" s="647"/>
      <c r="E242" s="645"/>
      <c r="F242" s="1815"/>
      <c r="G242" s="647"/>
      <c r="H242" s="645"/>
      <c r="I242" s="646"/>
      <c r="J242" s="647"/>
      <c r="K242" s="43"/>
      <c r="L242" s="646"/>
      <c r="M242" s="702"/>
      <c r="N242" s="645"/>
      <c r="O242" s="562"/>
      <c r="P242" s="562"/>
      <c r="Q242" s="647"/>
    </row>
    <row r="243" spans="2:17" ht="29.25" customHeight="1" x14ac:dyDescent="0.3">
      <c r="B243" s="663"/>
      <c r="C243" s="646"/>
      <c r="D243" s="647"/>
      <c r="E243" s="645"/>
      <c r="F243" s="1815"/>
      <c r="G243" s="647"/>
      <c r="H243" s="645"/>
      <c r="I243" s="646"/>
      <c r="J243" s="647"/>
      <c r="K243" s="43"/>
      <c r="L243" s="646"/>
      <c r="M243" s="702"/>
      <c r="N243" s="645"/>
      <c r="O243" s="562"/>
      <c r="P243" s="562"/>
      <c r="Q243" s="647"/>
    </row>
    <row r="244" spans="2:17" ht="29.25" customHeight="1" x14ac:dyDescent="0.3">
      <c r="B244" s="663"/>
      <c r="C244" s="646"/>
      <c r="D244" s="647"/>
      <c r="E244" s="645"/>
      <c r="F244" s="1815"/>
      <c r="G244" s="647"/>
      <c r="H244" s="645"/>
      <c r="I244" s="646"/>
      <c r="J244" s="647"/>
      <c r="K244" s="43"/>
      <c r="L244" s="646"/>
      <c r="M244" s="702"/>
      <c r="N244" s="645"/>
      <c r="O244" s="562"/>
      <c r="P244" s="562"/>
      <c r="Q244" s="647"/>
    </row>
    <row r="245" spans="2:17" ht="29.25" customHeight="1" x14ac:dyDescent="0.3">
      <c r="B245" s="663"/>
      <c r="C245" s="646"/>
      <c r="D245" s="647"/>
      <c r="E245" s="645"/>
      <c r="F245" s="1815"/>
      <c r="G245" s="647"/>
      <c r="H245" s="645"/>
      <c r="I245" s="646"/>
      <c r="J245" s="647"/>
      <c r="K245" s="43"/>
      <c r="L245" s="646"/>
      <c r="M245" s="702"/>
      <c r="N245" s="645"/>
      <c r="O245" s="562"/>
      <c r="P245" s="562"/>
      <c r="Q245" s="647"/>
    </row>
    <row r="246" spans="2:17" ht="29.25" customHeight="1" x14ac:dyDescent="0.3">
      <c r="B246" s="663"/>
      <c r="C246" s="646"/>
      <c r="D246" s="647"/>
      <c r="E246" s="645"/>
      <c r="F246" s="1815"/>
      <c r="G246" s="647"/>
      <c r="H246" s="645"/>
      <c r="I246" s="646"/>
      <c r="J246" s="647"/>
      <c r="K246" s="43"/>
      <c r="L246" s="646"/>
      <c r="M246" s="702"/>
      <c r="N246" s="645"/>
      <c r="O246" s="562"/>
      <c r="P246" s="562"/>
      <c r="Q246" s="647"/>
    </row>
    <row r="247" spans="2:17" ht="29.25" customHeight="1" x14ac:dyDescent="0.3">
      <c r="B247" s="663"/>
      <c r="C247" s="646"/>
      <c r="D247" s="647"/>
      <c r="E247" s="645"/>
      <c r="F247" s="1815"/>
      <c r="G247" s="647"/>
      <c r="H247" s="645"/>
      <c r="I247" s="646"/>
      <c r="J247" s="647"/>
      <c r="K247" s="43"/>
      <c r="L247" s="646"/>
      <c r="M247" s="702"/>
      <c r="N247" s="645"/>
      <c r="O247" s="562"/>
      <c r="P247" s="562"/>
      <c r="Q247" s="647"/>
    </row>
    <row r="248" spans="2:17" ht="29.25" customHeight="1" x14ac:dyDescent="0.3">
      <c r="B248" s="663"/>
      <c r="C248" s="646"/>
      <c r="D248" s="647"/>
      <c r="E248" s="645"/>
      <c r="F248" s="1815"/>
      <c r="G248" s="647"/>
      <c r="H248" s="645"/>
      <c r="I248" s="646"/>
      <c r="J248" s="647"/>
      <c r="K248" s="43"/>
      <c r="L248" s="646"/>
      <c r="M248" s="702"/>
      <c r="N248" s="645"/>
      <c r="O248" s="562"/>
      <c r="P248" s="562"/>
      <c r="Q248" s="647"/>
    </row>
    <row r="249" spans="2:17" ht="29.25" customHeight="1" x14ac:dyDescent="0.3">
      <c r="B249" s="663"/>
      <c r="C249" s="646"/>
      <c r="D249" s="647"/>
      <c r="E249" s="645"/>
      <c r="F249" s="1815"/>
      <c r="G249" s="647"/>
      <c r="H249" s="645"/>
      <c r="I249" s="646"/>
      <c r="J249" s="647"/>
      <c r="K249" s="43"/>
      <c r="L249" s="646"/>
      <c r="M249" s="702"/>
      <c r="N249" s="645"/>
      <c r="O249" s="562"/>
      <c r="P249" s="562"/>
      <c r="Q249" s="647"/>
    </row>
    <row r="250" spans="2:17" ht="29.25" customHeight="1" x14ac:dyDescent="0.3">
      <c r="B250" s="663"/>
      <c r="C250" s="646"/>
      <c r="D250" s="647"/>
      <c r="E250" s="645"/>
      <c r="F250" s="1815"/>
      <c r="G250" s="647"/>
      <c r="H250" s="645"/>
      <c r="I250" s="646"/>
      <c r="J250" s="647"/>
      <c r="K250" s="43"/>
      <c r="L250" s="646"/>
      <c r="M250" s="702"/>
      <c r="N250" s="645"/>
      <c r="O250" s="562"/>
      <c r="P250" s="562"/>
      <c r="Q250" s="647"/>
    </row>
    <row r="251" spans="2:17" ht="29.25" customHeight="1" x14ac:dyDescent="0.3">
      <c r="B251" s="663"/>
      <c r="C251" s="646"/>
      <c r="D251" s="647"/>
      <c r="E251" s="645"/>
      <c r="F251" s="1815"/>
      <c r="G251" s="647"/>
      <c r="H251" s="645"/>
      <c r="I251" s="646"/>
      <c r="J251" s="647"/>
      <c r="K251" s="43"/>
      <c r="L251" s="646"/>
      <c r="M251" s="702"/>
      <c r="N251" s="645"/>
      <c r="O251" s="562"/>
      <c r="P251" s="562"/>
      <c r="Q251" s="647"/>
    </row>
    <row r="252" spans="2:17" ht="29.25" customHeight="1" x14ac:dyDescent="0.3">
      <c r="B252" s="663"/>
      <c r="C252" s="646"/>
      <c r="D252" s="647"/>
      <c r="E252" s="645"/>
      <c r="F252" s="1815"/>
      <c r="G252" s="647"/>
      <c r="H252" s="645"/>
      <c r="I252" s="646"/>
      <c r="J252" s="647"/>
      <c r="K252" s="43"/>
      <c r="L252" s="646"/>
      <c r="M252" s="702"/>
      <c r="N252" s="645"/>
      <c r="O252" s="562"/>
      <c r="P252" s="562"/>
      <c r="Q252" s="647"/>
    </row>
    <row r="253" spans="2:17" ht="29.25" customHeight="1" x14ac:dyDescent="0.3">
      <c r="B253" s="663"/>
      <c r="C253" s="646"/>
      <c r="D253" s="647"/>
      <c r="E253" s="645"/>
      <c r="F253" s="1815"/>
      <c r="G253" s="647"/>
      <c r="H253" s="645"/>
      <c r="I253" s="646"/>
      <c r="J253" s="647"/>
      <c r="K253" s="43"/>
      <c r="L253" s="646"/>
      <c r="M253" s="702"/>
      <c r="N253" s="645"/>
      <c r="O253" s="562"/>
      <c r="P253" s="562"/>
      <c r="Q253" s="647"/>
    </row>
    <row r="254" spans="2:17" ht="29.25" customHeight="1" x14ac:dyDescent="0.3">
      <c r="B254" s="663"/>
      <c r="C254" s="646"/>
      <c r="D254" s="647"/>
      <c r="E254" s="645"/>
      <c r="F254" s="1815"/>
      <c r="G254" s="647"/>
      <c r="H254" s="645"/>
      <c r="I254" s="646"/>
      <c r="J254" s="647"/>
      <c r="K254" s="43"/>
      <c r="L254" s="646"/>
      <c r="M254" s="702"/>
      <c r="N254" s="645"/>
      <c r="O254" s="562"/>
      <c r="P254" s="562"/>
      <c r="Q254" s="647"/>
    </row>
    <row r="255" spans="2:17" ht="29.25" customHeight="1" x14ac:dyDescent="0.3">
      <c r="B255" s="663"/>
      <c r="C255" s="646"/>
      <c r="D255" s="647"/>
      <c r="E255" s="645"/>
      <c r="F255" s="1815"/>
      <c r="G255" s="647"/>
      <c r="H255" s="645"/>
      <c r="I255" s="646"/>
      <c r="J255" s="647"/>
      <c r="K255" s="43"/>
      <c r="L255" s="646"/>
      <c r="M255" s="702"/>
      <c r="N255" s="645"/>
      <c r="O255" s="562"/>
      <c r="P255" s="562"/>
      <c r="Q255" s="647"/>
    </row>
    <row r="256" spans="2:17" ht="29.25" customHeight="1" x14ac:dyDescent="0.3">
      <c r="B256" s="663"/>
      <c r="C256" s="646"/>
      <c r="D256" s="647"/>
      <c r="E256" s="645"/>
      <c r="F256" s="1815"/>
      <c r="G256" s="647"/>
      <c r="H256" s="645"/>
      <c r="I256" s="646"/>
      <c r="J256" s="647"/>
      <c r="K256" s="43"/>
      <c r="L256" s="646"/>
      <c r="M256" s="702"/>
      <c r="N256" s="645"/>
      <c r="O256" s="562"/>
      <c r="P256" s="562"/>
      <c r="Q256" s="647"/>
    </row>
    <row r="257" spans="2:17" ht="29.25" customHeight="1" x14ac:dyDescent="0.3">
      <c r="B257" s="663"/>
      <c r="C257" s="646"/>
      <c r="D257" s="647"/>
      <c r="E257" s="645"/>
      <c r="F257" s="1815"/>
      <c r="G257" s="647"/>
      <c r="H257" s="645"/>
      <c r="I257" s="646"/>
      <c r="J257" s="647"/>
      <c r="K257" s="43"/>
      <c r="L257" s="646"/>
      <c r="M257" s="702"/>
      <c r="N257" s="645"/>
      <c r="O257" s="562"/>
      <c r="P257" s="562"/>
      <c r="Q257" s="647"/>
    </row>
    <row r="258" spans="2:17" ht="29.25" customHeight="1" x14ac:dyDescent="0.3">
      <c r="B258" s="663"/>
      <c r="C258" s="646"/>
      <c r="D258" s="647"/>
      <c r="E258" s="645"/>
      <c r="F258" s="1815"/>
      <c r="G258" s="647"/>
      <c r="H258" s="645"/>
      <c r="I258" s="646"/>
      <c r="J258" s="647"/>
      <c r="K258" s="43"/>
      <c r="L258" s="646"/>
      <c r="M258" s="702"/>
      <c r="N258" s="645"/>
      <c r="O258" s="562"/>
      <c r="P258" s="562"/>
      <c r="Q258" s="647"/>
    </row>
    <row r="259" spans="2:17" ht="29.25" customHeight="1" x14ac:dyDescent="0.3">
      <c r="B259" s="663"/>
      <c r="C259" s="646"/>
      <c r="D259" s="647"/>
      <c r="E259" s="645"/>
      <c r="F259" s="1815"/>
      <c r="G259" s="647"/>
      <c r="H259" s="645"/>
      <c r="I259" s="646"/>
      <c r="J259" s="647"/>
      <c r="K259" s="43"/>
      <c r="L259" s="646"/>
      <c r="M259" s="702"/>
      <c r="N259" s="645"/>
      <c r="O259" s="562"/>
      <c r="P259" s="562"/>
      <c r="Q259" s="647"/>
    </row>
    <row r="260" spans="2:17" ht="29.25" customHeight="1" x14ac:dyDescent="0.3">
      <c r="B260" s="663"/>
      <c r="C260" s="646"/>
      <c r="D260" s="647"/>
      <c r="E260" s="645"/>
      <c r="F260" s="1815"/>
      <c r="G260" s="647"/>
      <c r="H260" s="645"/>
      <c r="I260" s="646"/>
      <c r="J260" s="647"/>
      <c r="K260" s="43"/>
      <c r="L260" s="646"/>
      <c r="M260" s="702"/>
      <c r="N260" s="645"/>
      <c r="O260" s="562"/>
      <c r="P260" s="562"/>
      <c r="Q260" s="647"/>
    </row>
    <row r="261" spans="2:17" ht="29.25" customHeight="1" x14ac:dyDescent="0.3">
      <c r="B261" s="663"/>
      <c r="C261" s="646"/>
      <c r="D261" s="647"/>
      <c r="E261" s="645"/>
      <c r="F261" s="1815"/>
      <c r="G261" s="647"/>
      <c r="H261" s="645"/>
      <c r="I261" s="646"/>
      <c r="J261" s="647"/>
      <c r="K261" s="43"/>
      <c r="L261" s="646"/>
      <c r="M261" s="702"/>
      <c r="N261" s="645"/>
      <c r="O261" s="562"/>
      <c r="P261" s="562"/>
      <c r="Q261" s="647"/>
    </row>
    <row r="262" spans="2:17" ht="29.25" customHeight="1" x14ac:dyDescent="0.3">
      <c r="B262" s="663"/>
      <c r="C262" s="646"/>
      <c r="D262" s="647"/>
      <c r="E262" s="645"/>
      <c r="F262" s="1815"/>
      <c r="G262" s="647"/>
      <c r="H262" s="645"/>
      <c r="I262" s="646"/>
      <c r="J262" s="647"/>
      <c r="K262" s="43"/>
      <c r="L262" s="646"/>
      <c r="M262" s="702"/>
      <c r="N262" s="645"/>
      <c r="O262" s="562"/>
      <c r="P262" s="562"/>
      <c r="Q262" s="647"/>
    </row>
    <row r="263" spans="2:17" ht="29.25" customHeight="1" x14ac:dyDescent="0.3">
      <c r="B263" s="663"/>
      <c r="C263" s="646"/>
      <c r="D263" s="647"/>
      <c r="E263" s="645"/>
      <c r="F263" s="1815"/>
      <c r="G263" s="647"/>
      <c r="H263" s="645"/>
      <c r="I263" s="646"/>
      <c r="J263" s="647"/>
      <c r="K263" s="43"/>
      <c r="L263" s="646"/>
      <c r="M263" s="702"/>
      <c r="N263" s="645"/>
      <c r="O263" s="562"/>
      <c r="P263" s="562"/>
      <c r="Q263" s="647"/>
    </row>
    <row r="264" spans="2:17" ht="29.25" customHeight="1" x14ac:dyDescent="0.3">
      <c r="B264" s="663"/>
      <c r="C264" s="646"/>
      <c r="D264" s="647"/>
      <c r="E264" s="645"/>
      <c r="F264" s="1815"/>
      <c r="G264" s="647"/>
      <c r="H264" s="645"/>
      <c r="I264" s="646"/>
      <c r="J264" s="647"/>
      <c r="K264" s="43"/>
      <c r="L264" s="646"/>
      <c r="M264" s="702"/>
      <c r="N264" s="645"/>
      <c r="O264" s="562"/>
      <c r="P264" s="562"/>
      <c r="Q264" s="647"/>
    </row>
    <row r="265" spans="2:17" ht="29.25" customHeight="1" x14ac:dyDescent="0.3">
      <c r="B265" s="663"/>
      <c r="C265" s="646"/>
      <c r="D265" s="647"/>
      <c r="E265" s="645"/>
      <c r="F265" s="1815"/>
      <c r="G265" s="647"/>
      <c r="H265" s="645"/>
      <c r="I265" s="646"/>
      <c r="J265" s="647"/>
      <c r="K265" s="43"/>
      <c r="L265" s="646"/>
      <c r="M265" s="702"/>
      <c r="N265" s="645"/>
      <c r="O265" s="562"/>
      <c r="P265" s="562"/>
      <c r="Q265" s="647"/>
    </row>
    <row r="266" spans="2:17" ht="29.25" customHeight="1" x14ac:dyDescent="0.3">
      <c r="B266" s="663"/>
      <c r="C266" s="646"/>
      <c r="D266" s="647"/>
      <c r="E266" s="645"/>
      <c r="F266" s="1815"/>
      <c r="G266" s="647"/>
      <c r="H266" s="645"/>
      <c r="I266" s="646"/>
      <c r="J266" s="647"/>
      <c r="K266" s="43"/>
      <c r="L266" s="646"/>
      <c r="M266" s="702"/>
      <c r="N266" s="645"/>
      <c r="O266" s="562"/>
      <c r="P266" s="562"/>
      <c r="Q266" s="647"/>
    </row>
    <row r="267" spans="2:17" ht="29.25" customHeight="1" x14ac:dyDescent="0.3">
      <c r="B267" s="663"/>
      <c r="C267" s="646"/>
      <c r="D267" s="647"/>
      <c r="E267" s="645"/>
      <c r="F267" s="1815"/>
      <c r="G267" s="647"/>
      <c r="H267" s="645"/>
      <c r="I267" s="646"/>
      <c r="J267" s="647"/>
      <c r="K267" s="43"/>
      <c r="L267" s="646"/>
      <c r="M267" s="702"/>
      <c r="N267" s="645"/>
      <c r="O267" s="562"/>
      <c r="P267" s="562"/>
      <c r="Q267" s="647"/>
    </row>
    <row r="268" spans="2:17" ht="29.25" customHeight="1" x14ac:dyDescent="0.3">
      <c r="B268" s="663"/>
      <c r="C268" s="646"/>
      <c r="D268" s="647"/>
      <c r="E268" s="645"/>
      <c r="F268" s="1815"/>
      <c r="G268" s="647"/>
      <c r="H268" s="645"/>
      <c r="I268" s="646"/>
      <c r="J268" s="647"/>
      <c r="K268" s="43"/>
      <c r="L268" s="646"/>
      <c r="M268" s="702"/>
      <c r="N268" s="645"/>
      <c r="O268" s="562"/>
      <c r="P268" s="562"/>
      <c r="Q268" s="647"/>
    </row>
    <row r="269" spans="2:17" ht="29.25" customHeight="1" x14ac:dyDescent="0.3">
      <c r="B269" s="663"/>
      <c r="C269" s="646"/>
      <c r="D269" s="647"/>
      <c r="E269" s="645"/>
      <c r="F269" s="1815"/>
      <c r="G269" s="647"/>
      <c r="H269" s="645"/>
      <c r="I269" s="646"/>
      <c r="J269" s="647"/>
      <c r="K269" s="43"/>
      <c r="L269" s="646"/>
      <c r="M269" s="702"/>
      <c r="N269" s="645"/>
      <c r="O269" s="562"/>
      <c r="P269" s="562"/>
      <c r="Q269" s="647"/>
    </row>
    <row r="270" spans="2:17" ht="29.25" customHeight="1" x14ac:dyDescent="0.3">
      <c r="B270" s="663"/>
      <c r="C270" s="646"/>
      <c r="D270" s="647"/>
      <c r="E270" s="645"/>
      <c r="F270" s="1815"/>
      <c r="G270" s="647"/>
      <c r="H270" s="645"/>
      <c r="I270" s="646"/>
      <c r="J270" s="647"/>
      <c r="K270" s="43"/>
      <c r="L270" s="646"/>
      <c r="M270" s="702"/>
      <c r="N270" s="645"/>
      <c r="O270" s="562"/>
      <c r="P270" s="562"/>
      <c r="Q270" s="647"/>
    </row>
    <row r="271" spans="2:17" ht="29.25" customHeight="1" x14ac:dyDescent="0.3">
      <c r="B271" s="663"/>
      <c r="C271" s="646"/>
      <c r="D271" s="647"/>
      <c r="E271" s="645"/>
      <c r="F271" s="1815"/>
      <c r="G271" s="647"/>
      <c r="H271" s="645"/>
      <c r="I271" s="646"/>
      <c r="J271" s="647"/>
      <c r="K271" s="43"/>
      <c r="L271" s="646"/>
      <c r="M271" s="702"/>
      <c r="N271" s="645"/>
      <c r="O271" s="562"/>
      <c r="P271" s="562"/>
      <c r="Q271" s="647"/>
    </row>
    <row r="272" spans="2:17" ht="29.25" customHeight="1" x14ac:dyDescent="0.3">
      <c r="B272" s="663"/>
      <c r="C272" s="646"/>
      <c r="D272" s="647"/>
      <c r="E272" s="645"/>
      <c r="F272" s="1815"/>
      <c r="G272" s="647"/>
      <c r="H272" s="645"/>
      <c r="I272" s="646"/>
      <c r="J272" s="647"/>
      <c r="K272" s="43"/>
      <c r="L272" s="646"/>
      <c r="M272" s="702"/>
      <c r="N272" s="645"/>
      <c r="O272" s="562"/>
      <c r="P272" s="562"/>
      <c r="Q272" s="647"/>
    </row>
    <row r="273" spans="2:17" ht="29.25" customHeight="1" x14ac:dyDescent="0.3">
      <c r="B273" s="663"/>
      <c r="C273" s="646"/>
      <c r="D273" s="647"/>
      <c r="E273" s="645"/>
      <c r="F273" s="1815"/>
      <c r="G273" s="647"/>
      <c r="H273" s="645"/>
      <c r="I273" s="646"/>
      <c r="J273" s="647"/>
      <c r="K273" s="43"/>
      <c r="L273" s="646"/>
      <c r="M273" s="702"/>
      <c r="N273" s="645"/>
      <c r="O273" s="562"/>
      <c r="P273" s="562"/>
      <c r="Q273" s="647"/>
    </row>
    <row r="274" spans="2:17" ht="29.25" customHeight="1" x14ac:dyDescent="0.3">
      <c r="B274" s="663"/>
      <c r="C274" s="646"/>
      <c r="D274" s="647"/>
      <c r="E274" s="645"/>
      <c r="F274" s="1815"/>
      <c r="G274" s="647"/>
      <c r="H274" s="645"/>
      <c r="I274" s="646"/>
      <c r="J274" s="647"/>
      <c r="K274" s="43"/>
      <c r="L274" s="646"/>
      <c r="M274" s="702"/>
      <c r="N274" s="645"/>
      <c r="O274" s="562"/>
      <c r="P274" s="562"/>
      <c r="Q274" s="647"/>
    </row>
    <row r="275" spans="2:17" ht="29.25" customHeight="1" x14ac:dyDescent="0.3">
      <c r="B275" s="663"/>
      <c r="C275" s="646"/>
      <c r="D275" s="647"/>
      <c r="E275" s="645"/>
      <c r="F275" s="1815"/>
      <c r="G275" s="647"/>
      <c r="H275" s="645"/>
      <c r="I275" s="646"/>
      <c r="J275" s="647"/>
      <c r="K275" s="43"/>
      <c r="L275" s="646"/>
      <c r="M275" s="702"/>
      <c r="N275" s="645"/>
      <c r="O275" s="562"/>
      <c r="P275" s="562"/>
      <c r="Q275" s="647"/>
    </row>
    <row r="276" spans="2:17" ht="29.25" customHeight="1" x14ac:dyDescent="0.3">
      <c r="B276" s="663"/>
      <c r="C276" s="646"/>
      <c r="D276" s="647"/>
      <c r="E276" s="645"/>
      <c r="F276" s="1815"/>
      <c r="G276" s="647"/>
      <c r="H276" s="645"/>
      <c r="I276" s="646"/>
      <c r="J276" s="647"/>
      <c r="K276" s="43"/>
      <c r="L276" s="646"/>
      <c r="M276" s="702"/>
      <c r="N276" s="645"/>
      <c r="O276" s="562"/>
      <c r="P276" s="562"/>
      <c r="Q276" s="647"/>
    </row>
    <row r="277" spans="2:17" ht="29.25" customHeight="1" x14ac:dyDescent="0.3">
      <c r="B277" s="663"/>
      <c r="C277" s="646"/>
      <c r="D277" s="647"/>
      <c r="E277" s="645"/>
      <c r="F277" s="1815"/>
      <c r="G277" s="647"/>
      <c r="H277" s="645"/>
      <c r="I277" s="646"/>
      <c r="J277" s="647"/>
      <c r="K277" s="43"/>
      <c r="L277" s="646"/>
      <c r="M277" s="702"/>
      <c r="N277" s="645"/>
      <c r="O277" s="562"/>
      <c r="P277" s="562"/>
      <c r="Q277" s="647"/>
    </row>
    <row r="278" spans="2:17" ht="29.25" customHeight="1" x14ac:dyDescent="0.3">
      <c r="B278" s="663"/>
      <c r="C278" s="646"/>
      <c r="D278" s="647"/>
      <c r="E278" s="645"/>
      <c r="F278" s="1815"/>
      <c r="G278" s="647"/>
      <c r="H278" s="645"/>
      <c r="I278" s="646"/>
      <c r="J278" s="647"/>
      <c r="K278" s="43"/>
      <c r="L278" s="646"/>
      <c r="M278" s="702"/>
      <c r="N278" s="645"/>
      <c r="O278" s="562"/>
      <c r="P278" s="562"/>
      <c r="Q278" s="647"/>
    </row>
    <row r="279" spans="2:17" ht="29.25" customHeight="1" x14ac:dyDescent="0.3">
      <c r="B279" s="663"/>
      <c r="C279" s="646"/>
      <c r="D279" s="647"/>
      <c r="E279" s="645"/>
      <c r="F279" s="1815"/>
      <c r="G279" s="647"/>
      <c r="H279" s="645"/>
      <c r="I279" s="646"/>
      <c r="J279" s="647"/>
      <c r="K279" s="43"/>
      <c r="L279" s="646"/>
      <c r="M279" s="702"/>
      <c r="N279" s="645"/>
      <c r="O279" s="562"/>
      <c r="P279" s="562"/>
      <c r="Q279" s="647"/>
    </row>
    <row r="280" spans="2:17" ht="29.25" customHeight="1" x14ac:dyDescent="0.3">
      <c r="B280" s="663"/>
      <c r="C280" s="646"/>
      <c r="D280" s="647"/>
      <c r="E280" s="645"/>
      <c r="F280" s="1815"/>
      <c r="G280" s="647"/>
      <c r="H280" s="645"/>
      <c r="I280" s="646"/>
      <c r="J280" s="647"/>
      <c r="K280" s="43"/>
      <c r="L280" s="646"/>
      <c r="M280" s="702"/>
      <c r="N280" s="645"/>
      <c r="O280" s="562"/>
      <c r="P280" s="562"/>
      <c r="Q280" s="647"/>
    </row>
    <row r="281" spans="2:17" ht="29.25" customHeight="1" x14ac:dyDescent="0.3">
      <c r="B281" s="663"/>
      <c r="C281" s="646"/>
      <c r="D281" s="647"/>
      <c r="E281" s="645"/>
      <c r="F281" s="1815"/>
      <c r="G281" s="647"/>
      <c r="H281" s="645"/>
      <c r="I281" s="646"/>
      <c r="J281" s="647"/>
      <c r="K281" s="43"/>
      <c r="L281" s="646"/>
      <c r="M281" s="702"/>
      <c r="N281" s="645"/>
      <c r="O281" s="562"/>
      <c r="P281" s="562"/>
      <c r="Q281" s="647"/>
    </row>
    <row r="282" spans="2:17" ht="29.25" customHeight="1" x14ac:dyDescent="0.3">
      <c r="B282" s="663"/>
      <c r="C282" s="646"/>
      <c r="D282" s="647"/>
      <c r="E282" s="645"/>
      <c r="F282" s="1815"/>
      <c r="G282" s="647"/>
      <c r="H282" s="645"/>
      <c r="I282" s="646"/>
      <c r="J282" s="647"/>
      <c r="K282" s="43"/>
      <c r="L282" s="646"/>
      <c r="M282" s="702"/>
      <c r="N282" s="645"/>
      <c r="O282" s="562"/>
      <c r="P282" s="562"/>
      <c r="Q282" s="647"/>
    </row>
    <row r="283" spans="2:17" ht="29.25" customHeight="1" x14ac:dyDescent="0.3">
      <c r="B283" s="663"/>
      <c r="C283" s="646"/>
      <c r="D283" s="647"/>
      <c r="E283" s="645"/>
      <c r="F283" s="1815"/>
      <c r="G283" s="647"/>
      <c r="H283" s="645"/>
      <c r="I283" s="646"/>
      <c r="J283" s="647"/>
      <c r="K283" s="43"/>
      <c r="L283" s="646"/>
      <c r="M283" s="702"/>
      <c r="N283" s="645"/>
      <c r="O283" s="562"/>
      <c r="P283" s="562"/>
      <c r="Q283" s="647"/>
    </row>
    <row r="284" spans="2:17" ht="29.25" customHeight="1" x14ac:dyDescent="0.3">
      <c r="B284" s="663"/>
      <c r="C284" s="646"/>
      <c r="D284" s="647"/>
      <c r="E284" s="645"/>
      <c r="F284" s="1815"/>
      <c r="G284" s="647"/>
      <c r="H284" s="645"/>
      <c r="I284" s="646"/>
      <c r="J284" s="647"/>
      <c r="K284" s="43"/>
      <c r="L284" s="646"/>
      <c r="M284" s="702"/>
      <c r="N284" s="645"/>
      <c r="O284" s="562"/>
      <c r="P284" s="562"/>
      <c r="Q284" s="647"/>
    </row>
    <row r="285" spans="2:17" ht="29.25" customHeight="1" x14ac:dyDescent="0.3">
      <c r="B285" s="663"/>
      <c r="C285" s="646"/>
      <c r="D285" s="647"/>
      <c r="E285" s="645"/>
      <c r="F285" s="1815"/>
      <c r="G285" s="647"/>
      <c r="H285" s="645"/>
      <c r="I285" s="646"/>
      <c r="J285" s="647"/>
      <c r="K285" s="43"/>
      <c r="L285" s="646"/>
      <c r="M285" s="702"/>
      <c r="N285" s="645"/>
      <c r="O285" s="562"/>
      <c r="P285" s="562"/>
      <c r="Q285" s="647"/>
    </row>
    <row r="286" spans="2:17" ht="29.25" customHeight="1" x14ac:dyDescent="0.3">
      <c r="B286" s="663"/>
      <c r="C286" s="646"/>
      <c r="D286" s="647"/>
      <c r="E286" s="645"/>
      <c r="F286" s="1815"/>
      <c r="G286" s="647"/>
      <c r="H286" s="645"/>
      <c r="I286" s="646"/>
      <c r="J286" s="647"/>
      <c r="K286" s="43"/>
      <c r="L286" s="646"/>
      <c r="M286" s="702"/>
      <c r="N286" s="645"/>
      <c r="O286" s="562"/>
      <c r="P286" s="562"/>
      <c r="Q286" s="647"/>
    </row>
    <row r="287" spans="2:17" ht="29.25" customHeight="1" x14ac:dyDescent="0.3">
      <c r="B287" s="663"/>
      <c r="C287" s="646"/>
      <c r="D287" s="647"/>
      <c r="E287" s="645"/>
      <c r="F287" s="1815"/>
      <c r="G287" s="647"/>
      <c r="H287" s="645"/>
      <c r="I287" s="646"/>
      <c r="J287" s="647"/>
      <c r="K287" s="43"/>
      <c r="L287" s="646"/>
      <c r="M287" s="702"/>
      <c r="N287" s="645"/>
      <c r="O287" s="562"/>
      <c r="P287" s="562"/>
      <c r="Q287" s="647"/>
    </row>
    <row r="288" spans="2:17" ht="29.25" customHeight="1" x14ac:dyDescent="0.3">
      <c r="B288" s="663"/>
      <c r="C288" s="646"/>
      <c r="D288" s="647"/>
      <c r="E288" s="645"/>
      <c r="F288" s="1815"/>
      <c r="G288" s="647"/>
      <c r="H288" s="645"/>
      <c r="I288" s="646"/>
      <c r="J288" s="647"/>
      <c r="K288" s="43"/>
      <c r="L288" s="646"/>
      <c r="M288" s="702"/>
      <c r="N288" s="645"/>
      <c r="O288" s="562"/>
      <c r="P288" s="562"/>
      <c r="Q288" s="647"/>
    </row>
    <row r="289" spans="2:17" ht="29.25" customHeight="1" x14ac:dyDescent="0.3">
      <c r="B289" s="663"/>
      <c r="C289" s="646"/>
      <c r="D289" s="647"/>
      <c r="E289" s="645"/>
      <c r="F289" s="1815"/>
      <c r="G289" s="647"/>
      <c r="H289" s="645"/>
      <c r="I289" s="646"/>
      <c r="J289" s="647"/>
      <c r="K289" s="43"/>
      <c r="L289" s="646"/>
      <c r="M289" s="702"/>
      <c r="N289" s="645"/>
      <c r="O289" s="562"/>
      <c r="P289" s="562"/>
      <c r="Q289" s="647"/>
    </row>
    <row r="290" spans="2:17" ht="29.25" customHeight="1" x14ac:dyDescent="0.3">
      <c r="B290" s="663"/>
      <c r="C290" s="646"/>
      <c r="D290" s="647"/>
      <c r="E290" s="645"/>
      <c r="F290" s="1815"/>
      <c r="G290" s="647"/>
      <c r="H290" s="645"/>
      <c r="I290" s="646"/>
      <c r="J290" s="647"/>
      <c r="K290" s="43"/>
      <c r="L290" s="646"/>
      <c r="M290" s="702"/>
      <c r="N290" s="645"/>
      <c r="O290" s="562"/>
      <c r="P290" s="562"/>
      <c r="Q290" s="647"/>
    </row>
    <row r="291" spans="2:17" ht="29.25" customHeight="1" x14ac:dyDescent="0.3">
      <c r="B291" s="663"/>
      <c r="C291" s="646"/>
      <c r="D291" s="647"/>
      <c r="E291" s="645"/>
      <c r="F291" s="1815"/>
      <c r="G291" s="647"/>
      <c r="H291" s="645"/>
      <c r="I291" s="646"/>
      <c r="J291" s="647"/>
      <c r="K291" s="43"/>
      <c r="L291" s="646"/>
      <c r="M291" s="702"/>
      <c r="N291" s="645"/>
      <c r="O291" s="562"/>
      <c r="P291" s="562"/>
      <c r="Q291" s="647"/>
    </row>
    <row r="292" spans="2:17" ht="29.25" customHeight="1" x14ac:dyDescent="0.3">
      <c r="B292" s="663"/>
      <c r="C292" s="646"/>
      <c r="D292" s="647"/>
      <c r="E292" s="645"/>
      <c r="F292" s="1815"/>
      <c r="G292" s="647"/>
      <c r="H292" s="645"/>
      <c r="I292" s="646"/>
      <c r="J292" s="647"/>
      <c r="K292" s="43"/>
      <c r="L292" s="646"/>
      <c r="M292" s="702"/>
      <c r="N292" s="645"/>
      <c r="O292" s="562"/>
      <c r="P292" s="562"/>
      <c r="Q292" s="647"/>
    </row>
    <row r="293" spans="2:17" ht="29.25" customHeight="1" x14ac:dyDescent="0.3">
      <c r="B293" s="663"/>
      <c r="C293" s="646"/>
      <c r="D293" s="647"/>
      <c r="E293" s="645"/>
      <c r="F293" s="1815"/>
      <c r="G293" s="647"/>
      <c r="H293" s="645"/>
      <c r="I293" s="646"/>
      <c r="J293" s="647"/>
      <c r="K293" s="43"/>
      <c r="L293" s="646"/>
      <c r="M293" s="702"/>
      <c r="N293" s="645"/>
      <c r="O293" s="562"/>
      <c r="P293" s="562"/>
      <c r="Q293" s="647"/>
    </row>
    <row r="294" spans="2:17" ht="29.25" customHeight="1" x14ac:dyDescent="0.3">
      <c r="B294" s="663"/>
      <c r="C294" s="646"/>
      <c r="D294" s="647"/>
      <c r="E294" s="645"/>
      <c r="F294" s="1815"/>
      <c r="G294" s="647"/>
      <c r="H294" s="645"/>
      <c r="I294" s="646"/>
      <c r="J294" s="647"/>
      <c r="K294" s="43"/>
      <c r="L294" s="646"/>
      <c r="M294" s="702"/>
      <c r="N294" s="645"/>
      <c r="O294" s="562"/>
      <c r="P294" s="562"/>
      <c r="Q294" s="647"/>
    </row>
    <row r="295" spans="2:17" ht="29.25" customHeight="1" x14ac:dyDescent="0.3">
      <c r="B295" s="663"/>
      <c r="C295" s="646"/>
      <c r="D295" s="647"/>
      <c r="E295" s="645"/>
      <c r="F295" s="1815"/>
      <c r="G295" s="647"/>
      <c r="H295" s="645"/>
      <c r="I295" s="646"/>
      <c r="J295" s="647"/>
      <c r="K295" s="43"/>
      <c r="L295" s="646"/>
      <c r="M295" s="702"/>
      <c r="N295" s="645"/>
      <c r="O295" s="562"/>
      <c r="P295" s="562"/>
      <c r="Q295" s="647"/>
    </row>
    <row r="296" spans="2:17" ht="29.25" customHeight="1" x14ac:dyDescent="0.3">
      <c r="B296" s="663"/>
      <c r="C296" s="646"/>
      <c r="D296" s="647"/>
      <c r="E296" s="645"/>
      <c r="F296" s="1815"/>
      <c r="G296" s="647"/>
      <c r="H296" s="645"/>
      <c r="I296" s="646"/>
      <c r="J296" s="647"/>
      <c r="K296" s="43"/>
      <c r="L296" s="646"/>
      <c r="M296" s="702"/>
      <c r="N296" s="645"/>
      <c r="O296" s="562"/>
      <c r="P296" s="562"/>
      <c r="Q296" s="647"/>
    </row>
    <row r="297" spans="2:17" ht="29.25" customHeight="1" x14ac:dyDescent="0.3">
      <c r="B297" s="663"/>
      <c r="C297" s="646"/>
      <c r="D297" s="647"/>
      <c r="E297" s="645"/>
      <c r="F297" s="1815"/>
      <c r="G297" s="647"/>
      <c r="H297" s="645"/>
      <c r="I297" s="646"/>
      <c r="J297" s="647"/>
      <c r="K297" s="43"/>
      <c r="L297" s="646"/>
      <c r="M297" s="702"/>
      <c r="N297" s="645"/>
      <c r="O297" s="562"/>
      <c r="P297" s="562"/>
      <c r="Q297" s="647"/>
    </row>
    <row r="298" spans="2:17" ht="29.25" customHeight="1" x14ac:dyDescent="0.3">
      <c r="B298" s="663"/>
      <c r="C298" s="646"/>
      <c r="D298" s="647"/>
      <c r="E298" s="645"/>
      <c r="F298" s="1815"/>
      <c r="G298" s="647"/>
      <c r="H298" s="645"/>
      <c r="I298" s="646"/>
      <c r="J298" s="647"/>
      <c r="K298" s="43"/>
      <c r="L298" s="646"/>
      <c r="M298" s="702"/>
      <c r="N298" s="645"/>
      <c r="O298" s="562"/>
      <c r="P298" s="562"/>
      <c r="Q298" s="647"/>
    </row>
    <row r="299" spans="2:17" ht="29.25" customHeight="1" x14ac:dyDescent="0.3">
      <c r="B299" s="664"/>
      <c r="C299" s="640"/>
      <c r="D299" s="641"/>
      <c r="E299" s="639"/>
      <c r="F299" s="1820"/>
      <c r="G299" s="641"/>
      <c r="H299" s="639"/>
      <c r="I299" s="640"/>
      <c r="J299" s="641"/>
      <c r="K299" s="639"/>
      <c r="L299" s="640"/>
      <c r="M299" s="641"/>
      <c r="N299" s="639"/>
      <c r="O299" s="648"/>
      <c r="P299" s="648"/>
      <c r="Q299" s="641"/>
    </row>
  </sheetData>
  <mergeCells count="18">
    <mergeCell ref="B1:Q1"/>
    <mergeCell ref="K2:K3"/>
    <mergeCell ref="L2:L3"/>
    <mergeCell ref="M2:M3"/>
    <mergeCell ref="N2:N3"/>
    <mergeCell ref="B2:B3"/>
    <mergeCell ref="C2:C3"/>
    <mergeCell ref="D2:D3"/>
    <mergeCell ref="E2:E3"/>
    <mergeCell ref="F2:F3"/>
    <mergeCell ref="G2:G3"/>
    <mergeCell ref="H2:H3"/>
    <mergeCell ref="I2:I3"/>
    <mergeCell ref="R2:R3"/>
    <mergeCell ref="J2:J3"/>
    <mergeCell ref="O2:O3"/>
    <mergeCell ref="P2:P3"/>
    <mergeCell ref="Q2:Q3"/>
  </mergeCells>
  <phoneticPr fontId="3" type="noConversion"/>
  <conditionalFormatting sqref="M2:M3 O9:P298">
    <cfRule type="containsBlanks" dxfId="73" priority="13" stopIfTrue="1">
      <formula>LEN(TRIM(M2))=0</formula>
    </cfRule>
  </conditionalFormatting>
  <conditionalFormatting sqref="O4">
    <cfRule type="containsBlanks" dxfId="72" priority="12" stopIfTrue="1">
      <formula>LEN(TRIM(O4))=0</formula>
    </cfRule>
  </conditionalFormatting>
  <conditionalFormatting sqref="P4">
    <cfRule type="containsBlanks" dxfId="71" priority="11" stopIfTrue="1">
      <formula>LEN(TRIM(P4))=0</formula>
    </cfRule>
  </conditionalFormatting>
  <conditionalFormatting sqref="O5">
    <cfRule type="containsBlanks" dxfId="70" priority="10" stopIfTrue="1">
      <formula>LEN(TRIM(O5))=0</formula>
    </cfRule>
  </conditionalFormatting>
  <conditionalFormatting sqref="P5">
    <cfRule type="containsBlanks" dxfId="69" priority="9" stopIfTrue="1">
      <formula>LEN(TRIM(P5))=0</formula>
    </cfRule>
  </conditionalFormatting>
  <conditionalFormatting sqref="O299">
    <cfRule type="containsBlanks" dxfId="68" priority="8" stopIfTrue="1">
      <formula>LEN(TRIM(O299))=0</formula>
    </cfRule>
  </conditionalFormatting>
  <conditionalFormatting sqref="P299">
    <cfRule type="containsBlanks" dxfId="67" priority="7" stopIfTrue="1">
      <formula>LEN(TRIM(P299))=0</formula>
    </cfRule>
  </conditionalFormatting>
  <conditionalFormatting sqref="O6">
    <cfRule type="containsBlanks" dxfId="66" priority="6" stopIfTrue="1">
      <formula>LEN(TRIM(O6))=0</formula>
    </cfRule>
  </conditionalFormatting>
  <conditionalFormatting sqref="P6">
    <cfRule type="containsBlanks" dxfId="65" priority="5" stopIfTrue="1">
      <formula>LEN(TRIM(P6))=0</formula>
    </cfRule>
  </conditionalFormatting>
  <conditionalFormatting sqref="O7">
    <cfRule type="containsBlanks" dxfId="64" priority="4" stopIfTrue="1">
      <formula>LEN(TRIM(O7))=0</formula>
    </cfRule>
  </conditionalFormatting>
  <conditionalFormatting sqref="P7">
    <cfRule type="containsBlanks" dxfId="63" priority="3" stopIfTrue="1">
      <formula>LEN(TRIM(P7))=0</formula>
    </cfRule>
  </conditionalFormatting>
  <conditionalFormatting sqref="O8">
    <cfRule type="containsBlanks" dxfId="62" priority="2" stopIfTrue="1">
      <formula>LEN(TRIM(O8))=0</formula>
    </cfRule>
  </conditionalFormatting>
  <conditionalFormatting sqref="P8">
    <cfRule type="containsBlanks" dxfId="61" priority="1" stopIfTrue="1">
      <formula>LEN(TRIM(P8))=0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404-B275-41BC-924C-63B050927D4A}">
  <sheetPr codeName="Sheet8">
    <tabColor rgb="FFFF0000"/>
  </sheetPr>
  <dimension ref="A1:Y10"/>
  <sheetViews>
    <sheetView zoomScale="160" zoomScaleNormal="160" workbookViewId="0">
      <selection activeCell="F4" sqref="F1:F1048576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style="1616" customWidth="1"/>
    <col min="7" max="7" width="5.125" customWidth="1"/>
    <col min="8" max="8" width="6.25" customWidth="1"/>
    <col min="9" max="11" width="7.5" bestFit="1" customWidth="1"/>
    <col min="12" max="13" width="2.5" customWidth="1"/>
    <col min="14" max="14" width="2.75" customWidth="1"/>
    <col min="15" max="16" width="2.5" customWidth="1"/>
    <col min="17" max="17" width="3.125" customWidth="1"/>
    <col min="18" max="20" width="2.5" customWidth="1"/>
    <col min="21" max="23" width="2.875" customWidth="1"/>
    <col min="24" max="24" width="4.125" customWidth="1"/>
    <col min="25" max="25" width="15.25" customWidth="1"/>
  </cols>
  <sheetData>
    <row r="1" spans="1:25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8"/>
    </row>
    <row r="2" spans="1:25" ht="17.25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1"/>
    </row>
    <row r="3" spans="1:25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1"/>
      <c r="I3" s="1650" t="s">
        <v>7</v>
      </c>
      <c r="J3" s="1650"/>
      <c r="K3" s="1652"/>
      <c r="L3" s="1653" t="s">
        <v>8</v>
      </c>
      <c r="M3" s="1650"/>
      <c r="N3" s="1650"/>
      <c r="O3" s="1650"/>
      <c r="P3" s="1650"/>
      <c r="Q3" s="1650"/>
      <c r="R3" s="1650"/>
      <c r="S3" s="1650"/>
      <c r="T3" s="1650"/>
      <c r="U3" s="1650"/>
      <c r="V3" s="1650"/>
      <c r="W3" s="1651"/>
      <c r="X3" s="1642" t="s">
        <v>9</v>
      </c>
      <c r="Y3" s="1717" t="s">
        <v>1397</v>
      </c>
    </row>
    <row r="4" spans="1:25" x14ac:dyDescent="0.3">
      <c r="A4" s="1646"/>
      <c r="B4" s="1696"/>
      <c r="C4" s="1648"/>
      <c r="D4" s="1648"/>
      <c r="E4" s="1648"/>
      <c r="F4" s="1634" t="s">
        <v>13</v>
      </c>
      <c r="G4" s="797" t="s">
        <v>14</v>
      </c>
      <c r="H4" s="797" t="s">
        <v>15</v>
      </c>
      <c r="I4" s="487" t="s">
        <v>16</v>
      </c>
      <c r="J4" s="488" t="s">
        <v>17</v>
      </c>
      <c r="K4" s="489" t="s">
        <v>18</v>
      </c>
      <c r="L4" s="490">
        <v>1</v>
      </c>
      <c r="M4" s="491">
        <v>2</v>
      </c>
      <c r="N4" s="491">
        <v>3</v>
      </c>
      <c r="O4" s="492">
        <v>4</v>
      </c>
      <c r="P4" s="492">
        <v>5</v>
      </c>
      <c r="Q4" s="492">
        <v>6</v>
      </c>
      <c r="R4" s="491">
        <v>7</v>
      </c>
      <c r="S4" s="491">
        <v>8</v>
      </c>
      <c r="T4" s="491">
        <v>9</v>
      </c>
      <c r="U4" s="492">
        <v>10</v>
      </c>
      <c r="V4" s="493">
        <v>11</v>
      </c>
      <c r="W4" s="494">
        <v>12</v>
      </c>
      <c r="X4" s="1643"/>
      <c r="Y4" s="1718"/>
    </row>
    <row r="5" spans="1:25" ht="22.5" x14ac:dyDescent="0.3">
      <c r="A5" s="745" t="s">
        <v>54</v>
      </c>
      <c r="B5" s="746" t="s">
        <v>492</v>
      </c>
      <c r="C5" s="747">
        <v>1</v>
      </c>
      <c r="D5" s="747">
        <v>7</v>
      </c>
      <c r="E5" s="747" t="s">
        <v>493</v>
      </c>
      <c r="F5" s="1812" t="s">
        <v>487</v>
      </c>
      <c r="G5" s="747" t="s">
        <v>228</v>
      </c>
      <c r="H5" s="748" t="s">
        <v>494</v>
      </c>
      <c r="I5" s="749">
        <v>390</v>
      </c>
      <c r="J5" s="750">
        <v>5</v>
      </c>
      <c r="K5" s="30">
        <f>SUM(I5:J5)</f>
        <v>395</v>
      </c>
      <c r="L5" s="31"/>
      <c r="M5" s="32">
        <v>1</v>
      </c>
      <c r="N5" s="32"/>
      <c r="O5" s="34"/>
      <c r="P5" s="34"/>
      <c r="Q5" s="34"/>
      <c r="R5" s="32"/>
      <c r="S5" s="32"/>
      <c r="T5" s="32"/>
      <c r="U5" s="34"/>
      <c r="V5" s="35"/>
      <c r="W5" s="36"/>
      <c r="X5" s="45" t="s">
        <v>495</v>
      </c>
      <c r="Y5" s="752" t="s">
        <v>1585</v>
      </c>
    </row>
    <row r="6" spans="1:25" ht="22.5" x14ac:dyDescent="0.3">
      <c r="A6" s="745" t="s">
        <v>63</v>
      </c>
      <c r="B6" s="751" t="s">
        <v>1224</v>
      </c>
      <c r="C6" s="747">
        <v>3</v>
      </c>
      <c r="D6" s="747">
        <v>24</v>
      </c>
      <c r="E6" s="747" t="s">
        <v>1225</v>
      </c>
      <c r="F6" s="1812" t="s">
        <v>1226</v>
      </c>
      <c r="G6" s="747" t="s">
        <v>85</v>
      </c>
      <c r="H6" s="748" t="s">
        <v>1230</v>
      </c>
      <c r="I6" s="749">
        <v>500</v>
      </c>
      <c r="J6" s="750">
        <v>210</v>
      </c>
      <c r="K6" s="30">
        <f>SUM(I6:J6)</f>
        <v>710</v>
      </c>
      <c r="L6" s="31"/>
      <c r="M6" s="32" t="s">
        <v>622</v>
      </c>
      <c r="N6" s="32"/>
      <c r="O6" s="34"/>
      <c r="P6" s="34"/>
      <c r="Q6" s="34"/>
      <c r="R6" s="32"/>
      <c r="S6" s="32"/>
      <c r="T6" s="32"/>
      <c r="U6" s="34"/>
      <c r="V6" s="35"/>
      <c r="W6" s="36"/>
      <c r="X6" s="45" t="s">
        <v>331</v>
      </c>
      <c r="Y6" s="753" t="s">
        <v>1586</v>
      </c>
    </row>
    <row r="7" spans="1:25" ht="22.5" x14ac:dyDescent="0.3">
      <c r="A7" s="745" t="s">
        <v>63</v>
      </c>
      <c r="B7" s="763" t="s">
        <v>406</v>
      </c>
      <c r="C7" s="747">
        <v>2</v>
      </c>
      <c r="D7" s="747">
        <v>14</v>
      </c>
      <c r="E7" s="747" t="s">
        <v>199</v>
      </c>
      <c r="F7" s="1812" t="s">
        <v>407</v>
      </c>
      <c r="G7" s="747" t="s">
        <v>85</v>
      </c>
      <c r="H7" s="748" t="s">
        <v>408</v>
      </c>
      <c r="I7" s="749">
        <v>490</v>
      </c>
      <c r="J7" s="750">
        <v>10</v>
      </c>
      <c r="K7" s="30">
        <f>SUM(I7:J7)</f>
        <v>500</v>
      </c>
      <c r="L7" s="31"/>
      <c r="M7" s="32" t="s">
        <v>347</v>
      </c>
      <c r="N7" s="32"/>
      <c r="O7" s="34"/>
      <c r="P7" s="34"/>
      <c r="Q7" s="34"/>
      <c r="R7" s="32"/>
      <c r="S7" s="32"/>
      <c r="T7" s="32"/>
      <c r="U7" s="34"/>
      <c r="V7" s="35"/>
      <c r="W7" s="36"/>
      <c r="X7" s="45" t="s">
        <v>468</v>
      </c>
      <c r="Y7" s="762" t="s">
        <v>1585</v>
      </c>
    </row>
    <row r="8" spans="1:25" x14ac:dyDescent="0.3">
      <c r="A8" s="745" t="s">
        <v>63</v>
      </c>
      <c r="B8" s="802" t="s">
        <v>64</v>
      </c>
      <c r="C8" s="747">
        <v>1</v>
      </c>
      <c r="D8" s="747">
        <v>6</v>
      </c>
      <c r="E8" s="747" t="s">
        <v>21</v>
      </c>
      <c r="F8" s="1812" t="s">
        <v>56</v>
      </c>
      <c r="G8" s="747" t="s">
        <v>65</v>
      </c>
      <c r="H8" s="748" t="s">
        <v>66</v>
      </c>
      <c r="I8" s="749">
        <v>320</v>
      </c>
      <c r="J8" s="750">
        <v>5</v>
      </c>
      <c r="K8" s="30">
        <f t="shared" ref="K8" si="0">SUM(I8:J8)</f>
        <v>325</v>
      </c>
      <c r="L8" s="31"/>
      <c r="M8" s="32"/>
      <c r="N8" s="32">
        <v>15</v>
      </c>
      <c r="O8" s="34"/>
      <c r="P8" s="34"/>
      <c r="Q8" s="34"/>
      <c r="R8" s="32"/>
      <c r="S8" s="32"/>
      <c r="T8" s="32"/>
      <c r="U8" s="34"/>
      <c r="V8" s="35"/>
      <c r="W8" s="36"/>
      <c r="X8" s="45" t="s">
        <v>468</v>
      </c>
      <c r="Y8" s="806" t="s">
        <v>1726</v>
      </c>
    </row>
    <row r="9" spans="1:25" ht="22.5" x14ac:dyDescent="0.3">
      <c r="A9" s="745" t="s">
        <v>509</v>
      </c>
      <c r="B9" s="746" t="s">
        <v>510</v>
      </c>
      <c r="C9" s="747">
        <v>2</v>
      </c>
      <c r="D9" s="747">
        <v>14</v>
      </c>
      <c r="E9" s="747" t="s">
        <v>511</v>
      </c>
      <c r="F9" s="1812" t="s">
        <v>502</v>
      </c>
      <c r="G9" s="747" t="s">
        <v>419</v>
      </c>
      <c r="H9" s="748" t="s">
        <v>512</v>
      </c>
      <c r="I9" s="749">
        <v>500</v>
      </c>
      <c r="J9" s="750">
        <v>20</v>
      </c>
      <c r="K9" s="30">
        <v>520</v>
      </c>
      <c r="L9" s="31"/>
      <c r="M9" s="32"/>
      <c r="N9" s="32"/>
      <c r="O9" s="210" t="s">
        <v>513</v>
      </c>
      <c r="P9" s="34"/>
      <c r="Q9" s="34"/>
      <c r="R9" s="32"/>
      <c r="S9" s="32"/>
      <c r="T9" s="32"/>
      <c r="U9" s="34"/>
      <c r="V9" s="35"/>
      <c r="W9" s="36"/>
      <c r="X9" s="45" t="s">
        <v>324</v>
      </c>
      <c r="Y9" s="762" t="s">
        <v>1585</v>
      </c>
    </row>
    <row r="10" spans="1:25" ht="22.5" x14ac:dyDescent="0.3">
      <c r="A10" s="1027" t="s">
        <v>54</v>
      </c>
      <c r="B10" s="1028" t="s">
        <v>492</v>
      </c>
      <c r="C10" s="1029">
        <v>1</v>
      </c>
      <c r="D10" s="1029">
        <v>7</v>
      </c>
      <c r="E10" s="1029" t="s">
        <v>493</v>
      </c>
      <c r="F10" s="1813" t="s">
        <v>487</v>
      </c>
      <c r="G10" s="1029" t="s">
        <v>23</v>
      </c>
      <c r="H10" s="1030" t="s">
        <v>498</v>
      </c>
      <c r="I10" s="1031">
        <v>390</v>
      </c>
      <c r="J10" s="1032">
        <v>5</v>
      </c>
      <c r="K10" s="969">
        <v>395</v>
      </c>
      <c r="L10" s="970"/>
      <c r="M10" s="971"/>
      <c r="N10" s="971"/>
      <c r="O10" s="1003">
        <v>12</v>
      </c>
      <c r="P10" s="973"/>
      <c r="Q10" s="973"/>
      <c r="R10" s="971"/>
      <c r="S10" s="971"/>
      <c r="T10" s="971"/>
      <c r="U10" s="973"/>
      <c r="V10" s="974"/>
      <c r="W10" s="975"/>
      <c r="X10" s="976" t="s">
        <v>495</v>
      </c>
      <c r="Y10" s="977" t="s">
        <v>1585</v>
      </c>
    </row>
  </sheetData>
  <mergeCells count="11">
    <mergeCell ref="Y3:Y4"/>
    <mergeCell ref="A1:Y2"/>
    <mergeCell ref="A3:A4"/>
    <mergeCell ref="B3:B4"/>
    <mergeCell ref="C3:C4"/>
    <mergeCell ref="D3:D4"/>
    <mergeCell ref="E3:E4"/>
    <mergeCell ref="F3:H3"/>
    <mergeCell ref="I3:K3"/>
    <mergeCell ref="L3:W3"/>
    <mergeCell ref="X3:X4"/>
  </mergeCells>
  <phoneticPr fontId="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93D5-DA42-401C-ADDC-AFA37A5D4CA8}">
  <sheetPr codeName="Sheet12"/>
  <dimension ref="A1:AA35"/>
  <sheetViews>
    <sheetView topLeftCell="A9" zoomScale="115" zoomScaleNormal="115" workbookViewId="0">
      <selection activeCell="F4" sqref="F1:F1048576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style="1811" customWidth="1"/>
    <col min="7" max="7" width="5.125" style="158" customWidth="1"/>
    <col min="8" max="8" width="5.125" style="1282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776"/>
      <c r="B4" s="1777"/>
      <c r="C4" s="1778"/>
      <c r="D4" s="1778"/>
      <c r="E4" s="1778"/>
      <c r="F4" s="1635" t="s">
        <v>13</v>
      </c>
      <c r="G4" s="1197" t="s">
        <v>14</v>
      </c>
      <c r="H4" s="1286" t="s">
        <v>2261</v>
      </c>
      <c r="I4" s="1197" t="s">
        <v>15</v>
      </c>
      <c r="J4" s="1198" t="s">
        <v>16</v>
      </c>
      <c r="K4" s="1199" t="s">
        <v>17</v>
      </c>
      <c r="L4" s="1200" t="s">
        <v>18</v>
      </c>
      <c r="M4" s="1201">
        <v>1</v>
      </c>
      <c r="N4" s="1202">
        <v>2</v>
      </c>
      <c r="O4" s="1202">
        <v>3</v>
      </c>
      <c r="P4" s="1203">
        <v>4</v>
      </c>
      <c r="Q4" s="1203">
        <v>5</v>
      </c>
      <c r="R4" s="1203">
        <v>6</v>
      </c>
      <c r="S4" s="1202">
        <v>7</v>
      </c>
      <c r="T4" s="1202">
        <v>8</v>
      </c>
      <c r="U4" s="1202">
        <v>9</v>
      </c>
      <c r="V4" s="1203">
        <v>10</v>
      </c>
      <c r="W4" s="1204">
        <v>11</v>
      </c>
      <c r="X4" s="1205">
        <v>12</v>
      </c>
      <c r="Y4" s="1779"/>
      <c r="Z4" s="1779"/>
      <c r="AA4" s="1644"/>
    </row>
    <row r="5" spans="1:27" ht="22.5" x14ac:dyDescent="0.3">
      <c r="A5" s="143" t="s">
        <v>208</v>
      </c>
      <c r="B5" s="1109" t="s">
        <v>593</v>
      </c>
      <c r="C5" s="12">
        <v>31</v>
      </c>
      <c r="D5" s="12">
        <v>7</v>
      </c>
      <c r="E5" s="12" t="s">
        <v>451</v>
      </c>
      <c r="F5" s="1808" t="str">
        <f>VLOOKUP(H5,'5.21명단'!$A:$F,3,FALSE)</f>
        <v>블록공정팀(테크노)</v>
      </c>
      <c r="G5" s="89" t="str">
        <f>VLOOKUP(H5,'5.21명단'!$A:$F,4,FALSE)</f>
        <v>부장</v>
      </c>
      <c r="H5" s="1381">
        <v>104001</v>
      </c>
      <c r="I5" s="13" t="s">
        <v>595</v>
      </c>
      <c r="J5" s="14">
        <v>50</v>
      </c>
      <c r="K5" s="15">
        <v>0</v>
      </c>
      <c r="L5" s="16">
        <f>J5+K5</f>
        <v>50</v>
      </c>
      <c r="M5" s="17"/>
      <c r="N5" s="18"/>
      <c r="O5" s="18"/>
      <c r="P5" s="19"/>
      <c r="Q5" s="19"/>
      <c r="R5" s="19"/>
      <c r="S5" s="18" t="s">
        <v>596</v>
      </c>
      <c r="T5" s="18"/>
      <c r="U5" s="18"/>
      <c r="V5" s="19"/>
      <c r="W5" s="20"/>
      <c r="X5" s="21"/>
      <c r="Y5" s="249" t="s">
        <v>208</v>
      </c>
      <c r="Z5" s="1165"/>
    </row>
    <row r="6" spans="1:27" s="1134" customFormat="1" ht="22.5" customHeight="1" x14ac:dyDescent="0.3">
      <c r="A6" s="442" t="s">
        <v>54</v>
      </c>
      <c r="B6" s="1441" t="s">
        <v>2252</v>
      </c>
      <c r="C6" s="443">
        <v>3</v>
      </c>
      <c r="D6" s="443">
        <v>24</v>
      </c>
      <c r="E6" s="443" t="s">
        <v>2253</v>
      </c>
      <c r="F6" s="1220" t="str">
        <f>VLOOKUP(H6,'5.21명단'!$A:$F,3,FALSE)</f>
        <v>머신비전팀</v>
      </c>
      <c r="G6" s="1214" t="str">
        <f>VLOOKUP(H6,'5.21명단'!$A:$F,4,FALSE)</f>
        <v>주임</v>
      </c>
      <c r="H6" s="1373">
        <v>123069</v>
      </c>
      <c r="I6" s="444" t="s">
        <v>1254</v>
      </c>
      <c r="J6" s="445">
        <v>650</v>
      </c>
      <c r="K6" s="209">
        <v>98</v>
      </c>
      <c r="L6" s="446">
        <f t="shared" ref="L6" si="0">J6+K6</f>
        <v>748</v>
      </c>
      <c r="M6" s="447"/>
      <c r="N6" s="448"/>
      <c r="O6" s="448"/>
      <c r="P6" s="656" t="s">
        <v>107</v>
      </c>
      <c r="Q6" s="449"/>
      <c r="R6" s="656" t="s">
        <v>323</v>
      </c>
      <c r="S6" s="448" t="s">
        <v>3223</v>
      </c>
      <c r="T6" s="448"/>
      <c r="U6" s="448"/>
      <c r="V6" s="449"/>
      <c r="W6" s="450"/>
      <c r="X6" s="451"/>
      <c r="Y6" s="452" t="s">
        <v>2253</v>
      </c>
      <c r="Z6" s="1363" t="s">
        <v>3162</v>
      </c>
    </row>
    <row r="7" spans="1:27" ht="22.5" x14ac:dyDescent="0.3">
      <c r="A7" s="40" t="s">
        <v>70</v>
      </c>
      <c r="B7" s="1074" t="s">
        <v>110</v>
      </c>
      <c r="C7" s="41">
        <v>3</v>
      </c>
      <c r="D7" s="41">
        <v>20</v>
      </c>
      <c r="E7" s="41" t="s">
        <v>21</v>
      </c>
      <c r="F7" s="1211" t="str">
        <f>VLOOKUP(H7,'5.21명단'!$A:$F,3,FALSE)</f>
        <v>마케팅팀</v>
      </c>
      <c r="G7" s="1212" t="str">
        <f>VLOOKUP(H7,'5.21명단'!$A:$F,4,FALSE)</f>
        <v>관리직사원</v>
      </c>
      <c r="H7" s="1369">
        <v>122136</v>
      </c>
      <c r="I7" s="42" t="s">
        <v>72</v>
      </c>
      <c r="J7" s="43">
        <v>630</v>
      </c>
      <c r="K7" s="29">
        <v>30</v>
      </c>
      <c r="L7" s="30">
        <f t="shared" ref="L7:L31" si="1">J7+K7</f>
        <v>660</v>
      </c>
      <c r="M7" s="31"/>
      <c r="N7" s="32"/>
      <c r="O7" s="32"/>
      <c r="P7" s="34"/>
      <c r="Q7" s="34"/>
      <c r="R7" s="34"/>
      <c r="S7" s="32" t="s">
        <v>111</v>
      </c>
      <c r="T7" s="32"/>
      <c r="U7" s="32"/>
      <c r="V7" s="34"/>
      <c r="W7" s="35"/>
      <c r="X7" s="36"/>
      <c r="Y7" s="45" t="s">
        <v>33</v>
      </c>
      <c r="Z7" s="517"/>
    </row>
    <row r="8" spans="1:27" ht="22.5" x14ac:dyDescent="0.3">
      <c r="A8" s="40" t="s">
        <v>54</v>
      </c>
      <c r="B8" s="1080" t="s">
        <v>1203</v>
      </c>
      <c r="C8" s="41">
        <v>5</v>
      </c>
      <c r="D8" s="41">
        <v>27</v>
      </c>
      <c r="E8" s="41" t="s">
        <v>288</v>
      </c>
      <c r="F8" s="1211" t="str">
        <f>VLOOKUP(H8,'5.21명단'!$A:$F,3,FALSE)</f>
        <v>공정장비팀</v>
      </c>
      <c r="G8" s="1212" t="str">
        <f>VLOOKUP(H8,'5.21명단'!$A:$F,4,FALSE)</f>
        <v>대리</v>
      </c>
      <c r="H8" s="1369">
        <v>116052</v>
      </c>
      <c r="I8" s="42" t="s">
        <v>1204</v>
      </c>
      <c r="J8" s="43">
        <v>620</v>
      </c>
      <c r="K8" s="29">
        <v>430</v>
      </c>
      <c r="L8" s="30">
        <f t="shared" si="1"/>
        <v>1050</v>
      </c>
      <c r="M8" s="31"/>
      <c r="N8" s="32"/>
      <c r="O8" s="32"/>
      <c r="P8" s="656" t="s">
        <v>1205</v>
      </c>
      <c r="Q8" s="34"/>
      <c r="R8" s="34"/>
      <c r="S8" s="32" t="s">
        <v>1930</v>
      </c>
      <c r="T8" s="32"/>
      <c r="U8" s="32"/>
      <c r="V8" s="34"/>
      <c r="W8" s="35"/>
      <c r="X8" s="36"/>
      <c r="Y8" s="45" t="s">
        <v>67</v>
      </c>
      <c r="Z8" s="213" t="s">
        <v>1931</v>
      </c>
    </row>
    <row r="9" spans="1:27" ht="22.5" x14ac:dyDescent="0.3">
      <c r="A9" s="138" t="s">
        <v>54</v>
      </c>
      <c r="B9" s="1074" t="s">
        <v>588</v>
      </c>
      <c r="C9" s="41">
        <v>5</v>
      </c>
      <c r="D9" s="41">
        <v>28</v>
      </c>
      <c r="E9" s="41" t="s">
        <v>589</v>
      </c>
      <c r="F9" s="1211" t="str">
        <f>VLOOKUP(H9,'5.21명단'!$A:$F,3,FALSE)</f>
        <v>레일공정팀(테크노)</v>
      </c>
      <c r="G9" s="1212" t="str">
        <f>VLOOKUP(H9,'5.21명단'!$A:$F,4,FALSE)</f>
        <v>주임</v>
      </c>
      <c r="H9" s="1369">
        <v>123040</v>
      </c>
      <c r="I9" s="42" t="s">
        <v>590</v>
      </c>
      <c r="J9" s="43">
        <v>440</v>
      </c>
      <c r="K9" s="29">
        <v>409.6</v>
      </c>
      <c r="L9" s="30">
        <f t="shared" si="1"/>
        <v>849.6</v>
      </c>
      <c r="M9" s="31"/>
      <c r="N9" s="32"/>
      <c r="O9" s="32"/>
      <c r="P9" s="34"/>
      <c r="Q9" s="34"/>
      <c r="R9" s="34"/>
      <c r="S9" s="32" t="s">
        <v>591</v>
      </c>
      <c r="T9" s="32"/>
      <c r="U9" s="32"/>
      <c r="V9" s="34"/>
      <c r="W9" s="35"/>
      <c r="X9" s="36"/>
      <c r="Y9" s="45" t="s">
        <v>592</v>
      </c>
      <c r="Z9" s="517" t="s">
        <v>6083</v>
      </c>
    </row>
    <row r="10" spans="1:27" ht="22.5" x14ac:dyDescent="0.3">
      <c r="A10" s="40" t="s">
        <v>63</v>
      </c>
      <c r="B10" s="1080" t="s">
        <v>1077</v>
      </c>
      <c r="C10" s="41">
        <v>2</v>
      </c>
      <c r="D10" s="41">
        <v>14</v>
      </c>
      <c r="E10" s="41" t="s">
        <v>192</v>
      </c>
      <c r="F10" s="1211" t="str">
        <f>VLOOKUP(H10,'5.21명단'!$A:$F,3,FALSE)</f>
        <v>로보틱스팀</v>
      </c>
      <c r="G10" s="1212" t="str">
        <f>VLOOKUP(H10,'5.21명단'!$A:$F,4,FALSE)</f>
        <v>대리</v>
      </c>
      <c r="H10" s="1369">
        <v>117042</v>
      </c>
      <c r="I10" s="42" t="s">
        <v>1078</v>
      </c>
      <c r="J10" s="43">
        <v>380</v>
      </c>
      <c r="K10" s="29">
        <v>130</v>
      </c>
      <c r="L10" s="30">
        <f t="shared" si="1"/>
        <v>510</v>
      </c>
      <c r="M10" s="31"/>
      <c r="N10" s="32"/>
      <c r="O10" s="32"/>
      <c r="P10" s="34"/>
      <c r="Q10" s="34"/>
      <c r="R10" s="34"/>
      <c r="S10" s="32" t="s">
        <v>148</v>
      </c>
      <c r="T10" s="32"/>
      <c r="U10" s="32"/>
      <c r="V10" s="34"/>
      <c r="W10" s="35"/>
      <c r="X10" s="36"/>
      <c r="Y10" s="45" t="s">
        <v>60</v>
      </c>
      <c r="Z10" s="517"/>
    </row>
    <row r="11" spans="1:27" ht="22.5" x14ac:dyDescent="0.3">
      <c r="A11" s="138" t="s">
        <v>54</v>
      </c>
      <c r="B11" s="1077" t="s">
        <v>273</v>
      </c>
      <c r="C11" s="41">
        <v>3</v>
      </c>
      <c r="D11" s="41">
        <v>18</v>
      </c>
      <c r="E11" s="41" t="s">
        <v>21</v>
      </c>
      <c r="F11" s="1211" t="str">
        <f>VLOOKUP(H11,'5.21명단'!$A:$F,3,FALSE)</f>
        <v>총무팀</v>
      </c>
      <c r="G11" s="1212" t="str">
        <f>VLOOKUP(H11,'5.21명단'!$A:$F,4,FALSE)</f>
        <v>계장</v>
      </c>
      <c r="H11" s="1369">
        <v>122001</v>
      </c>
      <c r="I11" s="42" t="s">
        <v>269</v>
      </c>
      <c r="J11" s="43">
        <v>640</v>
      </c>
      <c r="K11" s="29">
        <v>317</v>
      </c>
      <c r="L11" s="30">
        <f t="shared" si="1"/>
        <v>957</v>
      </c>
      <c r="M11" s="31"/>
      <c r="N11" s="32"/>
      <c r="O11" s="32"/>
      <c r="P11" s="34"/>
      <c r="Q11" s="34"/>
      <c r="R11" s="34"/>
      <c r="S11" s="32" t="s">
        <v>32</v>
      </c>
      <c r="T11" s="32"/>
      <c r="U11" s="32"/>
      <c r="V11" s="34"/>
      <c r="W11" s="35"/>
      <c r="X11" s="36"/>
      <c r="Y11" s="45" t="s">
        <v>67</v>
      </c>
      <c r="Z11" s="517"/>
    </row>
    <row r="12" spans="1:27" ht="22.5" x14ac:dyDescent="0.3">
      <c r="A12" s="122" t="s">
        <v>131</v>
      </c>
      <c r="B12" s="1080" t="s">
        <v>983</v>
      </c>
      <c r="C12" s="41">
        <v>3</v>
      </c>
      <c r="D12" s="41">
        <v>16</v>
      </c>
      <c r="E12" s="41" t="s">
        <v>984</v>
      </c>
      <c r="F12" s="1211" t="str">
        <f>VLOOKUP(H12,'5.21명단'!$A:$F,3,FALSE)</f>
        <v>설비기술팀</v>
      </c>
      <c r="G12" s="1212" t="str">
        <f>VLOOKUP(H12,'5.21명단'!$A:$F,4,FALSE)</f>
        <v>부장</v>
      </c>
      <c r="H12" s="1369">
        <v>104005</v>
      </c>
      <c r="I12" s="42" t="s">
        <v>986</v>
      </c>
      <c r="J12" s="43">
        <v>330</v>
      </c>
      <c r="K12" s="29">
        <v>187.6</v>
      </c>
      <c r="L12" s="30">
        <f t="shared" si="1"/>
        <v>517.6</v>
      </c>
      <c r="M12" s="31"/>
      <c r="N12" s="32"/>
      <c r="O12" s="32"/>
      <c r="P12" s="34"/>
      <c r="Q12" s="34"/>
      <c r="R12" s="34"/>
      <c r="S12" s="32" t="s">
        <v>32</v>
      </c>
      <c r="T12" s="32"/>
      <c r="U12" s="32"/>
      <c r="V12" s="34"/>
      <c r="W12" s="35"/>
      <c r="X12" s="36"/>
      <c r="Y12" s="45" t="s">
        <v>331</v>
      </c>
      <c r="Z12" s="517" t="s">
        <v>1630</v>
      </c>
    </row>
    <row r="13" spans="1:27" ht="22.5" x14ac:dyDescent="0.3">
      <c r="A13" s="40" t="s">
        <v>54</v>
      </c>
      <c r="B13" s="1080" t="s">
        <v>1081</v>
      </c>
      <c r="C13" s="41">
        <v>2</v>
      </c>
      <c r="D13" s="41">
        <v>14</v>
      </c>
      <c r="E13" s="41" t="s">
        <v>288</v>
      </c>
      <c r="F13" s="1211" t="str">
        <f>VLOOKUP(H13,'5.21명단'!$A:$F,3,FALSE)</f>
        <v>로보틱스팀</v>
      </c>
      <c r="G13" s="1212" t="str">
        <f>VLOOKUP(H13,'5.21명단'!$A:$F,4,FALSE)</f>
        <v>대리</v>
      </c>
      <c r="H13" s="1369">
        <v>119007</v>
      </c>
      <c r="I13" s="42" t="s">
        <v>1082</v>
      </c>
      <c r="J13" s="43">
        <v>380</v>
      </c>
      <c r="K13" s="29">
        <v>130</v>
      </c>
      <c r="L13" s="30">
        <f t="shared" si="1"/>
        <v>510</v>
      </c>
      <c r="M13" s="31"/>
      <c r="N13" s="32"/>
      <c r="O13" s="32"/>
      <c r="P13" s="34"/>
      <c r="Q13" s="34"/>
      <c r="R13" s="34"/>
      <c r="S13" s="32" t="s">
        <v>644</v>
      </c>
      <c r="T13" s="32"/>
      <c r="U13" s="32"/>
      <c r="V13" s="34"/>
      <c r="W13" s="35"/>
      <c r="X13" s="36"/>
      <c r="Y13" s="45" t="s">
        <v>67</v>
      </c>
      <c r="Z13" s="517"/>
    </row>
    <row r="14" spans="1:27" ht="22.5" x14ac:dyDescent="0.3">
      <c r="A14" s="122" t="s">
        <v>131</v>
      </c>
      <c r="B14" s="1074" t="s">
        <v>2220</v>
      </c>
      <c r="C14" s="41">
        <v>2</v>
      </c>
      <c r="D14" s="41">
        <v>14</v>
      </c>
      <c r="E14" s="41" t="s">
        <v>83</v>
      </c>
      <c r="F14" s="1211" t="str">
        <f>VLOOKUP(H14,'5.21명단'!$A:$F,3,FALSE)</f>
        <v>미래기술팀</v>
      </c>
      <c r="G14" s="1212" t="str">
        <f>VLOOKUP(H14,'5.21명단'!$A:$F,4,FALSE)</f>
        <v>부장</v>
      </c>
      <c r="H14" s="1369">
        <v>196026</v>
      </c>
      <c r="I14" s="42" t="s">
        <v>177</v>
      </c>
      <c r="J14" s="43">
        <v>480</v>
      </c>
      <c r="K14" s="29">
        <v>227</v>
      </c>
      <c r="L14" s="30">
        <f t="shared" si="1"/>
        <v>707</v>
      </c>
      <c r="M14" s="31"/>
      <c r="N14" s="32"/>
      <c r="O14" s="656" t="s">
        <v>40</v>
      </c>
      <c r="P14" s="34"/>
      <c r="Q14" s="34"/>
      <c r="R14" s="656" t="s">
        <v>1663</v>
      </c>
      <c r="S14" s="32" t="s">
        <v>2218</v>
      </c>
      <c r="T14" s="32"/>
      <c r="U14" s="32"/>
      <c r="V14" s="34"/>
      <c r="W14" s="35"/>
      <c r="X14" s="36"/>
      <c r="Y14" s="45" t="s">
        <v>60</v>
      </c>
      <c r="Z14" s="756" t="s">
        <v>2219</v>
      </c>
    </row>
    <row r="15" spans="1:27" x14ac:dyDescent="0.3">
      <c r="A15" s="122" t="s">
        <v>54</v>
      </c>
      <c r="B15" s="1074" t="s">
        <v>2228</v>
      </c>
      <c r="C15" s="41">
        <v>1</v>
      </c>
      <c r="D15" s="41">
        <v>7</v>
      </c>
      <c r="E15" s="41" t="s">
        <v>21</v>
      </c>
      <c r="F15" s="1211" t="str">
        <f>VLOOKUP(H15,'5.21명단'!$A:$F,3,FALSE)</f>
        <v>감사팀</v>
      </c>
      <c r="G15" s="1212" t="str">
        <f>VLOOKUP(H15,'5.21명단'!$A:$F,4,FALSE)</f>
        <v>부장</v>
      </c>
      <c r="H15" s="1369">
        <v>194057</v>
      </c>
      <c r="I15" s="42" t="s">
        <v>1060</v>
      </c>
      <c r="J15" s="43">
        <v>340</v>
      </c>
      <c r="K15" s="29">
        <v>122</v>
      </c>
      <c r="L15" s="30">
        <f t="shared" si="1"/>
        <v>462</v>
      </c>
      <c r="M15" s="31"/>
      <c r="N15" s="32"/>
      <c r="O15" s="32"/>
      <c r="P15" s="34"/>
      <c r="Q15" s="34"/>
      <c r="R15" s="34"/>
      <c r="S15" s="32">
        <v>8</v>
      </c>
      <c r="T15" s="32"/>
      <c r="U15" s="32"/>
      <c r="V15" s="34"/>
      <c r="W15" s="35"/>
      <c r="X15" s="36"/>
      <c r="Y15" s="45" t="s">
        <v>67</v>
      </c>
      <c r="Z15" s="1123" t="s">
        <v>2227</v>
      </c>
    </row>
    <row r="16" spans="1:27" ht="22.5" x14ac:dyDescent="0.3">
      <c r="A16" s="122" t="s">
        <v>54</v>
      </c>
      <c r="B16" s="1077" t="s">
        <v>245</v>
      </c>
      <c r="C16" s="206">
        <v>3</v>
      </c>
      <c r="D16" s="206">
        <v>18</v>
      </c>
      <c r="E16" s="206" t="s">
        <v>21</v>
      </c>
      <c r="F16" s="1213" t="str">
        <f>VLOOKUP(H16,'5.21명단'!$A:$F,3,FALSE)</f>
        <v>HRD팀</v>
      </c>
      <c r="G16" s="1214" t="str">
        <f>VLOOKUP(H16,'5.21명단'!$A:$F,4,FALSE)</f>
        <v>차장</v>
      </c>
      <c r="H16" s="1371">
        <v>110049</v>
      </c>
      <c r="I16" s="207" t="s">
        <v>31</v>
      </c>
      <c r="J16" s="208">
        <v>590</v>
      </c>
      <c r="K16" s="209">
        <v>332</v>
      </c>
      <c r="L16" s="30">
        <f t="shared" si="1"/>
        <v>922</v>
      </c>
      <c r="M16" s="31"/>
      <c r="N16" s="32"/>
      <c r="O16" s="32"/>
      <c r="P16" s="34"/>
      <c r="Q16" s="34"/>
      <c r="R16" s="656" t="s">
        <v>107</v>
      </c>
      <c r="S16" s="32" t="s">
        <v>144</v>
      </c>
      <c r="T16" s="32"/>
      <c r="U16" s="32"/>
      <c r="V16" s="34"/>
      <c r="W16" s="35"/>
      <c r="X16" s="36"/>
      <c r="Y16" s="45" t="s">
        <v>67</v>
      </c>
      <c r="Z16" s="522" t="s">
        <v>3231</v>
      </c>
    </row>
    <row r="17" spans="1:26" ht="22.5" x14ac:dyDescent="0.3">
      <c r="A17" s="122" t="s">
        <v>416</v>
      </c>
      <c r="B17" s="1074" t="s">
        <v>800</v>
      </c>
      <c r="C17" s="41">
        <v>3</v>
      </c>
      <c r="D17" s="41">
        <v>18</v>
      </c>
      <c r="E17" s="41" t="s">
        <v>789</v>
      </c>
      <c r="F17" s="1211" t="str">
        <f>VLOOKUP(H17,'5.21명단'!$A:$F,3,FALSE)</f>
        <v>자동화1팀</v>
      </c>
      <c r="G17" s="1212" t="str">
        <f>VLOOKUP(H17,'5.21명단'!$A:$F,4,FALSE)</f>
        <v>과장</v>
      </c>
      <c r="H17" s="1369">
        <v>114016</v>
      </c>
      <c r="I17" s="42" t="s">
        <v>801</v>
      </c>
      <c r="J17" s="43">
        <v>590</v>
      </c>
      <c r="K17" s="29" t="s">
        <v>1948</v>
      </c>
      <c r="L17" s="30" t="e">
        <f t="shared" si="1"/>
        <v>#VALUE!</v>
      </c>
      <c r="M17" s="31"/>
      <c r="N17" s="32"/>
      <c r="O17" s="32"/>
      <c r="P17" s="656" t="s">
        <v>802</v>
      </c>
      <c r="Q17" s="34"/>
      <c r="R17" s="34"/>
      <c r="S17" s="32" t="s">
        <v>1947</v>
      </c>
      <c r="T17" s="32"/>
      <c r="U17" s="32"/>
      <c r="V17" s="34"/>
      <c r="W17" s="35"/>
      <c r="X17" s="36"/>
      <c r="Y17" s="45" t="s">
        <v>214</v>
      </c>
      <c r="Z17" s="496" t="s">
        <v>1946</v>
      </c>
    </row>
    <row r="18" spans="1:26" ht="22.5" x14ac:dyDescent="0.3">
      <c r="A18" s="205" t="s">
        <v>54</v>
      </c>
      <c r="B18" s="1095" t="s">
        <v>444</v>
      </c>
      <c r="C18" s="99">
        <v>3</v>
      </c>
      <c r="D18" s="99">
        <v>17</v>
      </c>
      <c r="E18" s="99" t="s">
        <v>327</v>
      </c>
      <c r="F18" s="1209" t="str">
        <f>VLOOKUP(H18,'5.21명단'!$A:$F,3,FALSE)</f>
        <v>기술서비스팀</v>
      </c>
      <c r="G18" s="1210" t="str">
        <f>VLOOKUP(H18,'5.21명단'!$A:$F,4,FALSE)</f>
        <v>대리</v>
      </c>
      <c r="H18" s="1368">
        <v>118016</v>
      </c>
      <c r="I18" s="100" t="s">
        <v>446</v>
      </c>
      <c r="J18" s="101">
        <v>330</v>
      </c>
      <c r="K18" s="102">
        <v>45</v>
      </c>
      <c r="L18" s="30">
        <f t="shared" si="1"/>
        <v>375</v>
      </c>
      <c r="M18" s="31"/>
      <c r="N18" s="32"/>
      <c r="O18" s="32"/>
      <c r="P18" s="34"/>
      <c r="Q18" s="34"/>
      <c r="R18" s="34"/>
      <c r="S18" s="32" t="s">
        <v>447</v>
      </c>
      <c r="T18" s="32"/>
      <c r="U18" s="32"/>
      <c r="V18" s="34"/>
      <c r="W18" s="35"/>
      <c r="X18" s="104"/>
      <c r="Y18" s="105" t="s">
        <v>348</v>
      </c>
      <c r="Z18" s="517" t="s">
        <v>1629</v>
      </c>
    </row>
    <row r="19" spans="1:26" ht="22.5" x14ac:dyDescent="0.3">
      <c r="A19" s="122" t="s">
        <v>54</v>
      </c>
      <c r="B19" s="1365" t="s">
        <v>3158</v>
      </c>
      <c r="C19" s="41">
        <v>4</v>
      </c>
      <c r="D19" s="41">
        <v>22</v>
      </c>
      <c r="E19" s="41" t="s">
        <v>618</v>
      </c>
      <c r="F19" s="1211" t="str">
        <f>VLOOKUP(H19,'5.21명단'!$A:$F,3,FALSE)</f>
        <v>생산2팀(성서)</v>
      </c>
      <c r="G19" s="1212" t="str">
        <f>VLOOKUP(H19,'5.21명단'!$A:$F,4,FALSE)</f>
        <v>과장</v>
      </c>
      <c r="H19" s="1369">
        <v>110066</v>
      </c>
      <c r="I19" s="42" t="s">
        <v>696</v>
      </c>
      <c r="J19" s="43">
        <v>385</v>
      </c>
      <c r="K19" s="29">
        <v>323.8</v>
      </c>
      <c r="L19" s="30">
        <f>J19+K19</f>
        <v>708.8</v>
      </c>
      <c r="M19" s="31"/>
      <c r="N19" s="32"/>
      <c r="O19" s="32"/>
      <c r="P19" s="210"/>
      <c r="Q19" s="34"/>
      <c r="R19" s="656" t="s">
        <v>3160</v>
      </c>
      <c r="S19" s="32" t="s">
        <v>3159</v>
      </c>
      <c r="T19" s="32"/>
      <c r="U19" s="32"/>
      <c r="V19" s="34"/>
      <c r="W19" s="35"/>
      <c r="X19" s="36"/>
      <c r="Y19" s="45" t="s">
        <v>592</v>
      </c>
      <c r="Z19" s="496" t="s">
        <v>6084</v>
      </c>
    </row>
    <row r="20" spans="1:26" ht="22.5" x14ac:dyDescent="0.3">
      <c r="A20" s="138" t="s">
        <v>416</v>
      </c>
      <c r="B20" s="1074" t="s">
        <v>909</v>
      </c>
      <c r="C20" s="41">
        <v>5</v>
      </c>
      <c r="D20" s="41">
        <v>28</v>
      </c>
      <c r="E20" s="41" t="s">
        <v>538</v>
      </c>
      <c r="F20" s="1211" t="str">
        <f>VLOOKUP(H20,'5.21명단'!$A:$F,3,FALSE)</f>
        <v>제어팀</v>
      </c>
      <c r="G20" s="1212" t="str">
        <f>VLOOKUP(H20,'5.21명단'!$A:$F,4,FALSE)</f>
        <v>주임</v>
      </c>
      <c r="H20" s="1369">
        <v>122143</v>
      </c>
      <c r="I20" s="42" t="s">
        <v>910</v>
      </c>
      <c r="J20" s="43">
        <v>539</v>
      </c>
      <c r="K20" s="29">
        <v>232.6</v>
      </c>
      <c r="L20" s="30">
        <f t="shared" si="1"/>
        <v>771.6</v>
      </c>
      <c r="M20" s="31"/>
      <c r="N20" s="32"/>
      <c r="O20" s="32"/>
      <c r="P20" s="34"/>
      <c r="Q20" s="34"/>
      <c r="R20" s="34"/>
      <c r="S20" s="32" t="s">
        <v>911</v>
      </c>
      <c r="T20" s="32"/>
      <c r="U20" s="32"/>
      <c r="V20" s="34"/>
      <c r="W20" s="35"/>
      <c r="X20" s="36"/>
      <c r="Y20" s="45" t="s">
        <v>687</v>
      </c>
      <c r="Z20" s="517" t="s">
        <v>1630</v>
      </c>
    </row>
    <row r="21" spans="1:26" ht="22.5" customHeight="1" x14ac:dyDescent="0.3">
      <c r="A21" s="65" t="s">
        <v>131</v>
      </c>
      <c r="B21" s="1080" t="s">
        <v>1243</v>
      </c>
      <c r="C21" s="41">
        <v>3</v>
      </c>
      <c r="D21" s="41">
        <v>21</v>
      </c>
      <c r="E21" s="41" t="s">
        <v>1244</v>
      </c>
      <c r="F21" s="1211" t="str">
        <f>VLOOKUP(H21,'5.21명단'!$A:$F,3,FALSE)</f>
        <v>머신비전팀</v>
      </c>
      <c r="G21" s="1212" t="str">
        <f>VLOOKUP(H21,'5.21명단'!$A:$F,4,FALSE)</f>
        <v>대리</v>
      </c>
      <c r="H21" s="1369">
        <v>114013</v>
      </c>
      <c r="I21" s="42" t="s">
        <v>1246</v>
      </c>
      <c r="J21" s="43">
        <v>53</v>
      </c>
      <c r="K21" s="29">
        <v>105</v>
      </c>
      <c r="L21" s="30">
        <f t="shared" si="1"/>
        <v>158</v>
      </c>
      <c r="M21" s="31"/>
      <c r="N21" s="32"/>
      <c r="O21" s="32"/>
      <c r="P21" s="34"/>
      <c r="Q21" s="656" t="s">
        <v>1247</v>
      </c>
      <c r="R21" s="34"/>
      <c r="S21" s="32" t="s">
        <v>2154</v>
      </c>
      <c r="T21" s="32"/>
      <c r="U21" s="32"/>
      <c r="V21" s="34"/>
      <c r="W21" s="35"/>
      <c r="X21" s="36"/>
      <c r="Y21" s="45" t="s">
        <v>1248</v>
      </c>
      <c r="Z21" s="332" t="s">
        <v>2155</v>
      </c>
    </row>
    <row r="22" spans="1:26" ht="22.5" x14ac:dyDescent="0.3">
      <c r="A22" s="138" t="s">
        <v>54</v>
      </c>
      <c r="B22" s="1080" t="s">
        <v>287</v>
      </c>
      <c r="C22" s="41">
        <v>3</v>
      </c>
      <c r="D22" s="41">
        <v>16</v>
      </c>
      <c r="E22" s="41" t="s">
        <v>288</v>
      </c>
      <c r="F22" s="1211" t="str">
        <f>VLOOKUP(H22,'5.21명단'!$A:$F,3,FALSE)</f>
        <v>안전환경팀</v>
      </c>
      <c r="G22" s="1212" t="str">
        <f>VLOOKUP(H22,'5.21명단'!$A:$F,4,FALSE)</f>
        <v>대리</v>
      </c>
      <c r="H22" s="1369">
        <v>123004</v>
      </c>
      <c r="I22" s="42" t="s">
        <v>290</v>
      </c>
      <c r="J22" s="43">
        <v>440</v>
      </c>
      <c r="K22" s="29">
        <v>317</v>
      </c>
      <c r="L22" s="30">
        <f t="shared" si="1"/>
        <v>757</v>
      </c>
      <c r="M22" s="31"/>
      <c r="N22" s="32"/>
      <c r="O22" s="32"/>
      <c r="P22" s="34"/>
      <c r="Q22" s="34"/>
      <c r="R22" s="34"/>
      <c r="S22" s="32" t="s">
        <v>291</v>
      </c>
      <c r="T22" s="32"/>
      <c r="U22" s="32"/>
      <c r="V22" s="34"/>
      <c r="W22" s="35"/>
      <c r="X22" s="36"/>
      <c r="Y22" s="45" t="s">
        <v>67</v>
      </c>
      <c r="Z22" s="517"/>
    </row>
    <row r="23" spans="1:26" ht="22.5" x14ac:dyDescent="0.3">
      <c r="A23" s="122" t="s">
        <v>131</v>
      </c>
      <c r="B23" s="1080" t="s">
        <v>989</v>
      </c>
      <c r="C23" s="41">
        <v>2</v>
      </c>
      <c r="D23" s="41">
        <v>16</v>
      </c>
      <c r="E23" s="41" t="s">
        <v>990</v>
      </c>
      <c r="F23" s="1211" t="str">
        <f>VLOOKUP(H23,'5.21명단'!$A:$F,3,FALSE)</f>
        <v>설비기술팀</v>
      </c>
      <c r="G23" s="1212" t="str">
        <f>VLOOKUP(H23,'5.21명단'!$A:$F,4,FALSE)</f>
        <v>부장</v>
      </c>
      <c r="H23" s="1369">
        <v>104005</v>
      </c>
      <c r="I23" s="42" t="s">
        <v>986</v>
      </c>
      <c r="J23" s="43">
        <v>390</v>
      </c>
      <c r="K23" s="29">
        <v>10</v>
      </c>
      <c r="L23" s="30">
        <f t="shared" si="1"/>
        <v>400</v>
      </c>
      <c r="M23" s="31"/>
      <c r="N23" s="32"/>
      <c r="O23" s="32"/>
      <c r="P23" s="34"/>
      <c r="Q23" s="34"/>
      <c r="R23" s="34"/>
      <c r="S23" s="32" t="s">
        <v>991</v>
      </c>
      <c r="T23" s="32"/>
      <c r="U23" s="32"/>
      <c r="V23" s="34"/>
      <c r="W23" s="35"/>
      <c r="X23" s="36"/>
      <c r="Y23" s="45" t="s">
        <v>280</v>
      </c>
      <c r="Z23" s="517"/>
    </row>
    <row r="24" spans="1:26" ht="22.5" x14ac:dyDescent="0.3">
      <c r="A24" s="40" t="s">
        <v>54</v>
      </c>
      <c r="B24" s="1074" t="s">
        <v>2234</v>
      </c>
      <c r="C24" s="41">
        <v>3</v>
      </c>
      <c r="D24" s="41">
        <v>18</v>
      </c>
      <c r="E24" s="41" t="s">
        <v>21</v>
      </c>
      <c r="F24" s="1211" t="str">
        <f>VLOOKUP(H24,'5.21명단'!$A:$F,3,FALSE)</f>
        <v>감사팀</v>
      </c>
      <c r="G24" s="1212" t="str">
        <f>VLOOKUP(H24,'5.21명단'!$A:$F,4,FALSE)</f>
        <v>차장</v>
      </c>
      <c r="H24" s="1369">
        <v>105003</v>
      </c>
      <c r="I24" s="42" t="s">
        <v>2235</v>
      </c>
      <c r="J24" s="43">
        <v>600</v>
      </c>
      <c r="K24" s="29">
        <v>332</v>
      </c>
      <c r="L24" s="30">
        <f t="shared" si="1"/>
        <v>932</v>
      </c>
      <c r="M24" s="31"/>
      <c r="N24" s="32"/>
      <c r="O24" s="32"/>
      <c r="P24" s="34"/>
      <c r="Q24" s="34"/>
      <c r="R24" s="34"/>
      <c r="S24" s="32" t="s">
        <v>2236</v>
      </c>
      <c r="T24" s="32"/>
      <c r="U24" s="32"/>
      <c r="V24" s="34"/>
      <c r="W24" s="35"/>
      <c r="X24" s="36"/>
      <c r="Y24" s="45" t="s">
        <v>67</v>
      </c>
      <c r="Z24" s="517" t="s">
        <v>2227</v>
      </c>
    </row>
    <row r="25" spans="1:26" ht="22.5" x14ac:dyDescent="0.3">
      <c r="A25" s="40" t="s">
        <v>19</v>
      </c>
      <c r="B25" s="1592" t="s">
        <v>1025</v>
      </c>
      <c r="C25" s="41">
        <v>2</v>
      </c>
      <c r="D25" s="41">
        <v>16</v>
      </c>
      <c r="E25" s="41" t="s">
        <v>3239</v>
      </c>
      <c r="F25" s="1211" t="str">
        <f>VLOOKUP(H25,'5.21명단'!$A:$F,3,FALSE)</f>
        <v>공구생산담당</v>
      </c>
      <c r="G25" s="1212" t="str">
        <f>VLOOKUP(H25,'5.21명단'!$A:$F,4,FALSE)</f>
        <v>부장</v>
      </c>
      <c r="H25" s="1369">
        <v>191103</v>
      </c>
      <c r="I25" s="42" t="s">
        <v>1026</v>
      </c>
      <c r="J25" s="43">
        <v>480</v>
      </c>
      <c r="K25" s="29">
        <v>10</v>
      </c>
      <c r="L25" s="30">
        <f>J25+K25</f>
        <v>490</v>
      </c>
      <c r="M25" s="31"/>
      <c r="N25" s="32"/>
      <c r="O25" s="32"/>
      <c r="P25" s="34"/>
      <c r="Q25" s="34"/>
      <c r="R25" s="384" t="s">
        <v>644</v>
      </c>
      <c r="S25" s="32" t="s">
        <v>323</v>
      </c>
      <c r="T25" s="32"/>
      <c r="U25" s="32"/>
      <c r="V25" s="34"/>
      <c r="W25" s="35"/>
      <c r="X25" s="36"/>
      <c r="Y25" s="45" t="s">
        <v>348</v>
      </c>
      <c r="Z25" s="517" t="s">
        <v>3238</v>
      </c>
    </row>
    <row r="26" spans="1:26" ht="22.5" x14ac:dyDescent="0.3">
      <c r="A26" s="122" t="s">
        <v>131</v>
      </c>
      <c r="B26" s="1074" t="s">
        <v>283</v>
      </c>
      <c r="C26" s="41">
        <v>2</v>
      </c>
      <c r="D26" s="41">
        <v>16</v>
      </c>
      <c r="E26" s="41" t="s">
        <v>199</v>
      </c>
      <c r="F26" s="1211" t="str">
        <f>VLOOKUP(H26,'5.21명단'!$A:$F,3,FALSE)</f>
        <v>안전환경팀</v>
      </c>
      <c r="G26" s="1212" t="str">
        <f>VLOOKUP(H26,'5.21명단'!$A:$F,4,FALSE)</f>
        <v>과장</v>
      </c>
      <c r="H26" s="1369">
        <v>115006</v>
      </c>
      <c r="I26" s="42" t="s">
        <v>284</v>
      </c>
      <c r="J26" s="43">
        <v>520</v>
      </c>
      <c r="K26" s="29">
        <v>217</v>
      </c>
      <c r="L26" s="1617">
        <f t="shared" si="1"/>
        <v>737</v>
      </c>
      <c r="M26" s="31"/>
      <c r="N26" s="32"/>
      <c r="O26" s="32"/>
      <c r="P26" s="34"/>
      <c r="Q26" s="34"/>
      <c r="R26" s="34"/>
      <c r="S26" s="32" t="s">
        <v>79</v>
      </c>
      <c r="T26" s="32"/>
      <c r="U26" s="32"/>
      <c r="V26" s="34"/>
      <c r="W26" s="35"/>
      <c r="X26" s="36"/>
      <c r="Y26" s="45" t="s">
        <v>60</v>
      </c>
      <c r="Z26" s="517"/>
    </row>
    <row r="27" spans="1:26" ht="22.5" x14ac:dyDescent="0.3">
      <c r="A27" s="122" t="s">
        <v>6091</v>
      </c>
      <c r="B27" s="1625" t="s">
        <v>6090</v>
      </c>
      <c r="C27" s="41">
        <v>3</v>
      </c>
      <c r="D27" s="41">
        <v>18</v>
      </c>
      <c r="E27" s="41" t="s">
        <v>6094</v>
      </c>
      <c r="F27" s="1211" t="str">
        <f>VLOOKUP(H27,'5.21명단'!$A:$F,3,FALSE)</f>
        <v>모션관리팀</v>
      </c>
      <c r="G27" s="1212" t="str">
        <f>VLOOKUP(H27,'5.21명단'!$A:$F,4,FALSE)</f>
        <v>부장</v>
      </c>
      <c r="H27" s="1369">
        <v>104029</v>
      </c>
      <c r="I27" s="42" t="s">
        <v>6092</v>
      </c>
      <c r="J27" s="43">
        <v>590</v>
      </c>
      <c r="K27" s="29">
        <v>15</v>
      </c>
      <c r="L27" s="1617">
        <f t="shared" si="1"/>
        <v>605</v>
      </c>
      <c r="M27" s="31"/>
      <c r="N27" s="32"/>
      <c r="O27" s="32"/>
      <c r="P27" s="34"/>
      <c r="Q27" s="34"/>
      <c r="R27" s="34"/>
      <c r="S27" s="32" t="s">
        <v>6089</v>
      </c>
      <c r="T27" s="32"/>
      <c r="U27" s="32"/>
      <c r="V27" s="34"/>
      <c r="W27" s="35"/>
      <c r="X27" s="36"/>
      <c r="Y27" s="45" t="s">
        <v>6093</v>
      </c>
      <c r="Z27" s="517" t="s">
        <v>6095</v>
      </c>
    </row>
    <row r="28" spans="1:26" ht="22.5" x14ac:dyDescent="0.3">
      <c r="A28" s="199" t="s">
        <v>54</v>
      </c>
      <c r="B28" s="1074" t="s">
        <v>1335</v>
      </c>
      <c r="C28" s="99">
        <v>5</v>
      </c>
      <c r="D28" s="99">
        <v>27</v>
      </c>
      <c r="E28" s="99" t="s">
        <v>288</v>
      </c>
      <c r="F28" s="1209" t="str">
        <f>VLOOKUP(H28,'5.21명단'!$A:$F,3,FALSE)</f>
        <v>솔루션서비스팀</v>
      </c>
      <c r="G28" s="1217" t="str">
        <f>VLOOKUP(H28,'5.21명단'!$A:$F,4,FALSE)</f>
        <v>주임</v>
      </c>
      <c r="H28" s="1368">
        <v>123012</v>
      </c>
      <c r="I28" s="100" t="s">
        <v>1333</v>
      </c>
      <c r="J28" s="101">
        <v>670</v>
      </c>
      <c r="K28" s="220">
        <v>430</v>
      </c>
      <c r="L28" s="30">
        <f t="shared" si="1"/>
        <v>1100</v>
      </c>
      <c r="M28" s="31"/>
      <c r="N28" s="32"/>
      <c r="O28" s="32"/>
      <c r="P28" s="34"/>
      <c r="Q28" s="34"/>
      <c r="R28" s="34"/>
      <c r="S28" s="32" t="s">
        <v>364</v>
      </c>
      <c r="T28" s="32"/>
      <c r="U28" s="32"/>
      <c r="V28" s="34"/>
      <c r="W28" s="35"/>
      <c r="X28" s="104"/>
      <c r="Y28" s="105" t="s">
        <v>67</v>
      </c>
      <c r="Z28" s="517"/>
    </row>
    <row r="29" spans="1:26" ht="22.5" x14ac:dyDescent="0.3">
      <c r="A29" s="199" t="s">
        <v>2166</v>
      </c>
      <c r="B29" s="1074" t="s">
        <v>2170</v>
      </c>
      <c r="C29" s="99">
        <v>2</v>
      </c>
      <c r="D29" s="99"/>
      <c r="E29" s="99" t="s">
        <v>2171</v>
      </c>
      <c r="F29" s="1209" t="str">
        <f>VLOOKUP(H29,'5.21명단'!$A:$F,3,FALSE)</f>
        <v>공정장비팀</v>
      </c>
      <c r="G29" s="1217" t="str">
        <f>VLOOKUP(H29,'5.21명단'!$A:$F,4,FALSE)</f>
        <v>대리</v>
      </c>
      <c r="H29" s="1368">
        <v>116051</v>
      </c>
      <c r="I29" s="100" t="s">
        <v>2172</v>
      </c>
      <c r="J29" s="101">
        <v>50</v>
      </c>
      <c r="K29" s="220">
        <v>60</v>
      </c>
      <c r="L29" s="30">
        <f t="shared" si="1"/>
        <v>110</v>
      </c>
      <c r="M29" s="31"/>
      <c r="N29" s="32"/>
      <c r="O29" s="32"/>
      <c r="P29" s="34"/>
      <c r="Q29" s="34"/>
      <c r="R29" s="656" t="s">
        <v>2190</v>
      </c>
      <c r="S29" s="32" t="s">
        <v>2173</v>
      </c>
      <c r="T29" s="32"/>
      <c r="U29" s="32"/>
      <c r="V29" s="34"/>
      <c r="W29" s="35"/>
      <c r="X29" s="104"/>
      <c r="Y29" s="105" t="s">
        <v>2174</v>
      </c>
      <c r="Z29" s="517" t="s">
        <v>2189</v>
      </c>
    </row>
    <row r="30" spans="1:26" ht="22.5" x14ac:dyDescent="0.3">
      <c r="A30" s="138" t="s">
        <v>63</v>
      </c>
      <c r="B30" s="1091" t="s">
        <v>994</v>
      </c>
      <c r="C30" s="41">
        <v>4</v>
      </c>
      <c r="D30" s="41">
        <v>25</v>
      </c>
      <c r="E30" s="41" t="s">
        <v>995</v>
      </c>
      <c r="F30" s="1211" t="str">
        <f>VLOOKUP(H30,'5.21명단'!$A:$F,3,FALSE)</f>
        <v>설비기술팀</v>
      </c>
      <c r="G30" s="1212" t="str">
        <f>VLOOKUP(H30,'5.21명단'!$A:$F,4,FALSE)</f>
        <v>과장</v>
      </c>
      <c r="H30" s="1369">
        <v>111064</v>
      </c>
      <c r="I30" s="42" t="s">
        <v>997</v>
      </c>
      <c r="J30" s="43">
        <v>531</v>
      </c>
      <c r="K30" s="29">
        <v>358.6</v>
      </c>
      <c r="L30" s="30">
        <f t="shared" si="1"/>
        <v>889.6</v>
      </c>
      <c r="M30" s="31"/>
      <c r="N30" s="32"/>
      <c r="O30" s="32"/>
      <c r="P30" s="34"/>
      <c r="Q30" s="34"/>
      <c r="R30" s="34"/>
      <c r="S30" s="32" t="s">
        <v>998</v>
      </c>
      <c r="T30" s="32"/>
      <c r="U30" s="32"/>
      <c r="V30" s="34"/>
      <c r="W30" s="35"/>
      <c r="X30" s="36"/>
      <c r="Y30" s="45" t="s">
        <v>149</v>
      </c>
      <c r="Z30" s="517"/>
    </row>
    <row r="31" spans="1:26" ht="23.25" thickBot="1" x14ac:dyDescent="0.35">
      <c r="A31" s="48" t="s">
        <v>63</v>
      </c>
      <c r="B31" s="1081" t="s">
        <v>1224</v>
      </c>
      <c r="C31" s="49">
        <v>3</v>
      </c>
      <c r="D31" s="49">
        <v>24</v>
      </c>
      <c r="E31" s="49" t="s">
        <v>1225</v>
      </c>
      <c r="F31" s="1222" t="str">
        <f>VLOOKUP(H31,'5.21명단'!$A:$F,3,FALSE)</f>
        <v>시스템개발팀</v>
      </c>
      <c r="G31" s="1223" t="str">
        <f>VLOOKUP(H31,'5.21명단'!$A:$F,4,FALSE)</f>
        <v>계장</v>
      </c>
      <c r="H31" s="1374">
        <v>123001</v>
      </c>
      <c r="I31" s="50" t="s">
        <v>1238</v>
      </c>
      <c r="J31" s="51">
        <v>500</v>
      </c>
      <c r="K31" s="126">
        <v>210</v>
      </c>
      <c r="L31" s="53">
        <f t="shared" si="1"/>
        <v>710</v>
      </c>
      <c r="M31" s="54"/>
      <c r="N31" s="55"/>
      <c r="O31" s="55"/>
      <c r="P31" s="56"/>
      <c r="Q31" s="56"/>
      <c r="R31" s="56"/>
      <c r="S31" s="55">
        <v>0</v>
      </c>
      <c r="T31" s="55"/>
      <c r="U31" s="55"/>
      <c r="V31" s="56"/>
      <c r="W31" s="57"/>
      <c r="X31" s="58"/>
      <c r="Y31" s="59" t="s">
        <v>687</v>
      </c>
      <c r="Z31" s="519"/>
    </row>
    <row r="32" spans="1:26" ht="17.25" thickBot="1" x14ac:dyDescent="0.35">
      <c r="F32" s="1810"/>
      <c r="J32" s="903">
        <f>SUM(J5:J31)</f>
        <v>12198</v>
      </c>
    </row>
    <row r="33" spans="1:27" ht="22.5" x14ac:dyDescent="0.3">
      <c r="A33" s="685" t="s">
        <v>19</v>
      </c>
      <c r="B33" s="675" t="s">
        <v>30</v>
      </c>
      <c r="C33" s="687">
        <v>3</v>
      </c>
      <c r="D33" s="687">
        <v>18</v>
      </c>
      <c r="E33" s="687" t="s">
        <v>21</v>
      </c>
      <c r="F33" s="1808" t="str">
        <f>VLOOKUP(H33,'5.21명단'!$A:$F,3,FALSE)</f>
        <v>HRD팀</v>
      </c>
      <c r="G33" s="89" t="str">
        <f>VLOOKUP(H33,'5.21명단'!$A:$F,4,FALSE)</f>
        <v>차장</v>
      </c>
      <c r="H33" s="1382">
        <v>110049</v>
      </c>
      <c r="I33" s="688" t="s">
        <v>31</v>
      </c>
      <c r="J33" s="689">
        <v>600</v>
      </c>
      <c r="K33" s="690">
        <v>30</v>
      </c>
      <c r="L33" s="780">
        <f>J33+K33</f>
        <v>630</v>
      </c>
      <c r="M33" s="655"/>
      <c r="N33" s="656"/>
      <c r="O33" s="656"/>
      <c r="P33" s="656"/>
      <c r="Q33" s="656"/>
      <c r="R33" s="656"/>
      <c r="S33" s="656" t="s">
        <v>32</v>
      </c>
      <c r="T33" s="656"/>
      <c r="U33" s="656"/>
      <c r="V33" s="656"/>
      <c r="W33" s="657"/>
      <c r="X33" s="781"/>
      <c r="Y33" s="782" t="s">
        <v>33</v>
      </c>
      <c r="Z33" s="736" t="s">
        <v>2232</v>
      </c>
    </row>
    <row r="34" spans="1:27" ht="22.5" x14ac:dyDescent="0.3">
      <c r="A34" s="649" t="s">
        <v>54</v>
      </c>
      <c r="B34" s="901" t="s">
        <v>957</v>
      </c>
      <c r="C34" s="650">
        <v>3</v>
      </c>
      <c r="D34" s="650">
        <v>20</v>
      </c>
      <c r="E34" s="650" t="s">
        <v>222</v>
      </c>
      <c r="F34" s="1288" t="e">
        <f>VLOOKUP(H34,'5.21명단'!$A:$F,3,FALSE)</f>
        <v>#N/A</v>
      </c>
      <c r="G34" s="1289" t="e">
        <f>VLOOKUP(H34,'5.21명단'!$A:$F,4,FALSE)</f>
        <v>#N/A</v>
      </c>
      <c r="H34" s="1290" t="e">
        <v>#N/A</v>
      </c>
      <c r="I34" s="651" t="s">
        <v>958</v>
      </c>
      <c r="J34" s="652">
        <v>590</v>
      </c>
      <c r="K34" s="653">
        <v>244.2</v>
      </c>
      <c r="L34" s="780">
        <f>J34+K34</f>
        <v>834.2</v>
      </c>
      <c r="M34" s="655"/>
      <c r="N34" s="656"/>
      <c r="O34" s="656" t="s">
        <v>92</v>
      </c>
      <c r="P34" s="656"/>
      <c r="Q34" s="656"/>
      <c r="R34" s="656"/>
      <c r="S34" s="904" t="s">
        <v>1959</v>
      </c>
      <c r="T34" s="656"/>
      <c r="U34" s="656"/>
      <c r="V34" s="656"/>
      <c r="W34" s="657"/>
      <c r="X34" s="658"/>
      <c r="Y34" s="659" t="s">
        <v>214</v>
      </c>
      <c r="Z34" s="761" t="s">
        <v>1986</v>
      </c>
      <c r="AA34" t="s">
        <v>3134</v>
      </c>
    </row>
    <row r="35" spans="1:27" ht="22.5" x14ac:dyDescent="0.3">
      <c r="A35" s="1345" t="s">
        <v>19</v>
      </c>
      <c r="B35" s="1346" t="s">
        <v>3141</v>
      </c>
      <c r="C35" s="1347">
        <v>3</v>
      </c>
      <c r="D35" s="1347">
        <v>18</v>
      </c>
      <c r="E35" s="1347" t="s">
        <v>21</v>
      </c>
      <c r="F35" s="1348" t="str">
        <f>VLOOKUP(H35,'5.21명단'!$A:$F,3,FALSE)</f>
        <v>총무팀</v>
      </c>
      <c r="G35" s="1349" t="str">
        <f>VLOOKUP(H35,'5.21명단'!$A:$F,4,FALSE)</f>
        <v>주임</v>
      </c>
      <c r="H35" s="1383">
        <v>121030</v>
      </c>
      <c r="I35" s="1350" t="s">
        <v>3142</v>
      </c>
      <c r="J35" s="1351">
        <v>590</v>
      </c>
      <c r="K35" s="1352">
        <v>30</v>
      </c>
      <c r="L35" s="1353">
        <f>J35+K35</f>
        <v>620</v>
      </c>
      <c r="M35" s="1354"/>
      <c r="N35" s="1355"/>
      <c r="O35" s="1355"/>
      <c r="P35" s="1355"/>
      <c r="Q35" s="1355"/>
      <c r="R35" s="1355"/>
      <c r="S35" s="1356" t="s">
        <v>3143</v>
      </c>
      <c r="T35" s="1355"/>
      <c r="U35" s="1355"/>
      <c r="V35" s="1355"/>
      <c r="W35" s="1357"/>
      <c r="X35" s="1358"/>
      <c r="Y35" s="1359" t="s">
        <v>33</v>
      </c>
      <c r="Z35" s="1360" t="s">
        <v>3138</v>
      </c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1:Y5 Y20:Y24 Y7:Y15 Y17:Y18 Y26:Y1048576">
    <cfRule type="containsText" dxfId="36" priority="18" operator="containsText" text="대구">
      <formula>NOT(ISERROR(SEARCH("대구",Y1)))</formula>
    </cfRule>
  </conditionalFormatting>
  <conditionalFormatting sqref="Y19">
    <cfRule type="containsText" dxfId="35" priority="16" operator="containsText" text="대구">
      <formula>NOT(ISERROR(SEARCH("대구",Y19)))</formula>
    </cfRule>
  </conditionalFormatting>
  <conditionalFormatting sqref="E1:E5 E7:E15 E17:E24 E26:E1048576">
    <cfRule type="containsText" dxfId="34" priority="13" operator="containsText" text="한국화낙">
      <formula>NOT(ISERROR(SEARCH("한국화낙",E1)))</formula>
    </cfRule>
    <cfRule type="containsText" dxfId="33" priority="14" operator="containsText" text="KOSME">
      <formula>NOT(ISERROR(SEARCH("KOSME",E1)))</formula>
    </cfRule>
  </conditionalFormatting>
  <conditionalFormatting sqref="Y25">
    <cfRule type="containsText" dxfId="32" priority="3" operator="containsText" text="대구">
      <formula>NOT(ISERROR(SEARCH("대구",Y25)))</formula>
    </cfRule>
  </conditionalFormatting>
  <conditionalFormatting sqref="E25">
    <cfRule type="containsText" dxfId="31" priority="1" operator="containsText" text="한국화낙">
      <formula>NOT(ISERROR(SEARCH("한국화낙",E25)))</formula>
    </cfRule>
    <cfRule type="containsText" dxfId="30" priority="2" operator="containsText" text="KOSME">
      <formula>NOT(ISERROR(SEARCH("KOSME",E25)))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대구" id="{9642D0E9-9EF9-4AD5-A9EF-2B5E7B9642E3}">
            <xm:f>NOT(ISERROR(SEARCH("대구",'6월'!Y6)))</xm:f>
            <x14:dxf>
              <font>
                <color auto="1"/>
              </font>
              <fill>
                <patternFill>
                  <bgColor theme="7" tint="0.59996337778862885"/>
                </patternFill>
              </fill>
            </x14:dxf>
          </x14:cfRule>
          <xm:sqref>Y6</xm:sqref>
        </x14:conditionalFormatting>
        <x14:conditionalFormatting xmlns:xm="http://schemas.microsoft.com/office/excel/2006/main">
          <x14:cfRule type="containsText" priority="10" operator="containsText" text="한국화낙" id="{EC10E860-5D1F-44F0-8779-3581D1ECE180}">
            <xm:f>NOT(ISERROR(SEARCH("한국화낙",'6월'!E6)))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text="KOSME" id="{DFDEC928-781E-42F2-8E54-95B10C73AA18}">
            <xm:f>NOT(ISERROR(SEARCH("KOSME",'6월'!E6)))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ontainsText" priority="9" operator="containsText" text="대구" id="{204D21E9-DCCE-4CD2-AB84-EDB168E8E20C}">
            <xm:f>NOT(ISERROR(SEARCH("대구",'6월'!Y14)))</xm:f>
            <x14:dxf>
              <font>
                <color auto="1"/>
              </font>
              <fill>
                <patternFill>
                  <bgColor theme="7" tint="0.59996337778862885"/>
                </patternFill>
              </fill>
            </x14:dxf>
          </x14:cfRule>
          <xm:sqref>Y16</xm:sqref>
        </x14:conditionalFormatting>
        <x14:conditionalFormatting xmlns:xm="http://schemas.microsoft.com/office/excel/2006/main">
          <x14:cfRule type="containsText" priority="7" operator="containsText" text="한국화낙" id="{B1F5D7CC-E38C-468E-A64D-6C13989D9DA2}">
            <xm:f>NOT(ISERROR(SEARCH("한국화낙",'6월'!E14)))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text="KOSME" id="{E52F8F69-DAD7-4B78-96BC-6BCB0EE4C042}">
            <xm:f>NOT(ISERROR(SEARCH("KOSME",'6월'!E14)))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767F-A1C3-4D58-879B-51FA72CC1BF5}">
  <sheetPr codeName="Sheet13"/>
  <dimension ref="A1:AA47"/>
  <sheetViews>
    <sheetView zoomScale="130" zoomScaleNormal="130" workbookViewId="0">
      <selection activeCell="W13" sqref="W13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5.125" style="1282" customWidth="1"/>
    <col min="9" max="9" width="6.25" customWidth="1"/>
    <col min="10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646"/>
      <c r="B4" s="1696"/>
      <c r="C4" s="1648"/>
      <c r="D4" s="1648"/>
      <c r="E4" s="1648"/>
      <c r="F4" s="486" t="s">
        <v>13</v>
      </c>
      <c r="G4" s="486" t="s">
        <v>14</v>
      </c>
      <c r="H4" s="1287" t="s">
        <v>2261</v>
      </c>
      <c r="I4" s="486" t="s">
        <v>15</v>
      </c>
      <c r="J4" s="487" t="s">
        <v>16</v>
      </c>
      <c r="K4" s="488" t="s">
        <v>17</v>
      </c>
      <c r="L4" s="489" t="s">
        <v>18</v>
      </c>
      <c r="M4" s="490">
        <v>1</v>
      </c>
      <c r="N4" s="491">
        <v>2</v>
      </c>
      <c r="O4" s="491">
        <v>3</v>
      </c>
      <c r="P4" s="492">
        <v>4</v>
      </c>
      <c r="Q4" s="492">
        <v>5</v>
      </c>
      <c r="R4" s="492">
        <v>6</v>
      </c>
      <c r="S4" s="491">
        <v>7</v>
      </c>
      <c r="T4" s="491">
        <v>8</v>
      </c>
      <c r="U4" s="491">
        <v>9</v>
      </c>
      <c r="V4" s="492">
        <v>10</v>
      </c>
      <c r="W4" s="493">
        <v>11</v>
      </c>
      <c r="X4" s="494">
        <v>12</v>
      </c>
      <c r="Y4" s="1643"/>
      <c r="Z4" s="1643"/>
      <c r="AA4" s="1644"/>
    </row>
    <row r="5" spans="1:27" ht="22.5" x14ac:dyDescent="0.3">
      <c r="A5" s="138" t="s">
        <v>54</v>
      </c>
      <c r="B5" s="665" t="s">
        <v>428</v>
      </c>
      <c r="C5" s="41">
        <v>5</v>
      </c>
      <c r="D5" s="41">
        <v>35</v>
      </c>
      <c r="E5" s="41" t="s">
        <v>288</v>
      </c>
      <c r="F5" s="90" t="str">
        <f>VLOOKUP(H5,'5.21명단'!$A:$F,3,FALSE)</f>
        <v>로봇개발운영팀</v>
      </c>
      <c r="G5" s="89" t="str">
        <f>VLOOKUP(H5,'5.21명단'!$A:$F,4,FALSE)</f>
        <v>과장</v>
      </c>
      <c r="H5" s="1369">
        <v>114015</v>
      </c>
      <c r="I5" s="42" t="s">
        <v>430</v>
      </c>
      <c r="J5" s="43">
        <v>700</v>
      </c>
      <c r="K5" s="29">
        <v>430</v>
      </c>
      <c r="L5" s="30">
        <f>J5+K5</f>
        <v>1130</v>
      </c>
      <c r="M5" s="31"/>
      <c r="N5" s="32"/>
      <c r="O5" s="32"/>
      <c r="P5" s="34"/>
      <c r="Q5" s="34"/>
      <c r="R5" s="34"/>
      <c r="S5" s="32"/>
      <c r="T5" s="32" t="s">
        <v>431</v>
      </c>
      <c r="U5" s="32"/>
      <c r="V5" s="34"/>
      <c r="W5" s="35"/>
      <c r="X5" s="36"/>
      <c r="Y5" s="45" t="s">
        <v>67</v>
      </c>
      <c r="Z5" s="516"/>
    </row>
    <row r="6" spans="1:27" ht="22.5" x14ac:dyDescent="0.3">
      <c r="A6" s="405" t="s">
        <v>1072</v>
      </c>
      <c r="B6" s="683" t="s">
        <v>1085</v>
      </c>
      <c r="C6" s="320">
        <v>5</v>
      </c>
      <c r="D6" s="320">
        <v>27</v>
      </c>
      <c r="E6" s="320" t="s">
        <v>1086</v>
      </c>
      <c r="F6" s="1224" t="str">
        <f>VLOOKUP(H6,'5.21명단'!$A:$F,3,FALSE)</f>
        <v>로보틱스팀</v>
      </c>
      <c r="G6" s="1225" t="str">
        <f>VLOOKUP(H6,'5.21명단'!$A:$F,4,FALSE)</f>
        <v>대리</v>
      </c>
      <c r="H6" s="1380">
        <v>118005</v>
      </c>
      <c r="I6" s="319" t="s">
        <v>1088</v>
      </c>
      <c r="J6" s="406">
        <v>620</v>
      </c>
      <c r="K6" s="407">
        <v>315</v>
      </c>
      <c r="L6" s="408">
        <f t="shared" ref="L6:L16" si="0">J6+K6</f>
        <v>935</v>
      </c>
      <c r="M6" s="31"/>
      <c r="N6" s="32"/>
      <c r="O6" s="32"/>
      <c r="P6" s="34"/>
      <c r="Q6" s="34"/>
      <c r="R6" s="34"/>
      <c r="S6" s="32"/>
      <c r="T6" s="32" t="s">
        <v>1089</v>
      </c>
      <c r="U6" s="32"/>
      <c r="V6" s="34"/>
      <c r="W6" s="35"/>
      <c r="X6" s="409"/>
      <c r="Y6" s="410" t="s">
        <v>60</v>
      </c>
      <c r="Z6" s="517"/>
    </row>
    <row r="7" spans="1:27" ht="22.5" x14ac:dyDescent="0.3">
      <c r="A7" s="138" t="s">
        <v>63</v>
      </c>
      <c r="B7" s="676" t="s">
        <v>599</v>
      </c>
      <c r="C7" s="41">
        <v>4</v>
      </c>
      <c r="D7" s="41">
        <v>21</v>
      </c>
      <c r="E7" s="41" t="s">
        <v>192</v>
      </c>
      <c r="F7" s="1211" t="str">
        <f>VLOOKUP(H7,'5.21명단'!$A:$F,3,FALSE)</f>
        <v>블록공정팀(테크노)</v>
      </c>
      <c r="G7" s="1212" t="str">
        <f>VLOOKUP(H7,'5.21명단'!$A:$F,4,FALSE)</f>
        <v>차장</v>
      </c>
      <c r="H7" s="1369">
        <v>102013</v>
      </c>
      <c r="I7" s="42" t="s">
        <v>600</v>
      </c>
      <c r="J7" s="43">
        <v>580</v>
      </c>
      <c r="K7" s="29">
        <v>437</v>
      </c>
      <c r="L7" s="30">
        <f t="shared" si="0"/>
        <v>1017</v>
      </c>
      <c r="M7" s="31"/>
      <c r="N7" s="32"/>
      <c r="O7" s="32"/>
      <c r="P7" s="34"/>
      <c r="Q7" s="34"/>
      <c r="R7" s="34"/>
      <c r="S7" s="32"/>
      <c r="T7" s="32" t="s">
        <v>601</v>
      </c>
      <c r="U7" s="32"/>
      <c r="V7" s="34"/>
      <c r="W7" s="35"/>
      <c r="X7" s="36"/>
      <c r="Y7" s="45" t="s">
        <v>60</v>
      </c>
      <c r="Z7" s="517"/>
    </row>
    <row r="8" spans="1:27" ht="22.5" x14ac:dyDescent="0.3">
      <c r="A8" s="138" t="s">
        <v>54</v>
      </c>
      <c r="B8" s="679" t="s">
        <v>531</v>
      </c>
      <c r="C8" s="206">
        <v>3</v>
      </c>
      <c r="D8" s="206">
        <v>18</v>
      </c>
      <c r="E8" s="206" t="s">
        <v>21</v>
      </c>
      <c r="F8" s="1213" t="str">
        <f>VLOOKUP(H8,'5.21명단'!$A:$F,3,FALSE)</f>
        <v>레일공정팀(테크노)</v>
      </c>
      <c r="G8" s="1214" t="str">
        <f>VLOOKUP(H8,'5.21명단'!$A:$F,4,FALSE)</f>
        <v>부장</v>
      </c>
      <c r="H8" s="1371">
        <v>194063</v>
      </c>
      <c r="I8" s="207" t="s">
        <v>533</v>
      </c>
      <c r="J8" s="208">
        <v>590</v>
      </c>
      <c r="K8" s="209">
        <v>67.5</v>
      </c>
      <c r="L8" s="30">
        <f t="shared" si="0"/>
        <v>657.5</v>
      </c>
      <c r="M8" s="31"/>
      <c r="N8" s="32"/>
      <c r="O8" s="32"/>
      <c r="P8" s="34"/>
      <c r="Q8" s="34"/>
      <c r="R8" s="34"/>
      <c r="S8" s="32"/>
      <c r="T8" s="32" t="s">
        <v>534</v>
      </c>
      <c r="U8" s="32"/>
      <c r="V8" s="34"/>
      <c r="W8" s="35"/>
      <c r="X8" s="36"/>
      <c r="Y8" s="145" t="s">
        <v>348</v>
      </c>
      <c r="Z8" s="517"/>
    </row>
    <row r="9" spans="1:27" ht="22.5" x14ac:dyDescent="0.3">
      <c r="A9" s="122" t="s">
        <v>54</v>
      </c>
      <c r="B9" s="666" t="s">
        <v>1009</v>
      </c>
      <c r="C9" s="41">
        <v>3</v>
      </c>
      <c r="D9" s="41">
        <v>16</v>
      </c>
      <c r="E9" s="41" t="s">
        <v>192</v>
      </c>
      <c r="F9" s="1211" t="str">
        <f>VLOOKUP(H9,'5.21명단'!$A:$F,3,FALSE)</f>
        <v>설비기술팀</v>
      </c>
      <c r="G9" s="1212" t="str">
        <f>VLOOKUP(H9,'5.21명단'!$A:$F,4,FALSE)</f>
        <v>주임</v>
      </c>
      <c r="H9" s="1369">
        <v>123061</v>
      </c>
      <c r="I9" s="42" t="s">
        <v>1013</v>
      </c>
      <c r="J9" s="43">
        <v>440</v>
      </c>
      <c r="K9" s="29">
        <v>317</v>
      </c>
      <c r="L9" s="30">
        <f t="shared" si="0"/>
        <v>757</v>
      </c>
      <c r="M9" s="31"/>
      <c r="N9" s="32"/>
      <c r="O9" s="32"/>
      <c r="P9" s="34"/>
      <c r="Q9" s="34"/>
      <c r="R9" s="34"/>
      <c r="S9" s="32"/>
      <c r="T9" s="32" t="s">
        <v>291</v>
      </c>
      <c r="U9" s="32"/>
      <c r="V9" s="34"/>
      <c r="W9" s="35"/>
      <c r="X9" s="36"/>
      <c r="Y9" s="45" t="s">
        <v>60</v>
      </c>
      <c r="Z9" s="517"/>
    </row>
    <row r="10" spans="1:27" ht="22.5" x14ac:dyDescent="0.3">
      <c r="A10" s="40" t="s">
        <v>54</v>
      </c>
      <c r="B10" s="666" t="s">
        <v>1104</v>
      </c>
      <c r="C10" s="41">
        <v>3</v>
      </c>
      <c r="D10" s="41">
        <v>16</v>
      </c>
      <c r="E10" s="41" t="s">
        <v>288</v>
      </c>
      <c r="F10" s="1211" t="str">
        <f>VLOOKUP(H10,'5.21명단'!$A:$F,3,FALSE)</f>
        <v>로보틱스팀</v>
      </c>
      <c r="G10" s="1212" t="str">
        <f>VLOOKUP(H10,'5.21명단'!$A:$F,4,FALSE)</f>
        <v>주임</v>
      </c>
      <c r="H10" s="1369">
        <v>121038</v>
      </c>
      <c r="I10" s="42" t="s">
        <v>1105</v>
      </c>
      <c r="J10" s="43">
        <v>440</v>
      </c>
      <c r="K10" s="29">
        <v>220</v>
      </c>
      <c r="L10" s="30">
        <f t="shared" si="0"/>
        <v>660</v>
      </c>
      <c r="M10" s="31"/>
      <c r="N10" s="32"/>
      <c r="O10" s="32"/>
      <c r="P10" s="34"/>
      <c r="Q10" s="34"/>
      <c r="R10" s="34"/>
      <c r="S10" s="32"/>
      <c r="T10" s="32" t="s">
        <v>25</v>
      </c>
      <c r="U10" s="32"/>
      <c r="V10" s="34"/>
      <c r="W10" s="35"/>
      <c r="X10" s="36"/>
      <c r="Y10" s="45" t="s">
        <v>67</v>
      </c>
      <c r="Z10" s="517"/>
    </row>
    <row r="11" spans="1:27" ht="22.5" x14ac:dyDescent="0.3">
      <c r="A11" s="40" t="s">
        <v>2237</v>
      </c>
      <c r="B11" s="1071" t="s">
        <v>2238</v>
      </c>
      <c r="C11" s="41">
        <v>3</v>
      </c>
      <c r="D11" s="41">
        <v>18</v>
      </c>
      <c r="E11" s="41" t="s">
        <v>2239</v>
      </c>
      <c r="F11" s="1211" t="str">
        <f>VLOOKUP(H11,'5.21명단'!$A:$F,3,FALSE)</f>
        <v>감사팀</v>
      </c>
      <c r="G11" s="1212" t="str">
        <f>VLOOKUP(H11,'5.21명단'!$A:$F,4,FALSE)</f>
        <v>부장</v>
      </c>
      <c r="H11" s="1369">
        <v>194057</v>
      </c>
      <c r="I11" s="42" t="s">
        <v>2240</v>
      </c>
      <c r="J11" s="43">
        <v>600</v>
      </c>
      <c r="K11" s="29">
        <v>332</v>
      </c>
      <c r="L11" s="30">
        <f t="shared" si="0"/>
        <v>932</v>
      </c>
      <c r="M11" s="31"/>
      <c r="N11" s="32"/>
      <c r="O11" s="32"/>
      <c r="P11" s="34"/>
      <c r="Q11" s="34"/>
      <c r="R11" s="34"/>
      <c r="S11" s="32"/>
      <c r="T11" s="32" t="s">
        <v>2241</v>
      </c>
      <c r="U11" s="32"/>
      <c r="V11" s="34"/>
      <c r="W11" s="35"/>
      <c r="X11" s="36"/>
      <c r="Y11" s="45" t="s">
        <v>2242</v>
      </c>
      <c r="Z11" s="517" t="s">
        <v>2243</v>
      </c>
    </row>
    <row r="12" spans="1:27" ht="22.5" x14ac:dyDescent="0.3">
      <c r="A12" s="138" t="s">
        <v>63</v>
      </c>
      <c r="B12" s="666" t="s">
        <v>1005</v>
      </c>
      <c r="C12" s="41">
        <v>3</v>
      </c>
      <c r="D12" s="41">
        <v>16</v>
      </c>
      <c r="E12" s="41" t="s">
        <v>192</v>
      </c>
      <c r="F12" s="1211" t="str">
        <f>VLOOKUP(H12,'5.21명단'!$A:$F,3,FALSE)</f>
        <v>설비기술팀</v>
      </c>
      <c r="G12" s="1212" t="str">
        <f>VLOOKUP(H12,'5.21명단'!$A:$F,4,FALSE)</f>
        <v>주임</v>
      </c>
      <c r="H12" s="1369">
        <v>120020</v>
      </c>
      <c r="I12" s="42" t="s">
        <v>1006</v>
      </c>
      <c r="J12" s="43">
        <v>440</v>
      </c>
      <c r="K12" s="29">
        <v>317</v>
      </c>
      <c r="L12" s="30">
        <f t="shared" si="0"/>
        <v>757</v>
      </c>
      <c r="M12" s="31"/>
      <c r="N12" s="32"/>
      <c r="O12" s="32"/>
      <c r="P12" s="34"/>
      <c r="Q12" s="34"/>
      <c r="R12" s="34"/>
      <c r="S12" s="32"/>
      <c r="T12" s="32" t="s">
        <v>172</v>
      </c>
      <c r="U12" s="32"/>
      <c r="V12" s="34"/>
      <c r="W12" s="35"/>
      <c r="X12" s="36"/>
      <c r="Y12" s="45" t="s">
        <v>60</v>
      </c>
      <c r="Z12" s="517"/>
    </row>
    <row r="13" spans="1:27" ht="22.5" x14ac:dyDescent="0.3">
      <c r="A13" s="138" t="s">
        <v>54</v>
      </c>
      <c r="B13" s="665" t="s">
        <v>345</v>
      </c>
      <c r="C13" s="41">
        <v>2</v>
      </c>
      <c r="D13" s="41">
        <v>14</v>
      </c>
      <c r="E13" s="41" t="s">
        <v>21</v>
      </c>
      <c r="F13" s="1211" t="str">
        <f>VLOOKUP(H13,'5.21명단'!$A:$F,3,FALSE)</f>
        <v>SCM팀</v>
      </c>
      <c r="G13" s="1212" t="str">
        <f>VLOOKUP(H13,'5.21명단'!$A:$F,4,FALSE)</f>
        <v>주임</v>
      </c>
      <c r="H13" s="1369">
        <v>122069</v>
      </c>
      <c r="I13" s="42" t="s">
        <v>346</v>
      </c>
      <c r="J13" s="43">
        <v>500</v>
      </c>
      <c r="K13" s="29">
        <v>10</v>
      </c>
      <c r="L13" s="30">
        <f t="shared" si="0"/>
        <v>510</v>
      </c>
      <c r="M13" s="31"/>
      <c r="N13" s="32"/>
      <c r="O13" s="32"/>
      <c r="P13" s="34"/>
      <c r="Q13" s="34"/>
      <c r="R13" s="34"/>
      <c r="S13" s="32"/>
      <c r="T13" s="32" t="s">
        <v>347</v>
      </c>
      <c r="U13" s="32"/>
      <c r="V13" s="34"/>
      <c r="W13" s="35"/>
      <c r="X13" s="36"/>
      <c r="Y13" s="45" t="s">
        <v>348</v>
      </c>
      <c r="Z13" s="517"/>
    </row>
    <row r="14" spans="1:27" ht="22.5" x14ac:dyDescent="0.3">
      <c r="A14" s="199" t="s">
        <v>19</v>
      </c>
      <c r="B14" s="667" t="s">
        <v>655</v>
      </c>
      <c r="C14" s="99">
        <v>2</v>
      </c>
      <c r="D14" s="99">
        <v>14</v>
      </c>
      <c r="E14" s="99" t="s">
        <v>21</v>
      </c>
      <c r="F14" s="1209" t="str">
        <f>VLOOKUP(H14,'5.21명단'!$A:$F,3,FALSE)</f>
        <v>제품출하팀(테크노)</v>
      </c>
      <c r="G14" s="1210" t="str">
        <f>VLOOKUP(H14,'5.21명단'!$A:$F,4,FALSE)</f>
        <v>주임</v>
      </c>
      <c r="H14" s="1368">
        <v>123046</v>
      </c>
      <c r="I14" s="100" t="s">
        <v>656</v>
      </c>
      <c r="J14" s="101">
        <v>480</v>
      </c>
      <c r="K14" s="102">
        <v>20</v>
      </c>
      <c r="L14" s="103">
        <f t="shared" si="0"/>
        <v>500</v>
      </c>
      <c r="M14" s="31"/>
      <c r="N14" s="32"/>
      <c r="O14" s="32"/>
      <c r="P14" s="34"/>
      <c r="Q14" s="34"/>
      <c r="R14" s="34"/>
      <c r="S14" s="32"/>
      <c r="T14" s="32" t="s">
        <v>347</v>
      </c>
      <c r="U14" s="32"/>
      <c r="V14" s="34"/>
      <c r="W14" s="35"/>
      <c r="X14" s="104"/>
      <c r="Y14" s="105" t="s">
        <v>33</v>
      </c>
      <c r="Z14" s="517"/>
    </row>
    <row r="15" spans="1:27" ht="22.5" x14ac:dyDescent="0.3">
      <c r="A15" s="1053" t="s">
        <v>2166</v>
      </c>
      <c r="B15" s="1054" t="s">
        <v>2175</v>
      </c>
      <c r="C15" s="1055">
        <v>2</v>
      </c>
      <c r="D15" s="1055"/>
      <c r="E15" s="1055" t="s">
        <v>2171</v>
      </c>
      <c r="F15" s="1226" t="str">
        <f>VLOOKUP(H15,'5.21명단'!$A:$F,3,FALSE)</f>
        <v>생산2팀(성서)</v>
      </c>
      <c r="G15" s="1227" t="str">
        <f>VLOOKUP(H15,'5.21명단'!$A:$F,4,FALSE)</f>
        <v>주임</v>
      </c>
      <c r="H15" s="1384">
        <v>123050</v>
      </c>
      <c r="I15" s="1056" t="s">
        <v>2176</v>
      </c>
      <c r="J15" s="1057">
        <v>50</v>
      </c>
      <c r="K15" s="1058">
        <v>60</v>
      </c>
      <c r="L15" s="1059">
        <f t="shared" si="0"/>
        <v>110</v>
      </c>
      <c r="M15" s="80"/>
      <c r="N15" s="81"/>
      <c r="O15" s="81"/>
      <c r="P15" s="82"/>
      <c r="Q15" s="82"/>
      <c r="R15" s="82"/>
      <c r="S15" s="81"/>
      <c r="T15" s="81" t="s">
        <v>2177</v>
      </c>
      <c r="U15" s="81"/>
      <c r="V15" s="82"/>
      <c r="W15" s="83"/>
      <c r="X15" s="1060"/>
      <c r="Y15" s="1061" t="s">
        <v>2174</v>
      </c>
      <c r="Z15" s="517" t="s">
        <v>2189</v>
      </c>
    </row>
    <row r="16" spans="1:27" ht="23.25" thickBot="1" x14ac:dyDescent="0.35">
      <c r="A16" s="48" t="s">
        <v>63</v>
      </c>
      <c r="B16" s="669" t="s">
        <v>1224</v>
      </c>
      <c r="C16" s="49">
        <v>3</v>
      </c>
      <c r="D16" s="49">
        <v>24</v>
      </c>
      <c r="E16" s="49" t="s">
        <v>1225</v>
      </c>
      <c r="F16" s="1222" t="str">
        <f>VLOOKUP(H16,'5.21명단'!$A:$F,3,FALSE)</f>
        <v>시스템개발팀</v>
      </c>
      <c r="G16" s="1223" t="str">
        <f>VLOOKUP(H16,'5.21명단'!$A:$F,4,FALSE)</f>
        <v>주임</v>
      </c>
      <c r="H16" s="1374">
        <v>123007</v>
      </c>
      <c r="I16" s="50" t="s">
        <v>1239</v>
      </c>
      <c r="J16" s="51">
        <v>500</v>
      </c>
      <c r="K16" s="126">
        <v>210</v>
      </c>
      <c r="L16" s="53">
        <f t="shared" si="0"/>
        <v>710</v>
      </c>
      <c r="M16" s="54"/>
      <c r="N16" s="55"/>
      <c r="O16" s="55"/>
      <c r="P16" s="56"/>
      <c r="Q16" s="56"/>
      <c r="R16" s="56"/>
      <c r="S16" s="55"/>
      <c r="T16" s="55">
        <v>0</v>
      </c>
      <c r="U16" s="55"/>
      <c r="V16" s="56"/>
      <c r="W16" s="57"/>
      <c r="X16" s="58"/>
      <c r="Y16" s="59" t="s">
        <v>331</v>
      </c>
      <c r="Z16" s="527"/>
    </row>
    <row r="17" spans="6:12" x14ac:dyDescent="0.3">
      <c r="F17" s="1206"/>
      <c r="G17" s="158"/>
      <c r="J17" s="903">
        <f>SUM(J5:J16)</f>
        <v>5940</v>
      </c>
    </row>
    <row r="18" spans="6:12" x14ac:dyDescent="0.3">
      <c r="F18" s="158"/>
      <c r="G18" s="158"/>
    </row>
    <row r="19" spans="6:12" x14ac:dyDescent="0.3">
      <c r="F19" s="158"/>
      <c r="G19" s="158"/>
    </row>
    <row r="20" spans="6:12" x14ac:dyDescent="0.3">
      <c r="F20" s="158"/>
      <c r="G20" s="158"/>
    </row>
    <row r="21" spans="6:12" x14ac:dyDescent="0.3">
      <c r="F21" s="158"/>
      <c r="G21" s="158"/>
    </row>
    <row r="22" spans="6:12" x14ac:dyDescent="0.3">
      <c r="F22" s="158"/>
      <c r="G22" s="158"/>
    </row>
    <row r="23" spans="6:12" x14ac:dyDescent="0.3">
      <c r="F23" s="158"/>
      <c r="G23" s="158"/>
    </row>
    <row r="24" spans="6:12" x14ac:dyDescent="0.3">
      <c r="F24" s="158"/>
      <c r="G24" s="158"/>
    </row>
    <row r="25" spans="6:12" x14ac:dyDescent="0.3">
      <c r="F25" s="158"/>
      <c r="G25" s="158"/>
    </row>
    <row r="26" spans="6:12" x14ac:dyDescent="0.3">
      <c r="F26" s="158"/>
      <c r="G26" s="158"/>
      <c r="L26" s="1616"/>
    </row>
    <row r="27" spans="6:12" x14ac:dyDescent="0.3">
      <c r="F27" s="158"/>
      <c r="G27" s="158"/>
    </row>
    <row r="28" spans="6:12" x14ac:dyDescent="0.3">
      <c r="F28" s="158"/>
      <c r="G28" s="158"/>
    </row>
    <row r="29" spans="6:12" x14ac:dyDescent="0.3">
      <c r="F29" s="158"/>
      <c r="G29" s="158"/>
    </row>
    <row r="30" spans="6:12" x14ac:dyDescent="0.3">
      <c r="F30" s="158"/>
      <c r="G30" s="158"/>
    </row>
    <row r="31" spans="6:12" x14ac:dyDescent="0.3">
      <c r="F31" s="158"/>
      <c r="G31" s="158"/>
    </row>
    <row r="32" spans="6:12" x14ac:dyDescent="0.3">
      <c r="F32" s="158"/>
      <c r="G32" s="158"/>
    </row>
    <row r="33" spans="6:7" x14ac:dyDescent="0.3">
      <c r="F33" s="158"/>
      <c r="G33" s="158"/>
    </row>
    <row r="34" spans="6:7" x14ac:dyDescent="0.3">
      <c r="F34" s="158"/>
      <c r="G34" s="158"/>
    </row>
    <row r="35" spans="6:7" x14ac:dyDescent="0.3">
      <c r="F35" s="158"/>
      <c r="G35" s="158"/>
    </row>
    <row r="36" spans="6:7" x14ac:dyDescent="0.3">
      <c r="F36" s="158"/>
      <c r="G36" s="158"/>
    </row>
    <row r="37" spans="6:7" x14ac:dyDescent="0.3">
      <c r="F37" s="158"/>
      <c r="G37" s="158"/>
    </row>
    <row r="38" spans="6:7" x14ac:dyDescent="0.3">
      <c r="F38" s="158"/>
      <c r="G38" s="158"/>
    </row>
    <row r="39" spans="6:7" x14ac:dyDescent="0.3">
      <c r="F39" s="158"/>
      <c r="G39" s="158"/>
    </row>
    <row r="40" spans="6:7" x14ac:dyDescent="0.3">
      <c r="F40" s="158"/>
      <c r="G40" s="158"/>
    </row>
    <row r="41" spans="6:7" x14ac:dyDescent="0.3">
      <c r="F41" s="158"/>
      <c r="G41" s="158"/>
    </row>
    <row r="42" spans="6:7" x14ac:dyDescent="0.3">
      <c r="F42" s="158"/>
      <c r="G42" s="158"/>
    </row>
    <row r="43" spans="6:7" x14ac:dyDescent="0.3">
      <c r="F43" s="158"/>
      <c r="G43" s="158"/>
    </row>
    <row r="44" spans="6:7" x14ac:dyDescent="0.3">
      <c r="F44" s="158"/>
      <c r="G44" s="158"/>
    </row>
    <row r="45" spans="6:7" x14ac:dyDescent="0.3">
      <c r="F45" s="158"/>
      <c r="G45" s="158"/>
    </row>
    <row r="46" spans="6:7" x14ac:dyDescent="0.3">
      <c r="F46" s="158"/>
      <c r="G46" s="158"/>
    </row>
    <row r="47" spans="6:7" x14ac:dyDescent="0.3">
      <c r="F47" s="158"/>
      <c r="G47" s="158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1:Y1048576">
    <cfRule type="containsText" dxfId="23" priority="1" operator="containsText" text="대구">
      <formula>NOT(ISERROR(SEARCH("대구",Y1)))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E337-13F5-46C4-AF70-657B93F02670}">
  <sheetPr codeName="Sheet14"/>
  <dimension ref="A1:AA46"/>
  <sheetViews>
    <sheetView zoomScale="115" zoomScaleNormal="115" workbookViewId="0">
      <selection activeCell="Z11" sqref="A11:Z11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" style="1282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646"/>
      <c r="B4" s="1696"/>
      <c r="C4" s="1648"/>
      <c r="D4" s="1648"/>
      <c r="E4" s="1648"/>
      <c r="F4" s="486" t="s">
        <v>13</v>
      </c>
      <c r="G4" s="486" t="s">
        <v>14</v>
      </c>
      <c r="H4" s="1287" t="s">
        <v>2261</v>
      </c>
      <c r="I4" s="486" t="s">
        <v>15</v>
      </c>
      <c r="J4" s="487" t="s">
        <v>16</v>
      </c>
      <c r="K4" s="488" t="s">
        <v>17</v>
      </c>
      <c r="L4" s="489" t="s">
        <v>18</v>
      </c>
      <c r="M4" s="490">
        <v>1</v>
      </c>
      <c r="N4" s="491">
        <v>2</v>
      </c>
      <c r="O4" s="491">
        <v>3</v>
      </c>
      <c r="P4" s="492">
        <v>4</v>
      </c>
      <c r="Q4" s="492">
        <v>5</v>
      </c>
      <c r="R4" s="492">
        <v>6</v>
      </c>
      <c r="S4" s="491">
        <v>7</v>
      </c>
      <c r="T4" s="491">
        <v>8</v>
      </c>
      <c r="U4" s="491">
        <v>9</v>
      </c>
      <c r="V4" s="492">
        <v>10</v>
      </c>
      <c r="W4" s="493">
        <v>11</v>
      </c>
      <c r="X4" s="494">
        <v>12</v>
      </c>
      <c r="Y4" s="1643"/>
      <c r="Z4" s="1643"/>
      <c r="AA4" s="1644"/>
    </row>
    <row r="5" spans="1:27" ht="33.75" x14ac:dyDescent="0.3">
      <c r="A5" s="205" t="s">
        <v>195</v>
      </c>
      <c r="B5" s="665" t="s">
        <v>1306</v>
      </c>
      <c r="C5" s="99">
        <v>6</v>
      </c>
      <c r="D5" s="99">
        <v>18</v>
      </c>
      <c r="E5" s="99" t="s">
        <v>1307</v>
      </c>
      <c r="F5" s="90" t="str">
        <f>VLOOKUP(H5,'5.21명단'!$A:$F,3,FALSE)</f>
        <v>솔루션서비스팀</v>
      </c>
      <c r="G5" s="89" t="str">
        <f>VLOOKUP(H5,'5.21명단'!$A:$F,4,FALSE)</f>
        <v>과장</v>
      </c>
      <c r="H5" s="1368">
        <v>121048</v>
      </c>
      <c r="I5" s="100" t="s">
        <v>1302</v>
      </c>
      <c r="J5" s="435">
        <v>1800</v>
      </c>
      <c r="K5" s="220">
        <v>150</v>
      </c>
      <c r="L5" s="103">
        <f>J5+K5</f>
        <v>1950</v>
      </c>
      <c r="M5" s="31"/>
      <c r="N5" s="32"/>
      <c r="O5" s="32"/>
      <c r="P5" s="34"/>
      <c r="Q5" s="34"/>
      <c r="R5" s="34"/>
      <c r="S5" s="32"/>
      <c r="T5" s="32"/>
      <c r="U5" s="32">
        <v>2</v>
      </c>
      <c r="V5" s="34">
        <v>1</v>
      </c>
      <c r="W5" s="35"/>
      <c r="X5" s="104"/>
      <c r="Y5" s="105" t="s">
        <v>1308</v>
      </c>
      <c r="Z5" s="531"/>
    </row>
    <row r="6" spans="1:27" ht="22.5" x14ac:dyDescent="0.3">
      <c r="A6" s="106" t="s">
        <v>54</v>
      </c>
      <c r="B6" s="677" t="s">
        <v>147</v>
      </c>
      <c r="C6" s="99">
        <v>2</v>
      </c>
      <c r="D6" s="99">
        <v>14</v>
      </c>
      <c r="E6" s="99" t="s">
        <v>21</v>
      </c>
      <c r="F6" s="1209" t="str">
        <f>VLOOKUP(H6,'5.21명단'!$A:$F,3,FALSE)</f>
        <v>생산1팀(성서)</v>
      </c>
      <c r="G6" s="1210" t="str">
        <f>VLOOKUP(H6,'5.21명단'!$A:$F,4,FALSE)</f>
        <v>과장</v>
      </c>
      <c r="H6" s="1368">
        <v>110065</v>
      </c>
      <c r="I6" s="100" t="s">
        <v>143</v>
      </c>
      <c r="J6" s="101">
        <v>480</v>
      </c>
      <c r="K6" s="102">
        <v>178.6</v>
      </c>
      <c r="L6" s="103">
        <f t="shared" ref="L6:L36" si="0">J6+K6</f>
        <v>658.6</v>
      </c>
      <c r="M6" s="31"/>
      <c r="N6" s="32"/>
      <c r="O6" s="32"/>
      <c r="P6" s="34"/>
      <c r="Q6" s="34"/>
      <c r="R6" s="34"/>
      <c r="S6" s="32"/>
      <c r="T6" s="32"/>
      <c r="U6" s="32" t="s">
        <v>148</v>
      </c>
      <c r="V6" s="34"/>
      <c r="W6" s="35"/>
      <c r="X6" s="104"/>
      <c r="Y6" s="105" t="s">
        <v>149</v>
      </c>
      <c r="Z6" s="532"/>
    </row>
    <row r="7" spans="1:27" ht="22.5" x14ac:dyDescent="0.3">
      <c r="A7" s="138" t="s">
        <v>54</v>
      </c>
      <c r="B7" s="684" t="s">
        <v>617</v>
      </c>
      <c r="C7" s="41">
        <v>4</v>
      </c>
      <c r="D7" s="41">
        <v>22</v>
      </c>
      <c r="E7" s="41" t="s">
        <v>618</v>
      </c>
      <c r="F7" s="1211" t="str">
        <f>VLOOKUP(H7,'5.21명단'!$A:$F,3,FALSE)</f>
        <v>블록공정팀(테크노)</v>
      </c>
      <c r="G7" s="1212" t="str">
        <f>VLOOKUP(H7,'5.21명단'!$A:$F,4,FALSE)</f>
        <v>대리</v>
      </c>
      <c r="H7" s="1369">
        <v>112017</v>
      </c>
      <c r="I7" s="42" t="s">
        <v>621</v>
      </c>
      <c r="J7" s="43">
        <v>385</v>
      </c>
      <c r="K7" s="29">
        <v>321.8</v>
      </c>
      <c r="L7" s="30">
        <f t="shared" si="0"/>
        <v>706.8</v>
      </c>
      <c r="M7" s="31"/>
      <c r="N7" s="32"/>
      <c r="O7" s="32"/>
      <c r="P7" s="34"/>
      <c r="Q7" s="34"/>
      <c r="R7" s="34"/>
      <c r="S7" s="32"/>
      <c r="T7" s="32"/>
      <c r="U7" s="32" t="s">
        <v>622</v>
      </c>
      <c r="V7" s="34"/>
      <c r="W7" s="35"/>
      <c r="X7" s="36"/>
      <c r="Y7" s="45" t="s">
        <v>592</v>
      </c>
      <c r="Z7" s="534" t="s">
        <v>6083</v>
      </c>
    </row>
    <row r="8" spans="1:27" ht="22.5" x14ac:dyDescent="0.3">
      <c r="A8" s="40" t="s">
        <v>54</v>
      </c>
      <c r="B8" s="733" t="s">
        <v>1211</v>
      </c>
      <c r="C8" s="41">
        <v>4</v>
      </c>
      <c r="D8" s="41">
        <v>28</v>
      </c>
      <c r="E8" s="41" t="s">
        <v>451</v>
      </c>
      <c r="F8" s="1211" t="str">
        <f>VLOOKUP(H8,'5.21명단'!$A:$F,3,FALSE)</f>
        <v>공정장비팀</v>
      </c>
      <c r="G8" s="1212" t="str">
        <f>VLOOKUP(H8,'5.21명단'!$A:$F,4,FALSE)</f>
        <v>계장</v>
      </c>
      <c r="H8" s="1369">
        <v>121041</v>
      </c>
      <c r="I8" s="42" t="s">
        <v>1212</v>
      </c>
      <c r="J8" s="43">
        <v>440</v>
      </c>
      <c r="K8" s="29">
        <v>60</v>
      </c>
      <c r="L8" s="30">
        <f t="shared" si="0"/>
        <v>500</v>
      </c>
      <c r="M8" s="31"/>
      <c r="N8" s="656">
        <v>0</v>
      </c>
      <c r="O8" s="32"/>
      <c r="P8" s="34"/>
      <c r="Q8" s="34"/>
      <c r="R8" s="34"/>
      <c r="S8" s="32"/>
      <c r="T8" s="32"/>
      <c r="U8" s="32" t="s">
        <v>1558</v>
      </c>
      <c r="V8" s="34"/>
      <c r="W8" s="35"/>
      <c r="X8" s="36"/>
      <c r="Y8" s="45" t="s">
        <v>687</v>
      </c>
      <c r="Z8" s="332" t="s">
        <v>6085</v>
      </c>
    </row>
    <row r="9" spans="1:27" ht="22.5" x14ac:dyDescent="0.3">
      <c r="A9" s="138" t="s">
        <v>416</v>
      </c>
      <c r="B9" s="665" t="s">
        <v>537</v>
      </c>
      <c r="C9" s="41">
        <v>5</v>
      </c>
      <c r="D9" s="41">
        <v>28</v>
      </c>
      <c r="E9" s="41" t="s">
        <v>538</v>
      </c>
      <c r="F9" s="1211" t="str">
        <f>VLOOKUP(H9,'5.21명단'!$A:$F,3,FALSE)</f>
        <v>레일공정팀(테크노)</v>
      </c>
      <c r="G9" s="1212" t="str">
        <f>VLOOKUP(H9,'5.21명단'!$A:$F,4,FALSE)</f>
        <v>차장</v>
      </c>
      <c r="H9" s="1369">
        <v>110021</v>
      </c>
      <c r="I9" s="42" t="s">
        <v>541</v>
      </c>
      <c r="J9" s="43">
        <v>539</v>
      </c>
      <c r="K9" s="29">
        <v>257.60000000000002</v>
      </c>
      <c r="L9" s="30">
        <f t="shared" si="0"/>
        <v>796.6</v>
      </c>
      <c r="M9" s="31"/>
      <c r="N9" s="32"/>
      <c r="O9" s="32"/>
      <c r="P9" s="34"/>
      <c r="Q9" s="34"/>
      <c r="R9" s="34"/>
      <c r="S9" s="32"/>
      <c r="T9" s="32"/>
      <c r="U9" s="32" t="s">
        <v>542</v>
      </c>
      <c r="V9" s="34"/>
      <c r="W9" s="35"/>
      <c r="X9" s="36"/>
      <c r="Y9" s="45" t="s">
        <v>543</v>
      </c>
      <c r="Z9" s="532" t="s">
        <v>1631</v>
      </c>
    </row>
    <row r="10" spans="1:27" ht="22.5" x14ac:dyDescent="0.3">
      <c r="A10" s="65" t="s">
        <v>54</v>
      </c>
      <c r="B10" s="666" t="s">
        <v>1137</v>
      </c>
      <c r="C10" s="41">
        <v>5</v>
      </c>
      <c r="D10" s="41">
        <v>27</v>
      </c>
      <c r="E10" s="41" t="s">
        <v>288</v>
      </c>
      <c r="F10" s="1211" t="str">
        <f>VLOOKUP(H10,'5.21명단'!$A:$F,3,FALSE)</f>
        <v>로봇제어팀</v>
      </c>
      <c r="G10" s="1212" t="str">
        <f>VLOOKUP(H10,'5.21명단'!$A:$F,4,FALSE)</f>
        <v>대리</v>
      </c>
      <c r="H10" s="1369">
        <v>122129</v>
      </c>
      <c r="I10" s="42" t="s">
        <v>1138</v>
      </c>
      <c r="J10" s="43">
        <v>620</v>
      </c>
      <c r="K10" s="29">
        <v>430</v>
      </c>
      <c r="L10" s="30">
        <f t="shared" si="0"/>
        <v>1050</v>
      </c>
      <c r="M10" s="31"/>
      <c r="N10" s="32"/>
      <c r="O10" s="32"/>
      <c r="P10" s="34"/>
      <c r="Q10" s="34"/>
      <c r="R10" s="34"/>
      <c r="S10" s="32"/>
      <c r="T10" s="32"/>
      <c r="U10" s="32" t="s">
        <v>1139</v>
      </c>
      <c r="V10" s="34"/>
      <c r="W10" s="35"/>
      <c r="X10" s="36"/>
      <c r="Y10" s="45" t="s">
        <v>67</v>
      </c>
      <c r="Z10" s="532"/>
    </row>
    <row r="11" spans="1:27" ht="22.5" x14ac:dyDescent="0.3">
      <c r="A11" s="346" t="s">
        <v>416</v>
      </c>
      <c r="B11" s="1050" t="s">
        <v>704</v>
      </c>
      <c r="C11" s="41">
        <v>4</v>
      </c>
      <c r="D11" s="41">
        <v>26</v>
      </c>
      <c r="E11" s="41" t="s">
        <v>2194</v>
      </c>
      <c r="F11" s="1211" t="str">
        <f>VLOOKUP(H11,'5.21명단'!$A:$F,3,FALSE)</f>
        <v>자동화2팀</v>
      </c>
      <c r="G11" s="1212" t="str">
        <f>VLOOKUP(H11,'5.21명단'!$A:$F,4,FALSE)</f>
        <v>과장</v>
      </c>
      <c r="H11" s="1369">
        <v>115009</v>
      </c>
      <c r="I11" s="42" t="s">
        <v>2195</v>
      </c>
      <c r="J11" s="43">
        <v>100</v>
      </c>
      <c r="K11" s="29">
        <v>159.4</v>
      </c>
      <c r="L11" s="281">
        <f t="shared" si="0"/>
        <v>259.39999999999998</v>
      </c>
      <c r="M11" s="282"/>
      <c r="N11" s="269"/>
      <c r="O11" s="269"/>
      <c r="P11" s="283"/>
      <c r="Q11" s="283"/>
      <c r="R11" s="283"/>
      <c r="S11" s="269"/>
      <c r="T11" s="269"/>
      <c r="U11" s="789" t="s">
        <v>1677</v>
      </c>
      <c r="V11" s="283"/>
      <c r="W11" s="284"/>
      <c r="X11" s="285"/>
      <c r="Y11" s="286" t="s">
        <v>814</v>
      </c>
      <c r="Z11" s="760" t="s">
        <v>6087</v>
      </c>
    </row>
    <row r="12" spans="1:27" ht="22.5" x14ac:dyDescent="0.3">
      <c r="A12" s="276" t="s">
        <v>54</v>
      </c>
      <c r="B12" s="1050" t="s">
        <v>668</v>
      </c>
      <c r="C12" s="41">
        <v>3</v>
      </c>
      <c r="D12" s="41">
        <v>20</v>
      </c>
      <c r="E12" s="41" t="s">
        <v>451</v>
      </c>
      <c r="F12" s="1211" t="str">
        <f>VLOOKUP(H12,'5.21명단'!$A:$F,3,FALSE)</f>
        <v>생산1팀(성서)</v>
      </c>
      <c r="G12" s="1212" t="str">
        <f>VLOOKUP(H12,'5.21명단'!$A:$F,4,FALSE)</f>
        <v>과장</v>
      </c>
      <c r="H12" s="1369">
        <v>110063</v>
      </c>
      <c r="I12" s="42" t="s">
        <v>665</v>
      </c>
      <c r="J12" s="43">
        <v>341</v>
      </c>
      <c r="K12" s="29">
        <v>210</v>
      </c>
      <c r="L12" s="281">
        <f t="shared" si="0"/>
        <v>551</v>
      </c>
      <c r="M12" s="282"/>
      <c r="N12" s="269"/>
      <c r="O12" s="269"/>
      <c r="P12" s="283"/>
      <c r="Q12" s="283"/>
      <c r="R12" s="283"/>
      <c r="S12" s="269"/>
      <c r="T12" s="269"/>
      <c r="U12" s="269" t="s">
        <v>669</v>
      </c>
      <c r="V12" s="283"/>
      <c r="W12" s="284"/>
      <c r="X12" s="285"/>
      <c r="Y12" s="286" t="s">
        <v>662</v>
      </c>
      <c r="Z12" s="760" t="s">
        <v>1630</v>
      </c>
    </row>
    <row r="13" spans="1:27" ht="22.5" x14ac:dyDescent="0.3">
      <c r="A13" s="138" t="s">
        <v>54</v>
      </c>
      <c r="B13" s="1050" t="s">
        <v>929</v>
      </c>
      <c r="C13" s="41">
        <v>3</v>
      </c>
      <c r="D13" s="41">
        <v>21</v>
      </c>
      <c r="E13" s="41" t="s">
        <v>705</v>
      </c>
      <c r="F13" s="1211" t="str">
        <f>VLOOKUP(H13,'5.21명단'!$A:$F,3,FALSE)</f>
        <v>설비기술팀</v>
      </c>
      <c r="G13" s="1212" t="str">
        <f>VLOOKUP(H13,'5.21명단'!$A:$F,4,FALSE)</f>
        <v>과장</v>
      </c>
      <c r="H13" s="1369">
        <v>112028</v>
      </c>
      <c r="I13" s="42" t="s">
        <v>926</v>
      </c>
      <c r="J13" s="43">
        <v>50</v>
      </c>
      <c r="K13" s="29">
        <v>249.4</v>
      </c>
      <c r="L13" s="30">
        <f t="shared" si="0"/>
        <v>299.39999999999998</v>
      </c>
      <c r="M13" s="31"/>
      <c r="N13" s="32"/>
      <c r="O13" s="32"/>
      <c r="P13" s="34"/>
      <c r="Q13" s="34"/>
      <c r="R13" s="34"/>
      <c r="S13" s="32"/>
      <c r="T13" s="32"/>
      <c r="U13" s="656" t="s">
        <v>669</v>
      </c>
      <c r="V13" s="34"/>
      <c r="W13" s="35"/>
      <c r="X13" s="36"/>
      <c r="Y13" s="45" t="s">
        <v>145</v>
      </c>
      <c r="Z13" s="760" t="s">
        <v>6086</v>
      </c>
    </row>
    <row r="14" spans="1:27" ht="22.5" x14ac:dyDescent="0.3">
      <c r="A14" s="276" t="s">
        <v>54</v>
      </c>
      <c r="B14" s="668" t="s">
        <v>708</v>
      </c>
      <c r="C14" s="277">
        <v>3</v>
      </c>
      <c r="D14" s="277">
        <v>18</v>
      </c>
      <c r="E14" s="277" t="s">
        <v>222</v>
      </c>
      <c r="F14" s="1215" t="str">
        <f>VLOOKUP(H14,'5.21명단'!$A:$F,3,FALSE)</f>
        <v>생산2팀(성서)</v>
      </c>
      <c r="G14" s="1216" t="str">
        <f>VLOOKUP(H14,'5.21명단'!$A:$F,4,FALSE)</f>
        <v>주임</v>
      </c>
      <c r="H14" s="1370">
        <v>123050</v>
      </c>
      <c r="I14" s="278" t="s">
        <v>706</v>
      </c>
      <c r="J14" s="279">
        <v>540</v>
      </c>
      <c r="K14" s="295">
        <v>15</v>
      </c>
      <c r="L14" s="281">
        <f t="shared" si="0"/>
        <v>555</v>
      </c>
      <c r="M14" s="282"/>
      <c r="N14" s="269"/>
      <c r="O14" s="269"/>
      <c r="P14" s="283"/>
      <c r="Q14" s="283"/>
      <c r="R14" s="283"/>
      <c r="S14" s="269"/>
      <c r="T14" s="269"/>
      <c r="U14" s="269" t="s">
        <v>709</v>
      </c>
      <c r="V14" s="283"/>
      <c r="W14" s="284"/>
      <c r="X14" s="285"/>
      <c r="Y14" s="286" t="s">
        <v>710</v>
      </c>
      <c r="Z14" s="532"/>
    </row>
    <row r="15" spans="1:27" ht="22.5" x14ac:dyDescent="0.3">
      <c r="A15" s="138" t="s">
        <v>416</v>
      </c>
      <c r="B15" s="665" t="s">
        <v>564</v>
      </c>
      <c r="C15" s="41">
        <v>5</v>
      </c>
      <c r="D15" s="41">
        <v>28</v>
      </c>
      <c r="E15" s="41" t="s">
        <v>557</v>
      </c>
      <c r="F15" s="1211" t="str">
        <f>VLOOKUP(H15,'5.21명단'!$A:$F,3,FALSE)</f>
        <v>레일공정팀(테크노)</v>
      </c>
      <c r="G15" s="1212" t="str">
        <f>VLOOKUP(H15,'5.21명단'!$A:$F,4,FALSE)</f>
        <v>대리</v>
      </c>
      <c r="H15" s="1369">
        <v>117044</v>
      </c>
      <c r="I15" s="42" t="s">
        <v>559</v>
      </c>
      <c r="J15" s="43">
        <v>440</v>
      </c>
      <c r="K15" s="29">
        <v>409.6</v>
      </c>
      <c r="L15" s="30">
        <f t="shared" si="0"/>
        <v>849.6</v>
      </c>
      <c r="M15" s="31"/>
      <c r="N15" s="32"/>
      <c r="O15" s="32"/>
      <c r="P15" s="34"/>
      <c r="Q15" s="34"/>
      <c r="R15" s="34"/>
      <c r="S15" s="32"/>
      <c r="T15" s="32"/>
      <c r="U15" s="32" t="s">
        <v>565</v>
      </c>
      <c r="V15" s="34"/>
      <c r="W15" s="35"/>
      <c r="X15" s="36"/>
      <c r="Y15" s="45" t="s">
        <v>561</v>
      </c>
      <c r="Z15" s="534" t="s">
        <v>6083</v>
      </c>
    </row>
    <row r="16" spans="1:27" ht="22.5" x14ac:dyDescent="0.3">
      <c r="A16" s="138" t="s">
        <v>63</v>
      </c>
      <c r="B16" s="676" t="s">
        <v>624</v>
      </c>
      <c r="C16" s="41">
        <v>5</v>
      </c>
      <c r="D16" s="41">
        <v>32</v>
      </c>
      <c r="E16" s="41" t="s">
        <v>21</v>
      </c>
      <c r="F16" s="1211" t="str">
        <f>VLOOKUP(H16,'5.21명단'!$A:$F,3,FALSE)</f>
        <v>블록공정팀(테크노)</v>
      </c>
      <c r="G16" s="1212" t="str">
        <f>VLOOKUP(H16,'5.21명단'!$A:$F,4,FALSE)</f>
        <v>계장</v>
      </c>
      <c r="H16" s="1369">
        <v>122010</v>
      </c>
      <c r="I16" s="42" t="s">
        <v>625</v>
      </c>
      <c r="J16" s="43">
        <v>790</v>
      </c>
      <c r="K16" s="29">
        <v>517</v>
      </c>
      <c r="L16" s="30">
        <f t="shared" si="0"/>
        <v>1307</v>
      </c>
      <c r="M16" s="31"/>
      <c r="N16" s="32"/>
      <c r="O16" s="32"/>
      <c r="P16" s="34"/>
      <c r="Q16" s="34"/>
      <c r="R16" s="34"/>
      <c r="S16" s="32"/>
      <c r="T16" s="32"/>
      <c r="U16" s="32" t="s">
        <v>626</v>
      </c>
      <c r="V16" s="34"/>
      <c r="W16" s="35"/>
      <c r="X16" s="36"/>
      <c r="Y16" s="45" t="s">
        <v>67</v>
      </c>
      <c r="Z16" s="534"/>
    </row>
    <row r="17" spans="1:26" ht="22.5" x14ac:dyDescent="0.3">
      <c r="A17" s="138" t="s">
        <v>416</v>
      </c>
      <c r="B17" s="665" t="s">
        <v>913</v>
      </c>
      <c r="C17" s="41">
        <v>4</v>
      </c>
      <c r="D17" s="41">
        <v>21</v>
      </c>
      <c r="E17" s="41" t="s">
        <v>831</v>
      </c>
      <c r="F17" s="1211" t="str">
        <f>VLOOKUP(H17,'5.21명단'!$A:$F,3,FALSE)</f>
        <v>제어팀</v>
      </c>
      <c r="G17" s="1212" t="str">
        <f>VLOOKUP(H17,'5.21명단'!$A:$F,4,FALSE)</f>
        <v>주임</v>
      </c>
      <c r="H17" s="1369">
        <v>122143</v>
      </c>
      <c r="I17" s="42" t="s">
        <v>910</v>
      </c>
      <c r="J17" s="43">
        <v>530</v>
      </c>
      <c r="K17" s="29">
        <v>387</v>
      </c>
      <c r="L17" s="30">
        <f t="shared" si="0"/>
        <v>917</v>
      </c>
      <c r="M17" s="350"/>
      <c r="N17" s="351"/>
      <c r="O17" s="351"/>
      <c r="P17" s="352"/>
      <c r="Q17" s="352"/>
      <c r="R17" s="352"/>
      <c r="S17" s="351"/>
      <c r="T17" s="351"/>
      <c r="U17" s="32" t="s">
        <v>914</v>
      </c>
      <c r="V17" s="34"/>
      <c r="W17" s="35"/>
      <c r="X17" s="36"/>
      <c r="Y17" s="45" t="s">
        <v>506</v>
      </c>
      <c r="Z17" s="535"/>
    </row>
    <row r="18" spans="1:26" ht="22.5" x14ac:dyDescent="0.3">
      <c r="A18" s="199" t="s">
        <v>54</v>
      </c>
      <c r="B18" s="667" t="s">
        <v>458</v>
      </c>
      <c r="C18" s="99">
        <v>3</v>
      </c>
      <c r="D18" s="99">
        <v>21</v>
      </c>
      <c r="E18" s="99" t="s">
        <v>222</v>
      </c>
      <c r="F18" s="1209" t="str">
        <f>VLOOKUP(H18,'5.21명단'!$A:$F,3,FALSE)</f>
        <v>기술서비스팀</v>
      </c>
      <c r="G18" s="1210" t="str">
        <f>VLOOKUP(H18,'5.21명단'!$A:$F,4,FALSE)</f>
        <v>주임</v>
      </c>
      <c r="H18" s="1368">
        <v>122138</v>
      </c>
      <c r="I18" s="100" t="s">
        <v>455</v>
      </c>
      <c r="J18" s="101">
        <v>570</v>
      </c>
      <c r="K18" s="102">
        <v>15</v>
      </c>
      <c r="L18" s="103">
        <f t="shared" si="0"/>
        <v>585</v>
      </c>
      <c r="M18" s="31"/>
      <c r="N18" s="32"/>
      <c r="O18" s="32"/>
      <c r="P18" s="223"/>
      <c r="Q18" s="34"/>
      <c r="R18" s="34"/>
      <c r="S18" s="32"/>
      <c r="T18" s="32"/>
      <c r="U18" s="221" t="s">
        <v>389</v>
      </c>
      <c r="V18" s="34"/>
      <c r="W18" s="35"/>
      <c r="X18" s="104"/>
      <c r="Y18" s="105" t="s">
        <v>348</v>
      </c>
      <c r="Z18" s="533"/>
    </row>
    <row r="19" spans="1:26" ht="22.5" x14ac:dyDescent="0.3">
      <c r="A19" s="199" t="s">
        <v>63</v>
      </c>
      <c r="B19" s="674" t="s">
        <v>373</v>
      </c>
      <c r="C19" s="99">
        <v>1</v>
      </c>
      <c r="D19" s="99">
        <v>6</v>
      </c>
      <c r="E19" s="99" t="s">
        <v>374</v>
      </c>
      <c r="F19" s="1209" t="str">
        <f>VLOOKUP(H19,'5.21명단'!$A:$F,3,FALSE)</f>
        <v>예산관리팀</v>
      </c>
      <c r="G19" s="1210" t="str">
        <f>VLOOKUP(H19,'5.21명단'!$A:$F,4,FALSE)</f>
        <v>계장</v>
      </c>
      <c r="H19" s="1368">
        <v>122002</v>
      </c>
      <c r="I19" s="100" t="s">
        <v>370</v>
      </c>
      <c r="J19" s="101">
        <v>200</v>
      </c>
      <c r="K19" s="102">
        <v>117</v>
      </c>
      <c r="L19" s="103">
        <f t="shared" si="0"/>
        <v>317</v>
      </c>
      <c r="M19" s="31"/>
      <c r="N19" s="32"/>
      <c r="O19" s="32"/>
      <c r="P19" s="34"/>
      <c r="Q19" s="34"/>
      <c r="R19" s="34"/>
      <c r="S19" s="32"/>
      <c r="T19" s="32"/>
      <c r="U19" s="32">
        <v>12</v>
      </c>
      <c r="V19" s="34"/>
      <c r="W19" s="35"/>
      <c r="X19" s="104"/>
      <c r="Y19" s="105" t="s">
        <v>60</v>
      </c>
      <c r="Z19" s="533"/>
    </row>
    <row r="20" spans="1:26" x14ac:dyDescent="0.3">
      <c r="A20" s="138" t="s">
        <v>63</v>
      </c>
      <c r="B20" s="676" t="s">
        <v>521</v>
      </c>
      <c r="C20" s="41">
        <v>1</v>
      </c>
      <c r="D20" s="41">
        <v>7</v>
      </c>
      <c r="E20" s="41" t="s">
        <v>493</v>
      </c>
      <c r="F20" s="1211" t="str">
        <f>VLOOKUP(H20,'5.21명단'!$A:$F,3,FALSE)</f>
        <v>서울영업팀</v>
      </c>
      <c r="G20" s="1212" t="str">
        <f>VLOOKUP(H20,'5.21명단'!$A:$F,4,FALSE)</f>
        <v>계장</v>
      </c>
      <c r="H20" s="1369">
        <v>122031</v>
      </c>
      <c r="I20" s="42" t="s">
        <v>522</v>
      </c>
      <c r="J20" s="43">
        <v>390</v>
      </c>
      <c r="K20" s="29">
        <v>5</v>
      </c>
      <c r="L20" s="30">
        <f t="shared" si="0"/>
        <v>395</v>
      </c>
      <c r="M20" s="31"/>
      <c r="N20" s="32"/>
      <c r="O20" s="32"/>
      <c r="P20" s="34"/>
      <c r="Q20" s="34"/>
      <c r="R20" s="34"/>
      <c r="S20" s="32"/>
      <c r="T20" s="32"/>
      <c r="U20" s="32">
        <v>13</v>
      </c>
      <c r="V20" s="34"/>
      <c r="W20" s="35"/>
      <c r="X20" s="36"/>
      <c r="Y20" s="45" t="s">
        <v>67</v>
      </c>
      <c r="Z20" s="533"/>
    </row>
    <row r="21" spans="1:26" ht="22.5" x14ac:dyDescent="0.3">
      <c r="A21" s="40" t="s">
        <v>54</v>
      </c>
      <c r="B21" s="666" t="s">
        <v>1173</v>
      </c>
      <c r="C21" s="41">
        <v>2</v>
      </c>
      <c r="D21" s="41">
        <v>14</v>
      </c>
      <c r="E21" s="41" t="s">
        <v>288</v>
      </c>
      <c r="F21" s="1211" t="str">
        <f>VLOOKUP(H21,'5.21명단'!$A:$F,3,FALSE)</f>
        <v>공정장비팀</v>
      </c>
      <c r="G21" s="1212" t="str">
        <f>VLOOKUP(H21,'5.21명단'!$A:$F,4,FALSE)</f>
        <v>차장</v>
      </c>
      <c r="H21" s="1369">
        <v>109011</v>
      </c>
      <c r="I21" s="42" t="s">
        <v>1170</v>
      </c>
      <c r="J21" s="43">
        <v>380</v>
      </c>
      <c r="K21" s="29">
        <v>60</v>
      </c>
      <c r="L21" s="30">
        <f t="shared" si="0"/>
        <v>440</v>
      </c>
      <c r="M21" s="31"/>
      <c r="N21" s="32"/>
      <c r="O21" s="32"/>
      <c r="P21" s="34"/>
      <c r="Q21" s="34"/>
      <c r="R21" s="34"/>
      <c r="S21" s="32"/>
      <c r="T21" s="32"/>
      <c r="U21" s="32" t="s">
        <v>1174</v>
      </c>
      <c r="V21" s="34"/>
      <c r="W21" s="35"/>
      <c r="X21" s="36"/>
      <c r="Y21" s="45" t="s">
        <v>67</v>
      </c>
      <c r="Z21" s="533"/>
    </row>
    <row r="22" spans="1:26" ht="22.5" x14ac:dyDescent="0.3">
      <c r="A22" s="138" t="s">
        <v>63</v>
      </c>
      <c r="B22" s="665" t="s">
        <v>198</v>
      </c>
      <c r="C22" s="41">
        <v>2</v>
      </c>
      <c r="D22" s="41">
        <v>16</v>
      </c>
      <c r="E22" s="41" t="s">
        <v>199</v>
      </c>
      <c r="F22" s="1211" t="str">
        <f>VLOOKUP(H22,'5.21명단'!$A:$F,3,FALSE)</f>
        <v>글로벌사업팀</v>
      </c>
      <c r="G22" s="1212" t="str">
        <f>VLOOKUP(H22,'5.21명단'!$A:$F,4,FALSE)</f>
        <v>대리</v>
      </c>
      <c r="H22" s="1369">
        <v>116012</v>
      </c>
      <c r="I22" s="42" t="s">
        <v>200</v>
      </c>
      <c r="J22" s="43">
        <v>440</v>
      </c>
      <c r="K22" s="29">
        <v>214</v>
      </c>
      <c r="L22" s="30">
        <f t="shared" si="0"/>
        <v>654</v>
      </c>
      <c r="M22" s="31"/>
      <c r="N22" s="32"/>
      <c r="O22" s="32"/>
      <c r="P22" s="34"/>
      <c r="Q22" s="34"/>
      <c r="R22" s="34"/>
      <c r="S22" s="32"/>
      <c r="T22" s="32"/>
      <c r="U22" s="528" t="s">
        <v>201</v>
      </c>
      <c r="V22" s="34"/>
      <c r="W22" s="35"/>
      <c r="X22" s="36"/>
      <c r="Y22" s="45" t="s">
        <v>67</v>
      </c>
      <c r="Z22" s="533"/>
    </row>
    <row r="23" spans="1:26" ht="22.5" x14ac:dyDescent="0.3">
      <c r="A23" s="138" t="s">
        <v>416</v>
      </c>
      <c r="B23" s="899" t="s">
        <v>417</v>
      </c>
      <c r="C23" s="206">
        <v>2</v>
      </c>
      <c r="D23" s="206">
        <v>14</v>
      </c>
      <c r="E23" s="206" t="s">
        <v>222</v>
      </c>
      <c r="F23" s="1213" t="str">
        <f>VLOOKUP(H23,'5.21명단'!$A:$F,3,FALSE)</f>
        <v>모션관리팀</v>
      </c>
      <c r="G23" s="1214" t="str">
        <f>VLOOKUP(H23,'5.21명단'!$A:$F,4,FALSE)</f>
        <v>계장</v>
      </c>
      <c r="H23" s="1371">
        <v>118009</v>
      </c>
      <c r="I23" s="207" t="s">
        <v>420</v>
      </c>
      <c r="J23" s="208">
        <v>470</v>
      </c>
      <c r="K23" s="209">
        <v>10</v>
      </c>
      <c r="L23" s="30">
        <f t="shared" si="0"/>
        <v>480</v>
      </c>
      <c r="M23" s="31"/>
      <c r="N23" s="32"/>
      <c r="O23" s="32"/>
      <c r="P23" s="656" t="s">
        <v>79</v>
      </c>
      <c r="Q23" s="210"/>
      <c r="R23" s="211"/>
      <c r="S23" s="32"/>
      <c r="T23" s="32"/>
      <c r="U23" s="32" t="s">
        <v>1951</v>
      </c>
      <c r="V23" s="210"/>
      <c r="W23" s="211"/>
      <c r="X23" s="212"/>
      <c r="Y23" s="145" t="s">
        <v>67</v>
      </c>
      <c r="Z23" s="496" t="s">
        <v>1946</v>
      </c>
    </row>
    <row r="24" spans="1:26" ht="22.5" x14ac:dyDescent="0.3">
      <c r="A24" s="138" t="s">
        <v>63</v>
      </c>
      <c r="B24" s="665" t="s">
        <v>276</v>
      </c>
      <c r="C24" s="41">
        <v>3</v>
      </c>
      <c r="D24" s="41">
        <v>24</v>
      </c>
      <c r="E24" s="41" t="s">
        <v>199</v>
      </c>
      <c r="F24" s="1211" t="str">
        <f>VLOOKUP(H24,'5.21명단'!$A:$F,3,FALSE)</f>
        <v>안전환경팀</v>
      </c>
      <c r="G24" s="1212" t="str">
        <f>VLOOKUP(H24,'5.21명단'!$A:$F,4,FALSE)</f>
        <v>차장</v>
      </c>
      <c r="H24" s="1369">
        <v>119011</v>
      </c>
      <c r="I24" s="42" t="s">
        <v>278</v>
      </c>
      <c r="J24" s="43">
        <v>490</v>
      </c>
      <c r="K24" s="29">
        <v>15</v>
      </c>
      <c r="L24" s="30">
        <f t="shared" si="0"/>
        <v>505</v>
      </c>
      <c r="M24" s="31"/>
      <c r="N24" s="32"/>
      <c r="O24" s="32"/>
      <c r="P24" s="34"/>
      <c r="Q24" s="34"/>
      <c r="R24" s="34"/>
      <c r="S24" s="32"/>
      <c r="T24" s="32"/>
      <c r="U24" s="32" t="s">
        <v>279</v>
      </c>
      <c r="V24" s="34"/>
      <c r="W24" s="35"/>
      <c r="X24" s="36"/>
      <c r="Y24" s="45" t="s">
        <v>280</v>
      </c>
      <c r="Z24" s="496"/>
    </row>
    <row r="25" spans="1:26" ht="22.5" x14ac:dyDescent="0.3">
      <c r="A25" s="138" t="s">
        <v>509</v>
      </c>
      <c r="B25" s="665" t="s">
        <v>888</v>
      </c>
      <c r="C25" s="41">
        <v>3</v>
      </c>
      <c r="D25" s="41">
        <v>20</v>
      </c>
      <c r="E25" s="41" t="s">
        <v>511</v>
      </c>
      <c r="F25" s="1211" t="str">
        <f>VLOOKUP(H25,'5.21명단'!$A:$F,3,FALSE)</f>
        <v>제어팀</v>
      </c>
      <c r="G25" s="1212" t="str">
        <f>VLOOKUP(H25,'5.21명단'!$A:$F,4,FALSE)</f>
        <v>대리</v>
      </c>
      <c r="H25" s="1369">
        <v>110071</v>
      </c>
      <c r="I25" s="42" t="s">
        <v>889</v>
      </c>
      <c r="J25" s="43">
        <v>720</v>
      </c>
      <c r="K25" s="29">
        <v>30</v>
      </c>
      <c r="L25" s="30">
        <f t="shared" si="0"/>
        <v>750</v>
      </c>
      <c r="M25" s="31"/>
      <c r="N25" s="32"/>
      <c r="O25" s="32"/>
      <c r="P25" s="34"/>
      <c r="Q25" s="34"/>
      <c r="R25" s="34"/>
      <c r="S25" s="32"/>
      <c r="T25" s="32"/>
      <c r="U25" s="32" t="s">
        <v>890</v>
      </c>
      <c r="V25" s="34"/>
      <c r="W25" s="35"/>
      <c r="X25" s="36"/>
      <c r="Y25" s="45" t="s">
        <v>891</v>
      </c>
      <c r="Z25" s="496"/>
    </row>
    <row r="26" spans="1:26" ht="22.5" x14ac:dyDescent="0.3">
      <c r="A26" s="405" t="s">
        <v>1072</v>
      </c>
      <c r="B26" s="683" t="s">
        <v>1099</v>
      </c>
      <c r="C26" s="320">
        <v>3</v>
      </c>
      <c r="D26" s="320">
        <v>16</v>
      </c>
      <c r="E26" s="320" t="s">
        <v>1086</v>
      </c>
      <c r="F26" s="1224" t="str">
        <f>VLOOKUP(H26,'5.21명단'!$A:$F,3,FALSE)</f>
        <v>로보틱스팀</v>
      </c>
      <c r="G26" s="1225" t="str">
        <f>VLOOKUP(H26,'5.21명단'!$A:$F,4,FALSE)</f>
        <v>계장</v>
      </c>
      <c r="H26" s="1380">
        <v>122018</v>
      </c>
      <c r="I26" s="319" t="s">
        <v>1100</v>
      </c>
      <c r="J26" s="406">
        <v>440</v>
      </c>
      <c r="K26" s="407">
        <v>165</v>
      </c>
      <c r="L26" s="1618">
        <f t="shared" si="0"/>
        <v>605</v>
      </c>
      <c r="M26" s="31"/>
      <c r="N26" s="32"/>
      <c r="O26" s="32"/>
      <c r="P26" s="34"/>
      <c r="Q26" s="34"/>
      <c r="R26" s="34"/>
      <c r="S26" s="32"/>
      <c r="T26" s="32"/>
      <c r="U26" s="32" t="s">
        <v>1101</v>
      </c>
      <c r="V26" s="34"/>
      <c r="W26" s="35"/>
      <c r="X26" s="409"/>
      <c r="Y26" s="410" t="s">
        <v>468</v>
      </c>
      <c r="Z26" s="496"/>
    </row>
    <row r="27" spans="1:26" ht="22.5" x14ac:dyDescent="0.3">
      <c r="A27" s="138" t="s">
        <v>54</v>
      </c>
      <c r="B27" s="666" t="s">
        <v>936</v>
      </c>
      <c r="C27" s="41">
        <v>5</v>
      </c>
      <c r="D27" s="41">
        <v>38</v>
      </c>
      <c r="E27" s="41" t="s">
        <v>931</v>
      </c>
      <c r="F27" s="1211" t="str">
        <f>VLOOKUP(H27,'5.21명단'!$A:$F,3,FALSE)</f>
        <v>설비기술팀</v>
      </c>
      <c r="G27" s="1212" t="str">
        <f>VLOOKUP(H27,'5.21명단'!$A:$F,4,FALSE)</f>
        <v>과장</v>
      </c>
      <c r="H27" s="1369">
        <v>113047</v>
      </c>
      <c r="I27" s="42" t="s">
        <v>932</v>
      </c>
      <c r="J27" s="43">
        <v>880</v>
      </c>
      <c r="K27" s="29">
        <v>424.2</v>
      </c>
      <c r="L27" s="30">
        <f t="shared" si="0"/>
        <v>1304.2</v>
      </c>
      <c r="M27" s="31"/>
      <c r="N27" s="32"/>
      <c r="O27" s="32"/>
      <c r="P27" s="34"/>
      <c r="Q27" s="34"/>
      <c r="R27" s="34"/>
      <c r="S27" s="32"/>
      <c r="T27" s="32"/>
      <c r="U27" s="32" t="s">
        <v>937</v>
      </c>
      <c r="V27" s="34"/>
      <c r="W27" s="35"/>
      <c r="X27" s="36"/>
      <c r="Y27" s="45" t="s">
        <v>214</v>
      </c>
      <c r="Z27" s="496"/>
    </row>
    <row r="28" spans="1:26" ht="22.5" x14ac:dyDescent="0.3">
      <c r="A28" s="138" t="s">
        <v>2237</v>
      </c>
      <c r="B28" s="1071" t="s">
        <v>2246</v>
      </c>
      <c r="C28" s="41">
        <v>4</v>
      </c>
      <c r="D28" s="41">
        <v>28</v>
      </c>
      <c r="E28" s="41" t="s">
        <v>2239</v>
      </c>
      <c r="F28" s="1211" t="str">
        <f>VLOOKUP(H28,'5.21명단'!$A:$F,3,FALSE)</f>
        <v>감사팀</v>
      </c>
      <c r="G28" s="1212" t="str">
        <f>VLOOKUP(H28,'5.21명단'!$A:$F,4,FALSE)</f>
        <v>부장</v>
      </c>
      <c r="H28" s="1369">
        <v>194057</v>
      </c>
      <c r="I28" s="42" t="s">
        <v>2240</v>
      </c>
      <c r="J28" s="43">
        <v>700</v>
      </c>
      <c r="K28" s="29">
        <v>437</v>
      </c>
      <c r="L28" s="30">
        <f t="shared" si="0"/>
        <v>1137</v>
      </c>
      <c r="M28" s="31"/>
      <c r="N28" s="32"/>
      <c r="O28" s="32"/>
      <c r="P28" s="34"/>
      <c r="Q28" s="34"/>
      <c r="R28" s="34"/>
      <c r="S28" s="32"/>
      <c r="T28" s="32"/>
      <c r="U28" s="32" t="s">
        <v>2247</v>
      </c>
      <c r="V28" s="34"/>
      <c r="W28" s="35"/>
      <c r="X28" s="36"/>
      <c r="Y28" s="45" t="s">
        <v>2242</v>
      </c>
      <c r="Z28" s="496" t="s">
        <v>2226</v>
      </c>
    </row>
    <row r="29" spans="1:26" ht="22.5" x14ac:dyDescent="0.3">
      <c r="A29" s="138" t="s">
        <v>2237</v>
      </c>
      <c r="B29" s="1071" t="s">
        <v>2238</v>
      </c>
      <c r="C29" s="41">
        <v>3</v>
      </c>
      <c r="D29" s="41">
        <v>18</v>
      </c>
      <c r="E29" s="41" t="s">
        <v>2239</v>
      </c>
      <c r="F29" s="1211" t="str">
        <f>VLOOKUP(H29,'5.21명단'!$A:$F,3,FALSE)</f>
        <v>감사팀</v>
      </c>
      <c r="G29" s="1212" t="str">
        <f>VLOOKUP(H29,'5.21명단'!$A:$F,4,FALSE)</f>
        <v>부장</v>
      </c>
      <c r="H29" s="1369">
        <v>196031</v>
      </c>
      <c r="I29" s="42" t="s">
        <v>2244</v>
      </c>
      <c r="J29" s="43">
        <v>600</v>
      </c>
      <c r="K29" s="29">
        <v>332</v>
      </c>
      <c r="L29" s="30">
        <f t="shared" si="0"/>
        <v>932</v>
      </c>
      <c r="M29" s="31"/>
      <c r="N29" s="32"/>
      <c r="O29" s="32"/>
      <c r="P29" s="34"/>
      <c r="Q29" s="34"/>
      <c r="R29" s="34"/>
      <c r="S29" s="32"/>
      <c r="T29" s="32"/>
      <c r="U29" s="32" t="s">
        <v>2245</v>
      </c>
      <c r="V29" s="34"/>
      <c r="W29" s="35"/>
      <c r="X29" s="36"/>
      <c r="Y29" s="45" t="s">
        <v>2242</v>
      </c>
      <c r="Z29" s="496" t="s">
        <v>2226</v>
      </c>
    </row>
    <row r="30" spans="1:26" ht="22.5" x14ac:dyDescent="0.3">
      <c r="A30" s="199" t="s">
        <v>19</v>
      </c>
      <c r="B30" s="667" t="s">
        <v>629</v>
      </c>
      <c r="C30" s="99">
        <v>2</v>
      </c>
      <c r="D30" s="99">
        <v>14</v>
      </c>
      <c r="E30" s="99" t="s">
        <v>21</v>
      </c>
      <c r="F30" s="1209" t="str">
        <f>VLOOKUP(H30,'5.21명단'!$A:$F,3,FALSE)</f>
        <v>제품출하팀(테크노)</v>
      </c>
      <c r="G30" s="1210" t="str">
        <f>VLOOKUP(H30,'5.21명단'!$A:$F,4,FALSE)</f>
        <v>과장</v>
      </c>
      <c r="H30" s="1368">
        <v>102028</v>
      </c>
      <c r="I30" s="100" t="s">
        <v>631</v>
      </c>
      <c r="J30" s="101">
        <v>480</v>
      </c>
      <c r="K30" s="102">
        <v>20</v>
      </c>
      <c r="L30" s="103">
        <f t="shared" si="0"/>
        <v>500</v>
      </c>
      <c r="M30" s="31"/>
      <c r="N30" s="32"/>
      <c r="O30" s="32"/>
      <c r="P30" s="34"/>
      <c r="Q30" s="34"/>
      <c r="R30" s="34"/>
      <c r="S30" s="32"/>
      <c r="T30" s="32"/>
      <c r="U30" s="32" t="s">
        <v>632</v>
      </c>
      <c r="V30" s="34"/>
      <c r="W30" s="35"/>
      <c r="X30" s="104"/>
      <c r="Y30" s="105" t="s">
        <v>26</v>
      </c>
      <c r="Z30" s="496"/>
    </row>
    <row r="31" spans="1:26" ht="22.5" x14ac:dyDescent="0.3">
      <c r="A31" s="199" t="s">
        <v>712</v>
      </c>
      <c r="B31" s="667" t="s">
        <v>726</v>
      </c>
      <c r="C31" s="99">
        <v>2</v>
      </c>
      <c r="D31" s="99">
        <v>16</v>
      </c>
      <c r="E31" s="99" t="s">
        <v>714</v>
      </c>
      <c r="F31" s="1209" t="str">
        <f>VLOOKUP(H31,'5.21명단'!$A:$F,3,FALSE)</f>
        <v>품질보증팀(테크노)</v>
      </c>
      <c r="G31" s="1210" t="str">
        <f>VLOOKUP(H31,'5.21명단'!$A:$F,4,FALSE)</f>
        <v>계장</v>
      </c>
      <c r="H31" s="1368">
        <v>121025</v>
      </c>
      <c r="I31" s="100" t="s">
        <v>754</v>
      </c>
      <c r="J31" s="101">
        <v>490</v>
      </c>
      <c r="K31" s="102">
        <v>20</v>
      </c>
      <c r="L31" s="103">
        <f t="shared" si="0"/>
        <v>510</v>
      </c>
      <c r="M31" s="31"/>
      <c r="N31" s="32"/>
      <c r="O31" s="32"/>
      <c r="P31" s="34"/>
      <c r="Q31" s="34"/>
      <c r="R31" s="34"/>
      <c r="S31" s="32"/>
      <c r="T31" s="32"/>
      <c r="U31" s="32" t="s">
        <v>755</v>
      </c>
      <c r="V31" s="34" t="s">
        <v>756</v>
      </c>
      <c r="W31" s="35"/>
      <c r="X31" s="104"/>
      <c r="Y31" s="105" t="s">
        <v>735</v>
      </c>
      <c r="Z31" s="496"/>
    </row>
    <row r="32" spans="1:26" ht="33.75" x14ac:dyDescent="0.3">
      <c r="A32" s="199" t="s">
        <v>70</v>
      </c>
      <c r="B32" s="667" t="s">
        <v>730</v>
      </c>
      <c r="C32" s="99">
        <v>2</v>
      </c>
      <c r="D32" s="99">
        <v>16</v>
      </c>
      <c r="E32" s="99" t="s">
        <v>199</v>
      </c>
      <c r="F32" s="1209" t="str">
        <f>VLOOKUP(H32,'5.21명단'!$A:$F,3,FALSE)</f>
        <v>품질보증팀(테크노)</v>
      </c>
      <c r="G32" s="1210" t="str">
        <f>VLOOKUP(H32,'5.21명단'!$A:$F,4,FALSE)</f>
        <v>부조장</v>
      </c>
      <c r="H32" s="1380">
        <v>121018</v>
      </c>
      <c r="I32" s="319" t="s">
        <v>784</v>
      </c>
      <c r="J32" s="101">
        <v>490</v>
      </c>
      <c r="K32" s="102">
        <v>20</v>
      </c>
      <c r="L32" s="103">
        <f t="shared" si="0"/>
        <v>510</v>
      </c>
      <c r="M32" s="31"/>
      <c r="N32" s="32"/>
      <c r="O32" s="32"/>
      <c r="P32" s="34"/>
      <c r="Q32" s="34"/>
      <c r="R32" s="34"/>
      <c r="S32" s="32"/>
      <c r="T32" s="32"/>
      <c r="U32" s="32" t="s">
        <v>755</v>
      </c>
      <c r="V32" s="34" t="s">
        <v>756</v>
      </c>
      <c r="W32" s="35"/>
      <c r="X32" s="104"/>
      <c r="Y32" s="105" t="s">
        <v>735</v>
      </c>
      <c r="Z32" s="496"/>
    </row>
    <row r="33" spans="1:26" ht="22.5" x14ac:dyDescent="0.3">
      <c r="A33" s="106" t="s">
        <v>54</v>
      </c>
      <c r="B33" s="677" t="s">
        <v>1108</v>
      </c>
      <c r="C33" s="99">
        <v>2</v>
      </c>
      <c r="D33" s="99">
        <v>14</v>
      </c>
      <c r="E33" s="99" t="s">
        <v>288</v>
      </c>
      <c r="F33" s="1229" t="str">
        <f>VLOOKUP(H33,'5.21명단'!$A:$F,3,FALSE)</f>
        <v>OEM팀</v>
      </c>
      <c r="G33" s="1230" t="str">
        <f>VLOOKUP(H33,'5.21명단'!$A:$F,4,FALSE)</f>
        <v>차장</v>
      </c>
      <c r="H33" s="1368">
        <v>107007</v>
      </c>
      <c r="I33" s="100" t="s">
        <v>1110</v>
      </c>
      <c r="J33" s="529">
        <v>380</v>
      </c>
      <c r="K33" s="530">
        <v>140</v>
      </c>
      <c r="L33" s="103">
        <f t="shared" si="0"/>
        <v>520</v>
      </c>
      <c r="M33" s="31"/>
      <c r="N33" s="32"/>
      <c r="O33" s="32"/>
      <c r="P33" s="34"/>
      <c r="Q33" s="34"/>
      <c r="R33" s="34"/>
      <c r="S33" s="32"/>
      <c r="T33" s="32"/>
      <c r="U33" s="221" t="s">
        <v>120</v>
      </c>
      <c r="V33" s="223" t="s">
        <v>1111</v>
      </c>
      <c r="W33" s="35"/>
      <c r="X33" s="104"/>
      <c r="Y33" s="105" t="s">
        <v>67</v>
      </c>
      <c r="Z33" s="496"/>
    </row>
    <row r="34" spans="1:26" ht="22.5" x14ac:dyDescent="0.3">
      <c r="A34" s="40" t="s">
        <v>70</v>
      </c>
      <c r="B34" s="665" t="s">
        <v>118</v>
      </c>
      <c r="C34" s="41">
        <v>3</v>
      </c>
      <c r="D34" s="41">
        <v>18</v>
      </c>
      <c r="E34" s="41" t="s">
        <v>21</v>
      </c>
      <c r="F34" s="1211" t="str">
        <f>VLOOKUP(H34,'5.21명단'!$A:$F,3,FALSE)</f>
        <v>마케팅팀</v>
      </c>
      <c r="G34" s="1212" t="str">
        <f>VLOOKUP(H34,'5.21명단'!$A:$F,4,FALSE)</f>
        <v>관리직사원</v>
      </c>
      <c r="H34" s="1369">
        <v>122137</v>
      </c>
      <c r="I34" s="42" t="s">
        <v>119</v>
      </c>
      <c r="J34" s="43">
        <v>590</v>
      </c>
      <c r="K34" s="29">
        <v>30</v>
      </c>
      <c r="L34" s="30">
        <f t="shared" si="0"/>
        <v>620</v>
      </c>
      <c r="M34" s="31"/>
      <c r="N34" s="32"/>
      <c r="O34" s="32"/>
      <c r="P34" s="34"/>
      <c r="Q34" s="34"/>
      <c r="R34" s="34"/>
      <c r="S34" s="32"/>
      <c r="T34" s="32"/>
      <c r="U34" s="32" t="s">
        <v>120</v>
      </c>
      <c r="V34" s="34" t="s">
        <v>121</v>
      </c>
      <c r="W34" s="35"/>
      <c r="X34" s="36"/>
      <c r="Y34" s="45" t="s">
        <v>33</v>
      </c>
      <c r="Z34" s="496"/>
    </row>
    <row r="35" spans="1:26" ht="22.5" x14ac:dyDescent="0.3">
      <c r="A35" s="199" t="s">
        <v>54</v>
      </c>
      <c r="B35" s="667" t="s">
        <v>635</v>
      </c>
      <c r="C35" s="99">
        <v>3</v>
      </c>
      <c r="D35" s="99">
        <v>18</v>
      </c>
      <c r="E35" s="99" t="s">
        <v>83</v>
      </c>
      <c r="F35" s="1209" t="str">
        <f>VLOOKUP(H35,'5.21명단'!$A:$F,3,FALSE)</f>
        <v>제품출하팀(테크노)</v>
      </c>
      <c r="G35" s="1210" t="str">
        <f>VLOOKUP(H35,'5.21명단'!$A:$F,4,FALSE)</f>
        <v>과장</v>
      </c>
      <c r="H35" s="1368">
        <v>110060</v>
      </c>
      <c r="I35" s="100" t="s">
        <v>637</v>
      </c>
      <c r="J35" s="101">
        <v>590</v>
      </c>
      <c r="K35" s="102">
        <v>15</v>
      </c>
      <c r="L35" s="103">
        <f t="shared" si="0"/>
        <v>605</v>
      </c>
      <c r="M35" s="31"/>
      <c r="N35" s="32"/>
      <c r="O35" s="32"/>
      <c r="P35" s="34"/>
      <c r="Q35" s="34"/>
      <c r="R35" s="34"/>
      <c r="S35" s="32"/>
      <c r="T35" s="32"/>
      <c r="U35" s="32" t="s">
        <v>120</v>
      </c>
      <c r="V35" s="34" t="s">
        <v>638</v>
      </c>
      <c r="W35" s="35"/>
      <c r="X35" s="104"/>
      <c r="Y35" s="105" t="s">
        <v>280</v>
      </c>
      <c r="Z35" s="496"/>
    </row>
    <row r="36" spans="1:26" ht="23.25" thickBot="1" x14ac:dyDescent="0.35">
      <c r="A36" s="48" t="s">
        <v>63</v>
      </c>
      <c r="B36" s="669" t="s">
        <v>1224</v>
      </c>
      <c r="C36" s="49">
        <v>3</v>
      </c>
      <c r="D36" s="49">
        <v>24</v>
      </c>
      <c r="E36" s="49" t="s">
        <v>1225</v>
      </c>
      <c r="F36" s="1222" t="str">
        <f>VLOOKUP(H36,'5.21명단'!$A:$F,3,FALSE)</f>
        <v>시스템개발팀</v>
      </c>
      <c r="G36" s="1223" t="str">
        <f>VLOOKUP(H36,'5.21명단'!$A:$F,4,FALSE)</f>
        <v>계장</v>
      </c>
      <c r="H36" s="1374">
        <v>123071</v>
      </c>
      <c r="I36" s="50" t="s">
        <v>1241</v>
      </c>
      <c r="J36" s="51">
        <v>500</v>
      </c>
      <c r="K36" s="126">
        <v>210</v>
      </c>
      <c r="L36" s="53">
        <f t="shared" si="0"/>
        <v>710</v>
      </c>
      <c r="M36" s="54"/>
      <c r="N36" s="55"/>
      <c r="O36" s="55"/>
      <c r="P36" s="56"/>
      <c r="Q36" s="56"/>
      <c r="R36" s="56"/>
      <c r="S36" s="55"/>
      <c r="T36" s="55"/>
      <c r="U36" s="55">
        <v>0</v>
      </c>
      <c r="V36" s="56"/>
      <c r="W36" s="57"/>
      <c r="X36" s="58"/>
      <c r="Y36" s="59" t="s">
        <v>331</v>
      </c>
      <c r="Z36" s="536"/>
    </row>
    <row r="37" spans="1:26" x14ac:dyDescent="0.3">
      <c r="F37" s="1206"/>
      <c r="G37" s="158"/>
      <c r="J37" s="903">
        <f>SUM(J5:J36)</f>
        <v>16855</v>
      </c>
    </row>
    <row r="38" spans="1:26" ht="22.5" x14ac:dyDescent="0.3">
      <c r="A38" s="1139" t="s">
        <v>54</v>
      </c>
      <c r="B38" s="1140" t="s">
        <v>258</v>
      </c>
      <c r="C38" s="1141">
        <v>2</v>
      </c>
      <c r="D38" s="1141">
        <v>12</v>
      </c>
      <c r="E38" s="1141" t="s">
        <v>242</v>
      </c>
      <c r="F38" s="1343" t="str">
        <f>VLOOKUP(H38,'5.21명단'!$A:$F,3,FALSE)</f>
        <v>HRD팀</v>
      </c>
      <c r="G38" s="1344" t="str">
        <f>VLOOKUP(H38,'5.21명단'!$A:$F,4,FALSE)</f>
        <v>주임</v>
      </c>
      <c r="H38" s="1378">
        <v>122071</v>
      </c>
      <c r="I38" s="1142" t="s">
        <v>255</v>
      </c>
      <c r="J38" s="1143">
        <v>480</v>
      </c>
      <c r="K38" s="1144">
        <v>217</v>
      </c>
      <c r="L38" s="1145">
        <f>J38+K38</f>
        <v>697</v>
      </c>
      <c r="M38" s="1146"/>
      <c r="N38" s="1147"/>
      <c r="O38" s="1147" t="s">
        <v>259</v>
      </c>
      <c r="P38" s="1147"/>
      <c r="Q38" s="1147"/>
      <c r="R38" s="1147"/>
      <c r="S38" s="1147"/>
      <c r="T38" s="1147"/>
      <c r="U38" s="1147" t="s">
        <v>1636</v>
      </c>
      <c r="V38" s="1147"/>
      <c r="W38" s="1148"/>
      <c r="X38" s="1149"/>
      <c r="Y38" s="1150" t="s">
        <v>67</v>
      </c>
      <c r="Z38" s="1361" t="s">
        <v>3138</v>
      </c>
    </row>
    <row r="39" spans="1:26" x14ac:dyDescent="0.3">
      <c r="F39" s="158"/>
      <c r="G39" s="158"/>
    </row>
    <row r="40" spans="1:26" x14ac:dyDescent="0.3">
      <c r="F40" s="158"/>
      <c r="G40" s="158"/>
    </row>
    <row r="41" spans="1:26" x14ac:dyDescent="0.3">
      <c r="F41" s="158"/>
      <c r="G41" s="158"/>
    </row>
    <row r="42" spans="1:26" x14ac:dyDescent="0.3">
      <c r="F42" s="158"/>
      <c r="G42" s="158"/>
    </row>
    <row r="43" spans="1:26" x14ac:dyDescent="0.3">
      <c r="F43" s="158"/>
      <c r="G43" s="158"/>
    </row>
    <row r="44" spans="1:26" x14ac:dyDescent="0.3">
      <c r="F44" s="158"/>
      <c r="G44" s="158"/>
    </row>
    <row r="45" spans="1:26" x14ac:dyDescent="0.3">
      <c r="F45" s="158"/>
      <c r="G45" s="158"/>
    </row>
    <row r="46" spans="1:26" x14ac:dyDescent="0.3">
      <c r="F46" s="158"/>
      <c r="G46" s="158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I1:I1048576">
    <cfRule type="duplicateValues" dxfId="22" priority="4"/>
  </conditionalFormatting>
  <conditionalFormatting sqref="Y1:Y1048576">
    <cfRule type="containsText" dxfId="21" priority="3" operator="containsText" text="대구">
      <formula>NOT(ISERROR(SEARCH("대구",Y1)))</formula>
    </cfRule>
  </conditionalFormatting>
  <conditionalFormatting sqref="E1:E1048576">
    <cfRule type="containsText" dxfId="20" priority="1" operator="containsText" text="한국화낙">
      <formula>NOT(ISERROR(SEARCH("한국화낙",E1)))</formula>
    </cfRule>
    <cfRule type="containsText" dxfId="19" priority="2" operator="containsText" text="KOSME">
      <formula>NOT(ISERROR(SEARCH("KOSME",E1)))</formula>
    </cfRule>
  </conditionalFormatting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9EEA-527D-420E-8423-187EFD3E1EA3}">
  <sheetPr codeName="Sheet15"/>
  <dimension ref="A1:AA46"/>
  <sheetViews>
    <sheetView zoomScale="115" zoomScaleNormal="115" workbookViewId="0">
      <selection activeCell="I19" sqref="I19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" style="1282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646"/>
      <c r="B4" s="1696"/>
      <c r="C4" s="1648"/>
      <c r="D4" s="1648"/>
      <c r="E4" s="1648"/>
      <c r="F4" s="1064" t="s">
        <v>13</v>
      </c>
      <c r="G4" s="1064" t="s">
        <v>14</v>
      </c>
      <c r="H4" s="1287" t="s">
        <v>2261</v>
      </c>
      <c r="I4" s="1064" t="s">
        <v>15</v>
      </c>
      <c r="J4" s="487" t="s">
        <v>16</v>
      </c>
      <c r="K4" s="488" t="s">
        <v>17</v>
      </c>
      <c r="L4" s="489" t="s">
        <v>18</v>
      </c>
      <c r="M4" s="490">
        <v>1</v>
      </c>
      <c r="N4" s="491">
        <v>2</v>
      </c>
      <c r="O4" s="491">
        <v>3</v>
      </c>
      <c r="P4" s="492">
        <v>4</v>
      </c>
      <c r="Q4" s="492">
        <v>5</v>
      </c>
      <c r="R4" s="492">
        <v>6</v>
      </c>
      <c r="S4" s="491">
        <v>7</v>
      </c>
      <c r="T4" s="491">
        <v>8</v>
      </c>
      <c r="U4" s="491">
        <v>9</v>
      </c>
      <c r="V4" s="492">
        <v>10</v>
      </c>
      <c r="W4" s="493">
        <v>11</v>
      </c>
      <c r="X4" s="494">
        <v>12</v>
      </c>
      <c r="Y4" s="1643"/>
      <c r="Z4" s="1643"/>
      <c r="AA4" s="1644"/>
    </row>
    <row r="5" spans="1:27" ht="22.5" x14ac:dyDescent="0.3">
      <c r="A5" s="138" t="s">
        <v>190</v>
      </c>
      <c r="B5" s="1065" t="s">
        <v>191</v>
      </c>
      <c r="C5" s="41">
        <v>30</v>
      </c>
      <c r="D5" s="41">
        <v>7</v>
      </c>
      <c r="E5" s="41" t="s">
        <v>192</v>
      </c>
      <c r="F5" s="90" t="str">
        <f>VLOOKUP(H5,'5.21명단'!$A:$F,3,FALSE)</f>
        <v>글로벌사업팀</v>
      </c>
      <c r="G5" s="89" t="str">
        <f>VLOOKUP(H5,'5.21명단'!$A:$F,4,FALSE)</f>
        <v>대리</v>
      </c>
      <c r="H5" s="1369">
        <v>112005</v>
      </c>
      <c r="I5" s="42" t="s">
        <v>193</v>
      </c>
      <c r="J5" s="43">
        <v>64</v>
      </c>
      <c r="K5" s="29">
        <v>0</v>
      </c>
      <c r="L5" s="30">
        <f>J5+K5</f>
        <v>64</v>
      </c>
      <c r="M5" s="31"/>
      <c r="N5" s="32"/>
      <c r="O5" s="32"/>
      <c r="P5" s="34"/>
      <c r="Q5" s="34"/>
      <c r="R5" s="34"/>
      <c r="S5" s="32"/>
      <c r="T5" s="32"/>
      <c r="U5" s="32"/>
      <c r="V5" s="34" t="s">
        <v>194</v>
      </c>
      <c r="W5" s="35"/>
      <c r="X5" s="36"/>
      <c r="Y5" s="45" t="s">
        <v>195</v>
      </c>
      <c r="Z5" s="537"/>
    </row>
    <row r="6" spans="1:27" ht="22.5" x14ac:dyDescent="0.3">
      <c r="A6" s="138" t="s">
        <v>2166</v>
      </c>
      <c r="B6" s="1065" t="s">
        <v>2170</v>
      </c>
      <c r="C6" s="41">
        <v>2</v>
      </c>
      <c r="D6" s="41"/>
      <c r="E6" s="41" t="s">
        <v>2171</v>
      </c>
      <c r="F6" s="1211" t="str">
        <f>VLOOKUP(H6,'5.21명단'!$A:$F,3,FALSE)</f>
        <v>공정장비팀</v>
      </c>
      <c r="G6" s="1212" t="str">
        <f>VLOOKUP(H6,'5.21명단'!$A:$F,4,FALSE)</f>
        <v>과장</v>
      </c>
      <c r="H6" s="1369">
        <v>111002</v>
      </c>
      <c r="I6" s="42" t="s">
        <v>2178</v>
      </c>
      <c r="J6" s="43">
        <v>50</v>
      </c>
      <c r="K6" s="29">
        <v>60</v>
      </c>
      <c r="L6" s="30">
        <f t="shared" ref="L6:L29" si="0">J6+K6</f>
        <v>110</v>
      </c>
      <c r="M6" s="31"/>
      <c r="N6" s="32"/>
      <c r="O6" s="32"/>
      <c r="P6" s="34"/>
      <c r="Q6" s="34"/>
      <c r="R6" s="656" t="s">
        <v>2190</v>
      </c>
      <c r="S6" s="32"/>
      <c r="T6" s="32"/>
      <c r="U6" s="32"/>
      <c r="V6" s="34" t="s">
        <v>2180</v>
      </c>
      <c r="W6" s="35"/>
      <c r="X6" s="36"/>
      <c r="Y6" s="45" t="s">
        <v>2174</v>
      </c>
      <c r="Z6" s="534" t="s">
        <v>2189</v>
      </c>
    </row>
    <row r="7" spans="1:27" ht="22.5" x14ac:dyDescent="0.3">
      <c r="A7" s="138" t="s">
        <v>2166</v>
      </c>
      <c r="B7" s="1065" t="s">
        <v>2170</v>
      </c>
      <c r="C7" s="41">
        <v>2</v>
      </c>
      <c r="D7" s="41"/>
      <c r="E7" s="41" t="s">
        <v>2171</v>
      </c>
      <c r="F7" s="1211" t="str">
        <f>VLOOKUP(H7,'5.21명단'!$A:$F,3,FALSE)</f>
        <v>공정장비팀</v>
      </c>
      <c r="G7" s="1212" t="str">
        <f>VLOOKUP(H7,'5.21명단'!$A:$F,4,FALSE)</f>
        <v>주임</v>
      </c>
      <c r="H7" s="1369">
        <v>122123</v>
      </c>
      <c r="I7" s="42" t="s">
        <v>2179</v>
      </c>
      <c r="J7" s="43">
        <v>50</v>
      </c>
      <c r="K7" s="29">
        <v>60</v>
      </c>
      <c r="L7" s="30">
        <f t="shared" si="0"/>
        <v>110</v>
      </c>
      <c r="M7" s="31"/>
      <c r="N7" s="32"/>
      <c r="O7" s="32"/>
      <c r="P7" s="34"/>
      <c r="Q7" s="34"/>
      <c r="R7" s="656" t="s">
        <v>2190</v>
      </c>
      <c r="S7" s="32"/>
      <c r="T7" s="32"/>
      <c r="U7" s="32"/>
      <c r="V7" s="34" t="s">
        <v>2180</v>
      </c>
      <c r="W7" s="35"/>
      <c r="X7" s="36"/>
      <c r="Y7" s="45" t="s">
        <v>2174</v>
      </c>
      <c r="Z7" s="534" t="s">
        <v>2189</v>
      </c>
    </row>
    <row r="8" spans="1:27" ht="22.5" x14ac:dyDescent="0.3">
      <c r="A8" s="138" t="s">
        <v>54</v>
      </c>
      <c r="B8" s="1066" t="s">
        <v>221</v>
      </c>
      <c r="C8" s="41">
        <v>2</v>
      </c>
      <c r="D8" s="41">
        <v>14</v>
      </c>
      <c r="E8" s="41" t="s">
        <v>222</v>
      </c>
      <c r="F8" s="1211" t="str">
        <f>VLOOKUP(H8,'5.21명단'!$A:$F,3,FALSE)</f>
        <v>글로벌사업팀</v>
      </c>
      <c r="G8" s="1212" t="str">
        <f>VLOOKUP(H8,'5.21명단'!$A:$F,4,FALSE)</f>
        <v>관리직사원</v>
      </c>
      <c r="H8" s="1369">
        <v>123039</v>
      </c>
      <c r="I8" s="42" t="s">
        <v>3123</v>
      </c>
      <c r="J8" s="43">
        <v>440</v>
      </c>
      <c r="K8" s="29">
        <v>217</v>
      </c>
      <c r="L8" s="30">
        <f t="shared" si="0"/>
        <v>657</v>
      </c>
      <c r="M8" s="31"/>
      <c r="N8" s="32"/>
      <c r="O8" s="32"/>
      <c r="P8" s="34"/>
      <c r="Q8" s="34"/>
      <c r="R8" s="34"/>
      <c r="S8" s="32"/>
      <c r="T8" s="32"/>
      <c r="U8" s="32"/>
      <c r="V8" s="34" t="s">
        <v>223</v>
      </c>
      <c r="W8" s="35"/>
      <c r="X8" s="36"/>
      <c r="Y8" s="45" t="s">
        <v>67</v>
      </c>
      <c r="Z8" s="534"/>
    </row>
    <row r="9" spans="1:27" ht="22.5" x14ac:dyDescent="0.3">
      <c r="A9" s="199" t="s">
        <v>54</v>
      </c>
      <c r="B9" s="1065" t="s">
        <v>1346</v>
      </c>
      <c r="C9" s="99">
        <v>2</v>
      </c>
      <c r="D9" s="99">
        <v>14</v>
      </c>
      <c r="E9" s="99" t="s">
        <v>288</v>
      </c>
      <c r="F9" s="1209" t="str">
        <f>VLOOKUP(H9,'5.21명단'!$A:$F,3,FALSE)</f>
        <v>솔루션서비스팀</v>
      </c>
      <c r="G9" s="1217" t="str">
        <f>VLOOKUP(H9,'5.21명단'!$A:$F,4,FALSE)</f>
        <v>계장</v>
      </c>
      <c r="H9" s="1368">
        <v>122033</v>
      </c>
      <c r="I9" s="100" t="s">
        <v>1319</v>
      </c>
      <c r="J9" s="101">
        <v>380</v>
      </c>
      <c r="K9" s="220">
        <v>130</v>
      </c>
      <c r="L9" s="30">
        <f t="shared" si="0"/>
        <v>510</v>
      </c>
      <c r="M9" s="31"/>
      <c r="N9" s="32"/>
      <c r="O9" s="32"/>
      <c r="P9" s="34"/>
      <c r="Q9" s="34"/>
      <c r="R9" s="34"/>
      <c r="S9" s="32"/>
      <c r="T9" s="32"/>
      <c r="U9" s="32"/>
      <c r="V9" s="34" t="s">
        <v>337</v>
      </c>
      <c r="W9" s="35"/>
      <c r="X9" s="104"/>
      <c r="Y9" s="105" t="s">
        <v>67</v>
      </c>
      <c r="Z9" s="532"/>
    </row>
    <row r="10" spans="1:27" ht="22.5" x14ac:dyDescent="0.3">
      <c r="A10" s="138" t="s">
        <v>54</v>
      </c>
      <c r="B10" s="1065" t="s">
        <v>1349</v>
      </c>
      <c r="C10" s="41">
        <v>2</v>
      </c>
      <c r="D10" s="41">
        <v>14</v>
      </c>
      <c r="E10" s="41" t="s">
        <v>222</v>
      </c>
      <c r="F10" s="1211" t="str">
        <f>VLOOKUP(H10,'5.21명단'!$A:$F,3,FALSE)</f>
        <v>솔루션영업팀</v>
      </c>
      <c r="G10" s="1214" t="str">
        <f>VLOOKUP(H10,'5.21명단'!$A:$F,4,FALSE)</f>
        <v>부장</v>
      </c>
      <c r="H10" s="1369">
        <v>100254</v>
      </c>
      <c r="I10" s="42" t="s">
        <v>1351</v>
      </c>
      <c r="J10" s="43">
        <v>470</v>
      </c>
      <c r="K10" s="209">
        <v>70</v>
      </c>
      <c r="L10" s="30">
        <f t="shared" si="0"/>
        <v>540</v>
      </c>
      <c r="M10" s="31"/>
      <c r="N10" s="32"/>
      <c r="O10" s="32"/>
      <c r="P10" s="34"/>
      <c r="Q10" s="34"/>
      <c r="R10" s="34"/>
      <c r="S10" s="32"/>
      <c r="T10" s="32"/>
      <c r="U10" s="32"/>
      <c r="V10" s="34" t="s">
        <v>379</v>
      </c>
      <c r="W10" s="35"/>
      <c r="X10" s="36"/>
      <c r="Y10" s="45" t="s">
        <v>145</v>
      </c>
      <c r="Z10" s="532"/>
    </row>
    <row r="11" spans="1:27" ht="22.5" x14ac:dyDescent="0.3">
      <c r="A11" s="138" t="s">
        <v>54</v>
      </c>
      <c r="B11" s="1065" t="s">
        <v>1349</v>
      </c>
      <c r="C11" s="41">
        <v>2</v>
      </c>
      <c r="D11" s="41">
        <v>14</v>
      </c>
      <c r="E11" s="41" t="s">
        <v>222</v>
      </c>
      <c r="F11" s="1211" t="str">
        <f>VLOOKUP(H11,'5.21명단'!$A:$F,3,FALSE)</f>
        <v>솔루션영업팀</v>
      </c>
      <c r="G11" s="1214" t="str">
        <f>VLOOKUP(H11,'5.21명단'!$A:$F,4,FALSE)</f>
        <v>부장</v>
      </c>
      <c r="H11" s="1369">
        <v>103052</v>
      </c>
      <c r="I11" s="42" t="s">
        <v>1362</v>
      </c>
      <c r="J11" s="43">
        <v>470</v>
      </c>
      <c r="K11" s="209">
        <v>140</v>
      </c>
      <c r="L11" s="30">
        <f t="shared" si="0"/>
        <v>610</v>
      </c>
      <c r="M11" s="31"/>
      <c r="N11" s="32"/>
      <c r="O11" s="32"/>
      <c r="P11" s="34"/>
      <c r="Q11" s="34"/>
      <c r="R11" s="34"/>
      <c r="S11" s="32"/>
      <c r="T11" s="32"/>
      <c r="U11" s="32"/>
      <c r="V11" s="34" t="s">
        <v>379</v>
      </c>
      <c r="W11" s="35"/>
      <c r="X11" s="36"/>
      <c r="Y11" s="45" t="s">
        <v>145</v>
      </c>
      <c r="Z11" s="532"/>
    </row>
    <row r="12" spans="1:27" ht="22.5" x14ac:dyDescent="0.3">
      <c r="A12" s="40" t="s">
        <v>63</v>
      </c>
      <c r="B12" s="1071" t="s">
        <v>1123</v>
      </c>
      <c r="C12" s="41">
        <v>3</v>
      </c>
      <c r="D12" s="41">
        <v>24</v>
      </c>
      <c r="E12" s="41" t="s">
        <v>288</v>
      </c>
      <c r="F12" s="1211" t="str">
        <f>VLOOKUP(H12,'5.21명단'!$A:$F,3,FALSE)</f>
        <v>로봇제어팀</v>
      </c>
      <c r="G12" s="1212" t="str">
        <f>VLOOKUP(H12,'5.21명단'!$A:$F,4,FALSE)</f>
        <v>차장</v>
      </c>
      <c r="H12" s="1369">
        <v>123023</v>
      </c>
      <c r="I12" s="42" t="s">
        <v>1125</v>
      </c>
      <c r="J12" s="43">
        <v>440</v>
      </c>
      <c r="K12" s="29">
        <v>455</v>
      </c>
      <c r="L12" s="30">
        <f t="shared" si="0"/>
        <v>895</v>
      </c>
      <c r="M12" s="31"/>
      <c r="N12" s="32"/>
      <c r="O12" s="32"/>
      <c r="P12" s="34"/>
      <c r="Q12" s="34"/>
      <c r="R12" s="34"/>
      <c r="S12" s="32"/>
      <c r="T12" s="32"/>
      <c r="U12" s="32"/>
      <c r="V12" s="34" t="s">
        <v>330</v>
      </c>
      <c r="W12" s="35"/>
      <c r="X12" s="36"/>
      <c r="Y12" s="45" t="s">
        <v>67</v>
      </c>
      <c r="Z12" s="532"/>
    </row>
    <row r="13" spans="1:27" ht="22.5" x14ac:dyDescent="0.3">
      <c r="A13" s="199" t="s">
        <v>54</v>
      </c>
      <c r="B13" s="1065" t="s">
        <v>1285</v>
      </c>
      <c r="C13" s="99">
        <v>3</v>
      </c>
      <c r="D13" s="99">
        <v>21</v>
      </c>
      <c r="E13" s="99" t="s">
        <v>1286</v>
      </c>
      <c r="F13" s="1209" t="str">
        <f>VLOOKUP(H13,'5.21명단'!$A:$F,3,FALSE)</f>
        <v>솔루션서비스팀</v>
      </c>
      <c r="G13" s="1217" t="str">
        <f>VLOOKUP(H13,'5.21명단'!$A:$F,4,FALSE)</f>
        <v>부장</v>
      </c>
      <c r="H13" s="1368">
        <v>109004</v>
      </c>
      <c r="I13" s="100" t="s">
        <v>1288</v>
      </c>
      <c r="J13" s="101">
        <v>231</v>
      </c>
      <c r="K13" s="220">
        <v>225</v>
      </c>
      <c r="L13" s="30">
        <f t="shared" si="0"/>
        <v>456</v>
      </c>
      <c r="M13" s="31"/>
      <c r="N13" s="32"/>
      <c r="O13" s="32"/>
      <c r="P13" s="34"/>
      <c r="Q13" s="34"/>
      <c r="R13" s="34"/>
      <c r="S13" s="32"/>
      <c r="T13" s="32"/>
      <c r="U13" s="32"/>
      <c r="V13" s="34" t="s">
        <v>330</v>
      </c>
      <c r="W13" s="35"/>
      <c r="X13" s="104"/>
      <c r="Y13" s="105" t="s">
        <v>67</v>
      </c>
      <c r="Z13" s="532"/>
    </row>
    <row r="14" spans="1:27" ht="22.5" x14ac:dyDescent="0.3">
      <c r="A14" s="65" t="s">
        <v>54</v>
      </c>
      <c r="B14" s="1071" t="s">
        <v>1142</v>
      </c>
      <c r="C14" s="41">
        <v>5</v>
      </c>
      <c r="D14" s="41">
        <v>27</v>
      </c>
      <c r="E14" s="41" t="s">
        <v>288</v>
      </c>
      <c r="F14" s="1211" t="str">
        <f>VLOOKUP(H14,'5.21명단'!$A:$F,3,FALSE)</f>
        <v>로봇제어팀</v>
      </c>
      <c r="G14" s="1212" t="str">
        <f>VLOOKUP(H14,'5.21명단'!$A:$F,4,FALSE)</f>
        <v>대리</v>
      </c>
      <c r="H14" s="1369">
        <v>122129</v>
      </c>
      <c r="I14" s="42" t="s">
        <v>1138</v>
      </c>
      <c r="J14" s="43">
        <v>670</v>
      </c>
      <c r="K14" s="29">
        <v>430</v>
      </c>
      <c r="L14" s="30">
        <f t="shared" si="0"/>
        <v>1100</v>
      </c>
      <c r="M14" s="31"/>
      <c r="N14" s="32"/>
      <c r="O14" s="32"/>
      <c r="P14" s="34"/>
      <c r="Q14" s="34"/>
      <c r="R14" s="34"/>
      <c r="S14" s="32"/>
      <c r="T14" s="32"/>
      <c r="U14" s="32"/>
      <c r="V14" s="34" t="s">
        <v>1143</v>
      </c>
      <c r="W14" s="35"/>
      <c r="X14" s="36"/>
      <c r="Y14" s="45" t="s">
        <v>67</v>
      </c>
      <c r="Z14" s="532"/>
    </row>
    <row r="15" spans="1:27" ht="22.5" x14ac:dyDescent="0.3">
      <c r="A15" s="405" t="s">
        <v>1072</v>
      </c>
      <c r="B15" s="1072" t="s">
        <v>1073</v>
      </c>
      <c r="C15" s="320">
        <v>4</v>
      </c>
      <c r="D15" s="320">
        <v>21</v>
      </c>
      <c r="E15" s="320" t="s">
        <v>192</v>
      </c>
      <c r="F15" s="1224" t="str">
        <f>VLOOKUP(H15,'5.21명단'!$A:$F,3,FALSE)</f>
        <v>로보틱스팀</v>
      </c>
      <c r="G15" s="1225" t="str">
        <f>VLOOKUP(H15,'5.21명단'!$A:$F,4,FALSE)</f>
        <v>대리</v>
      </c>
      <c r="H15" s="1380">
        <v>107010</v>
      </c>
      <c r="I15" s="319" t="s">
        <v>1074</v>
      </c>
      <c r="J15" s="406">
        <v>530</v>
      </c>
      <c r="K15" s="407">
        <v>250</v>
      </c>
      <c r="L15" s="30">
        <f t="shared" si="0"/>
        <v>780</v>
      </c>
      <c r="M15" s="31"/>
      <c r="N15" s="32"/>
      <c r="O15" s="32"/>
      <c r="P15" s="34"/>
      <c r="Q15" s="34"/>
      <c r="R15" s="34"/>
      <c r="S15" s="32"/>
      <c r="T15" s="32"/>
      <c r="U15" s="32"/>
      <c r="V15" s="34" t="s">
        <v>972</v>
      </c>
      <c r="W15" s="35"/>
      <c r="X15" s="409"/>
      <c r="Y15" s="410" t="s">
        <v>60</v>
      </c>
      <c r="Z15" s="534"/>
    </row>
    <row r="16" spans="1:27" ht="22.5" x14ac:dyDescent="0.3">
      <c r="A16" s="501" t="s">
        <v>416</v>
      </c>
      <c r="B16" s="681" t="s">
        <v>1278</v>
      </c>
      <c r="C16" s="502">
        <v>5</v>
      </c>
      <c r="D16" s="502">
        <v>40</v>
      </c>
      <c r="E16" s="502" t="s">
        <v>511</v>
      </c>
      <c r="F16" s="1231" t="str">
        <f>VLOOKUP(H16,'5.21명단'!$A:$F,3,FALSE)</f>
        <v>솔루션서비스팀</v>
      </c>
      <c r="G16" s="1232" t="str">
        <f>VLOOKUP(H16,'5.21명단'!$A:$F,4,FALSE)</f>
        <v>부장</v>
      </c>
      <c r="H16" s="1385">
        <v>102037</v>
      </c>
      <c r="I16" s="503" t="s">
        <v>1280</v>
      </c>
      <c r="J16" s="504">
        <v>990</v>
      </c>
      <c r="K16" s="505">
        <v>535</v>
      </c>
      <c r="L16" s="30">
        <f t="shared" si="0"/>
        <v>1525</v>
      </c>
      <c r="M16" s="31"/>
      <c r="N16" s="32"/>
      <c r="O16" s="32"/>
      <c r="P16" s="656" t="s">
        <v>1281</v>
      </c>
      <c r="Q16" s="34"/>
      <c r="R16" s="34"/>
      <c r="S16" s="32"/>
      <c r="T16" s="32"/>
      <c r="U16" s="32"/>
      <c r="V16" s="34" t="s">
        <v>1876</v>
      </c>
      <c r="W16" s="35"/>
      <c r="X16" s="507"/>
      <c r="Y16" s="508" t="s">
        <v>1282</v>
      </c>
      <c r="Z16" s="213" t="s">
        <v>1877</v>
      </c>
    </row>
    <row r="17" spans="1:26" ht="22.5" x14ac:dyDescent="0.3">
      <c r="A17" s="138" t="s">
        <v>19</v>
      </c>
      <c r="B17" s="1065" t="s">
        <v>320</v>
      </c>
      <c r="C17" s="41">
        <v>2</v>
      </c>
      <c r="D17" s="41">
        <v>14</v>
      </c>
      <c r="E17" s="41" t="s">
        <v>222</v>
      </c>
      <c r="F17" s="1211" t="str">
        <f>VLOOKUP(H17,'5.21명단'!$A:$F,3,FALSE)</f>
        <v>SCM팀</v>
      </c>
      <c r="G17" s="1212" t="str">
        <f>VLOOKUP(H17,'5.21명단'!$A:$F,4,FALSE)</f>
        <v>과장</v>
      </c>
      <c r="H17" s="1369">
        <v>113011</v>
      </c>
      <c r="I17" s="42" t="s">
        <v>322</v>
      </c>
      <c r="J17" s="43">
        <v>470</v>
      </c>
      <c r="K17" s="29">
        <v>20</v>
      </c>
      <c r="L17" s="30">
        <f t="shared" si="0"/>
        <v>490</v>
      </c>
      <c r="M17" s="31"/>
      <c r="N17" s="32"/>
      <c r="O17" s="32"/>
      <c r="P17" s="34"/>
      <c r="Q17" s="34"/>
      <c r="R17" s="34"/>
      <c r="S17" s="32"/>
      <c r="T17" s="32"/>
      <c r="U17" s="32"/>
      <c r="V17" s="34" t="s">
        <v>323</v>
      </c>
      <c r="W17" s="35"/>
      <c r="X17" s="36"/>
      <c r="Y17" s="45" t="s">
        <v>324</v>
      </c>
      <c r="Z17" s="534"/>
    </row>
    <row r="18" spans="1:26" ht="22.5" x14ac:dyDescent="0.3">
      <c r="A18" s="138" t="s">
        <v>2166</v>
      </c>
      <c r="B18" s="1065" t="s">
        <v>2181</v>
      </c>
      <c r="C18" s="41">
        <v>2</v>
      </c>
      <c r="D18" s="41">
        <v>16</v>
      </c>
      <c r="E18" s="41" t="s">
        <v>2171</v>
      </c>
      <c r="F18" s="1211" t="str">
        <f>VLOOKUP(H18,'5.21명단'!$A:$F,3,FALSE)</f>
        <v>자동화1팀</v>
      </c>
      <c r="G18" s="1212" t="str">
        <f>VLOOKUP(H18,'5.21명단'!$A:$F,4,FALSE)</f>
        <v>대리</v>
      </c>
      <c r="H18" s="1369">
        <v>118008</v>
      </c>
      <c r="I18" s="42" t="s">
        <v>2182</v>
      </c>
      <c r="J18" s="43">
        <v>50</v>
      </c>
      <c r="K18" s="29">
        <v>60</v>
      </c>
      <c r="L18" s="30">
        <f t="shared" si="0"/>
        <v>110</v>
      </c>
      <c r="M18" s="31"/>
      <c r="N18" s="32"/>
      <c r="O18" s="32"/>
      <c r="P18" s="34"/>
      <c r="Q18" s="34"/>
      <c r="R18" s="34"/>
      <c r="S18" s="32"/>
      <c r="T18" s="32"/>
      <c r="U18" s="32"/>
      <c r="V18" s="34" t="s">
        <v>2185</v>
      </c>
      <c r="W18" s="35"/>
      <c r="X18" s="36"/>
      <c r="Y18" s="45" t="s">
        <v>2174</v>
      </c>
      <c r="Z18" s="534" t="s">
        <v>2193</v>
      </c>
    </row>
    <row r="19" spans="1:26" ht="22.5" x14ac:dyDescent="0.3">
      <c r="A19" s="138" t="s">
        <v>2166</v>
      </c>
      <c r="B19" s="1065" t="s">
        <v>2181</v>
      </c>
      <c r="C19" s="41">
        <v>2</v>
      </c>
      <c r="D19" s="41">
        <v>16</v>
      </c>
      <c r="E19" s="41" t="s">
        <v>2171</v>
      </c>
      <c r="F19" s="1211" t="str">
        <f>VLOOKUP(H19,'5.21명단'!$A:$F,3,FALSE)</f>
        <v>설비기술팀</v>
      </c>
      <c r="G19" s="1212" t="str">
        <f>VLOOKUP(H19,'5.21명단'!$A:$F,4,FALSE)</f>
        <v>과장</v>
      </c>
      <c r="H19" s="1369">
        <v>112028</v>
      </c>
      <c r="I19" s="42" t="s">
        <v>2183</v>
      </c>
      <c r="J19" s="43">
        <v>50</v>
      </c>
      <c r="K19" s="29">
        <v>60</v>
      </c>
      <c r="L19" s="30">
        <f t="shared" si="0"/>
        <v>110</v>
      </c>
      <c r="M19" s="31"/>
      <c r="N19" s="32"/>
      <c r="O19" s="32"/>
      <c r="P19" s="34"/>
      <c r="Q19" s="34"/>
      <c r="R19" s="34"/>
      <c r="S19" s="32"/>
      <c r="T19" s="32"/>
      <c r="U19" s="656" t="s">
        <v>669</v>
      </c>
      <c r="V19" s="34" t="s">
        <v>2185</v>
      </c>
      <c r="W19" s="35"/>
      <c r="X19" s="36"/>
      <c r="Y19" s="45" t="s">
        <v>2174</v>
      </c>
      <c r="Z19" s="534" t="s">
        <v>2189</v>
      </c>
    </row>
    <row r="20" spans="1:26" ht="22.5" x14ac:dyDescent="0.3">
      <c r="A20" s="138" t="s">
        <v>2166</v>
      </c>
      <c r="B20" s="1065" t="s">
        <v>2181</v>
      </c>
      <c r="C20" s="41">
        <v>2</v>
      </c>
      <c r="D20" s="41">
        <v>16</v>
      </c>
      <c r="E20" s="41" t="s">
        <v>2171</v>
      </c>
      <c r="F20" s="1211" t="str">
        <f>VLOOKUP(H20,'5.21명단'!$A:$F,3,FALSE)</f>
        <v>자동화2팀</v>
      </c>
      <c r="G20" s="1212" t="str">
        <f>VLOOKUP(H20,'5.21명단'!$A:$F,4,FALSE)</f>
        <v>과장</v>
      </c>
      <c r="H20" s="1369">
        <v>115009</v>
      </c>
      <c r="I20" s="42" t="s">
        <v>2184</v>
      </c>
      <c r="J20" s="43">
        <v>50</v>
      </c>
      <c r="K20" s="29">
        <v>60</v>
      </c>
      <c r="L20" s="30">
        <f t="shared" si="0"/>
        <v>110</v>
      </c>
      <c r="M20" s="31"/>
      <c r="N20" s="32"/>
      <c r="O20" s="32"/>
      <c r="P20" s="34"/>
      <c r="Q20" s="34"/>
      <c r="R20" s="34"/>
      <c r="S20" s="32"/>
      <c r="T20" s="32"/>
      <c r="U20" s="32"/>
      <c r="V20" s="34" t="s">
        <v>2185</v>
      </c>
      <c r="W20" s="35"/>
      <c r="X20" s="36"/>
      <c r="Y20" s="45" t="s">
        <v>2174</v>
      </c>
      <c r="Z20" s="534" t="s">
        <v>2192</v>
      </c>
    </row>
    <row r="21" spans="1:26" ht="22.5" x14ac:dyDescent="0.3">
      <c r="A21" s="138" t="s">
        <v>2237</v>
      </c>
      <c r="B21" s="1065" t="s">
        <v>2250</v>
      </c>
      <c r="C21" s="41">
        <v>3</v>
      </c>
      <c r="D21" s="41">
        <v>8</v>
      </c>
      <c r="E21" s="41" t="s">
        <v>2239</v>
      </c>
      <c r="F21" s="1211" t="str">
        <f>VLOOKUP(H21,'5.21명단'!$A:$F,3,FALSE)</f>
        <v>감사팀</v>
      </c>
      <c r="G21" s="1212" t="str">
        <f>VLOOKUP(H21,'5.21명단'!$A:$F,4,FALSE)</f>
        <v>차장</v>
      </c>
      <c r="H21" s="1369">
        <v>105003</v>
      </c>
      <c r="I21" s="42" t="s">
        <v>2251</v>
      </c>
      <c r="J21" s="43">
        <v>600</v>
      </c>
      <c r="K21" s="29">
        <v>332</v>
      </c>
      <c r="L21" s="30">
        <f t="shared" si="0"/>
        <v>932</v>
      </c>
      <c r="M21" s="31"/>
      <c r="N21" s="32"/>
      <c r="O21" s="32"/>
      <c r="P21" s="34"/>
      <c r="Q21" s="34"/>
      <c r="R21" s="34"/>
      <c r="S21" s="32"/>
      <c r="T21" s="32"/>
      <c r="U21" s="32"/>
      <c r="V21" s="34" t="s">
        <v>2241</v>
      </c>
      <c r="W21" s="35"/>
      <c r="X21" s="36"/>
      <c r="Y21" s="45" t="s">
        <v>2242</v>
      </c>
      <c r="Z21" s="534" t="s">
        <v>2243</v>
      </c>
    </row>
    <row r="22" spans="1:26" ht="22.5" x14ac:dyDescent="0.3">
      <c r="A22" s="65" t="s">
        <v>54</v>
      </c>
      <c r="B22" s="1073" t="s">
        <v>854</v>
      </c>
      <c r="C22" s="41">
        <v>5</v>
      </c>
      <c r="D22" s="41">
        <v>27</v>
      </c>
      <c r="E22" s="41" t="s">
        <v>288</v>
      </c>
      <c r="F22" s="1211" t="str">
        <f>VLOOKUP(H22,'5.21명단'!$A:$F,3,FALSE)</f>
        <v>로봇제어팀</v>
      </c>
      <c r="G22" s="1212" t="str">
        <f>VLOOKUP(H22,'5.21명단'!$A:$F,4,FALSE)</f>
        <v>대리</v>
      </c>
      <c r="H22" s="1369">
        <v>116023</v>
      </c>
      <c r="I22" s="42" t="s">
        <v>1133</v>
      </c>
      <c r="J22" s="43">
        <v>620</v>
      </c>
      <c r="K22" s="29">
        <v>430</v>
      </c>
      <c r="L22" s="30">
        <f t="shared" si="0"/>
        <v>1050</v>
      </c>
      <c r="M22" s="31"/>
      <c r="N22" s="32"/>
      <c r="O22" s="32"/>
      <c r="P22" s="34"/>
      <c r="Q22" s="34"/>
      <c r="R22" s="34"/>
      <c r="S22" s="32"/>
      <c r="T22" s="32"/>
      <c r="U22" s="32"/>
      <c r="V22" s="34" t="s">
        <v>1134</v>
      </c>
      <c r="W22" s="35"/>
      <c r="X22" s="36"/>
      <c r="Y22" s="45" t="s">
        <v>67</v>
      </c>
      <c r="Z22" s="533"/>
    </row>
    <row r="23" spans="1:26" ht="22.5" x14ac:dyDescent="0.3">
      <c r="A23" s="40" t="s">
        <v>54</v>
      </c>
      <c r="B23" s="1071" t="s">
        <v>1208</v>
      </c>
      <c r="C23" s="41">
        <v>5</v>
      </c>
      <c r="D23" s="41">
        <v>27</v>
      </c>
      <c r="E23" s="41" t="s">
        <v>288</v>
      </c>
      <c r="F23" s="1211" t="str">
        <f>VLOOKUP(H23,'5.21명단'!$A:$F,3,FALSE)</f>
        <v>공정장비팀</v>
      </c>
      <c r="G23" s="1212" t="str">
        <f>VLOOKUP(H23,'5.21명단'!$A:$F,4,FALSE)</f>
        <v>대리</v>
      </c>
      <c r="H23" s="1369">
        <v>116052</v>
      </c>
      <c r="I23" s="42" t="s">
        <v>1204</v>
      </c>
      <c r="J23" s="43">
        <v>620</v>
      </c>
      <c r="K23" s="29">
        <v>430</v>
      </c>
      <c r="L23" s="30">
        <f t="shared" si="0"/>
        <v>1050</v>
      </c>
      <c r="M23" s="31"/>
      <c r="N23" s="32"/>
      <c r="O23" s="32"/>
      <c r="P23" s="34"/>
      <c r="Q23" s="34"/>
      <c r="R23" s="34"/>
      <c r="S23" s="32"/>
      <c r="T23" s="32"/>
      <c r="U23" s="32"/>
      <c r="V23" s="34" t="s">
        <v>1209</v>
      </c>
      <c r="W23" s="35"/>
      <c r="X23" s="36"/>
      <c r="Y23" s="45" t="s">
        <v>67</v>
      </c>
      <c r="Z23" s="533"/>
    </row>
    <row r="24" spans="1:26" ht="16.5" customHeight="1" x14ac:dyDescent="0.3">
      <c r="A24" s="205" t="s">
        <v>175</v>
      </c>
      <c r="B24" s="1067" t="s">
        <v>749</v>
      </c>
      <c r="C24" s="99">
        <v>3</v>
      </c>
      <c r="D24" s="99">
        <v>18</v>
      </c>
      <c r="E24" s="99" t="s">
        <v>714</v>
      </c>
      <c r="F24" s="1209" t="str">
        <f>VLOOKUP(H24,'5.21명단'!$A:$F,3,FALSE)</f>
        <v>품질보증팀(테크노)</v>
      </c>
      <c r="G24" s="1210" t="str">
        <f>VLOOKUP(H24,'5.21명단'!$A:$F,4,FALSE)</f>
        <v>계장</v>
      </c>
      <c r="H24" s="1368">
        <v>116027</v>
      </c>
      <c r="I24" s="100" t="s">
        <v>745</v>
      </c>
      <c r="J24" s="101">
        <v>540</v>
      </c>
      <c r="K24" s="102">
        <v>30</v>
      </c>
      <c r="L24" s="30">
        <f t="shared" si="0"/>
        <v>570</v>
      </c>
      <c r="M24" s="31"/>
      <c r="N24" s="32"/>
      <c r="O24" s="32"/>
      <c r="P24" s="34"/>
      <c r="Q24" s="34"/>
      <c r="R24" s="34"/>
      <c r="S24" s="32"/>
      <c r="T24" s="32"/>
      <c r="U24" s="32"/>
      <c r="V24" s="35" t="s">
        <v>750</v>
      </c>
      <c r="W24" s="35"/>
      <c r="X24" s="104"/>
      <c r="Y24" s="105" t="s">
        <v>735</v>
      </c>
      <c r="Z24" s="533"/>
    </row>
    <row r="25" spans="1:26" ht="22.5" x14ac:dyDescent="0.3">
      <c r="A25" s="138" t="s">
        <v>54</v>
      </c>
      <c r="B25" s="1065" t="s">
        <v>574</v>
      </c>
      <c r="C25" s="41">
        <v>2</v>
      </c>
      <c r="D25" s="41">
        <v>16</v>
      </c>
      <c r="E25" s="41" t="s">
        <v>222</v>
      </c>
      <c r="F25" s="1211" t="str">
        <f>VLOOKUP(H25,'5.21명단'!$A:$F,3,FALSE)</f>
        <v>레일공정팀(테크노)</v>
      </c>
      <c r="G25" s="1212" t="str">
        <f>VLOOKUP(H25,'5.21명단'!$A:$F,4,FALSE)</f>
        <v>주임</v>
      </c>
      <c r="H25" s="1369">
        <v>122141</v>
      </c>
      <c r="I25" s="42" t="s">
        <v>575</v>
      </c>
      <c r="J25" s="43">
        <v>490</v>
      </c>
      <c r="K25" s="29">
        <v>70</v>
      </c>
      <c r="L25" s="30">
        <f t="shared" si="0"/>
        <v>560</v>
      </c>
      <c r="M25" s="31"/>
      <c r="N25" s="32"/>
      <c r="O25" s="32"/>
      <c r="P25" s="34"/>
      <c r="Q25" s="34"/>
      <c r="R25" s="34"/>
      <c r="S25" s="32"/>
      <c r="T25" s="32"/>
      <c r="U25" s="32"/>
      <c r="V25" s="34" t="s">
        <v>576</v>
      </c>
      <c r="W25" s="35"/>
      <c r="X25" s="36"/>
      <c r="Y25" s="45" t="s">
        <v>348</v>
      </c>
      <c r="Z25" s="533"/>
    </row>
    <row r="26" spans="1:26" ht="22.5" x14ac:dyDescent="0.3">
      <c r="A26" s="199" t="s">
        <v>63</v>
      </c>
      <c r="B26" s="1069" t="s">
        <v>367</v>
      </c>
      <c r="C26" s="99">
        <v>2</v>
      </c>
      <c r="D26" s="99">
        <v>16</v>
      </c>
      <c r="E26" s="99" t="s">
        <v>380</v>
      </c>
      <c r="F26" s="1209" t="str">
        <f>VLOOKUP(H26,'5.21명단'!$A:$F,3,FALSE)</f>
        <v>재무회계팀</v>
      </c>
      <c r="G26" s="1210" t="str">
        <f>VLOOKUP(H26,'5.21명단'!$A:$F,4,FALSE)</f>
        <v>주임</v>
      </c>
      <c r="H26" s="1368">
        <v>123021</v>
      </c>
      <c r="I26" s="100" t="s">
        <v>378</v>
      </c>
      <c r="J26" s="101">
        <v>510</v>
      </c>
      <c r="K26" s="102">
        <v>217</v>
      </c>
      <c r="L26" s="1617">
        <f t="shared" si="0"/>
        <v>727</v>
      </c>
      <c r="M26" s="31"/>
      <c r="N26" s="32"/>
      <c r="O26" s="32"/>
      <c r="P26" s="34"/>
      <c r="Q26" s="34"/>
      <c r="R26" s="34"/>
      <c r="S26" s="32"/>
      <c r="T26" s="32"/>
      <c r="U26" s="32"/>
      <c r="V26" s="34" t="s">
        <v>259</v>
      </c>
      <c r="W26" s="35"/>
      <c r="X26" s="104"/>
      <c r="Y26" s="105" t="s">
        <v>60</v>
      </c>
      <c r="Z26" s="533"/>
    </row>
    <row r="27" spans="1:26" ht="22.5" x14ac:dyDescent="0.3">
      <c r="A27" s="349" t="s">
        <v>416</v>
      </c>
      <c r="B27" s="1065" t="s">
        <v>886</v>
      </c>
      <c r="C27" s="41">
        <v>3</v>
      </c>
      <c r="D27" s="41">
        <v>20</v>
      </c>
      <c r="E27" s="41" t="s">
        <v>222</v>
      </c>
      <c r="F27" s="1211" t="str">
        <f>VLOOKUP(H27,'5.21명단'!$A:$F,3,FALSE)</f>
        <v>제어팀</v>
      </c>
      <c r="G27" s="1212" t="str">
        <f>VLOOKUP(H27,'5.21명단'!$A:$F,4,FALSE)</f>
        <v>과장</v>
      </c>
      <c r="H27" s="1369">
        <v>110073</v>
      </c>
      <c r="I27" s="42" t="s">
        <v>881</v>
      </c>
      <c r="J27" s="43">
        <v>590</v>
      </c>
      <c r="K27" s="29">
        <v>268.60000000000002</v>
      </c>
      <c r="L27" s="30">
        <f t="shared" si="0"/>
        <v>858.6</v>
      </c>
      <c r="M27" s="31"/>
      <c r="N27" s="32"/>
      <c r="O27" s="32"/>
      <c r="P27" s="34"/>
      <c r="Q27" s="34"/>
      <c r="R27" s="34"/>
      <c r="S27" s="32"/>
      <c r="T27" s="32"/>
      <c r="U27" s="32"/>
      <c r="V27" s="34" t="s">
        <v>887</v>
      </c>
      <c r="W27" s="35"/>
      <c r="X27" s="36"/>
      <c r="Y27" s="45" t="s">
        <v>883</v>
      </c>
      <c r="Z27" s="533"/>
    </row>
    <row r="28" spans="1:26" ht="22.5" x14ac:dyDescent="0.3">
      <c r="A28" s="276" t="s">
        <v>54</v>
      </c>
      <c r="B28" s="1070" t="s">
        <v>672</v>
      </c>
      <c r="C28" s="277">
        <v>4</v>
      </c>
      <c r="D28" s="277">
        <v>22</v>
      </c>
      <c r="E28" s="277" t="s">
        <v>589</v>
      </c>
      <c r="F28" s="1215" t="str">
        <f>VLOOKUP(H28,'5.21명단'!$A:$F,3,FALSE)</f>
        <v>생산1팀(성서)</v>
      </c>
      <c r="G28" s="1221" t="str">
        <f>VLOOKUP(H28,'5.21명단'!$A:$F,4,FALSE)</f>
        <v>대리</v>
      </c>
      <c r="H28" s="1370">
        <v>116043</v>
      </c>
      <c r="I28" s="278" t="s">
        <v>673</v>
      </c>
      <c r="J28" s="279">
        <v>440</v>
      </c>
      <c r="K28" s="280">
        <v>323.8</v>
      </c>
      <c r="L28" s="30">
        <f t="shared" si="0"/>
        <v>763.8</v>
      </c>
      <c r="M28" s="282"/>
      <c r="N28" s="269"/>
      <c r="O28" s="269"/>
      <c r="P28" s="283"/>
      <c r="Q28" s="283"/>
      <c r="R28" s="283"/>
      <c r="S28" s="269"/>
      <c r="T28" s="269"/>
      <c r="U28" s="269"/>
      <c r="V28" s="283" t="s">
        <v>674</v>
      </c>
      <c r="W28" s="284" t="s">
        <v>675</v>
      </c>
      <c r="X28" s="285"/>
      <c r="Y28" s="286" t="s">
        <v>592</v>
      </c>
      <c r="Z28" s="534" t="s">
        <v>1629</v>
      </c>
    </row>
    <row r="29" spans="1:26" ht="23.25" thickBot="1" x14ac:dyDescent="0.35">
      <c r="A29" s="48" t="s">
        <v>63</v>
      </c>
      <c r="B29" s="1068" t="s">
        <v>1224</v>
      </c>
      <c r="C29" s="49">
        <v>3</v>
      </c>
      <c r="D29" s="49">
        <v>24</v>
      </c>
      <c r="E29" s="49" t="s">
        <v>1225</v>
      </c>
      <c r="F29" s="1222" t="str">
        <f>VLOOKUP(H29,'5.21명단'!$A:$F,3,FALSE)</f>
        <v>시스템개발팀</v>
      </c>
      <c r="G29" s="1223" t="str">
        <f>VLOOKUP(H29,'5.21명단'!$A:$F,4,FALSE)</f>
        <v>주임</v>
      </c>
      <c r="H29" s="1374">
        <v>123072</v>
      </c>
      <c r="I29" s="50" t="s">
        <v>1242</v>
      </c>
      <c r="J29" s="51">
        <v>500</v>
      </c>
      <c r="K29" s="126">
        <v>210</v>
      </c>
      <c r="L29" s="53">
        <f t="shared" si="0"/>
        <v>710</v>
      </c>
      <c r="M29" s="54"/>
      <c r="N29" s="55"/>
      <c r="O29" s="55"/>
      <c r="P29" s="56"/>
      <c r="Q29" s="56"/>
      <c r="R29" s="56"/>
      <c r="S29" s="55"/>
      <c r="T29" s="55"/>
      <c r="U29" s="55"/>
      <c r="V29" s="56">
        <v>0</v>
      </c>
      <c r="W29" s="57"/>
      <c r="X29" s="58"/>
      <c r="Y29" s="59" t="s">
        <v>331</v>
      </c>
      <c r="Z29" s="536"/>
    </row>
    <row r="30" spans="1:26" x14ac:dyDescent="0.3">
      <c r="F30" s="1206"/>
      <c r="G30" s="158"/>
      <c r="J30" s="903">
        <f>SUM(J5:J29)</f>
        <v>10315</v>
      </c>
    </row>
    <row r="31" spans="1:26" ht="22.5" x14ac:dyDescent="0.3">
      <c r="A31" s="1139" t="s">
        <v>54</v>
      </c>
      <c r="B31" s="1140" t="s">
        <v>340</v>
      </c>
      <c r="C31" s="1141">
        <v>3</v>
      </c>
      <c r="D31" s="1141">
        <v>18</v>
      </c>
      <c r="E31" s="1141" t="s">
        <v>21</v>
      </c>
      <c r="F31" s="1343" t="str">
        <f>VLOOKUP(H31,'5.21명단'!$A:$F,3,FALSE)</f>
        <v>예산관리팀</v>
      </c>
      <c r="G31" s="1344" t="str">
        <f>VLOOKUP(H31,'5.21명단'!$A:$F,4,FALSE)</f>
        <v>계장</v>
      </c>
      <c r="H31" s="1378">
        <v>121033</v>
      </c>
      <c r="I31" s="1142" t="s">
        <v>341</v>
      </c>
      <c r="J31" s="1143">
        <v>590</v>
      </c>
      <c r="K31" s="1144">
        <v>15</v>
      </c>
      <c r="L31" s="1145">
        <f>J31+K31</f>
        <v>605</v>
      </c>
      <c r="M31" s="1146"/>
      <c r="N31" s="1147"/>
      <c r="O31" s="1147"/>
      <c r="P31" s="1147"/>
      <c r="Q31" s="1147"/>
      <c r="R31" s="1147"/>
      <c r="S31" s="1147"/>
      <c r="T31" s="1147"/>
      <c r="U31" s="1147"/>
      <c r="V31" s="1147" t="s">
        <v>342</v>
      </c>
      <c r="W31" s="1148"/>
      <c r="X31" s="1149"/>
      <c r="Y31" s="1150" t="s">
        <v>67</v>
      </c>
      <c r="Z31" s="1362" t="s">
        <v>3144</v>
      </c>
    </row>
    <row r="32" spans="1:26" x14ac:dyDescent="0.3">
      <c r="F32" s="158"/>
      <c r="G32" s="158"/>
    </row>
    <row r="33" spans="6:7" x14ac:dyDescent="0.3">
      <c r="F33" s="158"/>
      <c r="G33" s="158"/>
    </row>
    <row r="34" spans="6:7" x14ac:dyDescent="0.3">
      <c r="F34" s="158"/>
      <c r="G34" s="158"/>
    </row>
    <row r="35" spans="6:7" x14ac:dyDescent="0.3">
      <c r="F35" s="158"/>
      <c r="G35" s="158"/>
    </row>
    <row r="36" spans="6:7" x14ac:dyDescent="0.3">
      <c r="F36" s="158"/>
      <c r="G36" s="158"/>
    </row>
    <row r="37" spans="6:7" x14ac:dyDescent="0.3">
      <c r="F37" s="158"/>
      <c r="G37" s="158"/>
    </row>
    <row r="38" spans="6:7" x14ac:dyDescent="0.3">
      <c r="F38" s="158"/>
      <c r="G38" s="158"/>
    </row>
    <row r="39" spans="6:7" x14ac:dyDescent="0.3">
      <c r="F39" s="158"/>
      <c r="G39" s="158"/>
    </row>
    <row r="40" spans="6:7" x14ac:dyDescent="0.3">
      <c r="F40" s="158"/>
      <c r="G40" s="158"/>
    </row>
    <row r="41" spans="6:7" x14ac:dyDescent="0.3">
      <c r="F41" s="158"/>
      <c r="G41" s="158"/>
    </row>
    <row r="42" spans="6:7" x14ac:dyDescent="0.3">
      <c r="F42" s="158"/>
      <c r="G42" s="158"/>
    </row>
    <row r="43" spans="6:7" x14ac:dyDescent="0.3">
      <c r="F43" s="158"/>
      <c r="G43" s="158"/>
    </row>
    <row r="44" spans="6:7" x14ac:dyDescent="0.3">
      <c r="F44" s="158"/>
      <c r="G44" s="158"/>
    </row>
    <row r="45" spans="6:7" x14ac:dyDescent="0.3">
      <c r="F45" s="158"/>
      <c r="G45" s="158"/>
    </row>
    <row r="46" spans="6:7" x14ac:dyDescent="0.3">
      <c r="F46" s="158"/>
      <c r="G46" s="158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1:Y1048576">
    <cfRule type="containsText" dxfId="18" priority="2" operator="containsText" text="대구">
      <formula>NOT(ISERROR(SEARCH("대구",Y1)))</formula>
    </cfRule>
  </conditionalFormatting>
  <conditionalFormatting sqref="E1:E1048576">
    <cfRule type="containsText" dxfId="17" priority="1" operator="containsText" text="한국화낙">
      <formula>NOT(ISERROR(SEARCH("한국화낙",E1)))</formula>
    </cfRule>
  </conditionalFormatting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F666-26E7-4C16-A486-1C5709666C28}">
  <sheetPr codeName="Sheet16"/>
  <dimension ref="A1:AA48"/>
  <sheetViews>
    <sheetView zoomScale="115" zoomScaleNormal="115" workbookViewId="0">
      <selection activeCell="K31" sqref="K30:K31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" style="1282" bestFit="1" customWidth="1"/>
    <col min="9" max="9" width="6.25" customWidth="1"/>
    <col min="10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646"/>
      <c r="B4" s="1696"/>
      <c r="C4" s="1648"/>
      <c r="D4" s="1648"/>
      <c r="E4" s="1648"/>
      <c r="F4" s="1364" t="s">
        <v>13</v>
      </c>
      <c r="G4" s="1364" t="s">
        <v>14</v>
      </c>
      <c r="H4" s="1287" t="s">
        <v>2261</v>
      </c>
      <c r="I4" s="1364" t="s">
        <v>15</v>
      </c>
      <c r="J4" s="487" t="s">
        <v>16</v>
      </c>
      <c r="K4" s="488" t="s">
        <v>17</v>
      </c>
      <c r="L4" s="489" t="s">
        <v>18</v>
      </c>
      <c r="M4" s="490">
        <v>1</v>
      </c>
      <c r="N4" s="491">
        <v>2</v>
      </c>
      <c r="O4" s="491">
        <v>3</v>
      </c>
      <c r="P4" s="492">
        <v>4</v>
      </c>
      <c r="Q4" s="492">
        <v>5</v>
      </c>
      <c r="R4" s="492">
        <v>6</v>
      </c>
      <c r="S4" s="491">
        <v>7</v>
      </c>
      <c r="T4" s="491">
        <v>8</v>
      </c>
      <c r="U4" s="491">
        <v>9</v>
      </c>
      <c r="V4" s="492">
        <v>10</v>
      </c>
      <c r="W4" s="493">
        <v>11</v>
      </c>
      <c r="X4" s="494">
        <v>12</v>
      </c>
      <c r="Y4" s="1643"/>
      <c r="Z4" s="1643"/>
      <c r="AA4" s="1644"/>
    </row>
    <row r="5" spans="1:27" ht="22.5" x14ac:dyDescent="0.3">
      <c r="A5" s="199" t="s">
        <v>54</v>
      </c>
      <c r="B5" s="1095" t="s">
        <v>642</v>
      </c>
      <c r="C5" s="99">
        <v>2</v>
      </c>
      <c r="D5" s="99">
        <v>14</v>
      </c>
      <c r="E5" s="99" t="s">
        <v>83</v>
      </c>
      <c r="F5" s="90" t="str">
        <f>VLOOKUP(H5,'5.21명단'!$A:$F,3,FALSE)</f>
        <v>제품출하팀(테크노)</v>
      </c>
      <c r="G5" s="89" t="str">
        <f>VLOOKUP(H5,'5.21명단'!$A:$F,4,FALSE)</f>
        <v>대리</v>
      </c>
      <c r="H5" s="1368">
        <v>117045</v>
      </c>
      <c r="I5" s="100" t="s">
        <v>643</v>
      </c>
      <c r="J5" s="101">
        <v>480</v>
      </c>
      <c r="K5" s="102">
        <v>10</v>
      </c>
      <c r="L5" s="103">
        <f>J5+K5</f>
        <v>490</v>
      </c>
      <c r="M5" s="31"/>
      <c r="N5" s="32"/>
      <c r="O5" s="32"/>
      <c r="P5" s="34"/>
      <c r="Q5" s="34"/>
      <c r="R5" s="34"/>
      <c r="S5" s="32"/>
      <c r="T5" s="32"/>
      <c r="U5" s="32"/>
      <c r="V5" s="34"/>
      <c r="W5" s="35" t="s">
        <v>644</v>
      </c>
      <c r="X5" s="104"/>
      <c r="Y5" s="105" t="s">
        <v>280</v>
      </c>
      <c r="Z5" s="516"/>
    </row>
    <row r="6" spans="1:27" ht="22.5" x14ac:dyDescent="0.3">
      <c r="A6" s="40" t="s">
        <v>63</v>
      </c>
      <c r="B6" s="1080" t="s">
        <v>1067</v>
      </c>
      <c r="C6" s="41">
        <v>3</v>
      </c>
      <c r="D6" s="41">
        <v>18</v>
      </c>
      <c r="E6" s="41" t="s">
        <v>83</v>
      </c>
      <c r="F6" s="1211" t="str">
        <f>VLOOKUP(H6,'5.21명단'!$A:$F,3,FALSE)</f>
        <v>로보틱스팀</v>
      </c>
      <c r="G6" s="1212" t="str">
        <f>VLOOKUP(H6,'5.21명단'!$A:$F,4,FALSE)</f>
        <v>과장</v>
      </c>
      <c r="H6" s="1369">
        <v>112039</v>
      </c>
      <c r="I6" s="42" t="s">
        <v>1069</v>
      </c>
      <c r="J6" s="43">
        <v>580</v>
      </c>
      <c r="K6" s="29">
        <v>220</v>
      </c>
      <c r="L6" s="30">
        <f t="shared" ref="L6:L18" si="0">J6+K6</f>
        <v>800</v>
      </c>
      <c r="M6" s="31"/>
      <c r="N6" s="32"/>
      <c r="O6" s="32"/>
      <c r="P6" s="34"/>
      <c r="Q6" s="34"/>
      <c r="R6" s="34"/>
      <c r="S6" s="32"/>
      <c r="T6" s="32"/>
      <c r="U6" s="32"/>
      <c r="V6" s="34"/>
      <c r="W6" s="35" t="s">
        <v>669</v>
      </c>
      <c r="X6" s="36"/>
      <c r="Y6" s="45" t="s">
        <v>60</v>
      </c>
      <c r="Z6" s="517"/>
    </row>
    <row r="7" spans="1:27" ht="22.5" x14ac:dyDescent="0.3">
      <c r="A7" s="40" t="s">
        <v>63</v>
      </c>
      <c r="B7" s="1080" t="s">
        <v>3165</v>
      </c>
      <c r="C7" s="41">
        <v>5</v>
      </c>
      <c r="D7" s="41">
        <v>28</v>
      </c>
      <c r="E7" s="41" t="s">
        <v>327</v>
      </c>
      <c r="F7" s="1211" t="str">
        <f>VLOOKUP(H7,'5.21명단'!$A:$F,3,FALSE)</f>
        <v>로봇제어팀</v>
      </c>
      <c r="G7" s="1212" t="str">
        <f>VLOOKUP(H7,'5.21명단'!$A:$F,4,FALSE)</f>
        <v>계장</v>
      </c>
      <c r="H7" s="1369">
        <v>122027</v>
      </c>
      <c r="I7" s="42" t="s">
        <v>3166</v>
      </c>
      <c r="J7" s="43">
        <v>539</v>
      </c>
      <c r="K7" s="29">
        <v>75</v>
      </c>
      <c r="L7" s="30">
        <f>J7+K7</f>
        <v>614</v>
      </c>
      <c r="M7" s="31"/>
      <c r="N7" s="32"/>
      <c r="O7" s="32"/>
      <c r="P7" s="34"/>
      <c r="Q7" s="34"/>
      <c r="R7" s="384">
        <v>0</v>
      </c>
      <c r="S7" s="32"/>
      <c r="T7" s="32"/>
      <c r="U7" s="32"/>
      <c r="V7" s="34"/>
      <c r="W7" s="35" t="s">
        <v>1398</v>
      </c>
      <c r="X7" s="36"/>
      <c r="Y7" s="45" t="s">
        <v>331</v>
      </c>
      <c r="Z7" s="517" t="s">
        <v>3164</v>
      </c>
    </row>
    <row r="8" spans="1:27" ht="22.5" x14ac:dyDescent="0.3">
      <c r="A8" s="138" t="s">
        <v>63</v>
      </c>
      <c r="B8" s="1365" t="s">
        <v>1168</v>
      </c>
      <c r="C8" s="41">
        <v>2</v>
      </c>
      <c r="D8" s="41">
        <v>13</v>
      </c>
      <c r="E8" s="41" t="s">
        <v>2186</v>
      </c>
      <c r="F8" s="1211" t="str">
        <f>VLOOKUP(H8,'5.21명단'!$A:$F,3,FALSE)</f>
        <v>공정장비팀</v>
      </c>
      <c r="G8" s="1212" t="str">
        <f>VLOOKUP(H8,'5.21명단'!$A:$F,4,FALSE)</f>
        <v>차장</v>
      </c>
      <c r="H8" s="1369">
        <v>109011</v>
      </c>
      <c r="I8" s="42" t="s">
        <v>2187</v>
      </c>
      <c r="J8" s="43">
        <v>50</v>
      </c>
      <c r="K8" s="29">
        <v>60</v>
      </c>
      <c r="L8" s="30">
        <f t="shared" si="0"/>
        <v>110</v>
      </c>
      <c r="M8" s="31"/>
      <c r="N8" s="32"/>
      <c r="O8" s="32"/>
      <c r="P8" s="34"/>
      <c r="Q8" s="34"/>
      <c r="R8" s="34"/>
      <c r="S8" s="32"/>
      <c r="T8" s="32"/>
      <c r="U8" s="32"/>
      <c r="V8" s="34"/>
      <c r="W8" s="34" t="s">
        <v>337</v>
      </c>
      <c r="X8" s="36"/>
      <c r="Y8" s="45" t="s">
        <v>1196</v>
      </c>
      <c r="Z8" s="517"/>
    </row>
    <row r="9" spans="1:27" ht="22.5" x14ac:dyDescent="0.3">
      <c r="A9" s="40" t="s">
        <v>63</v>
      </c>
      <c r="B9" s="1080" t="s">
        <v>1193</v>
      </c>
      <c r="C9" s="41">
        <v>2</v>
      </c>
      <c r="D9" s="41">
        <v>12</v>
      </c>
      <c r="E9" s="41" t="s">
        <v>2186</v>
      </c>
      <c r="F9" s="1211" t="str">
        <f>VLOOKUP(H9,'5.21명단'!$A:$F,3,FALSE)</f>
        <v>공정장비팀</v>
      </c>
      <c r="G9" s="1212" t="str">
        <f>VLOOKUP(H9,'5.21명단'!$A:$F,4,FALSE)</f>
        <v>계장</v>
      </c>
      <c r="H9" s="1369">
        <v>121041</v>
      </c>
      <c r="I9" s="42" t="s">
        <v>2188</v>
      </c>
      <c r="J9" s="43">
        <v>50</v>
      </c>
      <c r="K9" s="29">
        <v>60</v>
      </c>
      <c r="L9" s="30">
        <f t="shared" si="0"/>
        <v>110</v>
      </c>
      <c r="M9" s="31"/>
      <c r="N9" s="32"/>
      <c r="O9" s="32"/>
      <c r="P9" s="34"/>
      <c r="Q9" s="34"/>
      <c r="R9" s="34"/>
      <c r="S9" s="32"/>
      <c r="T9" s="32"/>
      <c r="U9" s="32"/>
      <c r="V9" s="34"/>
      <c r="W9" s="35" t="s">
        <v>337</v>
      </c>
      <c r="X9" s="36"/>
      <c r="Y9" s="45" t="s">
        <v>1196</v>
      </c>
      <c r="Z9" s="517"/>
    </row>
    <row r="10" spans="1:27" ht="22.5" x14ac:dyDescent="0.3">
      <c r="A10" s="138" t="s">
        <v>70</v>
      </c>
      <c r="B10" s="1365" t="s">
        <v>1386</v>
      </c>
      <c r="C10" s="41">
        <v>3</v>
      </c>
      <c r="D10" s="41">
        <v>18</v>
      </c>
      <c r="E10" s="41" t="s">
        <v>199</v>
      </c>
      <c r="F10" s="1211" t="str">
        <f>VLOOKUP(H10,'5.21명단'!$A:$F,3,FALSE)</f>
        <v>솔루션개발팀</v>
      </c>
      <c r="G10" s="1212" t="str">
        <f>VLOOKUP(H10,'5.21명단'!$A:$F,4,FALSE)</f>
        <v>차장</v>
      </c>
      <c r="H10" s="1369">
        <v>111024</v>
      </c>
      <c r="I10" s="42" t="s">
        <v>1388</v>
      </c>
      <c r="J10" s="43">
        <v>580</v>
      </c>
      <c r="K10" s="29">
        <v>30</v>
      </c>
      <c r="L10" s="30">
        <f t="shared" si="0"/>
        <v>610</v>
      </c>
      <c r="M10" s="31"/>
      <c r="N10" s="32"/>
      <c r="O10" s="32"/>
      <c r="P10" s="34"/>
      <c r="Q10" s="34"/>
      <c r="R10" s="34"/>
      <c r="S10" s="32"/>
      <c r="T10" s="32"/>
      <c r="U10" s="32"/>
      <c r="V10" s="34"/>
      <c r="W10" s="34" t="s">
        <v>389</v>
      </c>
      <c r="X10" s="36"/>
      <c r="Y10" s="45" t="s">
        <v>26</v>
      </c>
      <c r="Z10" s="517"/>
    </row>
    <row r="11" spans="1:27" ht="22.5" x14ac:dyDescent="0.3">
      <c r="A11" s="276" t="s">
        <v>416</v>
      </c>
      <c r="B11" s="1092" t="s">
        <v>843</v>
      </c>
      <c r="C11" s="277">
        <v>4</v>
      </c>
      <c r="D11" s="277">
        <v>22</v>
      </c>
      <c r="E11" s="277" t="s">
        <v>538</v>
      </c>
      <c r="F11" s="1215" t="str">
        <f>VLOOKUP(H11,'5.21명단'!$A:$F,3,FALSE)</f>
        <v>자동화2팀</v>
      </c>
      <c r="G11" s="1216" t="str">
        <f>VLOOKUP(H11,'5.21명단'!$A:$F,4,FALSE)</f>
        <v>차장</v>
      </c>
      <c r="H11" s="1370">
        <v>106070</v>
      </c>
      <c r="I11" s="278" t="s">
        <v>845</v>
      </c>
      <c r="J11" s="279">
        <v>636</v>
      </c>
      <c r="K11" s="295">
        <v>222.6</v>
      </c>
      <c r="L11" s="281">
        <f t="shared" si="0"/>
        <v>858.6</v>
      </c>
      <c r="M11" s="282"/>
      <c r="N11" s="269"/>
      <c r="O11" s="269"/>
      <c r="P11" s="283"/>
      <c r="Q11" s="342"/>
      <c r="R11" s="283"/>
      <c r="S11" s="269"/>
      <c r="T11" s="269"/>
      <c r="U11" s="269"/>
      <c r="V11" s="283"/>
      <c r="W11" s="284" t="s">
        <v>846</v>
      </c>
      <c r="X11" s="285"/>
      <c r="Y11" s="286" t="s">
        <v>543</v>
      </c>
      <c r="Z11" s="517" t="s">
        <v>1630</v>
      </c>
    </row>
    <row r="12" spans="1:27" ht="22.5" x14ac:dyDescent="0.3">
      <c r="A12" s="538" t="s">
        <v>54</v>
      </c>
      <c r="B12" s="1114" t="s">
        <v>355</v>
      </c>
      <c r="C12" s="186">
        <v>3</v>
      </c>
      <c r="D12" s="186">
        <v>18</v>
      </c>
      <c r="E12" s="187" t="s">
        <v>21</v>
      </c>
      <c r="F12" s="1233" t="str">
        <f>VLOOKUP(H12,'5.21명단'!$A:$F,3,FALSE)</f>
        <v>재무회계팀</v>
      </c>
      <c r="G12" s="1234" t="str">
        <f>VLOOKUP(H12,'5.21명단'!$A:$F,4,FALSE)</f>
        <v>부장</v>
      </c>
      <c r="H12" s="1372">
        <v>105046</v>
      </c>
      <c r="I12" s="186" t="s">
        <v>357</v>
      </c>
      <c r="J12" s="188">
        <v>600</v>
      </c>
      <c r="K12" s="189">
        <v>332</v>
      </c>
      <c r="L12" s="190">
        <f t="shared" si="0"/>
        <v>932</v>
      </c>
      <c r="M12" s="191"/>
      <c r="N12" s="192"/>
      <c r="O12" s="192"/>
      <c r="P12" s="539"/>
      <c r="Q12" s="539"/>
      <c r="R12" s="539"/>
      <c r="S12" s="192"/>
      <c r="T12" s="192"/>
      <c r="U12" s="192"/>
      <c r="V12" s="539"/>
      <c r="W12" s="540" t="s">
        <v>358</v>
      </c>
      <c r="X12" s="541"/>
      <c r="Y12" s="542" t="s">
        <v>67</v>
      </c>
      <c r="Z12" s="517"/>
    </row>
    <row r="13" spans="1:27" ht="22.5" x14ac:dyDescent="0.3">
      <c r="A13" s="122" t="s">
        <v>63</v>
      </c>
      <c r="B13" s="1105" t="s">
        <v>608</v>
      </c>
      <c r="C13" s="41">
        <v>3</v>
      </c>
      <c r="D13" s="41">
        <v>20</v>
      </c>
      <c r="E13" s="41" t="s">
        <v>222</v>
      </c>
      <c r="F13" s="1211" t="str">
        <f>VLOOKUP(H13,'5.21명단'!$A:$F,3,FALSE)</f>
        <v>블록공정팀(테크노)</v>
      </c>
      <c r="G13" s="1212" t="str">
        <f>VLOOKUP(H13,'5.21명단'!$A:$F,4,FALSE)</f>
        <v>과장</v>
      </c>
      <c r="H13" s="1369">
        <v>110024</v>
      </c>
      <c r="I13" s="42" t="s">
        <v>605</v>
      </c>
      <c r="J13" s="43">
        <v>570</v>
      </c>
      <c r="K13" s="29">
        <v>317</v>
      </c>
      <c r="L13" s="30">
        <f t="shared" si="0"/>
        <v>887</v>
      </c>
      <c r="M13" s="31"/>
      <c r="N13" s="32"/>
      <c r="O13" s="32"/>
      <c r="P13" s="34"/>
      <c r="Q13" s="34"/>
      <c r="R13" s="34"/>
      <c r="S13" s="32"/>
      <c r="T13" s="32"/>
      <c r="U13" s="32"/>
      <c r="V13" s="34"/>
      <c r="W13" s="35" t="s">
        <v>115</v>
      </c>
      <c r="X13" s="36"/>
      <c r="Y13" s="45" t="s">
        <v>67</v>
      </c>
      <c r="Z13" s="517"/>
    </row>
    <row r="14" spans="1:27" ht="22.5" x14ac:dyDescent="0.3">
      <c r="A14" s="122" t="s">
        <v>2237</v>
      </c>
      <c r="B14" s="1105" t="s">
        <v>2248</v>
      </c>
      <c r="C14" s="41">
        <v>3</v>
      </c>
      <c r="D14" s="41">
        <v>18</v>
      </c>
      <c r="E14" s="41" t="s">
        <v>2239</v>
      </c>
      <c r="F14" s="1211" t="str">
        <f>VLOOKUP(H14,'5.21명단'!$A:$F,3,FALSE)</f>
        <v>감사팀</v>
      </c>
      <c r="G14" s="1212" t="str">
        <f>VLOOKUP(H14,'5.21명단'!$A:$F,4,FALSE)</f>
        <v>부장</v>
      </c>
      <c r="H14" s="1369">
        <v>196031</v>
      </c>
      <c r="I14" s="42" t="s">
        <v>2244</v>
      </c>
      <c r="J14" s="43">
        <v>600</v>
      </c>
      <c r="K14" s="29">
        <v>332</v>
      </c>
      <c r="L14" s="30">
        <f t="shared" si="0"/>
        <v>932</v>
      </c>
      <c r="M14" s="31"/>
      <c r="N14" s="32"/>
      <c r="O14" s="32"/>
      <c r="P14" s="34"/>
      <c r="Q14" s="34"/>
      <c r="R14" s="34"/>
      <c r="S14" s="32"/>
      <c r="T14" s="32"/>
      <c r="U14" s="32"/>
      <c r="V14" s="34"/>
      <c r="W14" s="35" t="s">
        <v>2249</v>
      </c>
      <c r="X14" s="36"/>
      <c r="Y14" s="45" t="s">
        <v>2242</v>
      </c>
      <c r="Z14" s="517" t="s">
        <v>2243</v>
      </c>
    </row>
    <row r="15" spans="1:27" ht="22.5" x14ac:dyDescent="0.3">
      <c r="A15" s="199" t="s">
        <v>54</v>
      </c>
      <c r="B15" s="1365" t="s">
        <v>1295</v>
      </c>
      <c r="C15" s="99">
        <v>4</v>
      </c>
      <c r="D15" s="99"/>
      <c r="E15" s="99" t="s">
        <v>1296</v>
      </c>
      <c r="F15" s="1228" t="str">
        <f>VLOOKUP(H15,'5.21명단'!$A:$F,3,FALSE)</f>
        <v>솔루션서비스팀</v>
      </c>
      <c r="G15" s="1217" t="str">
        <f>VLOOKUP(H15,'5.21명단'!$A:$F,4,FALSE)</f>
        <v>차장</v>
      </c>
      <c r="H15" s="1368">
        <v>109012</v>
      </c>
      <c r="I15" s="100" t="s">
        <v>1292</v>
      </c>
      <c r="J15" s="435">
        <v>3300</v>
      </c>
      <c r="K15" s="220">
        <v>140</v>
      </c>
      <c r="L15" s="103">
        <f t="shared" ref="L15" si="1">SUM(J15:K15)</f>
        <v>3440</v>
      </c>
      <c r="M15" s="31"/>
      <c r="N15" s="32"/>
      <c r="O15" s="32"/>
      <c r="P15" s="34"/>
      <c r="Q15" s="34"/>
      <c r="R15" s="34"/>
      <c r="S15" s="32"/>
      <c r="T15" s="32"/>
      <c r="U15" s="32"/>
      <c r="V15" s="34"/>
      <c r="W15" s="35" t="s">
        <v>3128</v>
      </c>
      <c r="X15" s="104"/>
      <c r="Y15" s="105" t="s">
        <v>3129</v>
      </c>
      <c r="Z15" s="517"/>
    </row>
    <row r="16" spans="1:27" ht="22.5" x14ac:dyDescent="0.3">
      <c r="A16" s="138" t="s">
        <v>54</v>
      </c>
      <c r="B16" s="1105" t="s">
        <v>211</v>
      </c>
      <c r="C16" s="41">
        <v>3</v>
      </c>
      <c r="D16" s="41">
        <v>18</v>
      </c>
      <c r="E16" s="41" t="s">
        <v>21</v>
      </c>
      <c r="F16" s="1211" t="str">
        <f>VLOOKUP(H16,'5.21명단'!$A:$F,3,FALSE)</f>
        <v>글로벌사업팀</v>
      </c>
      <c r="G16" s="1212" t="str">
        <f>VLOOKUP(H16,'5.21명단'!$A:$F,4,FALSE)</f>
        <v>관리직사원</v>
      </c>
      <c r="H16" s="1369">
        <v>123002</v>
      </c>
      <c r="I16" s="42" t="s">
        <v>213</v>
      </c>
      <c r="J16" s="43">
        <v>590</v>
      </c>
      <c r="K16" s="29">
        <v>244.2</v>
      </c>
      <c r="L16" s="30">
        <f t="shared" si="0"/>
        <v>834.2</v>
      </c>
      <c r="M16" s="31"/>
      <c r="N16" s="32"/>
      <c r="O16" s="32"/>
      <c r="P16" s="34"/>
      <c r="Q16" s="34"/>
      <c r="R16" s="34"/>
      <c r="S16" s="32"/>
      <c r="T16" s="32"/>
      <c r="U16" s="32"/>
      <c r="V16" s="34"/>
      <c r="W16" s="35" t="s">
        <v>25</v>
      </c>
      <c r="X16" s="36"/>
      <c r="Y16" s="45" t="s">
        <v>214</v>
      </c>
      <c r="Z16" s="517"/>
    </row>
    <row r="17" spans="1:26" ht="33.75" x14ac:dyDescent="0.3">
      <c r="A17" s="199" t="s">
        <v>70</v>
      </c>
      <c r="B17" s="1095" t="s">
        <v>730</v>
      </c>
      <c r="C17" s="99">
        <v>2</v>
      </c>
      <c r="D17" s="99">
        <v>16</v>
      </c>
      <c r="E17" s="99" t="s">
        <v>199</v>
      </c>
      <c r="F17" s="1209" t="str">
        <f>VLOOKUP(H17,'5.21명단'!$A:$F,3,FALSE)</f>
        <v>품질보증팀(테크노)</v>
      </c>
      <c r="G17" s="1210" t="str">
        <f>VLOOKUP(H17,'5.21명단'!$A:$F,4,FALSE)</f>
        <v>조장</v>
      </c>
      <c r="H17" s="1380">
        <v>114021</v>
      </c>
      <c r="I17" s="319" t="s">
        <v>780</v>
      </c>
      <c r="J17" s="101">
        <v>490</v>
      </c>
      <c r="K17" s="102">
        <v>20</v>
      </c>
      <c r="L17" s="103">
        <f t="shared" si="0"/>
        <v>510</v>
      </c>
      <c r="M17" s="31"/>
      <c r="N17" s="32"/>
      <c r="O17" s="32"/>
      <c r="P17" s="34"/>
      <c r="Q17" s="34"/>
      <c r="R17" s="34"/>
      <c r="S17" s="32"/>
      <c r="T17" s="32"/>
      <c r="U17" s="32"/>
      <c r="V17" s="34"/>
      <c r="W17" s="35" t="s">
        <v>781</v>
      </c>
      <c r="X17" s="104"/>
      <c r="Y17" s="105" t="s">
        <v>735</v>
      </c>
      <c r="Z17" s="517"/>
    </row>
    <row r="18" spans="1:26" ht="23.25" thickBot="1" x14ac:dyDescent="0.35">
      <c r="A18" s="1400" t="s">
        <v>1092</v>
      </c>
      <c r="B18" s="1401" t="s">
        <v>1093</v>
      </c>
      <c r="C18" s="328">
        <v>5</v>
      </c>
      <c r="D18" s="328">
        <v>27</v>
      </c>
      <c r="E18" s="328" t="s">
        <v>1086</v>
      </c>
      <c r="F18" s="1402" t="str">
        <f>VLOOKUP(H18,'5.21명단'!$A:$F,3,FALSE)</f>
        <v>로보틱스팀</v>
      </c>
      <c r="G18" s="1403" t="str">
        <f>VLOOKUP(H18,'5.21명단'!$A:$F,4,FALSE)</f>
        <v>계장</v>
      </c>
      <c r="H18" s="1390">
        <v>122128</v>
      </c>
      <c r="I18" s="327" t="s">
        <v>1095</v>
      </c>
      <c r="J18" s="1404">
        <v>620</v>
      </c>
      <c r="K18" s="1405">
        <v>315</v>
      </c>
      <c r="L18" s="1406">
        <f t="shared" si="0"/>
        <v>935</v>
      </c>
      <c r="M18" s="54"/>
      <c r="N18" s="55"/>
      <c r="O18" s="55"/>
      <c r="P18" s="56"/>
      <c r="Q18" s="56"/>
      <c r="R18" s="56"/>
      <c r="S18" s="55"/>
      <c r="T18" s="55"/>
      <c r="U18" s="55"/>
      <c r="V18" s="56"/>
      <c r="W18" s="57" t="s">
        <v>1096</v>
      </c>
      <c r="X18" s="1407"/>
      <c r="Y18" s="1408" t="s">
        <v>60</v>
      </c>
      <c r="Z18" s="1242"/>
    </row>
    <row r="19" spans="1:26" x14ac:dyDescent="0.3">
      <c r="F19" s="1206"/>
      <c r="G19" s="158"/>
      <c r="J19" s="903">
        <f>SUM(J5:J18)</f>
        <v>9685</v>
      </c>
    </row>
    <row r="20" spans="1:26" ht="17.25" thickBot="1" x14ac:dyDescent="0.35">
      <c r="A20" s="766" t="s">
        <v>416</v>
      </c>
      <c r="B20" s="767" t="s">
        <v>859</v>
      </c>
      <c r="C20" s="768">
        <v>4</v>
      </c>
      <c r="D20" s="768">
        <v>26</v>
      </c>
      <c r="E20" s="768" t="s">
        <v>811</v>
      </c>
      <c r="F20" s="1235" t="str">
        <f>VLOOKUP(H20,'5.21명단'!$A:$F,3,FALSE)</f>
        <v>자동화2팀</v>
      </c>
      <c r="G20" s="1236" t="str">
        <f>VLOOKUP(H20,'5.21명단'!$A:$F,4,FALSE)</f>
        <v>대리</v>
      </c>
      <c r="H20" s="1386">
        <v>117039</v>
      </c>
      <c r="I20" s="769" t="s">
        <v>865</v>
      </c>
      <c r="J20" s="770">
        <v>100</v>
      </c>
      <c r="K20" s="771">
        <v>159.4</v>
      </c>
      <c r="L20" s="772">
        <f>J20+K20</f>
        <v>259.39999999999998</v>
      </c>
      <c r="M20" s="773"/>
      <c r="N20" s="774"/>
      <c r="O20" s="774"/>
      <c r="P20" s="774"/>
      <c r="Q20" s="774"/>
      <c r="R20" s="774"/>
      <c r="S20" s="774"/>
      <c r="T20" s="774"/>
      <c r="U20" s="774"/>
      <c r="V20" s="774"/>
      <c r="W20" s="775">
        <v>0</v>
      </c>
      <c r="X20" s="776"/>
      <c r="Y20" s="777" t="s">
        <v>814</v>
      </c>
      <c r="Z20" s="778" t="s">
        <v>1490</v>
      </c>
    </row>
    <row r="21" spans="1:26" x14ac:dyDescent="0.3">
      <c r="F21" s="158"/>
      <c r="G21" s="158"/>
    </row>
    <row r="22" spans="1:26" x14ac:dyDescent="0.3">
      <c r="F22" s="158"/>
      <c r="G22" s="158"/>
    </row>
    <row r="23" spans="1:26" x14ac:dyDescent="0.3">
      <c r="F23" s="158"/>
      <c r="G23" s="158"/>
    </row>
    <row r="24" spans="1:26" x14ac:dyDescent="0.3">
      <c r="F24" s="158"/>
      <c r="G24" s="158"/>
    </row>
    <row r="25" spans="1:26" x14ac:dyDescent="0.3">
      <c r="F25" s="158"/>
      <c r="G25" s="158"/>
    </row>
    <row r="26" spans="1:26" x14ac:dyDescent="0.3">
      <c r="F26" s="158"/>
      <c r="G26" s="158"/>
      <c r="L26" s="1616"/>
    </row>
    <row r="27" spans="1:26" x14ac:dyDescent="0.3">
      <c r="F27" s="158"/>
      <c r="G27" s="158"/>
    </row>
    <row r="28" spans="1:26" x14ac:dyDescent="0.3">
      <c r="F28" s="158"/>
      <c r="G28" s="158"/>
    </row>
    <row r="29" spans="1:26" x14ac:dyDescent="0.3">
      <c r="F29" s="158"/>
      <c r="G29" s="158"/>
    </row>
    <row r="30" spans="1:26" x14ac:dyDescent="0.3">
      <c r="F30" s="158"/>
      <c r="G30" s="158"/>
    </row>
    <row r="31" spans="1:26" x14ac:dyDescent="0.3">
      <c r="F31" s="158"/>
      <c r="G31" s="158"/>
    </row>
    <row r="32" spans="1:26" x14ac:dyDescent="0.3">
      <c r="F32" s="158"/>
      <c r="G32" s="158"/>
    </row>
    <row r="33" spans="6:7" x14ac:dyDescent="0.3">
      <c r="F33" s="158"/>
      <c r="G33" s="158"/>
    </row>
    <row r="34" spans="6:7" x14ac:dyDescent="0.3">
      <c r="F34" s="158"/>
      <c r="G34" s="158"/>
    </row>
    <row r="35" spans="6:7" x14ac:dyDescent="0.3">
      <c r="F35" s="158"/>
      <c r="G35" s="158"/>
    </row>
    <row r="36" spans="6:7" x14ac:dyDescent="0.3">
      <c r="F36" s="158"/>
      <c r="G36" s="158"/>
    </row>
    <row r="37" spans="6:7" x14ac:dyDescent="0.3">
      <c r="F37" s="158"/>
      <c r="G37" s="158"/>
    </row>
    <row r="38" spans="6:7" x14ac:dyDescent="0.3">
      <c r="F38" s="158"/>
      <c r="G38" s="158"/>
    </row>
    <row r="39" spans="6:7" x14ac:dyDescent="0.3">
      <c r="F39" s="158"/>
      <c r="G39" s="158"/>
    </row>
    <row r="40" spans="6:7" x14ac:dyDescent="0.3">
      <c r="F40" s="158"/>
      <c r="G40" s="158"/>
    </row>
    <row r="41" spans="6:7" x14ac:dyDescent="0.3">
      <c r="F41" s="158"/>
      <c r="G41" s="158"/>
    </row>
    <row r="42" spans="6:7" x14ac:dyDescent="0.3">
      <c r="F42" s="158"/>
      <c r="G42" s="158"/>
    </row>
    <row r="43" spans="6:7" x14ac:dyDescent="0.3">
      <c r="F43" s="158"/>
      <c r="G43" s="158"/>
    </row>
    <row r="44" spans="6:7" x14ac:dyDescent="0.3">
      <c r="F44" s="158"/>
      <c r="G44" s="158"/>
    </row>
    <row r="45" spans="6:7" x14ac:dyDescent="0.3">
      <c r="F45" s="158"/>
      <c r="G45" s="158"/>
    </row>
    <row r="46" spans="6:7" x14ac:dyDescent="0.3">
      <c r="F46" s="158"/>
      <c r="G46" s="158"/>
    </row>
    <row r="47" spans="6:7" x14ac:dyDescent="0.3">
      <c r="F47" s="158"/>
      <c r="G47" s="158"/>
    </row>
    <row r="48" spans="6:7" x14ac:dyDescent="0.3">
      <c r="F48" s="158"/>
      <c r="G48" s="158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1:Y6 Y9:Y1048576">
    <cfRule type="containsText" dxfId="16" priority="4" operator="containsText" text="대구">
      <formula>NOT(ISERROR(SEARCH("대구",Y1)))</formula>
    </cfRule>
  </conditionalFormatting>
  <conditionalFormatting sqref="Y7:Y8">
    <cfRule type="containsText" dxfId="15" priority="2" operator="containsText" text="대구">
      <formula>NOT(ISERROR(SEARCH("대구",Y7)))</formula>
    </cfRule>
  </conditionalFormatting>
  <conditionalFormatting sqref="E1:E1048576">
    <cfRule type="containsText" dxfId="14" priority="1" operator="containsText" text="KOSME">
      <formula>NOT(ISERROR(SEARCH("KOSME",E1)))</formula>
    </cfRule>
  </conditionalFormatting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F44-61FB-4389-8C22-09B7635BF92E}">
  <sheetPr codeName="Sheet17"/>
  <dimension ref="A1:AA47"/>
  <sheetViews>
    <sheetView zoomScale="115" zoomScaleNormal="115" workbookViewId="0">
      <selection activeCell="K31" sqref="K30:K31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5.25" style="1282" customWidth="1"/>
    <col min="9" max="9" width="6.25" customWidth="1"/>
    <col min="10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0.625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x14ac:dyDescent="0.3">
      <c r="A3" s="1645" t="s">
        <v>1</v>
      </c>
      <c r="B3" s="1649" t="s">
        <v>2</v>
      </c>
      <c r="C3" s="1647" t="s">
        <v>3</v>
      </c>
      <c r="D3" s="1647" t="s">
        <v>4</v>
      </c>
      <c r="E3" s="1647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642" t="s">
        <v>9</v>
      </c>
      <c r="Z3" s="1642" t="s">
        <v>1397</v>
      </c>
      <c r="AA3" s="1644"/>
    </row>
    <row r="4" spans="1:27" ht="17.25" thickBot="1" x14ac:dyDescent="0.35">
      <c r="A4" s="1733"/>
      <c r="B4" s="1734"/>
      <c r="C4" s="1735"/>
      <c r="D4" s="1735"/>
      <c r="E4" s="1735"/>
      <c r="F4" s="2" t="s">
        <v>13</v>
      </c>
      <c r="G4" s="2" t="s">
        <v>14</v>
      </c>
      <c r="H4" s="1280" t="s">
        <v>2261</v>
      </c>
      <c r="I4" s="2" t="s">
        <v>15</v>
      </c>
      <c r="J4" s="3" t="s">
        <v>16</v>
      </c>
      <c r="K4" s="4" t="s">
        <v>17</v>
      </c>
      <c r="L4" s="5" t="s">
        <v>18</v>
      </c>
      <c r="M4" s="6">
        <v>1</v>
      </c>
      <c r="N4" s="7">
        <v>2</v>
      </c>
      <c r="O4" s="7">
        <v>3</v>
      </c>
      <c r="P4" s="8">
        <v>4</v>
      </c>
      <c r="Q4" s="8">
        <v>5</v>
      </c>
      <c r="R4" s="8">
        <v>6</v>
      </c>
      <c r="S4" s="7">
        <v>7</v>
      </c>
      <c r="T4" s="7">
        <v>8</v>
      </c>
      <c r="U4" s="7">
        <v>9</v>
      </c>
      <c r="V4" s="8">
        <v>10</v>
      </c>
      <c r="W4" s="9">
        <v>11</v>
      </c>
      <c r="X4" s="10">
        <v>12</v>
      </c>
      <c r="Y4" s="1736"/>
      <c r="Z4" s="1736"/>
      <c r="AA4" s="1644"/>
    </row>
    <row r="5" spans="1:27" ht="22.5" x14ac:dyDescent="0.3">
      <c r="A5" s="143" t="s">
        <v>63</v>
      </c>
      <c r="B5" s="1076" t="s">
        <v>310</v>
      </c>
      <c r="C5" s="12">
        <v>2</v>
      </c>
      <c r="D5" s="12">
        <v>14</v>
      </c>
      <c r="E5" s="12" t="s">
        <v>21</v>
      </c>
      <c r="F5" s="90" t="str">
        <f>VLOOKUP(H5,'5.21명단'!$A:$F,3,FALSE)</f>
        <v>총무팀</v>
      </c>
      <c r="G5" s="89" t="str">
        <f>VLOOKUP(H5,'5.21명단'!$A:$F,4,FALSE)</f>
        <v>부장</v>
      </c>
      <c r="H5" s="1381">
        <v>196020</v>
      </c>
      <c r="I5" s="13" t="s">
        <v>312</v>
      </c>
      <c r="J5" s="14">
        <v>510</v>
      </c>
      <c r="K5" s="15">
        <v>10</v>
      </c>
      <c r="L5" s="16">
        <f>J5+K5</f>
        <v>520</v>
      </c>
      <c r="M5" s="17"/>
      <c r="N5" s="18"/>
      <c r="O5" s="18"/>
      <c r="P5" s="19"/>
      <c r="Q5" s="19"/>
      <c r="R5" s="19"/>
      <c r="S5" s="18"/>
      <c r="T5" s="18"/>
      <c r="U5" s="18"/>
      <c r="V5" s="19"/>
      <c r="W5" s="20"/>
      <c r="X5" s="21" t="s">
        <v>313</v>
      </c>
      <c r="Y5" s="22" t="s">
        <v>280</v>
      </c>
      <c r="Z5" s="1165"/>
    </row>
    <row r="6" spans="1:27" ht="22.5" x14ac:dyDescent="0.3">
      <c r="A6" s="40" t="s">
        <v>54</v>
      </c>
      <c r="B6" s="1080" t="s">
        <v>1182</v>
      </c>
      <c r="C6" s="41">
        <v>5</v>
      </c>
      <c r="D6" s="41">
        <v>27</v>
      </c>
      <c r="E6" s="41" t="s">
        <v>288</v>
      </c>
      <c r="F6" s="1211" t="str">
        <f>VLOOKUP(H6,'5.21명단'!$A:$F,3,FALSE)</f>
        <v>공정장비팀</v>
      </c>
      <c r="G6" s="1212" t="str">
        <f>VLOOKUP(H6,'5.21명단'!$A:$F,4,FALSE)</f>
        <v>과장</v>
      </c>
      <c r="H6" s="1369">
        <v>113009</v>
      </c>
      <c r="I6" s="42" t="s">
        <v>1178</v>
      </c>
      <c r="J6" s="43">
        <v>700</v>
      </c>
      <c r="K6" s="29">
        <v>430</v>
      </c>
      <c r="L6" s="30">
        <f t="shared" ref="L6:L8" si="0">J6+K6</f>
        <v>1130</v>
      </c>
      <c r="M6" s="31"/>
      <c r="N6" s="32"/>
      <c r="O6" s="32"/>
      <c r="P6" s="34"/>
      <c r="Q6" s="34"/>
      <c r="R6" s="34"/>
      <c r="S6" s="32"/>
      <c r="T6" s="32"/>
      <c r="U6" s="32"/>
      <c r="V6" s="34"/>
      <c r="W6" s="35"/>
      <c r="X6" s="36" t="s">
        <v>1183</v>
      </c>
      <c r="Y6" s="45" t="s">
        <v>67</v>
      </c>
      <c r="Z6" s="517"/>
    </row>
    <row r="7" spans="1:27" ht="22.5" x14ac:dyDescent="0.3">
      <c r="A7" s="122" t="s">
        <v>54</v>
      </c>
      <c r="B7" s="1080" t="s">
        <v>1001</v>
      </c>
      <c r="C7" s="41">
        <v>2</v>
      </c>
      <c r="D7" s="41">
        <v>13</v>
      </c>
      <c r="E7" s="41" t="s">
        <v>222</v>
      </c>
      <c r="F7" s="1211" t="str">
        <f>VLOOKUP(H7,'5.21명단'!$A:$F,3,FALSE)</f>
        <v>설비기술팀</v>
      </c>
      <c r="G7" s="1212" t="str">
        <f>VLOOKUP(H7,'5.21명단'!$A:$F,4,FALSE)</f>
        <v>과장</v>
      </c>
      <c r="H7" s="1369">
        <v>111064</v>
      </c>
      <c r="I7" s="42" t="s">
        <v>997</v>
      </c>
      <c r="J7" s="43">
        <v>470</v>
      </c>
      <c r="K7" s="29">
        <v>217</v>
      </c>
      <c r="L7" s="30">
        <f t="shared" si="0"/>
        <v>687</v>
      </c>
      <c r="M7" s="31"/>
      <c r="N7" s="32"/>
      <c r="O7" s="32"/>
      <c r="P7" s="34"/>
      <c r="Q7" s="34"/>
      <c r="R7" s="34"/>
      <c r="S7" s="32"/>
      <c r="T7" s="32"/>
      <c r="U7" s="32"/>
      <c r="V7" s="34"/>
      <c r="W7" s="35"/>
      <c r="X7" s="36" t="s">
        <v>1002</v>
      </c>
      <c r="Y7" s="45" t="s">
        <v>468</v>
      </c>
      <c r="Z7" s="517"/>
    </row>
    <row r="8" spans="1:27" ht="23.25" thickBot="1" x14ac:dyDescent="0.35">
      <c r="A8" s="1239" t="s">
        <v>712</v>
      </c>
      <c r="B8" s="1094" t="s">
        <v>749</v>
      </c>
      <c r="C8" s="110">
        <v>3</v>
      </c>
      <c r="D8" s="110">
        <v>18</v>
      </c>
      <c r="E8" s="110" t="s">
        <v>714</v>
      </c>
      <c r="F8" s="1240" t="str">
        <f>VLOOKUP(H8,'5.21명단'!$A:$F,3,FALSE)</f>
        <v>품질보증팀(테크노)</v>
      </c>
      <c r="G8" s="1241" t="str">
        <f>VLOOKUP(H8,'5.21명단'!$A:$F,4,FALSE)</f>
        <v>계장</v>
      </c>
      <c r="H8" s="1387">
        <v>122009</v>
      </c>
      <c r="I8" s="111" t="s">
        <v>763</v>
      </c>
      <c r="J8" s="112">
        <v>540</v>
      </c>
      <c r="K8" s="113">
        <v>30</v>
      </c>
      <c r="L8" s="53">
        <f t="shared" si="0"/>
        <v>570</v>
      </c>
      <c r="M8" s="54"/>
      <c r="N8" s="55"/>
      <c r="O8" s="55"/>
      <c r="P8" s="56"/>
      <c r="Q8" s="56"/>
      <c r="R8" s="56"/>
      <c r="S8" s="55"/>
      <c r="T8" s="55"/>
      <c r="U8" s="55"/>
      <c r="V8" s="56"/>
      <c r="W8" s="57"/>
      <c r="X8" s="115" t="s">
        <v>764</v>
      </c>
      <c r="Y8" s="116" t="s">
        <v>735</v>
      </c>
      <c r="Z8" s="1242"/>
    </row>
    <row r="9" spans="1:27" x14ac:dyDescent="0.3">
      <c r="F9" s="1206"/>
      <c r="G9" s="158"/>
      <c r="J9" s="903">
        <f>SUM(J5:J8)</f>
        <v>2220</v>
      </c>
    </row>
    <row r="10" spans="1:27" x14ac:dyDescent="0.3">
      <c r="F10" s="158"/>
      <c r="G10" s="158"/>
    </row>
    <row r="11" spans="1:27" x14ac:dyDescent="0.3">
      <c r="F11" s="158"/>
      <c r="G11" s="158"/>
    </row>
    <row r="12" spans="1:27" x14ac:dyDescent="0.3">
      <c r="F12" s="158"/>
      <c r="G12" s="158"/>
    </row>
    <row r="13" spans="1:27" x14ac:dyDescent="0.3">
      <c r="F13" s="158"/>
      <c r="G13" s="158"/>
    </row>
    <row r="14" spans="1:27" x14ac:dyDescent="0.3">
      <c r="F14" s="158"/>
      <c r="G14" s="158"/>
    </row>
    <row r="15" spans="1:27" x14ac:dyDescent="0.3">
      <c r="F15" s="158"/>
      <c r="G15" s="158"/>
    </row>
    <row r="16" spans="1:27" x14ac:dyDescent="0.3">
      <c r="F16" s="158"/>
      <c r="G16" s="158"/>
    </row>
    <row r="17" spans="6:12" x14ac:dyDescent="0.3">
      <c r="F17" s="158"/>
      <c r="G17" s="158"/>
    </row>
    <row r="18" spans="6:12" x14ac:dyDescent="0.3">
      <c r="F18" s="158"/>
      <c r="G18" s="158"/>
    </row>
    <row r="19" spans="6:12" x14ac:dyDescent="0.3">
      <c r="F19" s="158"/>
      <c r="G19" s="158"/>
    </row>
    <row r="20" spans="6:12" x14ac:dyDescent="0.3">
      <c r="F20" s="158"/>
      <c r="G20" s="158"/>
    </row>
    <row r="21" spans="6:12" x14ac:dyDescent="0.3">
      <c r="F21" s="158"/>
      <c r="G21" s="158"/>
    </row>
    <row r="22" spans="6:12" x14ac:dyDescent="0.3">
      <c r="F22" s="158"/>
      <c r="G22" s="158"/>
    </row>
    <row r="23" spans="6:12" x14ac:dyDescent="0.3">
      <c r="F23" s="158"/>
      <c r="G23" s="158"/>
    </row>
    <row r="24" spans="6:12" x14ac:dyDescent="0.3">
      <c r="F24" s="158"/>
      <c r="G24" s="158"/>
    </row>
    <row r="25" spans="6:12" x14ac:dyDescent="0.3">
      <c r="F25" s="158"/>
      <c r="G25" s="158"/>
    </row>
    <row r="26" spans="6:12" x14ac:dyDescent="0.3">
      <c r="F26" s="158"/>
      <c r="G26" s="158"/>
      <c r="L26" s="1616"/>
    </row>
    <row r="27" spans="6:12" x14ac:dyDescent="0.3">
      <c r="F27" s="158"/>
      <c r="G27" s="158"/>
    </row>
    <row r="28" spans="6:12" x14ac:dyDescent="0.3">
      <c r="F28" s="158"/>
      <c r="G28" s="158"/>
    </row>
    <row r="29" spans="6:12" x14ac:dyDescent="0.3">
      <c r="F29" s="158"/>
      <c r="G29" s="158"/>
    </row>
    <row r="30" spans="6:12" x14ac:dyDescent="0.3">
      <c r="F30" s="158"/>
      <c r="G30" s="158"/>
    </row>
    <row r="31" spans="6:12" x14ac:dyDescent="0.3">
      <c r="F31" s="158"/>
      <c r="G31" s="158"/>
    </row>
    <row r="32" spans="6:12" x14ac:dyDescent="0.3">
      <c r="F32" s="158"/>
      <c r="G32" s="158"/>
    </row>
    <row r="33" spans="6:7" x14ac:dyDescent="0.3">
      <c r="F33" s="158"/>
      <c r="G33" s="158"/>
    </row>
    <row r="34" spans="6:7" x14ac:dyDescent="0.3">
      <c r="F34" s="158"/>
      <c r="G34" s="158"/>
    </row>
    <row r="35" spans="6:7" x14ac:dyDescent="0.3">
      <c r="F35" s="158"/>
      <c r="G35" s="158"/>
    </row>
    <row r="36" spans="6:7" x14ac:dyDescent="0.3">
      <c r="F36" s="158"/>
      <c r="G36" s="158"/>
    </row>
    <row r="37" spans="6:7" x14ac:dyDescent="0.3">
      <c r="F37" s="158"/>
      <c r="G37" s="158"/>
    </row>
    <row r="38" spans="6:7" x14ac:dyDescent="0.3">
      <c r="F38" s="158"/>
      <c r="G38" s="158"/>
    </row>
    <row r="39" spans="6:7" x14ac:dyDescent="0.3">
      <c r="F39" s="158"/>
      <c r="G39" s="158"/>
    </row>
    <row r="40" spans="6:7" x14ac:dyDescent="0.3">
      <c r="F40" s="158"/>
      <c r="G40" s="158"/>
    </row>
    <row r="41" spans="6:7" x14ac:dyDescent="0.3">
      <c r="F41" s="158"/>
      <c r="G41" s="158"/>
    </row>
    <row r="42" spans="6:7" x14ac:dyDescent="0.3">
      <c r="F42" s="158"/>
      <c r="G42" s="158"/>
    </row>
    <row r="43" spans="6:7" x14ac:dyDescent="0.3">
      <c r="F43" s="158"/>
      <c r="G43" s="158"/>
    </row>
    <row r="44" spans="6:7" x14ac:dyDescent="0.3">
      <c r="F44" s="158"/>
      <c r="G44" s="158"/>
    </row>
    <row r="45" spans="6:7" x14ac:dyDescent="0.3">
      <c r="F45" s="158"/>
      <c r="G45" s="158"/>
    </row>
    <row r="46" spans="6:7" x14ac:dyDescent="0.3">
      <c r="F46" s="158"/>
      <c r="G46" s="158"/>
    </row>
    <row r="47" spans="6:7" x14ac:dyDescent="0.3">
      <c r="F47" s="158"/>
      <c r="G47" s="158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1:Y1048576">
    <cfRule type="containsText" dxfId="13" priority="1" operator="containsText" text="대구">
      <formula>NOT(ISERROR(SEARCH("대구",Y1)))</formula>
    </cfRule>
  </conditionalFormatting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3640-C18A-46A1-8808-66DCB8C775D4}">
  <dimension ref="A1:K711"/>
  <sheetViews>
    <sheetView topLeftCell="A675" workbookViewId="0">
      <selection activeCell="E446" sqref="E446"/>
    </sheetView>
  </sheetViews>
  <sheetFormatPr defaultRowHeight="12.75" x14ac:dyDescent="0.3"/>
  <cols>
    <col min="1" max="1" width="9.25" style="1283" bestFit="1" customWidth="1"/>
    <col min="2" max="2" width="11.25" style="1152" bestFit="1" customWidth="1"/>
    <col min="3" max="3" width="20.5" style="1152" bestFit="1" customWidth="1"/>
    <col min="4" max="4" width="14.625" style="1152" bestFit="1" customWidth="1"/>
    <col min="5" max="5" width="14.125" style="1152" bestFit="1" customWidth="1"/>
    <col min="6" max="6" width="14.5" style="1152" bestFit="1" customWidth="1"/>
    <col min="7" max="7" width="9.5" style="1152" bestFit="1" customWidth="1"/>
    <col min="8" max="8" width="12.875" style="1152" bestFit="1" customWidth="1"/>
    <col min="9" max="9" width="24.125" style="1152" bestFit="1" customWidth="1"/>
    <col min="10" max="10" width="9" style="1152"/>
    <col min="11" max="11" width="7" style="1152" bestFit="1" customWidth="1"/>
    <col min="12" max="16384" width="9" style="1152"/>
  </cols>
  <sheetData>
    <row r="1" spans="1:11" customFormat="1" ht="16.5" x14ac:dyDescent="0.3">
      <c r="A1" s="1282"/>
    </row>
    <row r="2" spans="1:11" customFormat="1" ht="16.5" x14ac:dyDescent="0.3">
      <c r="A2" s="1613" t="s">
        <v>2260</v>
      </c>
      <c r="B2" s="1614" t="s">
        <v>3118</v>
      </c>
      <c r="C2" s="1614" t="s">
        <v>3120</v>
      </c>
      <c r="D2" s="1614" t="s">
        <v>3119</v>
      </c>
      <c r="E2" s="1614" t="s">
        <v>3122</v>
      </c>
      <c r="F2" s="1614" t="s">
        <v>3121</v>
      </c>
      <c r="G2" s="1614" t="s">
        <v>3269</v>
      </c>
      <c r="H2" s="1614" t="s">
        <v>3270</v>
      </c>
      <c r="I2" s="1614" t="s">
        <v>3271</v>
      </c>
      <c r="J2" s="1614" t="s">
        <v>3272</v>
      </c>
      <c r="K2" s="1614" t="s">
        <v>3273</v>
      </c>
    </row>
    <row r="3" spans="1:11" customFormat="1" ht="16.5" x14ac:dyDescent="0.3">
      <c r="A3" s="1623">
        <v>100088</v>
      </c>
      <c r="B3" s="1615" t="s">
        <v>3080</v>
      </c>
      <c r="C3" s="1615" t="s">
        <v>2308</v>
      </c>
      <c r="D3" s="1615" t="s">
        <v>3074</v>
      </c>
      <c r="E3" s="1615" t="s">
        <v>2308</v>
      </c>
      <c r="F3" s="1615" t="s">
        <v>2308</v>
      </c>
      <c r="G3" s="1615" t="s">
        <v>3274</v>
      </c>
      <c r="H3" s="1615" t="s">
        <v>3275</v>
      </c>
      <c r="I3" s="1615" t="s">
        <v>3276</v>
      </c>
      <c r="J3" s="1615" t="s">
        <v>3277</v>
      </c>
      <c r="K3" s="1615" t="s">
        <v>3278</v>
      </c>
    </row>
    <row r="4" spans="1:11" customFormat="1" ht="16.5" x14ac:dyDescent="0.3">
      <c r="A4" s="1623">
        <v>111006</v>
      </c>
      <c r="B4" s="1615" t="s">
        <v>3071</v>
      </c>
      <c r="C4" s="1615" t="s">
        <v>2307</v>
      </c>
      <c r="D4" s="1615" t="s">
        <v>2316</v>
      </c>
      <c r="E4" s="1615" t="s">
        <v>2308</v>
      </c>
      <c r="F4" s="1615" t="s">
        <v>2307</v>
      </c>
      <c r="G4" s="1615" t="s">
        <v>3279</v>
      </c>
      <c r="H4" s="1615" t="s">
        <v>3280</v>
      </c>
      <c r="I4" s="1615" t="s">
        <v>3281</v>
      </c>
      <c r="J4" s="1615" t="s">
        <v>3282</v>
      </c>
      <c r="K4" s="1615" t="s">
        <v>3278</v>
      </c>
    </row>
    <row r="5" spans="1:11" customFormat="1" ht="16.5" x14ac:dyDescent="0.3">
      <c r="A5" s="1623">
        <v>111019</v>
      </c>
      <c r="B5" s="1615" t="s">
        <v>3104</v>
      </c>
      <c r="C5" s="1615" t="s">
        <v>1692</v>
      </c>
      <c r="D5" s="1615" t="s">
        <v>540</v>
      </c>
      <c r="E5" s="1615" t="s">
        <v>2308</v>
      </c>
      <c r="F5" s="1615" t="s">
        <v>2307</v>
      </c>
      <c r="G5" s="1615" t="s">
        <v>3283</v>
      </c>
      <c r="H5" s="1615" t="s">
        <v>3284</v>
      </c>
      <c r="I5" s="1615" t="s">
        <v>3285</v>
      </c>
      <c r="J5" s="1615" t="s">
        <v>3286</v>
      </c>
      <c r="K5" s="1615" t="s">
        <v>3278</v>
      </c>
    </row>
    <row r="6" spans="1:11" customFormat="1" ht="16.5" x14ac:dyDescent="0.3">
      <c r="A6" s="1623">
        <v>106018</v>
      </c>
      <c r="B6" s="1615" t="s">
        <v>2008</v>
      </c>
      <c r="C6" s="1615" t="s">
        <v>1692</v>
      </c>
      <c r="D6" s="1615" t="s">
        <v>540</v>
      </c>
      <c r="E6" s="1615" t="s">
        <v>2308</v>
      </c>
      <c r="F6" s="1615" t="s">
        <v>2307</v>
      </c>
      <c r="G6" s="1615" t="s">
        <v>3287</v>
      </c>
      <c r="H6" s="1615" t="s">
        <v>3288</v>
      </c>
      <c r="I6" s="1615" t="s">
        <v>3289</v>
      </c>
      <c r="J6" s="1615" t="s">
        <v>3290</v>
      </c>
      <c r="K6" s="1615" t="s">
        <v>3278</v>
      </c>
    </row>
    <row r="7" spans="1:11" customFormat="1" ht="16.5" x14ac:dyDescent="0.3">
      <c r="A7" s="1623">
        <v>111055</v>
      </c>
      <c r="B7" s="1615" t="s">
        <v>2117</v>
      </c>
      <c r="C7" s="1615" t="s">
        <v>1692</v>
      </c>
      <c r="D7" s="1615" t="s">
        <v>503</v>
      </c>
      <c r="E7" s="1615" t="s">
        <v>2308</v>
      </c>
      <c r="F7" s="1615" t="s">
        <v>2307</v>
      </c>
      <c r="G7" s="1615" t="s">
        <v>3291</v>
      </c>
      <c r="H7" s="1615" t="s">
        <v>3292</v>
      </c>
      <c r="I7" s="1615" t="s">
        <v>3293</v>
      </c>
      <c r="J7" s="1615" t="s">
        <v>3294</v>
      </c>
      <c r="K7" s="1615" t="s">
        <v>3278</v>
      </c>
    </row>
    <row r="8" spans="1:11" customFormat="1" ht="16.5" x14ac:dyDescent="0.3">
      <c r="A8" s="1623">
        <v>116005</v>
      </c>
      <c r="B8" s="1615" t="s">
        <v>3101</v>
      </c>
      <c r="C8" s="1615" t="s">
        <v>1692</v>
      </c>
      <c r="D8" s="1615" t="s">
        <v>558</v>
      </c>
      <c r="E8" s="1615" t="s">
        <v>2308</v>
      </c>
      <c r="F8" s="1615" t="s">
        <v>2307</v>
      </c>
      <c r="G8" s="1615" t="s">
        <v>3295</v>
      </c>
      <c r="H8" s="1615" t="s">
        <v>3296</v>
      </c>
      <c r="I8" s="1615" t="s">
        <v>3297</v>
      </c>
      <c r="J8" s="1615" t="s">
        <v>3298</v>
      </c>
      <c r="K8" s="1615" t="s">
        <v>3278</v>
      </c>
    </row>
    <row r="9" spans="1:11" customFormat="1" ht="16.5" x14ac:dyDescent="0.3">
      <c r="A9" s="1623">
        <v>121028</v>
      </c>
      <c r="B9" s="1615" t="s">
        <v>1693</v>
      </c>
      <c r="C9" s="1615" t="s">
        <v>1692</v>
      </c>
      <c r="D9" s="1615" t="s">
        <v>1375</v>
      </c>
      <c r="E9" s="1615" t="s">
        <v>2308</v>
      </c>
      <c r="F9" s="1615" t="s">
        <v>2307</v>
      </c>
      <c r="G9" s="1615" t="s">
        <v>3299</v>
      </c>
      <c r="H9" s="1615" t="s">
        <v>3300</v>
      </c>
      <c r="I9" s="1615" t="s">
        <v>3301</v>
      </c>
      <c r="J9" s="1615" t="s">
        <v>3302</v>
      </c>
      <c r="K9" s="1615" t="s">
        <v>3278</v>
      </c>
    </row>
    <row r="10" spans="1:11" customFormat="1" ht="16.5" x14ac:dyDescent="0.3">
      <c r="A10" s="1623">
        <v>111017</v>
      </c>
      <c r="B10" s="1615" t="s">
        <v>1457</v>
      </c>
      <c r="C10" s="1615" t="s">
        <v>1454</v>
      </c>
      <c r="D10" s="1615" t="s">
        <v>540</v>
      </c>
      <c r="E10" s="1615" t="s">
        <v>2308</v>
      </c>
      <c r="F10" s="1615" t="s">
        <v>2307</v>
      </c>
      <c r="G10" s="1615" t="s">
        <v>3303</v>
      </c>
      <c r="H10" s="1615" t="s">
        <v>3304</v>
      </c>
      <c r="I10" s="1615" t="s">
        <v>3305</v>
      </c>
      <c r="J10" s="1615" t="s">
        <v>3306</v>
      </c>
      <c r="K10" s="1615" t="s">
        <v>3278</v>
      </c>
    </row>
    <row r="11" spans="1:11" customFormat="1" ht="16.5" x14ac:dyDescent="0.3">
      <c r="A11" s="1623">
        <v>110057</v>
      </c>
      <c r="B11" s="1615" t="s">
        <v>2111</v>
      </c>
      <c r="C11" s="1615" t="s">
        <v>1454</v>
      </c>
      <c r="D11" s="1615" t="s">
        <v>503</v>
      </c>
      <c r="E11" s="1615" t="s">
        <v>2308</v>
      </c>
      <c r="F11" s="1615" t="s">
        <v>2307</v>
      </c>
      <c r="G11" s="1615" t="s">
        <v>3307</v>
      </c>
      <c r="H11" s="1615" t="s">
        <v>3308</v>
      </c>
      <c r="I11" s="1615" t="s">
        <v>3309</v>
      </c>
      <c r="J11" s="1615" t="s">
        <v>3310</v>
      </c>
      <c r="K11" s="1615" t="s">
        <v>3278</v>
      </c>
    </row>
    <row r="12" spans="1:11" customFormat="1" ht="16.5" x14ac:dyDescent="0.3">
      <c r="A12" s="1623">
        <v>119010</v>
      </c>
      <c r="B12" s="1615" t="s">
        <v>2065</v>
      </c>
      <c r="C12" s="1615" t="s">
        <v>1454</v>
      </c>
      <c r="D12" s="1615" t="s">
        <v>558</v>
      </c>
      <c r="E12" s="1615" t="s">
        <v>2308</v>
      </c>
      <c r="F12" s="1615" t="s">
        <v>2307</v>
      </c>
      <c r="G12" s="1615" t="s">
        <v>3311</v>
      </c>
      <c r="H12" s="1615" t="s">
        <v>3312</v>
      </c>
      <c r="I12" s="1615" t="s">
        <v>3313</v>
      </c>
      <c r="J12" s="1615" t="s">
        <v>3314</v>
      </c>
      <c r="K12" s="1615" t="s">
        <v>3278</v>
      </c>
    </row>
    <row r="13" spans="1:11" customFormat="1" ht="16.5" x14ac:dyDescent="0.3">
      <c r="A13" s="1623">
        <v>121001</v>
      </c>
      <c r="B13" s="1615" t="s">
        <v>2922</v>
      </c>
      <c r="C13" s="1615" t="s">
        <v>1454</v>
      </c>
      <c r="D13" s="1615" t="s">
        <v>419</v>
      </c>
      <c r="E13" s="1615" t="s">
        <v>2308</v>
      </c>
      <c r="F13" s="1615" t="s">
        <v>2307</v>
      </c>
      <c r="G13" s="1615" t="s">
        <v>3315</v>
      </c>
      <c r="H13" s="1615" t="s">
        <v>3316</v>
      </c>
      <c r="I13" s="1615" t="s">
        <v>3317</v>
      </c>
      <c r="J13" s="1615" t="s">
        <v>3318</v>
      </c>
      <c r="K13" s="1615" t="s">
        <v>3278</v>
      </c>
    </row>
    <row r="14" spans="1:11" customFormat="1" ht="16.5" x14ac:dyDescent="0.3">
      <c r="A14" s="1623">
        <v>122068</v>
      </c>
      <c r="B14" s="1615" t="s">
        <v>1839</v>
      </c>
      <c r="C14" s="1615" t="s">
        <v>1454</v>
      </c>
      <c r="D14" s="1615" t="s">
        <v>419</v>
      </c>
      <c r="E14" s="1615" t="s">
        <v>2308</v>
      </c>
      <c r="F14" s="1615" t="s">
        <v>2307</v>
      </c>
      <c r="G14" s="1615" t="s">
        <v>3319</v>
      </c>
      <c r="H14" s="1615" t="s">
        <v>3320</v>
      </c>
      <c r="I14" s="1615" t="s">
        <v>3321</v>
      </c>
      <c r="J14" s="1615" t="s">
        <v>3322</v>
      </c>
      <c r="K14" s="1615" t="s">
        <v>3278</v>
      </c>
    </row>
    <row r="15" spans="1:11" customFormat="1" ht="16.5" x14ac:dyDescent="0.3">
      <c r="A15" s="1623">
        <v>122136</v>
      </c>
      <c r="B15" s="1615" t="s">
        <v>2033</v>
      </c>
      <c r="C15" s="1615" t="s">
        <v>1454</v>
      </c>
      <c r="D15" s="1615" t="s">
        <v>2270</v>
      </c>
      <c r="E15" s="1615" t="s">
        <v>2308</v>
      </c>
      <c r="F15" s="1615" t="s">
        <v>2307</v>
      </c>
      <c r="G15" s="1615" t="s">
        <v>3323</v>
      </c>
      <c r="H15" s="1615" t="s">
        <v>3324</v>
      </c>
      <c r="I15" s="1615" t="s">
        <v>3325</v>
      </c>
      <c r="J15" s="1615" t="s">
        <v>3326</v>
      </c>
      <c r="K15" s="1615" t="s">
        <v>3278</v>
      </c>
    </row>
    <row r="16" spans="1:11" customFormat="1" ht="16.5" x14ac:dyDescent="0.3">
      <c r="A16" s="1623">
        <v>122137</v>
      </c>
      <c r="B16" s="1615" t="s">
        <v>106</v>
      </c>
      <c r="C16" s="1615" t="s">
        <v>1454</v>
      </c>
      <c r="D16" s="1615" t="s">
        <v>2270</v>
      </c>
      <c r="E16" s="1615" t="s">
        <v>2308</v>
      </c>
      <c r="F16" s="1615" t="s">
        <v>2307</v>
      </c>
      <c r="G16" s="1615" t="s">
        <v>3327</v>
      </c>
      <c r="H16" s="1615" t="s">
        <v>3328</v>
      </c>
      <c r="I16" s="1615" t="s">
        <v>3329</v>
      </c>
      <c r="J16" s="1615" t="s">
        <v>3330</v>
      </c>
      <c r="K16" s="1615" t="s">
        <v>3278</v>
      </c>
    </row>
    <row r="17" spans="1:11" customFormat="1" ht="16.5" x14ac:dyDescent="0.3">
      <c r="A17" s="1623">
        <v>100267</v>
      </c>
      <c r="B17" s="1615" t="s">
        <v>3095</v>
      </c>
      <c r="C17" s="1615" t="s">
        <v>3086</v>
      </c>
      <c r="D17" s="1615" t="s">
        <v>791</v>
      </c>
      <c r="E17" s="1615" t="s">
        <v>2308</v>
      </c>
      <c r="F17" s="1615" t="s">
        <v>2307</v>
      </c>
      <c r="G17" s="1615" t="s">
        <v>3331</v>
      </c>
      <c r="H17" s="1615" t="s">
        <v>3332</v>
      </c>
      <c r="I17" s="1615" t="s">
        <v>3333</v>
      </c>
      <c r="J17" s="1615" t="s">
        <v>3334</v>
      </c>
      <c r="K17" s="1615" t="s">
        <v>3278</v>
      </c>
    </row>
    <row r="18" spans="1:11" customFormat="1" ht="16.5" x14ac:dyDescent="0.3">
      <c r="A18" s="1623">
        <v>194034</v>
      </c>
      <c r="B18" s="1615" t="s">
        <v>3098</v>
      </c>
      <c r="C18" s="1615" t="s">
        <v>3086</v>
      </c>
      <c r="D18" s="1615" t="s">
        <v>791</v>
      </c>
      <c r="E18" s="1615" t="s">
        <v>2308</v>
      </c>
      <c r="F18" s="1615" t="s">
        <v>2307</v>
      </c>
      <c r="G18" s="1615" t="s">
        <v>3335</v>
      </c>
      <c r="H18" s="1615" t="s">
        <v>3336</v>
      </c>
      <c r="I18" s="1615" t="s">
        <v>3337</v>
      </c>
      <c r="J18" s="1615" t="s">
        <v>3338</v>
      </c>
      <c r="K18" s="1615" t="s">
        <v>3278</v>
      </c>
    </row>
    <row r="19" spans="1:11" customFormat="1" ht="16.5" x14ac:dyDescent="0.3">
      <c r="A19" s="1623">
        <v>197016</v>
      </c>
      <c r="B19" s="1615" t="s">
        <v>3097</v>
      </c>
      <c r="C19" s="1615" t="s">
        <v>3086</v>
      </c>
      <c r="D19" s="1615" t="s">
        <v>791</v>
      </c>
      <c r="E19" s="1615" t="s">
        <v>2308</v>
      </c>
      <c r="F19" s="1615" t="s">
        <v>2307</v>
      </c>
      <c r="G19" s="1615" t="s">
        <v>3339</v>
      </c>
      <c r="H19" s="1615" t="s">
        <v>3340</v>
      </c>
      <c r="I19" s="1615" t="s">
        <v>3341</v>
      </c>
      <c r="J19" s="1615" t="s">
        <v>3342</v>
      </c>
      <c r="K19" s="1615" t="s">
        <v>3278</v>
      </c>
    </row>
    <row r="20" spans="1:11" customFormat="1" ht="16.5" x14ac:dyDescent="0.3">
      <c r="A20" s="1623">
        <v>194003</v>
      </c>
      <c r="B20" s="1615" t="s">
        <v>3099</v>
      </c>
      <c r="C20" s="1615" t="s">
        <v>3086</v>
      </c>
      <c r="D20" s="1615" t="s">
        <v>791</v>
      </c>
      <c r="E20" s="1615" t="s">
        <v>2308</v>
      </c>
      <c r="F20" s="1615" t="s">
        <v>2307</v>
      </c>
      <c r="G20" s="1615" t="s">
        <v>3343</v>
      </c>
      <c r="H20" s="1615" t="s">
        <v>3344</v>
      </c>
      <c r="I20" s="1615" t="s">
        <v>3345</v>
      </c>
      <c r="J20" s="1615" t="s">
        <v>3346</v>
      </c>
      <c r="K20" s="1615" t="s">
        <v>3278</v>
      </c>
    </row>
    <row r="21" spans="1:11" customFormat="1" ht="16.5" x14ac:dyDescent="0.3">
      <c r="A21" s="1623">
        <v>109010</v>
      </c>
      <c r="B21" s="1615" t="s">
        <v>3094</v>
      </c>
      <c r="C21" s="1615" t="s">
        <v>3086</v>
      </c>
      <c r="D21" s="1615" t="s">
        <v>540</v>
      </c>
      <c r="E21" s="1615" t="s">
        <v>2308</v>
      </c>
      <c r="F21" s="1615" t="s">
        <v>2307</v>
      </c>
      <c r="G21" s="1615" t="s">
        <v>3347</v>
      </c>
      <c r="H21" s="1615" t="s">
        <v>3348</v>
      </c>
      <c r="I21" s="1615" t="s">
        <v>3349</v>
      </c>
      <c r="J21" s="1615" t="s">
        <v>3350</v>
      </c>
      <c r="K21" s="1615" t="s">
        <v>3278</v>
      </c>
    </row>
    <row r="22" spans="1:11" customFormat="1" ht="16.5" x14ac:dyDescent="0.3">
      <c r="A22" s="1623">
        <v>109009</v>
      </c>
      <c r="B22" s="1615" t="s">
        <v>3092</v>
      </c>
      <c r="C22" s="1615" t="s">
        <v>3086</v>
      </c>
      <c r="D22" s="1615" t="s">
        <v>503</v>
      </c>
      <c r="E22" s="1615" t="s">
        <v>2308</v>
      </c>
      <c r="F22" s="1615" t="s">
        <v>2307</v>
      </c>
      <c r="G22" s="1615" t="s">
        <v>3351</v>
      </c>
      <c r="H22" s="1615" t="s">
        <v>3352</v>
      </c>
      <c r="I22" s="1615" t="s">
        <v>3353</v>
      </c>
      <c r="J22" s="1615" t="s">
        <v>3354</v>
      </c>
      <c r="K22" s="1615" t="s">
        <v>3278</v>
      </c>
    </row>
    <row r="23" spans="1:11" customFormat="1" ht="16.5" x14ac:dyDescent="0.3">
      <c r="A23" s="1623">
        <v>122134</v>
      </c>
      <c r="B23" s="1615" t="s">
        <v>3089</v>
      </c>
      <c r="C23" s="1615" t="s">
        <v>3086</v>
      </c>
      <c r="D23" s="1615" t="s">
        <v>558</v>
      </c>
      <c r="E23" s="1615" t="s">
        <v>2308</v>
      </c>
      <c r="F23" s="1615" t="s">
        <v>2307</v>
      </c>
      <c r="G23" s="1615" t="s">
        <v>3355</v>
      </c>
      <c r="H23" s="1615" t="s">
        <v>3356</v>
      </c>
      <c r="I23" s="1615" t="s">
        <v>3357</v>
      </c>
      <c r="J23" s="1615" t="s">
        <v>3358</v>
      </c>
      <c r="K23" s="1615" t="s">
        <v>3278</v>
      </c>
    </row>
    <row r="24" spans="1:11" customFormat="1" ht="16.5" x14ac:dyDescent="0.3">
      <c r="A24" s="1623">
        <v>110046</v>
      </c>
      <c r="B24" s="1615" t="s">
        <v>3091</v>
      </c>
      <c r="C24" s="1615" t="s">
        <v>3086</v>
      </c>
      <c r="D24" s="1615" t="s">
        <v>558</v>
      </c>
      <c r="E24" s="1615" t="s">
        <v>2308</v>
      </c>
      <c r="F24" s="1615" t="s">
        <v>2307</v>
      </c>
      <c r="G24" s="1615" t="s">
        <v>3359</v>
      </c>
      <c r="H24" s="1615" t="s">
        <v>3360</v>
      </c>
      <c r="I24" s="1615" t="s">
        <v>3361</v>
      </c>
      <c r="J24" s="1615" t="s">
        <v>3362</v>
      </c>
      <c r="K24" s="1615" t="s">
        <v>3278</v>
      </c>
    </row>
    <row r="25" spans="1:11" customFormat="1" ht="16.5" x14ac:dyDescent="0.3">
      <c r="A25" s="1623">
        <v>122132</v>
      </c>
      <c r="B25" s="1615" t="s">
        <v>3087</v>
      </c>
      <c r="C25" s="1615" t="s">
        <v>3086</v>
      </c>
      <c r="D25" s="1615" t="s">
        <v>419</v>
      </c>
      <c r="E25" s="1615" t="s">
        <v>2308</v>
      </c>
      <c r="F25" s="1615" t="s">
        <v>2307</v>
      </c>
      <c r="G25" s="1615" t="s">
        <v>3363</v>
      </c>
      <c r="H25" s="1615" t="s">
        <v>3364</v>
      </c>
      <c r="I25" s="1615" t="s">
        <v>3365</v>
      </c>
      <c r="J25" s="1615" t="s">
        <v>3366</v>
      </c>
      <c r="K25" s="1615" t="s">
        <v>3278</v>
      </c>
    </row>
    <row r="26" spans="1:11" customFormat="1" ht="16.5" x14ac:dyDescent="0.3">
      <c r="A26" s="1623">
        <v>122133</v>
      </c>
      <c r="B26" s="1615" t="s">
        <v>3084</v>
      </c>
      <c r="C26" s="1615" t="s">
        <v>3086</v>
      </c>
      <c r="D26" s="1615" t="s">
        <v>2270</v>
      </c>
      <c r="E26" s="1615" t="s">
        <v>2308</v>
      </c>
      <c r="F26" s="1615" t="s">
        <v>2307</v>
      </c>
      <c r="G26" s="1615" t="s">
        <v>3367</v>
      </c>
      <c r="H26" s="1615" t="s">
        <v>3368</v>
      </c>
      <c r="I26" s="1615" t="s">
        <v>3369</v>
      </c>
      <c r="J26" s="1615" t="s">
        <v>3370</v>
      </c>
      <c r="K26" s="1615" t="s">
        <v>3278</v>
      </c>
    </row>
    <row r="27" spans="1:11" customFormat="1" ht="16.5" x14ac:dyDescent="0.3">
      <c r="A27" s="1623">
        <v>104032</v>
      </c>
      <c r="B27" s="1615" t="s">
        <v>2315</v>
      </c>
      <c r="C27" s="1615" t="s">
        <v>2306</v>
      </c>
      <c r="D27" s="1615" t="s">
        <v>2316</v>
      </c>
      <c r="E27" s="1615" t="s">
        <v>2308</v>
      </c>
      <c r="F27" s="1615" t="s">
        <v>2307</v>
      </c>
      <c r="G27" s="1615" t="s">
        <v>3371</v>
      </c>
      <c r="H27" s="1615" t="s">
        <v>3372</v>
      </c>
      <c r="I27" s="1615" t="s">
        <v>3373</v>
      </c>
      <c r="J27" s="1615" t="s">
        <v>3374</v>
      </c>
      <c r="K27" s="1615" t="s">
        <v>3278</v>
      </c>
    </row>
    <row r="28" spans="1:11" customFormat="1" ht="16.5" x14ac:dyDescent="0.3">
      <c r="A28" s="1623">
        <v>116011</v>
      </c>
      <c r="B28" s="1615" t="s">
        <v>2313</v>
      </c>
      <c r="C28" s="1615" t="s">
        <v>2306</v>
      </c>
      <c r="D28" s="1615" t="s">
        <v>558</v>
      </c>
      <c r="E28" s="1615" t="s">
        <v>2308</v>
      </c>
      <c r="F28" s="1615" t="s">
        <v>2307</v>
      </c>
      <c r="G28" s="1615" t="s">
        <v>3375</v>
      </c>
      <c r="H28" s="1615" t="s">
        <v>3376</v>
      </c>
      <c r="I28" s="1615" t="s">
        <v>3377</v>
      </c>
      <c r="J28" s="1615" t="s">
        <v>3378</v>
      </c>
      <c r="K28" s="1615" t="s">
        <v>3278</v>
      </c>
    </row>
    <row r="29" spans="1:11" customFormat="1" ht="16.5" x14ac:dyDescent="0.3">
      <c r="A29" s="1623">
        <v>122002</v>
      </c>
      <c r="B29" s="1615" t="s">
        <v>1910</v>
      </c>
      <c r="C29" s="1615" t="s">
        <v>2306</v>
      </c>
      <c r="D29" s="1615" t="s">
        <v>1375</v>
      </c>
      <c r="E29" s="1615" t="s">
        <v>2308</v>
      </c>
      <c r="F29" s="1615" t="s">
        <v>2307</v>
      </c>
      <c r="G29" s="1615" t="s">
        <v>3379</v>
      </c>
      <c r="H29" s="1615" t="s">
        <v>3380</v>
      </c>
      <c r="I29" s="1615" t="s">
        <v>3381</v>
      </c>
      <c r="J29" s="1615" t="s">
        <v>3382</v>
      </c>
      <c r="K29" s="1615" t="s">
        <v>3278</v>
      </c>
    </row>
    <row r="30" spans="1:11" customFormat="1" ht="16.5" x14ac:dyDescent="0.3">
      <c r="A30" s="1623">
        <v>121033</v>
      </c>
      <c r="B30" s="1615" t="s">
        <v>2311</v>
      </c>
      <c r="C30" s="1615" t="s">
        <v>2306</v>
      </c>
      <c r="D30" s="1615" t="s">
        <v>1375</v>
      </c>
      <c r="E30" s="1615" t="s">
        <v>2308</v>
      </c>
      <c r="F30" s="1615" t="s">
        <v>2307</v>
      </c>
      <c r="G30" s="1615" t="s">
        <v>3383</v>
      </c>
      <c r="H30" s="1615" t="s">
        <v>3384</v>
      </c>
      <c r="I30" s="1615" t="s">
        <v>3385</v>
      </c>
      <c r="J30" s="1615" t="s">
        <v>3386</v>
      </c>
      <c r="K30" s="1615" t="s">
        <v>3278</v>
      </c>
    </row>
    <row r="31" spans="1:11" customFormat="1" ht="16.5" x14ac:dyDescent="0.3">
      <c r="A31" s="1623">
        <v>123022</v>
      </c>
      <c r="B31" s="1615" t="s">
        <v>398</v>
      </c>
      <c r="C31" s="1615" t="s">
        <v>2306</v>
      </c>
      <c r="D31" s="1615" t="s">
        <v>2270</v>
      </c>
      <c r="E31" s="1615" t="s">
        <v>2308</v>
      </c>
      <c r="F31" s="1615" t="s">
        <v>2307</v>
      </c>
      <c r="G31" s="1615" t="s">
        <v>3387</v>
      </c>
      <c r="H31" s="1615" t="s">
        <v>3388</v>
      </c>
      <c r="I31" s="1615" t="s">
        <v>3389</v>
      </c>
      <c r="J31" s="1615" t="s">
        <v>3390</v>
      </c>
      <c r="K31" s="1615" t="s">
        <v>3278</v>
      </c>
    </row>
    <row r="32" spans="1:11" customFormat="1" ht="16.5" x14ac:dyDescent="0.3">
      <c r="A32" s="1623">
        <v>188100</v>
      </c>
      <c r="B32" s="1615" t="s">
        <v>3066</v>
      </c>
      <c r="C32" s="1615" t="s">
        <v>2363</v>
      </c>
      <c r="D32" s="1615" t="s">
        <v>2316</v>
      </c>
      <c r="E32" s="1615" t="s">
        <v>2308</v>
      </c>
      <c r="F32" s="1615" t="s">
        <v>2363</v>
      </c>
      <c r="G32" s="1615" t="s">
        <v>3391</v>
      </c>
      <c r="H32" s="1615" t="s">
        <v>3392</v>
      </c>
      <c r="I32" s="1615" t="s">
        <v>3393</v>
      </c>
      <c r="J32" s="1615" t="s">
        <v>3394</v>
      </c>
      <c r="K32" s="1615" t="s">
        <v>3278</v>
      </c>
    </row>
    <row r="33" spans="1:11" customFormat="1" ht="16.5" x14ac:dyDescent="0.3">
      <c r="A33" s="1623">
        <v>100049</v>
      </c>
      <c r="B33" s="1615" t="s">
        <v>2374</v>
      </c>
      <c r="C33" s="1615" t="s">
        <v>2368</v>
      </c>
      <c r="D33" s="1615" t="s">
        <v>2375</v>
      </c>
      <c r="E33" s="1615" t="s">
        <v>2308</v>
      </c>
      <c r="F33" s="1615" t="s">
        <v>2363</v>
      </c>
      <c r="G33" s="1615" t="s">
        <v>3395</v>
      </c>
      <c r="H33" s="1615" t="s">
        <v>3396</v>
      </c>
      <c r="I33" s="1615" t="s">
        <v>3397</v>
      </c>
      <c r="J33" s="1615" t="s">
        <v>3398</v>
      </c>
      <c r="K33" s="1615" t="s">
        <v>3278</v>
      </c>
    </row>
    <row r="34" spans="1:11" customFormat="1" ht="16.5" x14ac:dyDescent="0.3">
      <c r="A34" s="1623">
        <v>100233</v>
      </c>
      <c r="B34" s="1615" t="s">
        <v>2373</v>
      </c>
      <c r="C34" s="1615" t="s">
        <v>2368</v>
      </c>
      <c r="D34" s="1615" t="s">
        <v>2316</v>
      </c>
      <c r="E34" s="1615" t="s">
        <v>2308</v>
      </c>
      <c r="F34" s="1615" t="s">
        <v>2363</v>
      </c>
      <c r="G34" s="1615" t="s">
        <v>3399</v>
      </c>
      <c r="H34" s="1615" t="s">
        <v>3400</v>
      </c>
      <c r="I34" s="1615" t="s">
        <v>3401</v>
      </c>
      <c r="J34" s="1615" t="s">
        <v>3402</v>
      </c>
      <c r="K34" s="1615" t="s">
        <v>3278</v>
      </c>
    </row>
    <row r="35" spans="1:11" customFormat="1" ht="16.5" x14ac:dyDescent="0.3">
      <c r="A35" s="1623">
        <v>112043</v>
      </c>
      <c r="B35" s="1615" t="s">
        <v>1593</v>
      </c>
      <c r="C35" s="1615" t="s">
        <v>2368</v>
      </c>
      <c r="D35" s="1615" t="s">
        <v>791</v>
      </c>
      <c r="E35" s="1615" t="s">
        <v>2308</v>
      </c>
      <c r="F35" s="1615" t="s">
        <v>2363</v>
      </c>
      <c r="G35" s="1615" t="s">
        <v>3403</v>
      </c>
      <c r="H35" s="1615" t="s">
        <v>3404</v>
      </c>
      <c r="I35" s="1615" t="s">
        <v>3405</v>
      </c>
      <c r="J35" s="1615" t="s">
        <v>3406</v>
      </c>
      <c r="K35" s="1615" t="s">
        <v>3278</v>
      </c>
    </row>
    <row r="36" spans="1:11" customFormat="1" ht="16.5" x14ac:dyDescent="0.3">
      <c r="A36" s="1623">
        <v>113029</v>
      </c>
      <c r="B36" s="1615" t="s">
        <v>1799</v>
      </c>
      <c r="C36" s="1615" t="s">
        <v>2368</v>
      </c>
      <c r="D36" s="1615" t="s">
        <v>503</v>
      </c>
      <c r="E36" s="1615" t="s">
        <v>2308</v>
      </c>
      <c r="F36" s="1615" t="s">
        <v>2363</v>
      </c>
      <c r="G36" s="1615" t="s">
        <v>3407</v>
      </c>
      <c r="H36" s="1615" t="s">
        <v>3408</v>
      </c>
      <c r="I36" s="1615" t="s">
        <v>3409</v>
      </c>
      <c r="J36" s="1615" t="s">
        <v>3410</v>
      </c>
      <c r="K36" s="1615" t="s">
        <v>3278</v>
      </c>
    </row>
    <row r="37" spans="1:11" customFormat="1" ht="16.5" x14ac:dyDescent="0.3">
      <c r="A37" s="1623">
        <v>112031</v>
      </c>
      <c r="B37" s="1615" t="s">
        <v>2370</v>
      </c>
      <c r="C37" s="1615" t="s">
        <v>2368</v>
      </c>
      <c r="D37" s="1615" t="s">
        <v>558</v>
      </c>
      <c r="E37" s="1615" t="s">
        <v>2308</v>
      </c>
      <c r="F37" s="1615" t="s">
        <v>2363</v>
      </c>
      <c r="G37" s="1615" t="s">
        <v>3411</v>
      </c>
      <c r="H37" s="1615" t="s">
        <v>3412</v>
      </c>
      <c r="I37" s="1615" t="s">
        <v>3413</v>
      </c>
      <c r="J37" s="1615" t="s">
        <v>3414</v>
      </c>
      <c r="K37" s="1615" t="s">
        <v>3278</v>
      </c>
    </row>
    <row r="38" spans="1:11" customFormat="1" ht="16.5" x14ac:dyDescent="0.3">
      <c r="A38" s="1623">
        <v>122078</v>
      </c>
      <c r="B38" s="1615" t="s">
        <v>2369</v>
      </c>
      <c r="C38" s="1615" t="s">
        <v>2368</v>
      </c>
      <c r="D38" s="1615" t="s">
        <v>1375</v>
      </c>
      <c r="E38" s="1615" t="s">
        <v>2308</v>
      </c>
      <c r="F38" s="1615" t="s">
        <v>2363</v>
      </c>
      <c r="G38" s="1615" t="s">
        <v>3415</v>
      </c>
      <c r="H38" s="1615" t="s">
        <v>3416</v>
      </c>
      <c r="I38" s="1615" t="s">
        <v>3417</v>
      </c>
      <c r="J38" s="1615" t="s">
        <v>3418</v>
      </c>
      <c r="K38" s="1615" t="s">
        <v>3278</v>
      </c>
    </row>
    <row r="39" spans="1:11" customFormat="1" ht="16.5" x14ac:dyDescent="0.3">
      <c r="A39" s="1623">
        <v>124001</v>
      </c>
      <c r="B39" s="1615" t="s">
        <v>2099</v>
      </c>
      <c r="C39" s="1615" t="s">
        <v>2368</v>
      </c>
      <c r="D39" s="1615" t="s">
        <v>1375</v>
      </c>
      <c r="E39" s="1615" t="s">
        <v>2308</v>
      </c>
      <c r="F39" s="1615" t="s">
        <v>2363</v>
      </c>
      <c r="G39" s="1615" t="s">
        <v>3419</v>
      </c>
      <c r="H39" s="1615" t="s">
        <v>3420</v>
      </c>
      <c r="I39" s="1615" t="s">
        <v>3421</v>
      </c>
      <c r="J39" s="1615" t="s">
        <v>3422</v>
      </c>
      <c r="K39" s="1615" t="s">
        <v>3278</v>
      </c>
    </row>
    <row r="40" spans="1:11" customFormat="1" ht="16.5" x14ac:dyDescent="0.3">
      <c r="A40" s="1623">
        <v>122070</v>
      </c>
      <c r="B40" s="1615" t="s">
        <v>1565</v>
      </c>
      <c r="C40" s="1615" t="s">
        <v>2368</v>
      </c>
      <c r="D40" s="1615" t="s">
        <v>419</v>
      </c>
      <c r="E40" s="1615" t="s">
        <v>2308</v>
      </c>
      <c r="F40" s="1615" t="s">
        <v>2363</v>
      </c>
      <c r="G40" s="1615" t="s">
        <v>3423</v>
      </c>
      <c r="H40" s="1615" t="s">
        <v>3424</v>
      </c>
      <c r="I40" s="1615" t="s">
        <v>3425</v>
      </c>
      <c r="J40" s="1615" t="s">
        <v>3426</v>
      </c>
      <c r="K40" s="1615" t="s">
        <v>3278</v>
      </c>
    </row>
    <row r="41" spans="1:11" customFormat="1" ht="16.5" x14ac:dyDescent="0.3">
      <c r="A41" s="1623">
        <v>117007</v>
      </c>
      <c r="B41" s="1615" t="s">
        <v>3427</v>
      </c>
      <c r="C41" s="1615" t="s">
        <v>2368</v>
      </c>
      <c r="D41" s="1615" t="s">
        <v>3428</v>
      </c>
      <c r="E41" s="1615" t="s">
        <v>2308</v>
      </c>
      <c r="F41" s="1615" t="s">
        <v>2363</v>
      </c>
      <c r="G41" s="1615" t="s">
        <v>3429</v>
      </c>
      <c r="H41" s="1615" t="s">
        <v>3430</v>
      </c>
      <c r="I41" s="1615" t="s">
        <v>3431</v>
      </c>
      <c r="J41" s="1615" t="s">
        <v>3432</v>
      </c>
      <c r="K41" s="1615" t="s">
        <v>3278</v>
      </c>
    </row>
    <row r="42" spans="1:11" customFormat="1" ht="16.5" x14ac:dyDescent="0.3">
      <c r="A42" s="1623">
        <v>117010</v>
      </c>
      <c r="B42" s="1615" t="s">
        <v>3433</v>
      </c>
      <c r="C42" s="1615" t="s">
        <v>2368</v>
      </c>
      <c r="D42" s="1615" t="s">
        <v>3428</v>
      </c>
      <c r="E42" s="1615" t="s">
        <v>2308</v>
      </c>
      <c r="F42" s="1615" t="s">
        <v>2363</v>
      </c>
      <c r="G42" s="1615" t="s">
        <v>3434</v>
      </c>
      <c r="H42" s="1615" t="s">
        <v>3435</v>
      </c>
      <c r="I42" s="1615" t="s">
        <v>3436</v>
      </c>
      <c r="J42" s="1615" t="s">
        <v>3437</v>
      </c>
      <c r="K42" s="1615" t="s">
        <v>3278</v>
      </c>
    </row>
    <row r="43" spans="1:11" customFormat="1" ht="16.5" x14ac:dyDescent="0.3">
      <c r="A43" s="1623">
        <v>192024</v>
      </c>
      <c r="B43" s="1615" t="s">
        <v>3438</v>
      </c>
      <c r="C43" s="1615" t="s">
        <v>2368</v>
      </c>
      <c r="D43" s="1615" t="s">
        <v>3428</v>
      </c>
      <c r="E43" s="1615" t="s">
        <v>2308</v>
      </c>
      <c r="F43" s="1615" t="s">
        <v>2363</v>
      </c>
      <c r="G43" s="1615" t="s">
        <v>3439</v>
      </c>
      <c r="H43" s="1615" t="s">
        <v>3440</v>
      </c>
      <c r="I43" s="1615" t="s">
        <v>3441</v>
      </c>
      <c r="J43" s="1615" t="s">
        <v>3442</v>
      </c>
      <c r="K43" s="1615" t="s">
        <v>3278</v>
      </c>
    </row>
    <row r="44" spans="1:11" customFormat="1" ht="16.5" x14ac:dyDescent="0.3">
      <c r="A44" s="1623">
        <v>104010</v>
      </c>
      <c r="B44" s="1615" t="s">
        <v>3443</v>
      </c>
      <c r="C44" s="1615" t="s">
        <v>2368</v>
      </c>
      <c r="D44" s="1615" t="s">
        <v>3428</v>
      </c>
      <c r="E44" s="1615" t="s">
        <v>2308</v>
      </c>
      <c r="F44" s="1615" t="s">
        <v>2363</v>
      </c>
      <c r="G44" s="1615" t="s">
        <v>3444</v>
      </c>
      <c r="H44" s="1615" t="s">
        <v>3445</v>
      </c>
      <c r="I44" s="1615" t="s">
        <v>3446</v>
      </c>
      <c r="J44" s="1615" t="s">
        <v>3447</v>
      </c>
      <c r="K44" s="1615" t="s">
        <v>3278</v>
      </c>
    </row>
    <row r="45" spans="1:11" customFormat="1" ht="16.5" x14ac:dyDescent="0.3">
      <c r="A45" s="1623">
        <v>110049</v>
      </c>
      <c r="B45" s="1615" t="s">
        <v>2365</v>
      </c>
      <c r="C45" s="1615" t="s">
        <v>2362</v>
      </c>
      <c r="D45" s="1615" t="s">
        <v>540</v>
      </c>
      <c r="E45" s="1615" t="s">
        <v>2308</v>
      </c>
      <c r="F45" s="1615" t="s">
        <v>2363</v>
      </c>
      <c r="G45" s="1615" t="s">
        <v>3448</v>
      </c>
      <c r="H45" s="1615" t="s">
        <v>3449</v>
      </c>
      <c r="I45" s="1615" t="s">
        <v>3450</v>
      </c>
      <c r="J45" s="1615" t="s">
        <v>3451</v>
      </c>
      <c r="K45" s="1615" t="s">
        <v>3278</v>
      </c>
    </row>
    <row r="46" spans="1:11" customFormat="1" ht="16.5" x14ac:dyDescent="0.3">
      <c r="A46" s="1623">
        <v>116006</v>
      </c>
      <c r="B46" s="1615" t="s">
        <v>1640</v>
      </c>
      <c r="C46" s="1615" t="s">
        <v>2362</v>
      </c>
      <c r="D46" s="1615" t="s">
        <v>558</v>
      </c>
      <c r="E46" s="1615" t="s">
        <v>2308</v>
      </c>
      <c r="F46" s="1615" t="s">
        <v>2363</v>
      </c>
      <c r="G46" s="1615" t="s">
        <v>3452</v>
      </c>
      <c r="H46" s="1615" t="s">
        <v>3453</v>
      </c>
      <c r="I46" s="1615" t="s">
        <v>3454</v>
      </c>
      <c r="J46" s="1615" t="s">
        <v>3455</v>
      </c>
      <c r="K46" s="1615" t="s">
        <v>3278</v>
      </c>
    </row>
    <row r="47" spans="1:11" customFormat="1" ht="16.5" x14ac:dyDescent="0.3">
      <c r="A47" s="1623">
        <v>122071</v>
      </c>
      <c r="B47" s="1615" t="s">
        <v>2360</v>
      </c>
      <c r="C47" s="1615" t="s">
        <v>2362</v>
      </c>
      <c r="D47" s="1615" t="s">
        <v>419</v>
      </c>
      <c r="E47" s="1615" t="s">
        <v>2308</v>
      </c>
      <c r="F47" s="1615" t="s">
        <v>2363</v>
      </c>
      <c r="G47" s="1615" t="s">
        <v>3456</v>
      </c>
      <c r="H47" s="1615" t="s">
        <v>3457</v>
      </c>
      <c r="I47" s="1615" t="s">
        <v>3458</v>
      </c>
      <c r="J47" s="1615" t="s">
        <v>3459</v>
      </c>
      <c r="K47" s="1615" t="s">
        <v>3278</v>
      </c>
    </row>
    <row r="48" spans="1:11" customFormat="1" ht="16.5" x14ac:dyDescent="0.3">
      <c r="A48" s="1623">
        <v>107001</v>
      </c>
      <c r="B48" s="1615" t="s">
        <v>1542</v>
      </c>
      <c r="C48" s="1615" t="s">
        <v>2345</v>
      </c>
      <c r="D48" s="1615" t="s">
        <v>2316</v>
      </c>
      <c r="E48" s="1615" t="s">
        <v>2308</v>
      </c>
      <c r="F48" s="1615" t="s">
        <v>2345</v>
      </c>
      <c r="G48" s="1615" t="s">
        <v>3460</v>
      </c>
      <c r="H48" s="1615" t="s">
        <v>3461</v>
      </c>
      <c r="I48" s="1615" t="s">
        <v>3462</v>
      </c>
      <c r="J48" s="1615" t="s">
        <v>3463</v>
      </c>
      <c r="K48" s="1615" t="s">
        <v>3278</v>
      </c>
    </row>
    <row r="49" spans="1:11" customFormat="1" ht="16.5" x14ac:dyDescent="0.3">
      <c r="A49" s="1623">
        <v>105004</v>
      </c>
      <c r="B49" s="1615" t="s">
        <v>2387</v>
      </c>
      <c r="C49" s="1615" t="s">
        <v>2258</v>
      </c>
      <c r="D49" s="1615" t="s">
        <v>791</v>
      </c>
      <c r="E49" s="1615" t="s">
        <v>2308</v>
      </c>
      <c r="F49" s="1615" t="s">
        <v>2345</v>
      </c>
      <c r="G49" s="1615" t="s">
        <v>3464</v>
      </c>
      <c r="H49" s="1615" t="s">
        <v>3465</v>
      </c>
      <c r="I49" s="1615" t="s">
        <v>3466</v>
      </c>
      <c r="J49" s="1615" t="s">
        <v>3467</v>
      </c>
      <c r="K49" s="1615" t="s">
        <v>3278</v>
      </c>
    </row>
    <row r="50" spans="1:11" customFormat="1" ht="16.5" x14ac:dyDescent="0.3">
      <c r="A50" s="1623">
        <v>196020</v>
      </c>
      <c r="B50" s="1615" t="s">
        <v>2388</v>
      </c>
      <c r="C50" s="1615" t="s">
        <v>2258</v>
      </c>
      <c r="D50" s="1615" t="s">
        <v>791</v>
      </c>
      <c r="E50" s="1615" t="s">
        <v>2308</v>
      </c>
      <c r="F50" s="1615" t="s">
        <v>2345</v>
      </c>
      <c r="G50" s="1615" t="s">
        <v>3468</v>
      </c>
      <c r="H50" s="1615" t="s">
        <v>3469</v>
      </c>
      <c r="I50" s="1615" t="s">
        <v>3470</v>
      </c>
      <c r="J50" s="1615" t="s">
        <v>3471</v>
      </c>
      <c r="K50" s="1615" t="s">
        <v>3278</v>
      </c>
    </row>
    <row r="51" spans="1:11" customFormat="1" ht="16.5" x14ac:dyDescent="0.3">
      <c r="A51" s="1623">
        <v>195018</v>
      </c>
      <c r="B51" s="1615" t="s">
        <v>2386</v>
      </c>
      <c r="C51" s="1615" t="s">
        <v>2258</v>
      </c>
      <c r="D51" s="1615" t="s">
        <v>540</v>
      </c>
      <c r="E51" s="1615" t="s">
        <v>2308</v>
      </c>
      <c r="F51" s="1615" t="s">
        <v>2345</v>
      </c>
      <c r="G51" s="1615" t="s">
        <v>3472</v>
      </c>
      <c r="H51" s="1615" t="s">
        <v>3473</v>
      </c>
      <c r="I51" s="1615" t="s">
        <v>3474</v>
      </c>
      <c r="J51" s="1615" t="s">
        <v>3475</v>
      </c>
      <c r="K51" s="1615" t="s">
        <v>3278</v>
      </c>
    </row>
    <row r="52" spans="1:11" customFormat="1" ht="16.5" x14ac:dyDescent="0.3">
      <c r="A52" s="1623">
        <v>199076</v>
      </c>
      <c r="B52" s="1615" t="s">
        <v>1837</v>
      </c>
      <c r="C52" s="1615" t="s">
        <v>2258</v>
      </c>
      <c r="D52" s="1615" t="s">
        <v>503</v>
      </c>
      <c r="E52" s="1615" t="s">
        <v>2308</v>
      </c>
      <c r="F52" s="1615" t="s">
        <v>2345</v>
      </c>
      <c r="G52" s="1615" t="s">
        <v>3476</v>
      </c>
      <c r="H52" s="1615" t="s">
        <v>3477</v>
      </c>
      <c r="I52" s="1615" t="s">
        <v>3478</v>
      </c>
      <c r="J52" s="1615" t="s">
        <v>3479</v>
      </c>
      <c r="K52" s="1615" t="s">
        <v>3278</v>
      </c>
    </row>
    <row r="53" spans="1:11" customFormat="1" ht="16.5" x14ac:dyDescent="0.3">
      <c r="A53" s="1623">
        <v>102008</v>
      </c>
      <c r="B53" s="1615" t="s">
        <v>2384</v>
      </c>
      <c r="C53" s="1615" t="s">
        <v>2258</v>
      </c>
      <c r="D53" s="1615" t="s">
        <v>503</v>
      </c>
      <c r="E53" s="1615" t="s">
        <v>2308</v>
      </c>
      <c r="F53" s="1615" t="s">
        <v>2345</v>
      </c>
      <c r="G53" s="1615" t="s">
        <v>3480</v>
      </c>
      <c r="H53" s="1615" t="s">
        <v>3481</v>
      </c>
      <c r="I53" s="1615" t="s">
        <v>3482</v>
      </c>
      <c r="J53" s="1615" t="s">
        <v>3483</v>
      </c>
      <c r="K53" s="1615" t="s">
        <v>3278</v>
      </c>
    </row>
    <row r="54" spans="1:11" customFormat="1" ht="16.5" x14ac:dyDescent="0.3">
      <c r="A54" s="1623">
        <v>122001</v>
      </c>
      <c r="B54" s="1615" t="s">
        <v>1965</v>
      </c>
      <c r="C54" s="1615" t="s">
        <v>2258</v>
      </c>
      <c r="D54" s="1615" t="s">
        <v>1375</v>
      </c>
      <c r="E54" s="1615" t="s">
        <v>2308</v>
      </c>
      <c r="F54" s="1615" t="s">
        <v>2345</v>
      </c>
      <c r="G54" s="1615" t="s">
        <v>3484</v>
      </c>
      <c r="H54" s="1615" t="s">
        <v>3485</v>
      </c>
      <c r="I54" s="1615" t="s">
        <v>3486</v>
      </c>
      <c r="J54" s="1615" t="s">
        <v>3487</v>
      </c>
      <c r="K54" s="1615" t="s">
        <v>3278</v>
      </c>
    </row>
    <row r="55" spans="1:11" customFormat="1" ht="16.5" x14ac:dyDescent="0.3">
      <c r="A55" s="1623">
        <v>119016</v>
      </c>
      <c r="B55" s="1615" t="s">
        <v>1511</v>
      </c>
      <c r="C55" s="1615" t="s">
        <v>2258</v>
      </c>
      <c r="D55" s="1615" t="s">
        <v>1375</v>
      </c>
      <c r="E55" s="1615" t="s">
        <v>2308</v>
      </c>
      <c r="F55" s="1615" t="s">
        <v>2345</v>
      </c>
      <c r="G55" s="1615" t="s">
        <v>3488</v>
      </c>
      <c r="H55" s="1615" t="s">
        <v>3489</v>
      </c>
      <c r="I55" s="1615" t="s">
        <v>3490</v>
      </c>
      <c r="J55" s="1615" t="s">
        <v>3491</v>
      </c>
      <c r="K55" s="1615" t="s">
        <v>3278</v>
      </c>
    </row>
    <row r="56" spans="1:11" customFormat="1" ht="16.5" x14ac:dyDescent="0.3">
      <c r="A56" s="1623">
        <v>117064</v>
      </c>
      <c r="B56" s="1615" t="s">
        <v>2035</v>
      </c>
      <c r="C56" s="1615" t="s">
        <v>2258</v>
      </c>
      <c r="D56" s="1615" t="s">
        <v>1375</v>
      </c>
      <c r="E56" s="1615" t="s">
        <v>2308</v>
      </c>
      <c r="F56" s="1615" t="s">
        <v>2345</v>
      </c>
      <c r="G56" s="1615" t="s">
        <v>3492</v>
      </c>
      <c r="H56" s="1615" t="s">
        <v>3493</v>
      </c>
      <c r="I56" s="1615" t="s">
        <v>3494</v>
      </c>
      <c r="J56" s="1615" t="s">
        <v>3495</v>
      </c>
      <c r="K56" s="1615" t="s">
        <v>3278</v>
      </c>
    </row>
    <row r="57" spans="1:11" customFormat="1" ht="16.5" x14ac:dyDescent="0.3">
      <c r="A57" s="1623">
        <v>121030</v>
      </c>
      <c r="B57" s="1615" t="s">
        <v>2380</v>
      </c>
      <c r="C57" s="1615" t="s">
        <v>2258</v>
      </c>
      <c r="D57" s="1615" t="s">
        <v>419</v>
      </c>
      <c r="E57" s="1615" t="s">
        <v>2308</v>
      </c>
      <c r="F57" s="1615" t="s">
        <v>2345</v>
      </c>
      <c r="G57" s="1615" t="s">
        <v>3496</v>
      </c>
      <c r="H57" s="1615" t="s">
        <v>3497</v>
      </c>
      <c r="I57" s="1615" t="s">
        <v>3498</v>
      </c>
      <c r="J57" s="1615" t="s">
        <v>3499</v>
      </c>
      <c r="K57" s="1615" t="s">
        <v>3278</v>
      </c>
    </row>
    <row r="58" spans="1:11" customFormat="1" ht="16.5" x14ac:dyDescent="0.3">
      <c r="A58" s="1623">
        <v>122086</v>
      </c>
      <c r="B58" s="1615" t="s">
        <v>1782</v>
      </c>
      <c r="C58" s="1615" t="s">
        <v>2258</v>
      </c>
      <c r="D58" s="1615" t="s">
        <v>3251</v>
      </c>
      <c r="E58" s="1615" t="s">
        <v>2308</v>
      </c>
      <c r="F58" s="1615" t="s">
        <v>2345</v>
      </c>
      <c r="G58" s="1615" t="s">
        <v>3500</v>
      </c>
      <c r="H58" s="1615" t="s">
        <v>3501</v>
      </c>
      <c r="I58" s="1615" t="s">
        <v>3502</v>
      </c>
      <c r="J58" s="1615" t="s">
        <v>3503</v>
      </c>
      <c r="K58" s="1615" t="s">
        <v>3278</v>
      </c>
    </row>
    <row r="59" spans="1:11" customFormat="1" ht="16.5" x14ac:dyDescent="0.3">
      <c r="A59" s="1623">
        <v>184054</v>
      </c>
      <c r="B59" s="1615" t="s">
        <v>2376</v>
      </c>
      <c r="C59" s="1615" t="s">
        <v>2258</v>
      </c>
      <c r="D59" s="1615" t="s">
        <v>2377</v>
      </c>
      <c r="E59" s="1615" t="s">
        <v>2308</v>
      </c>
      <c r="F59" s="1615" t="s">
        <v>2345</v>
      </c>
      <c r="G59" s="1615" t="s">
        <v>3504</v>
      </c>
      <c r="H59" s="1615" t="s">
        <v>3505</v>
      </c>
      <c r="I59" s="1615" t="s">
        <v>3506</v>
      </c>
      <c r="J59" s="1615" t="s">
        <v>3507</v>
      </c>
      <c r="K59" s="1615" t="s">
        <v>3278</v>
      </c>
    </row>
    <row r="60" spans="1:11" customFormat="1" ht="16.5" x14ac:dyDescent="0.3">
      <c r="A60" s="1623">
        <v>119011</v>
      </c>
      <c r="B60" s="1615" t="s">
        <v>2348</v>
      </c>
      <c r="C60" s="1615" t="s">
        <v>2344</v>
      </c>
      <c r="D60" s="1615" t="s">
        <v>540</v>
      </c>
      <c r="E60" s="1615" t="s">
        <v>2308</v>
      </c>
      <c r="F60" s="1615" t="s">
        <v>2345</v>
      </c>
      <c r="G60" s="1615" t="s">
        <v>3508</v>
      </c>
      <c r="H60" s="1615" t="s">
        <v>3509</v>
      </c>
      <c r="I60" s="1615" t="s">
        <v>3510</v>
      </c>
      <c r="J60" s="1615" t="s">
        <v>3511</v>
      </c>
      <c r="K60" s="1615" t="s">
        <v>3278</v>
      </c>
    </row>
    <row r="61" spans="1:11" customFormat="1" ht="16.5" x14ac:dyDescent="0.3">
      <c r="A61" s="1623">
        <v>115006</v>
      </c>
      <c r="B61" s="1615" t="s">
        <v>2346</v>
      </c>
      <c r="C61" s="1615" t="s">
        <v>2344</v>
      </c>
      <c r="D61" s="1615" t="s">
        <v>503</v>
      </c>
      <c r="E61" s="1615" t="s">
        <v>2308</v>
      </c>
      <c r="F61" s="1615" t="s">
        <v>2345</v>
      </c>
      <c r="G61" s="1615" t="s">
        <v>3512</v>
      </c>
      <c r="H61" s="1615" t="s">
        <v>3513</v>
      </c>
      <c r="I61" s="1615" t="s">
        <v>3514</v>
      </c>
      <c r="J61" s="1615" t="s">
        <v>3515</v>
      </c>
      <c r="K61" s="1615" t="s">
        <v>3278</v>
      </c>
    </row>
    <row r="62" spans="1:11" customFormat="1" ht="16.5" x14ac:dyDescent="0.3">
      <c r="A62" s="1623">
        <v>123004</v>
      </c>
      <c r="B62" s="1615" t="s">
        <v>2342</v>
      </c>
      <c r="C62" s="1615" t="s">
        <v>2344</v>
      </c>
      <c r="D62" s="1615" t="s">
        <v>558</v>
      </c>
      <c r="E62" s="1615" t="s">
        <v>2308</v>
      </c>
      <c r="F62" s="1615" t="s">
        <v>2345</v>
      </c>
      <c r="G62" s="1615" t="s">
        <v>3516</v>
      </c>
      <c r="H62" s="1615" t="s">
        <v>3517</v>
      </c>
      <c r="I62" s="1615" t="s">
        <v>3518</v>
      </c>
      <c r="J62" s="1615" t="s">
        <v>3519</v>
      </c>
      <c r="K62" s="1615" t="s">
        <v>3278</v>
      </c>
    </row>
    <row r="63" spans="1:11" customFormat="1" ht="16.5" x14ac:dyDescent="0.3">
      <c r="A63" s="1623">
        <v>194057</v>
      </c>
      <c r="B63" s="1615" t="s">
        <v>1970</v>
      </c>
      <c r="C63" s="1615" t="s">
        <v>2116</v>
      </c>
      <c r="D63" s="1615" t="s">
        <v>791</v>
      </c>
      <c r="E63" s="1615" t="s">
        <v>2308</v>
      </c>
      <c r="F63" s="1615" t="s">
        <v>2116</v>
      </c>
      <c r="G63" s="1615" t="s">
        <v>3520</v>
      </c>
      <c r="H63" s="1615" t="s">
        <v>3521</v>
      </c>
      <c r="I63" s="1615" t="s">
        <v>3522</v>
      </c>
      <c r="J63" s="1615" t="s">
        <v>3523</v>
      </c>
      <c r="K63" s="1615" t="s">
        <v>3278</v>
      </c>
    </row>
    <row r="64" spans="1:11" customFormat="1" ht="16.5" x14ac:dyDescent="0.3">
      <c r="A64" s="1623">
        <v>196031</v>
      </c>
      <c r="B64" s="1615" t="s">
        <v>3082</v>
      </c>
      <c r="C64" s="1615" t="s">
        <v>2116</v>
      </c>
      <c r="D64" s="1615" t="s">
        <v>791</v>
      </c>
      <c r="E64" s="1615" t="s">
        <v>2308</v>
      </c>
      <c r="F64" s="1615" t="s">
        <v>2116</v>
      </c>
      <c r="G64" s="1615" t="s">
        <v>3524</v>
      </c>
      <c r="H64" s="1615" t="s">
        <v>3525</v>
      </c>
      <c r="I64" s="1615" t="s">
        <v>3526</v>
      </c>
      <c r="J64" s="1615" t="s">
        <v>3527</v>
      </c>
      <c r="K64" s="1615" t="s">
        <v>3278</v>
      </c>
    </row>
    <row r="65" spans="1:11" customFormat="1" ht="16.5" x14ac:dyDescent="0.3">
      <c r="A65" s="1623">
        <v>105003</v>
      </c>
      <c r="B65" s="1615" t="s">
        <v>3081</v>
      </c>
      <c r="C65" s="1615" t="s">
        <v>2116</v>
      </c>
      <c r="D65" s="1615" t="s">
        <v>540</v>
      </c>
      <c r="E65" s="1615" t="s">
        <v>2308</v>
      </c>
      <c r="F65" s="1615" t="s">
        <v>2116</v>
      </c>
      <c r="G65" s="1615" t="s">
        <v>3528</v>
      </c>
      <c r="H65" s="1615" t="s">
        <v>3529</v>
      </c>
      <c r="I65" s="1615" t="s">
        <v>3530</v>
      </c>
      <c r="J65" s="1615" t="s">
        <v>3531</v>
      </c>
      <c r="K65" s="1615" t="s">
        <v>3278</v>
      </c>
    </row>
    <row r="66" spans="1:11" customFormat="1" ht="16.5" x14ac:dyDescent="0.3">
      <c r="A66" s="1623">
        <v>100058</v>
      </c>
      <c r="B66" s="1615" t="s">
        <v>3073</v>
      </c>
      <c r="C66" s="1615" t="s">
        <v>2318</v>
      </c>
      <c r="D66" s="1615" t="s">
        <v>3074</v>
      </c>
      <c r="E66" s="1615" t="s">
        <v>2318</v>
      </c>
      <c r="F66" s="1615" t="s">
        <v>2318</v>
      </c>
      <c r="G66" s="1615" t="s">
        <v>3532</v>
      </c>
      <c r="H66" s="1615" t="s">
        <v>3533</v>
      </c>
      <c r="I66" s="1615" t="s">
        <v>3534</v>
      </c>
      <c r="J66" s="1615" t="s">
        <v>3535</v>
      </c>
      <c r="K66" s="1615" t="s">
        <v>3278</v>
      </c>
    </row>
    <row r="67" spans="1:11" customFormat="1" ht="16.5" x14ac:dyDescent="0.3">
      <c r="A67" s="1623">
        <v>109006</v>
      </c>
      <c r="B67" s="1615" t="s">
        <v>3072</v>
      </c>
      <c r="C67" s="1615" t="s">
        <v>2318</v>
      </c>
      <c r="D67" s="1615" t="s">
        <v>2375</v>
      </c>
      <c r="E67" s="1615" t="s">
        <v>2318</v>
      </c>
      <c r="F67" s="1615" t="s">
        <v>2318</v>
      </c>
      <c r="G67" s="1615" t="s">
        <v>3536</v>
      </c>
      <c r="H67" s="1615" t="s">
        <v>3537</v>
      </c>
      <c r="I67" s="1615" t="s">
        <v>3538</v>
      </c>
      <c r="J67" s="1615" t="s">
        <v>3539</v>
      </c>
      <c r="K67" s="1615" t="s">
        <v>3278</v>
      </c>
    </row>
    <row r="68" spans="1:11" customFormat="1" ht="16.5" x14ac:dyDescent="0.3">
      <c r="A68" s="1623">
        <v>105046</v>
      </c>
      <c r="B68" s="1615" t="s">
        <v>2321</v>
      </c>
      <c r="C68" s="1615" t="s">
        <v>2119</v>
      </c>
      <c r="D68" s="1615" t="s">
        <v>791</v>
      </c>
      <c r="E68" s="1615" t="s">
        <v>2318</v>
      </c>
      <c r="F68" s="1615" t="s">
        <v>2119</v>
      </c>
      <c r="G68" s="1615" t="s">
        <v>3540</v>
      </c>
      <c r="H68" s="1615" t="s">
        <v>3541</v>
      </c>
      <c r="I68" s="1615" t="s">
        <v>3542</v>
      </c>
      <c r="J68" s="1615" t="s">
        <v>3543</v>
      </c>
      <c r="K68" s="1615" t="s">
        <v>3278</v>
      </c>
    </row>
    <row r="69" spans="1:11" customFormat="1" ht="16.5" x14ac:dyDescent="0.3">
      <c r="A69" s="1623">
        <v>113051</v>
      </c>
      <c r="B69" s="1615" t="s">
        <v>2319</v>
      </c>
      <c r="C69" s="1615" t="s">
        <v>2119</v>
      </c>
      <c r="D69" s="1615" t="s">
        <v>558</v>
      </c>
      <c r="E69" s="1615" t="s">
        <v>2318</v>
      </c>
      <c r="F69" s="1615" t="s">
        <v>2119</v>
      </c>
      <c r="G69" s="1615" t="s">
        <v>3544</v>
      </c>
      <c r="H69" s="1615" t="s">
        <v>3545</v>
      </c>
      <c r="I69" s="1615" t="s">
        <v>3546</v>
      </c>
      <c r="J69" s="1615" t="s">
        <v>3547</v>
      </c>
      <c r="K69" s="1615" t="s">
        <v>3278</v>
      </c>
    </row>
    <row r="70" spans="1:11" customFormat="1" ht="16.5" x14ac:dyDescent="0.3">
      <c r="A70" s="1623">
        <v>110048</v>
      </c>
      <c r="B70" s="1615" t="s">
        <v>2320</v>
      </c>
      <c r="C70" s="1615" t="s">
        <v>2119</v>
      </c>
      <c r="D70" s="1615" t="s">
        <v>558</v>
      </c>
      <c r="E70" s="1615" t="s">
        <v>2318</v>
      </c>
      <c r="F70" s="1615" t="s">
        <v>2119</v>
      </c>
      <c r="G70" s="1615" t="s">
        <v>3548</v>
      </c>
      <c r="H70" s="1615" t="s">
        <v>3549</v>
      </c>
      <c r="I70" s="1615" t="s">
        <v>3550</v>
      </c>
      <c r="J70" s="1615" t="s">
        <v>3551</v>
      </c>
      <c r="K70" s="1615" t="s">
        <v>3278</v>
      </c>
    </row>
    <row r="71" spans="1:11" customFormat="1" ht="16.5" x14ac:dyDescent="0.3">
      <c r="A71" s="1623">
        <v>123021</v>
      </c>
      <c r="B71" s="1615" t="s">
        <v>2120</v>
      </c>
      <c r="C71" s="1615" t="s">
        <v>2119</v>
      </c>
      <c r="D71" s="1615" t="s">
        <v>419</v>
      </c>
      <c r="E71" s="1615" t="s">
        <v>2318</v>
      </c>
      <c r="F71" s="1615" t="s">
        <v>2119</v>
      </c>
      <c r="G71" s="1615" t="s">
        <v>3552</v>
      </c>
      <c r="H71" s="1615" t="s">
        <v>3553</v>
      </c>
      <c r="I71" s="1615" t="s">
        <v>3554</v>
      </c>
      <c r="J71" s="1615" t="s">
        <v>3555</v>
      </c>
      <c r="K71" s="1615" t="s">
        <v>3278</v>
      </c>
    </row>
    <row r="72" spans="1:11" customFormat="1" ht="16.5" x14ac:dyDescent="0.3">
      <c r="A72" s="1623">
        <v>105001</v>
      </c>
      <c r="B72" s="1615" t="s">
        <v>2036</v>
      </c>
      <c r="C72" s="1615" t="s">
        <v>2351</v>
      </c>
      <c r="D72" s="1615" t="s">
        <v>540</v>
      </c>
      <c r="E72" s="1615" t="s">
        <v>2318</v>
      </c>
      <c r="F72" s="1615" t="s">
        <v>2351</v>
      </c>
      <c r="G72" s="1615" t="s">
        <v>3556</v>
      </c>
      <c r="H72" s="1615" t="s">
        <v>3557</v>
      </c>
      <c r="I72" s="1615" t="s">
        <v>3558</v>
      </c>
      <c r="J72" s="1615" t="s">
        <v>3559</v>
      </c>
      <c r="K72" s="1615" t="s">
        <v>3278</v>
      </c>
    </row>
    <row r="73" spans="1:11" customFormat="1" ht="16.5" x14ac:dyDescent="0.3">
      <c r="A73" s="1623">
        <v>110002</v>
      </c>
      <c r="B73" s="1615" t="s">
        <v>2358</v>
      </c>
      <c r="C73" s="1615" t="s">
        <v>2351</v>
      </c>
      <c r="D73" s="1615" t="s">
        <v>503</v>
      </c>
      <c r="E73" s="1615" t="s">
        <v>2318</v>
      </c>
      <c r="F73" s="1615" t="s">
        <v>2351</v>
      </c>
      <c r="G73" s="1615" t="s">
        <v>3560</v>
      </c>
      <c r="H73" s="1615" t="s">
        <v>3561</v>
      </c>
      <c r="I73" s="1615" t="s">
        <v>3562</v>
      </c>
      <c r="J73" s="1615" t="s">
        <v>3563</v>
      </c>
      <c r="K73" s="1615" t="s">
        <v>3564</v>
      </c>
    </row>
    <row r="74" spans="1:11" customFormat="1" ht="16.5" x14ac:dyDescent="0.3">
      <c r="A74" s="1623">
        <v>116012</v>
      </c>
      <c r="B74" s="1615" t="s">
        <v>2354</v>
      </c>
      <c r="C74" s="1615" t="s">
        <v>2351</v>
      </c>
      <c r="D74" s="1615" t="s">
        <v>558</v>
      </c>
      <c r="E74" s="1615" t="s">
        <v>2318</v>
      </c>
      <c r="F74" s="1615" t="s">
        <v>2351</v>
      </c>
      <c r="G74" s="1615" t="s">
        <v>3565</v>
      </c>
      <c r="H74" s="1615" t="s">
        <v>3566</v>
      </c>
      <c r="I74" s="1615" t="s">
        <v>3567</v>
      </c>
      <c r="J74" s="1615" t="s">
        <v>3568</v>
      </c>
      <c r="K74" s="1615" t="s">
        <v>3278</v>
      </c>
    </row>
    <row r="75" spans="1:11" customFormat="1" ht="16.5" x14ac:dyDescent="0.3">
      <c r="A75" s="1623">
        <v>119004</v>
      </c>
      <c r="B75" s="1615" t="s">
        <v>2353</v>
      </c>
      <c r="C75" s="1615" t="s">
        <v>2351</v>
      </c>
      <c r="D75" s="1615" t="s">
        <v>558</v>
      </c>
      <c r="E75" s="1615" t="s">
        <v>2318</v>
      </c>
      <c r="F75" s="1615" t="s">
        <v>2351</v>
      </c>
      <c r="G75" s="1615" t="s">
        <v>3569</v>
      </c>
      <c r="H75" s="1615" t="s">
        <v>3570</v>
      </c>
      <c r="I75" s="1615" t="s">
        <v>3571</v>
      </c>
      <c r="J75" s="1615" t="s">
        <v>3572</v>
      </c>
      <c r="K75" s="1615" t="s">
        <v>3564</v>
      </c>
    </row>
    <row r="76" spans="1:11" customFormat="1" ht="16.5" x14ac:dyDescent="0.3">
      <c r="A76" s="1623">
        <v>112005</v>
      </c>
      <c r="B76" s="1615" t="s">
        <v>2356</v>
      </c>
      <c r="C76" s="1615" t="s">
        <v>2351</v>
      </c>
      <c r="D76" s="1615" t="s">
        <v>558</v>
      </c>
      <c r="E76" s="1615" t="s">
        <v>2318</v>
      </c>
      <c r="F76" s="1615" t="s">
        <v>2351</v>
      </c>
      <c r="G76" s="1615" t="s">
        <v>3573</v>
      </c>
      <c r="H76" s="1615" t="s">
        <v>3574</v>
      </c>
      <c r="I76" s="1615" t="s">
        <v>3575</v>
      </c>
      <c r="J76" s="1615" t="s">
        <v>3576</v>
      </c>
      <c r="K76" s="1615" t="s">
        <v>3278</v>
      </c>
    </row>
    <row r="77" spans="1:11" customFormat="1" ht="16.5" x14ac:dyDescent="0.3">
      <c r="A77" s="1623">
        <v>123002</v>
      </c>
      <c r="B77" s="1615" t="s">
        <v>1438</v>
      </c>
      <c r="C77" s="1615" t="s">
        <v>2351</v>
      </c>
      <c r="D77" s="1615" t="s">
        <v>2270</v>
      </c>
      <c r="E77" s="1615" t="s">
        <v>2318</v>
      </c>
      <c r="F77" s="1615" t="s">
        <v>2351</v>
      </c>
      <c r="G77" s="1615" t="s">
        <v>3577</v>
      </c>
      <c r="H77" s="1615" t="s">
        <v>3578</v>
      </c>
      <c r="I77" s="1615" t="s">
        <v>3579</v>
      </c>
      <c r="J77" s="1615" t="s">
        <v>3580</v>
      </c>
      <c r="K77" s="1615" t="s">
        <v>3278</v>
      </c>
    </row>
    <row r="78" spans="1:11" customFormat="1" ht="16.5" x14ac:dyDescent="0.3">
      <c r="A78" s="1623">
        <v>123039</v>
      </c>
      <c r="B78" s="1615" t="s">
        <v>2350</v>
      </c>
      <c r="C78" s="1615" t="s">
        <v>2351</v>
      </c>
      <c r="D78" s="1615" t="s">
        <v>2270</v>
      </c>
      <c r="E78" s="1615" t="s">
        <v>2318</v>
      </c>
      <c r="F78" s="1615" t="s">
        <v>2351</v>
      </c>
      <c r="G78" s="1615" t="s">
        <v>3581</v>
      </c>
      <c r="H78" s="1615" t="s">
        <v>3582</v>
      </c>
      <c r="I78" s="1615" t="s">
        <v>3583</v>
      </c>
      <c r="J78" s="1615" t="s">
        <v>3584</v>
      </c>
      <c r="K78" s="1615" t="s">
        <v>3278</v>
      </c>
    </row>
    <row r="79" spans="1:11" customFormat="1" ht="16.5" x14ac:dyDescent="0.3">
      <c r="A79" s="1623">
        <v>196026</v>
      </c>
      <c r="B79" s="1615" t="s">
        <v>2121</v>
      </c>
      <c r="C79" s="1615" t="s">
        <v>3068</v>
      </c>
      <c r="D79" s="1615" t="s">
        <v>791</v>
      </c>
      <c r="E79" s="1615" t="s">
        <v>3069</v>
      </c>
      <c r="F79" s="1615" t="s">
        <v>3068</v>
      </c>
      <c r="G79" s="1615" t="s">
        <v>3585</v>
      </c>
      <c r="H79" s="1615" t="s">
        <v>3586</v>
      </c>
      <c r="I79" s="1615" t="s">
        <v>3587</v>
      </c>
      <c r="J79" s="1615" t="s">
        <v>3588</v>
      </c>
      <c r="K79" s="1615" t="s">
        <v>3278</v>
      </c>
    </row>
    <row r="80" spans="1:11" customFormat="1" ht="16.5" x14ac:dyDescent="0.3">
      <c r="A80" s="1623">
        <v>104006</v>
      </c>
      <c r="B80" s="1615" t="s">
        <v>1643</v>
      </c>
      <c r="C80" s="1615" t="s">
        <v>3068</v>
      </c>
      <c r="D80" s="1615" t="s">
        <v>791</v>
      </c>
      <c r="E80" s="1615" t="s">
        <v>3069</v>
      </c>
      <c r="F80" s="1615" t="s">
        <v>3068</v>
      </c>
      <c r="G80" s="1615" t="s">
        <v>3589</v>
      </c>
      <c r="H80" s="1615" t="s">
        <v>3590</v>
      </c>
      <c r="I80" s="1615" t="s">
        <v>3591</v>
      </c>
      <c r="J80" s="1615" t="s">
        <v>3592</v>
      </c>
      <c r="K80" s="1615" t="s">
        <v>3278</v>
      </c>
    </row>
    <row r="81" spans="1:11" customFormat="1" ht="16.5" x14ac:dyDescent="0.3">
      <c r="A81" s="1623">
        <v>191094</v>
      </c>
      <c r="B81" s="1615" t="s">
        <v>2926</v>
      </c>
      <c r="C81" s="1615" t="s">
        <v>2264</v>
      </c>
      <c r="D81" s="1615" t="s">
        <v>2375</v>
      </c>
      <c r="E81" s="1615" t="s">
        <v>2264</v>
      </c>
      <c r="F81" s="1615" t="s">
        <v>2264</v>
      </c>
      <c r="G81" s="1615" t="s">
        <v>3593</v>
      </c>
      <c r="H81" s="1615" t="s">
        <v>3594</v>
      </c>
      <c r="I81" s="1615" t="s">
        <v>3595</v>
      </c>
      <c r="J81" s="1615" t="s">
        <v>3596</v>
      </c>
      <c r="K81" s="1615" t="s">
        <v>3278</v>
      </c>
    </row>
    <row r="82" spans="1:11" customFormat="1" ht="16.5" x14ac:dyDescent="0.3">
      <c r="A82" s="1623">
        <v>100264</v>
      </c>
      <c r="B82" s="1615" t="s">
        <v>3064</v>
      </c>
      <c r="C82" s="1615" t="s">
        <v>3065</v>
      </c>
      <c r="D82" s="1615" t="s">
        <v>2316</v>
      </c>
      <c r="E82" s="1615" t="s">
        <v>2264</v>
      </c>
      <c r="F82" s="1615" t="s">
        <v>3065</v>
      </c>
      <c r="G82" s="1615" t="s">
        <v>3597</v>
      </c>
      <c r="H82" s="1615" t="s">
        <v>3598</v>
      </c>
      <c r="I82" s="1615" t="s">
        <v>3599</v>
      </c>
      <c r="J82" s="1615" t="s">
        <v>3600</v>
      </c>
      <c r="K82" s="1615" t="s">
        <v>3278</v>
      </c>
    </row>
    <row r="83" spans="1:11" customFormat="1" ht="16.5" x14ac:dyDescent="0.3">
      <c r="A83" s="1623">
        <v>101020</v>
      </c>
      <c r="B83" s="1615" t="s">
        <v>2968</v>
      </c>
      <c r="C83" s="1615" t="s">
        <v>2929</v>
      </c>
      <c r="D83" s="1615" t="s">
        <v>791</v>
      </c>
      <c r="E83" s="1615" t="s">
        <v>2264</v>
      </c>
      <c r="F83" s="1615" t="s">
        <v>2929</v>
      </c>
      <c r="G83" s="1615" t="s">
        <v>3601</v>
      </c>
      <c r="H83" s="1615" t="s">
        <v>3602</v>
      </c>
      <c r="I83" s="1615" t="s">
        <v>3603</v>
      </c>
      <c r="J83" s="1615" t="s">
        <v>3604</v>
      </c>
      <c r="K83" s="1615" t="s">
        <v>3278</v>
      </c>
    </row>
    <row r="84" spans="1:11" customFormat="1" ht="16.5" x14ac:dyDescent="0.3">
      <c r="A84" s="1623">
        <v>105017</v>
      </c>
      <c r="B84" s="1615" t="s">
        <v>2944</v>
      </c>
      <c r="C84" s="1615" t="s">
        <v>2936</v>
      </c>
      <c r="D84" s="1615" t="s">
        <v>791</v>
      </c>
      <c r="E84" s="1615" t="s">
        <v>2264</v>
      </c>
      <c r="F84" s="1615" t="s">
        <v>2929</v>
      </c>
      <c r="G84" s="1615" t="s">
        <v>3605</v>
      </c>
      <c r="H84" s="1615" t="s">
        <v>3606</v>
      </c>
      <c r="I84" s="1615" t="s">
        <v>3607</v>
      </c>
      <c r="J84" s="1615" t="s">
        <v>3608</v>
      </c>
      <c r="K84" s="1615" t="s">
        <v>3278</v>
      </c>
    </row>
    <row r="85" spans="1:11" customFormat="1" ht="16.5" x14ac:dyDescent="0.3">
      <c r="A85" s="1623">
        <v>105050</v>
      </c>
      <c r="B85" s="1615" t="s">
        <v>2943</v>
      </c>
      <c r="C85" s="1615" t="s">
        <v>2936</v>
      </c>
      <c r="D85" s="1615" t="s">
        <v>791</v>
      </c>
      <c r="E85" s="1615" t="s">
        <v>2264</v>
      </c>
      <c r="F85" s="1615" t="s">
        <v>2929</v>
      </c>
      <c r="G85" s="1615" t="s">
        <v>3609</v>
      </c>
      <c r="H85" s="1615" t="s">
        <v>3610</v>
      </c>
      <c r="I85" s="1615" t="s">
        <v>3611</v>
      </c>
      <c r="J85" s="1615" t="s">
        <v>3612</v>
      </c>
      <c r="K85" s="1615" t="s">
        <v>3278</v>
      </c>
    </row>
    <row r="86" spans="1:11" customFormat="1" ht="16.5" x14ac:dyDescent="0.3">
      <c r="A86" s="1623">
        <v>110072</v>
      </c>
      <c r="B86" s="1615" t="s">
        <v>2941</v>
      </c>
      <c r="C86" s="1615" t="s">
        <v>2936</v>
      </c>
      <c r="D86" s="1615" t="s">
        <v>503</v>
      </c>
      <c r="E86" s="1615" t="s">
        <v>2264</v>
      </c>
      <c r="F86" s="1615" t="s">
        <v>2929</v>
      </c>
      <c r="G86" s="1615" t="s">
        <v>3613</v>
      </c>
      <c r="H86" s="1615" t="s">
        <v>3614</v>
      </c>
      <c r="I86" s="1615" t="s">
        <v>3615</v>
      </c>
      <c r="J86" s="1615" t="s">
        <v>3616</v>
      </c>
      <c r="K86" s="1615" t="s">
        <v>3278</v>
      </c>
    </row>
    <row r="87" spans="1:11" customFormat="1" ht="16.5" x14ac:dyDescent="0.3">
      <c r="A87" s="1623">
        <v>114015</v>
      </c>
      <c r="B87" s="1615" t="s">
        <v>2939</v>
      </c>
      <c r="C87" s="1615" t="s">
        <v>2936</v>
      </c>
      <c r="D87" s="1615" t="s">
        <v>503</v>
      </c>
      <c r="E87" s="1615" t="s">
        <v>2264</v>
      </c>
      <c r="F87" s="1615" t="s">
        <v>2929</v>
      </c>
      <c r="G87" s="1615" t="s">
        <v>3617</v>
      </c>
      <c r="H87" s="1615" t="s">
        <v>3618</v>
      </c>
      <c r="I87" s="1615" t="s">
        <v>3619</v>
      </c>
      <c r="J87" s="1615" t="s">
        <v>3620</v>
      </c>
      <c r="K87" s="1615" t="s">
        <v>3278</v>
      </c>
    </row>
    <row r="88" spans="1:11" customFormat="1" ht="16.5" x14ac:dyDescent="0.3">
      <c r="A88" s="1623">
        <v>116056</v>
      </c>
      <c r="B88" s="1615" t="s">
        <v>2060</v>
      </c>
      <c r="C88" s="1615" t="s">
        <v>2936</v>
      </c>
      <c r="D88" s="1615" t="s">
        <v>503</v>
      </c>
      <c r="E88" s="1615" t="s">
        <v>2264</v>
      </c>
      <c r="F88" s="1615" t="s">
        <v>2929</v>
      </c>
      <c r="G88" s="1615" t="s">
        <v>3573</v>
      </c>
      <c r="H88" s="1615" t="s">
        <v>3621</v>
      </c>
      <c r="I88" s="1615" t="s">
        <v>3622</v>
      </c>
      <c r="J88" s="1615" t="s">
        <v>3623</v>
      </c>
      <c r="K88" s="1615" t="s">
        <v>3278</v>
      </c>
    </row>
    <row r="89" spans="1:11" customFormat="1" ht="16.5" x14ac:dyDescent="0.3">
      <c r="A89" s="1623">
        <v>117019</v>
      </c>
      <c r="B89" s="1615" t="s">
        <v>2935</v>
      </c>
      <c r="C89" s="1615" t="s">
        <v>2936</v>
      </c>
      <c r="D89" s="1615" t="s">
        <v>558</v>
      </c>
      <c r="E89" s="1615" t="s">
        <v>2264</v>
      </c>
      <c r="F89" s="1615" t="s">
        <v>2929</v>
      </c>
      <c r="G89" s="1615" t="s">
        <v>3624</v>
      </c>
      <c r="H89" s="1615" t="s">
        <v>3625</v>
      </c>
      <c r="I89" s="1615" t="s">
        <v>3626</v>
      </c>
      <c r="J89" s="1615" t="s">
        <v>3627</v>
      </c>
      <c r="K89" s="1615" t="s">
        <v>3564</v>
      </c>
    </row>
    <row r="90" spans="1:11" customFormat="1" ht="16.5" x14ac:dyDescent="0.3">
      <c r="A90" s="1623">
        <v>116049</v>
      </c>
      <c r="B90" s="1615" t="s">
        <v>2937</v>
      </c>
      <c r="C90" s="1615" t="s">
        <v>2936</v>
      </c>
      <c r="D90" s="1615" t="s">
        <v>558</v>
      </c>
      <c r="E90" s="1615" t="s">
        <v>2264</v>
      </c>
      <c r="F90" s="1615" t="s">
        <v>2929</v>
      </c>
      <c r="G90" s="1615" t="s">
        <v>3628</v>
      </c>
      <c r="H90" s="1615" t="s">
        <v>3629</v>
      </c>
      <c r="I90" s="1615" t="s">
        <v>3630</v>
      </c>
      <c r="J90" s="1615" t="s">
        <v>3631</v>
      </c>
      <c r="K90" s="1615" t="s">
        <v>3278</v>
      </c>
    </row>
    <row r="91" spans="1:11" customFormat="1" ht="16.5" x14ac:dyDescent="0.3">
      <c r="A91" s="1623">
        <v>105045</v>
      </c>
      <c r="B91" s="1615" t="s">
        <v>3063</v>
      </c>
      <c r="C91" s="1615" t="s">
        <v>1595</v>
      </c>
      <c r="D91" s="1615" t="s">
        <v>540</v>
      </c>
      <c r="E91" s="1615" t="s">
        <v>2264</v>
      </c>
      <c r="F91" s="1615" t="s">
        <v>2929</v>
      </c>
      <c r="G91" s="1615" t="s">
        <v>3632</v>
      </c>
      <c r="H91" s="1615" t="s">
        <v>3633</v>
      </c>
      <c r="I91" s="1615" t="s">
        <v>3634</v>
      </c>
      <c r="J91" s="1615" t="s">
        <v>3635</v>
      </c>
      <c r="K91" s="1615" t="s">
        <v>3278</v>
      </c>
    </row>
    <row r="92" spans="1:11" customFormat="1" ht="16.5" x14ac:dyDescent="0.3">
      <c r="A92" s="1623">
        <v>110009</v>
      </c>
      <c r="B92" s="1615" t="s">
        <v>3061</v>
      </c>
      <c r="C92" s="1615" t="s">
        <v>1595</v>
      </c>
      <c r="D92" s="1615" t="s">
        <v>540</v>
      </c>
      <c r="E92" s="1615" t="s">
        <v>2264</v>
      </c>
      <c r="F92" s="1615" t="s">
        <v>2929</v>
      </c>
      <c r="G92" s="1615" t="s">
        <v>3636</v>
      </c>
      <c r="H92" s="1615" t="s">
        <v>3637</v>
      </c>
      <c r="I92" s="1615" t="s">
        <v>3638</v>
      </c>
      <c r="J92" s="1615" t="s">
        <v>3639</v>
      </c>
      <c r="K92" s="1615" t="s">
        <v>3278</v>
      </c>
    </row>
    <row r="93" spans="1:11" customFormat="1" ht="16.5" x14ac:dyDescent="0.3">
      <c r="A93" s="1623">
        <v>110055</v>
      </c>
      <c r="B93" s="1615" t="s">
        <v>3059</v>
      </c>
      <c r="C93" s="1615" t="s">
        <v>1595</v>
      </c>
      <c r="D93" s="1615" t="s">
        <v>503</v>
      </c>
      <c r="E93" s="1615" t="s">
        <v>2264</v>
      </c>
      <c r="F93" s="1615" t="s">
        <v>2929</v>
      </c>
      <c r="G93" s="1615" t="s">
        <v>3640</v>
      </c>
      <c r="H93" s="1615" t="s">
        <v>3641</v>
      </c>
      <c r="I93" s="1615" t="s">
        <v>3642</v>
      </c>
      <c r="J93" s="1615" t="s">
        <v>3643</v>
      </c>
      <c r="K93" s="1615" t="s">
        <v>3278</v>
      </c>
    </row>
    <row r="94" spans="1:11" customFormat="1" ht="16.5" x14ac:dyDescent="0.3">
      <c r="A94" s="1623">
        <v>113027</v>
      </c>
      <c r="B94" s="1615" t="s">
        <v>3058</v>
      </c>
      <c r="C94" s="1615" t="s">
        <v>1595</v>
      </c>
      <c r="D94" s="1615" t="s">
        <v>503</v>
      </c>
      <c r="E94" s="1615" t="s">
        <v>2264</v>
      </c>
      <c r="F94" s="1615" t="s">
        <v>2929</v>
      </c>
      <c r="G94" s="1615" t="s">
        <v>3644</v>
      </c>
      <c r="H94" s="1615" t="s">
        <v>3645</v>
      </c>
      <c r="I94" s="1615" t="s">
        <v>3646</v>
      </c>
      <c r="J94" s="1615" t="s">
        <v>3647</v>
      </c>
      <c r="K94" s="1615" t="s">
        <v>3278</v>
      </c>
    </row>
    <row r="95" spans="1:11" customFormat="1" ht="16.5" x14ac:dyDescent="0.3">
      <c r="A95" s="1623">
        <v>118016</v>
      </c>
      <c r="B95" s="1615" t="s">
        <v>3056</v>
      </c>
      <c r="C95" s="1615" t="s">
        <v>1595</v>
      </c>
      <c r="D95" s="1615" t="s">
        <v>558</v>
      </c>
      <c r="E95" s="1615" t="s">
        <v>2264</v>
      </c>
      <c r="F95" s="1615" t="s">
        <v>2929</v>
      </c>
      <c r="G95" s="1615" t="s">
        <v>3648</v>
      </c>
      <c r="H95" s="1615" t="s">
        <v>3649</v>
      </c>
      <c r="I95" s="1615" t="s">
        <v>3650</v>
      </c>
      <c r="J95" s="1615" t="s">
        <v>3651</v>
      </c>
      <c r="K95" s="1615" t="s">
        <v>3278</v>
      </c>
    </row>
    <row r="96" spans="1:11" customFormat="1" ht="16.5" x14ac:dyDescent="0.3">
      <c r="A96" s="1623">
        <v>123058</v>
      </c>
      <c r="B96" s="1615" t="s">
        <v>1596</v>
      </c>
      <c r="C96" s="1615" t="s">
        <v>1595</v>
      </c>
      <c r="D96" s="1615" t="s">
        <v>419</v>
      </c>
      <c r="E96" s="1615" t="s">
        <v>2264</v>
      </c>
      <c r="F96" s="1615" t="s">
        <v>2929</v>
      </c>
      <c r="G96" s="1615" t="s">
        <v>3652</v>
      </c>
      <c r="H96" s="1615" t="s">
        <v>3653</v>
      </c>
      <c r="I96" s="1615" t="s">
        <v>3654</v>
      </c>
      <c r="J96" s="1615" t="s">
        <v>3655</v>
      </c>
      <c r="K96" s="1615" t="s">
        <v>3278</v>
      </c>
    </row>
    <row r="97" spans="1:11" customFormat="1" ht="16.5" x14ac:dyDescent="0.3">
      <c r="A97" s="1623">
        <v>121002</v>
      </c>
      <c r="B97" s="1615" t="s">
        <v>3055</v>
      </c>
      <c r="C97" s="1615" t="s">
        <v>1595</v>
      </c>
      <c r="D97" s="1615" t="s">
        <v>419</v>
      </c>
      <c r="E97" s="1615" t="s">
        <v>2264</v>
      </c>
      <c r="F97" s="1615" t="s">
        <v>2929</v>
      </c>
      <c r="G97" s="1615" t="s">
        <v>3656</v>
      </c>
      <c r="H97" s="1615" t="s">
        <v>3657</v>
      </c>
      <c r="I97" s="1615" t="s">
        <v>3658</v>
      </c>
      <c r="J97" s="1615" t="s">
        <v>3659</v>
      </c>
      <c r="K97" s="1615" t="s">
        <v>3278</v>
      </c>
    </row>
    <row r="98" spans="1:11" customFormat="1" ht="16.5" x14ac:dyDescent="0.3">
      <c r="A98" s="1623">
        <v>123027</v>
      </c>
      <c r="B98" s="1615" t="s">
        <v>3053</v>
      </c>
      <c r="C98" s="1615" t="s">
        <v>1595</v>
      </c>
      <c r="D98" s="1615" t="s">
        <v>419</v>
      </c>
      <c r="E98" s="1615" t="s">
        <v>2264</v>
      </c>
      <c r="F98" s="1615" t="s">
        <v>2929</v>
      </c>
      <c r="G98" s="1615" t="s">
        <v>3660</v>
      </c>
      <c r="H98" s="1615" t="s">
        <v>3661</v>
      </c>
      <c r="I98" s="1615" t="s">
        <v>3662</v>
      </c>
      <c r="J98" s="1615" t="s">
        <v>3663</v>
      </c>
      <c r="K98" s="1615" t="s">
        <v>3278</v>
      </c>
    </row>
    <row r="99" spans="1:11" customFormat="1" ht="16.5" x14ac:dyDescent="0.3">
      <c r="A99" s="1623">
        <v>122138</v>
      </c>
      <c r="B99" s="1615" t="s">
        <v>2058</v>
      </c>
      <c r="C99" s="1615" t="s">
        <v>1595</v>
      </c>
      <c r="D99" s="1615" t="s">
        <v>419</v>
      </c>
      <c r="E99" s="1615" t="s">
        <v>2264</v>
      </c>
      <c r="F99" s="1615" t="s">
        <v>2929</v>
      </c>
      <c r="G99" s="1615" t="s">
        <v>3664</v>
      </c>
      <c r="H99" s="1615" t="s">
        <v>3665</v>
      </c>
      <c r="I99" s="1615" t="s">
        <v>3666</v>
      </c>
      <c r="J99" s="1615" t="s">
        <v>3667</v>
      </c>
      <c r="K99" s="1615" t="s">
        <v>3278</v>
      </c>
    </row>
    <row r="100" spans="1:11" customFormat="1" ht="16.5" x14ac:dyDescent="0.3">
      <c r="A100" s="1623">
        <v>106040</v>
      </c>
      <c r="B100" s="1615" t="s">
        <v>2934</v>
      </c>
      <c r="C100" s="1615" t="s">
        <v>1774</v>
      </c>
      <c r="D100" s="1615" t="s">
        <v>791</v>
      </c>
      <c r="E100" s="1615" t="s">
        <v>2264</v>
      </c>
      <c r="F100" s="1615" t="s">
        <v>2929</v>
      </c>
      <c r="G100" s="1615" t="s">
        <v>3668</v>
      </c>
      <c r="H100" s="1615" t="s">
        <v>3669</v>
      </c>
      <c r="I100" s="1615" t="s">
        <v>3670</v>
      </c>
      <c r="J100" s="1615" t="s">
        <v>3671</v>
      </c>
      <c r="K100" s="1615" t="s">
        <v>3278</v>
      </c>
    </row>
    <row r="101" spans="1:11" customFormat="1" ht="16.5" x14ac:dyDescent="0.3">
      <c r="A101" s="1623">
        <v>108010</v>
      </c>
      <c r="B101" s="1615" t="s">
        <v>1775</v>
      </c>
      <c r="C101" s="1615" t="s">
        <v>1774</v>
      </c>
      <c r="D101" s="1615" t="s">
        <v>540</v>
      </c>
      <c r="E101" s="1615" t="s">
        <v>2264</v>
      </c>
      <c r="F101" s="1615" t="s">
        <v>2929</v>
      </c>
      <c r="G101" s="1615" t="s">
        <v>3672</v>
      </c>
      <c r="H101" s="1615" t="s">
        <v>3673</v>
      </c>
      <c r="I101" s="1615" t="s">
        <v>3674</v>
      </c>
      <c r="J101" s="1615" t="s">
        <v>3675</v>
      </c>
      <c r="K101" s="1615" t="s">
        <v>3278</v>
      </c>
    </row>
    <row r="102" spans="1:11" customFormat="1" ht="16.5" x14ac:dyDescent="0.3">
      <c r="A102" s="1623">
        <v>110061</v>
      </c>
      <c r="B102" s="1615" t="s">
        <v>2930</v>
      </c>
      <c r="C102" s="1615" t="s">
        <v>1774</v>
      </c>
      <c r="D102" s="1615" t="s">
        <v>503</v>
      </c>
      <c r="E102" s="1615" t="s">
        <v>2264</v>
      </c>
      <c r="F102" s="1615" t="s">
        <v>2929</v>
      </c>
      <c r="G102" s="1615" t="s">
        <v>3676</v>
      </c>
      <c r="H102" s="1615" t="s">
        <v>3677</v>
      </c>
      <c r="I102" s="1615" t="s">
        <v>3678</v>
      </c>
      <c r="J102" s="1615" t="s">
        <v>3679</v>
      </c>
      <c r="K102" s="1615" t="s">
        <v>3278</v>
      </c>
    </row>
    <row r="103" spans="1:11" customFormat="1" ht="16.5" x14ac:dyDescent="0.3">
      <c r="A103" s="1623">
        <v>105053</v>
      </c>
      <c r="B103" s="1615" t="s">
        <v>2932</v>
      </c>
      <c r="C103" s="1615" t="s">
        <v>1774</v>
      </c>
      <c r="D103" s="1615" t="s">
        <v>503</v>
      </c>
      <c r="E103" s="1615" t="s">
        <v>2264</v>
      </c>
      <c r="F103" s="1615" t="s">
        <v>2929</v>
      </c>
      <c r="G103" s="1615" t="s">
        <v>3680</v>
      </c>
      <c r="H103" s="1615" t="s">
        <v>3681</v>
      </c>
      <c r="I103" s="1615" t="s">
        <v>3682</v>
      </c>
      <c r="J103" s="1615" t="s">
        <v>3683</v>
      </c>
      <c r="K103" s="1615" t="s">
        <v>3278</v>
      </c>
    </row>
    <row r="104" spans="1:11" customFormat="1" ht="16.5" x14ac:dyDescent="0.3">
      <c r="A104" s="1623">
        <v>123025</v>
      </c>
      <c r="B104" s="1615" t="s">
        <v>2031</v>
      </c>
      <c r="C104" s="1615" t="s">
        <v>1774</v>
      </c>
      <c r="D104" s="1615" t="s">
        <v>2270</v>
      </c>
      <c r="E104" s="1615" t="s">
        <v>2264</v>
      </c>
      <c r="F104" s="1615" t="s">
        <v>2929</v>
      </c>
      <c r="G104" s="1615" t="s">
        <v>3684</v>
      </c>
      <c r="H104" s="1615" t="s">
        <v>3685</v>
      </c>
      <c r="I104" s="1615" t="s">
        <v>3686</v>
      </c>
      <c r="J104" s="1615" t="s">
        <v>3687</v>
      </c>
      <c r="K104" s="1615" t="s">
        <v>3278</v>
      </c>
    </row>
    <row r="105" spans="1:11" customFormat="1" ht="16.5" x14ac:dyDescent="0.3">
      <c r="A105" s="1623">
        <v>199069</v>
      </c>
      <c r="B105" s="1615" t="s">
        <v>2955</v>
      </c>
      <c r="C105" s="1615" t="s">
        <v>2956</v>
      </c>
      <c r="D105" s="1615" t="s">
        <v>2316</v>
      </c>
      <c r="E105" s="1615" t="s">
        <v>2264</v>
      </c>
      <c r="F105" s="1615" t="s">
        <v>2956</v>
      </c>
      <c r="G105" s="1615" t="s">
        <v>3688</v>
      </c>
      <c r="H105" s="1615" t="s">
        <v>3689</v>
      </c>
      <c r="I105" s="1615" t="s">
        <v>3690</v>
      </c>
      <c r="J105" s="1615" t="s">
        <v>3691</v>
      </c>
      <c r="K105" s="1615" t="s">
        <v>3278</v>
      </c>
    </row>
    <row r="106" spans="1:11" customFormat="1" ht="16.5" x14ac:dyDescent="0.3">
      <c r="A106" s="1623">
        <v>116030</v>
      </c>
      <c r="B106" s="1615" t="s">
        <v>1908</v>
      </c>
      <c r="C106" s="1615" t="s">
        <v>1907</v>
      </c>
      <c r="D106" s="1615" t="s">
        <v>540</v>
      </c>
      <c r="E106" s="1615" t="s">
        <v>2264</v>
      </c>
      <c r="F106" s="1615" t="s">
        <v>2956</v>
      </c>
      <c r="G106" s="1615" t="s">
        <v>3692</v>
      </c>
      <c r="H106" s="1615" t="s">
        <v>3693</v>
      </c>
      <c r="I106" s="1615" t="s">
        <v>3694</v>
      </c>
      <c r="J106" s="1615" t="s">
        <v>3695</v>
      </c>
      <c r="K106" s="1615" t="s">
        <v>3278</v>
      </c>
    </row>
    <row r="107" spans="1:11" customFormat="1" ht="16.5" x14ac:dyDescent="0.3">
      <c r="A107" s="1623">
        <v>110096</v>
      </c>
      <c r="B107" s="1615" t="s">
        <v>3049</v>
      </c>
      <c r="C107" s="1615" t="s">
        <v>1907</v>
      </c>
      <c r="D107" s="1615" t="s">
        <v>503</v>
      </c>
      <c r="E107" s="1615" t="s">
        <v>2264</v>
      </c>
      <c r="F107" s="1615" t="s">
        <v>2956</v>
      </c>
      <c r="G107" s="1615" t="s">
        <v>3696</v>
      </c>
      <c r="H107" s="1615" t="s">
        <v>3697</v>
      </c>
      <c r="I107" s="1615" t="s">
        <v>3698</v>
      </c>
      <c r="J107" s="1615" t="s">
        <v>3699</v>
      </c>
      <c r="K107" s="1615" t="s">
        <v>3278</v>
      </c>
    </row>
    <row r="108" spans="1:11" customFormat="1" ht="16.5" x14ac:dyDescent="0.3">
      <c r="A108" s="1623">
        <v>116041</v>
      </c>
      <c r="B108" s="1615" t="s">
        <v>3048</v>
      </c>
      <c r="C108" s="1615" t="s">
        <v>1907</v>
      </c>
      <c r="D108" s="1615" t="s">
        <v>558</v>
      </c>
      <c r="E108" s="1615" t="s">
        <v>2264</v>
      </c>
      <c r="F108" s="1615" t="s">
        <v>2956</v>
      </c>
      <c r="G108" s="1615" t="s">
        <v>3700</v>
      </c>
      <c r="H108" s="1615" t="s">
        <v>3701</v>
      </c>
      <c r="I108" s="1615" t="s">
        <v>3702</v>
      </c>
      <c r="J108" s="1615" t="s">
        <v>3703</v>
      </c>
      <c r="K108" s="1615" t="s">
        <v>3278</v>
      </c>
    </row>
    <row r="109" spans="1:11" customFormat="1" ht="16.5" x14ac:dyDescent="0.3">
      <c r="A109" s="1623">
        <v>116042</v>
      </c>
      <c r="B109" s="1615" t="s">
        <v>3047</v>
      </c>
      <c r="C109" s="1615" t="s">
        <v>1907</v>
      </c>
      <c r="D109" s="1615" t="s">
        <v>558</v>
      </c>
      <c r="E109" s="1615" t="s">
        <v>2264</v>
      </c>
      <c r="F109" s="1615" t="s">
        <v>2956</v>
      </c>
      <c r="G109" s="1615" t="s">
        <v>3704</v>
      </c>
      <c r="H109" s="1615" t="s">
        <v>3705</v>
      </c>
      <c r="I109" s="1615" t="s">
        <v>3706</v>
      </c>
      <c r="J109" s="1615" t="s">
        <v>3707</v>
      </c>
      <c r="K109" s="1615" t="s">
        <v>3278</v>
      </c>
    </row>
    <row r="110" spans="1:11" customFormat="1" ht="16.5" x14ac:dyDescent="0.3">
      <c r="A110" s="1623">
        <v>122031</v>
      </c>
      <c r="B110" s="1615" t="s">
        <v>3045</v>
      </c>
      <c r="C110" s="1615" t="s">
        <v>1907</v>
      </c>
      <c r="D110" s="1615" t="s">
        <v>1375</v>
      </c>
      <c r="E110" s="1615" t="s">
        <v>2264</v>
      </c>
      <c r="F110" s="1615" t="s">
        <v>2956</v>
      </c>
      <c r="G110" s="1615" t="s">
        <v>3708</v>
      </c>
      <c r="H110" s="1615" t="s">
        <v>3709</v>
      </c>
      <c r="I110" s="1615" t="s">
        <v>3710</v>
      </c>
      <c r="J110" s="1615" t="s">
        <v>3711</v>
      </c>
      <c r="K110" s="1615" t="s">
        <v>3278</v>
      </c>
    </row>
    <row r="111" spans="1:11" customFormat="1" ht="16.5" x14ac:dyDescent="0.3">
      <c r="A111" s="1623">
        <v>118010</v>
      </c>
      <c r="B111" s="1615" t="s">
        <v>3044</v>
      </c>
      <c r="C111" s="1615" t="s">
        <v>1907</v>
      </c>
      <c r="D111" s="1615" t="s">
        <v>419</v>
      </c>
      <c r="E111" s="1615" t="s">
        <v>2264</v>
      </c>
      <c r="F111" s="1615" t="s">
        <v>2956</v>
      </c>
      <c r="G111" s="1615" t="s">
        <v>3712</v>
      </c>
      <c r="H111" s="1615" t="s">
        <v>3713</v>
      </c>
      <c r="I111" s="1615" t="s">
        <v>3714</v>
      </c>
      <c r="J111" s="1615" t="s">
        <v>3715</v>
      </c>
      <c r="K111" s="1615" t="s">
        <v>3278</v>
      </c>
    </row>
    <row r="112" spans="1:11" customFormat="1" ht="16.5" x14ac:dyDescent="0.3">
      <c r="A112" s="1623">
        <v>106013</v>
      </c>
      <c r="B112" s="1615" t="s">
        <v>3042</v>
      </c>
      <c r="C112" s="1615" t="s">
        <v>3035</v>
      </c>
      <c r="D112" s="1615" t="s">
        <v>791</v>
      </c>
      <c r="E112" s="1615" t="s">
        <v>2264</v>
      </c>
      <c r="F112" s="1615" t="s">
        <v>2956</v>
      </c>
      <c r="G112" s="1615" t="s">
        <v>3716</v>
      </c>
      <c r="H112" s="1615" t="s">
        <v>3717</v>
      </c>
      <c r="I112" s="1615" t="s">
        <v>3718</v>
      </c>
      <c r="J112" s="1615" t="s">
        <v>3719</v>
      </c>
      <c r="K112" s="1615" t="s">
        <v>3278</v>
      </c>
    </row>
    <row r="113" spans="1:11" customFormat="1" ht="16.5" x14ac:dyDescent="0.3">
      <c r="A113" s="1623">
        <v>112010</v>
      </c>
      <c r="B113" s="1615" t="s">
        <v>3040</v>
      </c>
      <c r="C113" s="1615" t="s">
        <v>3035</v>
      </c>
      <c r="D113" s="1615" t="s">
        <v>503</v>
      </c>
      <c r="E113" s="1615" t="s">
        <v>2264</v>
      </c>
      <c r="F113" s="1615" t="s">
        <v>2956</v>
      </c>
      <c r="G113" s="1615" t="s">
        <v>3720</v>
      </c>
      <c r="H113" s="1615" t="s">
        <v>3721</v>
      </c>
      <c r="I113" s="1615" t="s">
        <v>3722</v>
      </c>
      <c r="J113" s="1615" t="s">
        <v>3723</v>
      </c>
      <c r="K113" s="1615" t="s">
        <v>3278</v>
      </c>
    </row>
    <row r="114" spans="1:11" customFormat="1" ht="16.5" x14ac:dyDescent="0.3">
      <c r="A114" s="1623">
        <v>114006</v>
      </c>
      <c r="B114" s="1615" t="s">
        <v>3037</v>
      </c>
      <c r="C114" s="1615" t="s">
        <v>3035</v>
      </c>
      <c r="D114" s="1615" t="s">
        <v>558</v>
      </c>
      <c r="E114" s="1615" t="s">
        <v>2264</v>
      </c>
      <c r="F114" s="1615" t="s">
        <v>2956</v>
      </c>
      <c r="G114" s="1615" t="s">
        <v>3724</v>
      </c>
      <c r="H114" s="1615" t="s">
        <v>3725</v>
      </c>
      <c r="I114" s="1615" t="s">
        <v>3726</v>
      </c>
      <c r="J114" s="1615" t="s">
        <v>3727</v>
      </c>
      <c r="K114" s="1615" t="s">
        <v>3278</v>
      </c>
    </row>
    <row r="115" spans="1:11" customFormat="1" ht="16.5" x14ac:dyDescent="0.3">
      <c r="A115" s="1623">
        <v>116053</v>
      </c>
      <c r="B115" s="1615" t="s">
        <v>3036</v>
      </c>
      <c r="C115" s="1615" t="s">
        <v>3035</v>
      </c>
      <c r="D115" s="1615" t="s">
        <v>558</v>
      </c>
      <c r="E115" s="1615" t="s">
        <v>2264</v>
      </c>
      <c r="F115" s="1615" t="s">
        <v>2956</v>
      </c>
      <c r="G115" s="1615" t="s">
        <v>3728</v>
      </c>
      <c r="H115" s="1615" t="s">
        <v>3729</v>
      </c>
      <c r="I115" s="1615" t="s">
        <v>3730</v>
      </c>
      <c r="J115" s="1615" t="s">
        <v>3731</v>
      </c>
      <c r="K115" s="1615" t="s">
        <v>3278</v>
      </c>
    </row>
    <row r="116" spans="1:11" customFormat="1" ht="16.5" x14ac:dyDescent="0.3">
      <c r="A116" s="1623">
        <v>118012</v>
      </c>
      <c r="B116" s="1615" t="s">
        <v>3034</v>
      </c>
      <c r="C116" s="1615" t="s">
        <v>3035</v>
      </c>
      <c r="D116" s="1615" t="s">
        <v>558</v>
      </c>
      <c r="E116" s="1615" t="s">
        <v>2264</v>
      </c>
      <c r="F116" s="1615" t="s">
        <v>2956</v>
      </c>
      <c r="G116" s="1615" t="s">
        <v>3732</v>
      </c>
      <c r="H116" s="1615" t="s">
        <v>3733</v>
      </c>
      <c r="I116" s="1615" t="s">
        <v>3734</v>
      </c>
      <c r="J116" s="1615" t="s">
        <v>3735</v>
      </c>
      <c r="K116" s="1615" t="s">
        <v>3278</v>
      </c>
    </row>
    <row r="117" spans="1:11" customFormat="1" ht="16.5" x14ac:dyDescent="0.3">
      <c r="A117" s="1623">
        <v>108029</v>
      </c>
      <c r="B117" s="1615" t="s">
        <v>3039</v>
      </c>
      <c r="C117" s="1615" t="s">
        <v>3035</v>
      </c>
      <c r="D117" s="1615" t="s">
        <v>558</v>
      </c>
      <c r="E117" s="1615" t="s">
        <v>2264</v>
      </c>
      <c r="F117" s="1615" t="s">
        <v>2956</v>
      </c>
      <c r="G117" s="1615" t="s">
        <v>3736</v>
      </c>
      <c r="H117" s="1615" t="s">
        <v>3737</v>
      </c>
      <c r="I117" s="1615" t="s">
        <v>3738</v>
      </c>
      <c r="J117" s="1615" t="s">
        <v>3739</v>
      </c>
      <c r="K117" s="1615" t="s">
        <v>3278</v>
      </c>
    </row>
    <row r="118" spans="1:11" customFormat="1" ht="16.5" x14ac:dyDescent="0.3">
      <c r="A118" s="1623">
        <v>199025</v>
      </c>
      <c r="B118" s="1615" t="s">
        <v>3017</v>
      </c>
      <c r="C118" s="1615" t="s">
        <v>3012</v>
      </c>
      <c r="D118" s="1615" t="s">
        <v>791</v>
      </c>
      <c r="E118" s="1615" t="s">
        <v>2264</v>
      </c>
      <c r="F118" s="1615" t="s">
        <v>2956</v>
      </c>
      <c r="G118" s="1615" t="s">
        <v>3740</v>
      </c>
      <c r="H118" s="1615" t="s">
        <v>3741</v>
      </c>
      <c r="I118" s="1615" t="s">
        <v>3742</v>
      </c>
      <c r="J118" s="1615" t="s">
        <v>3743</v>
      </c>
      <c r="K118" s="1615" t="s">
        <v>3278</v>
      </c>
    </row>
    <row r="119" spans="1:11" customFormat="1" ht="16.5" x14ac:dyDescent="0.3">
      <c r="A119" s="1623">
        <v>110097</v>
      </c>
      <c r="B119" s="1615" t="s">
        <v>3015</v>
      </c>
      <c r="C119" s="1615" t="s">
        <v>3012</v>
      </c>
      <c r="D119" s="1615" t="s">
        <v>540</v>
      </c>
      <c r="E119" s="1615" t="s">
        <v>2264</v>
      </c>
      <c r="F119" s="1615" t="s">
        <v>2956</v>
      </c>
      <c r="G119" s="1615" t="s">
        <v>3744</v>
      </c>
      <c r="H119" s="1615" t="s">
        <v>3745</v>
      </c>
      <c r="I119" s="1615" t="s">
        <v>3746</v>
      </c>
      <c r="J119" s="1615" t="s">
        <v>3747</v>
      </c>
      <c r="K119" s="1615" t="s">
        <v>3278</v>
      </c>
    </row>
    <row r="120" spans="1:11" customFormat="1" ht="16.5" x14ac:dyDescent="0.3">
      <c r="A120" s="1623">
        <v>110051</v>
      </c>
      <c r="B120" s="1615" t="s">
        <v>3016</v>
      </c>
      <c r="C120" s="1615" t="s">
        <v>3012</v>
      </c>
      <c r="D120" s="1615" t="s">
        <v>540</v>
      </c>
      <c r="E120" s="1615" t="s">
        <v>2264</v>
      </c>
      <c r="F120" s="1615" t="s">
        <v>2956</v>
      </c>
      <c r="G120" s="1615" t="s">
        <v>3748</v>
      </c>
      <c r="H120" s="1615" t="s">
        <v>3749</v>
      </c>
      <c r="I120" s="1615" t="s">
        <v>3750</v>
      </c>
      <c r="J120" s="1615" t="s">
        <v>3751</v>
      </c>
      <c r="K120" s="1615" t="s">
        <v>3278</v>
      </c>
    </row>
    <row r="121" spans="1:11" customFormat="1" ht="16.5" x14ac:dyDescent="0.3">
      <c r="A121" s="1623">
        <v>116008</v>
      </c>
      <c r="B121" s="1615" t="s">
        <v>3014</v>
      </c>
      <c r="C121" s="1615" t="s">
        <v>3012</v>
      </c>
      <c r="D121" s="1615" t="s">
        <v>558</v>
      </c>
      <c r="E121" s="1615" t="s">
        <v>2264</v>
      </c>
      <c r="F121" s="1615" t="s">
        <v>2956</v>
      </c>
      <c r="G121" s="1615" t="s">
        <v>3752</v>
      </c>
      <c r="H121" s="1615" t="s">
        <v>3753</v>
      </c>
      <c r="I121" s="1615" t="s">
        <v>3754</v>
      </c>
      <c r="J121" s="1615" t="s">
        <v>3755</v>
      </c>
      <c r="K121" s="1615" t="s">
        <v>3278</v>
      </c>
    </row>
    <row r="122" spans="1:11" customFormat="1" ht="16.5" x14ac:dyDescent="0.3">
      <c r="A122" s="1623">
        <v>118013</v>
      </c>
      <c r="B122" s="1615" t="s">
        <v>3013</v>
      </c>
      <c r="C122" s="1615" t="s">
        <v>3012</v>
      </c>
      <c r="D122" s="1615" t="s">
        <v>558</v>
      </c>
      <c r="E122" s="1615" t="s">
        <v>2264</v>
      </c>
      <c r="F122" s="1615" t="s">
        <v>2956</v>
      </c>
      <c r="G122" s="1615" t="s">
        <v>3756</v>
      </c>
      <c r="H122" s="1615" t="s">
        <v>3757</v>
      </c>
      <c r="I122" s="1615" t="s">
        <v>3758</v>
      </c>
      <c r="J122" s="1615" t="s">
        <v>3759</v>
      </c>
      <c r="K122" s="1615" t="s">
        <v>3278</v>
      </c>
    </row>
    <row r="123" spans="1:11" customFormat="1" ht="16.5" x14ac:dyDescent="0.3">
      <c r="A123" s="1623">
        <v>116033</v>
      </c>
      <c r="B123" s="1615" t="s">
        <v>3011</v>
      </c>
      <c r="C123" s="1615" t="s">
        <v>3012</v>
      </c>
      <c r="D123" s="1615" t="s">
        <v>1375</v>
      </c>
      <c r="E123" s="1615" t="s">
        <v>2264</v>
      </c>
      <c r="F123" s="1615" t="s">
        <v>2956</v>
      </c>
      <c r="G123" s="1615" t="s">
        <v>3760</v>
      </c>
      <c r="H123" s="1615" t="s">
        <v>3761</v>
      </c>
      <c r="I123" s="1615" t="s">
        <v>3762</v>
      </c>
      <c r="J123" s="1615" t="s">
        <v>3763</v>
      </c>
      <c r="K123" s="1615" t="s">
        <v>3278</v>
      </c>
    </row>
    <row r="124" spans="1:11" customFormat="1" ht="16.5" x14ac:dyDescent="0.3">
      <c r="A124" s="1623">
        <v>103030</v>
      </c>
      <c r="B124" s="1615" t="s">
        <v>3033</v>
      </c>
      <c r="C124" s="1615" t="s">
        <v>3025</v>
      </c>
      <c r="D124" s="1615" t="s">
        <v>791</v>
      </c>
      <c r="E124" s="1615" t="s">
        <v>2264</v>
      </c>
      <c r="F124" s="1615" t="s">
        <v>2956</v>
      </c>
      <c r="G124" s="1615" t="s">
        <v>3764</v>
      </c>
      <c r="H124" s="1615" t="s">
        <v>3765</v>
      </c>
      <c r="I124" s="1615" t="s">
        <v>3766</v>
      </c>
      <c r="J124" s="1615" t="s">
        <v>3767</v>
      </c>
      <c r="K124" s="1615" t="s">
        <v>3278</v>
      </c>
    </row>
    <row r="125" spans="1:11" customFormat="1" ht="16.5" x14ac:dyDescent="0.3">
      <c r="A125" s="1623">
        <v>111051</v>
      </c>
      <c r="B125" s="1615" t="s">
        <v>3031</v>
      </c>
      <c r="C125" s="1615" t="s">
        <v>3025</v>
      </c>
      <c r="D125" s="1615" t="s">
        <v>503</v>
      </c>
      <c r="E125" s="1615" t="s">
        <v>2264</v>
      </c>
      <c r="F125" s="1615" t="s">
        <v>2956</v>
      </c>
      <c r="G125" s="1615" t="s">
        <v>3768</v>
      </c>
      <c r="H125" s="1615" t="s">
        <v>3769</v>
      </c>
      <c r="I125" s="1615" t="s">
        <v>3770</v>
      </c>
      <c r="J125" s="1615" t="s">
        <v>3771</v>
      </c>
      <c r="K125" s="1615" t="s">
        <v>3278</v>
      </c>
    </row>
    <row r="126" spans="1:11" customFormat="1" ht="16.5" x14ac:dyDescent="0.3">
      <c r="A126" s="1623">
        <v>112015</v>
      </c>
      <c r="B126" s="1615" t="s">
        <v>3030</v>
      </c>
      <c r="C126" s="1615" t="s">
        <v>3025</v>
      </c>
      <c r="D126" s="1615" t="s">
        <v>503</v>
      </c>
      <c r="E126" s="1615" t="s">
        <v>2264</v>
      </c>
      <c r="F126" s="1615" t="s">
        <v>2956</v>
      </c>
      <c r="G126" s="1615" t="s">
        <v>3772</v>
      </c>
      <c r="H126" s="1615" t="s">
        <v>3773</v>
      </c>
      <c r="I126" s="1615" t="s">
        <v>3774</v>
      </c>
      <c r="J126" s="1615" t="s">
        <v>3739</v>
      </c>
      <c r="K126" s="1615" t="s">
        <v>3278</v>
      </c>
    </row>
    <row r="127" spans="1:11" customFormat="1" ht="16.5" x14ac:dyDescent="0.3">
      <c r="A127" s="1623">
        <v>117025</v>
      </c>
      <c r="B127" s="1615" t="s">
        <v>3029</v>
      </c>
      <c r="C127" s="1615" t="s">
        <v>3025</v>
      </c>
      <c r="D127" s="1615" t="s">
        <v>558</v>
      </c>
      <c r="E127" s="1615" t="s">
        <v>2264</v>
      </c>
      <c r="F127" s="1615" t="s">
        <v>2956</v>
      </c>
      <c r="G127" s="1615" t="s">
        <v>3775</v>
      </c>
      <c r="H127" s="1615" t="s">
        <v>3776</v>
      </c>
      <c r="I127" s="1615" t="s">
        <v>3777</v>
      </c>
      <c r="J127" s="1615" t="s">
        <v>3778</v>
      </c>
      <c r="K127" s="1615" t="s">
        <v>3278</v>
      </c>
    </row>
    <row r="128" spans="1:11" customFormat="1" ht="16.5" x14ac:dyDescent="0.3">
      <c r="A128" s="1623">
        <v>122080</v>
      </c>
      <c r="B128" s="1615" t="s">
        <v>3028</v>
      </c>
      <c r="C128" s="1615" t="s">
        <v>3025</v>
      </c>
      <c r="D128" s="1615" t="s">
        <v>558</v>
      </c>
      <c r="E128" s="1615" t="s">
        <v>2264</v>
      </c>
      <c r="F128" s="1615" t="s">
        <v>2956</v>
      </c>
      <c r="G128" s="1615" t="s">
        <v>3779</v>
      </c>
      <c r="H128" s="1615" t="s">
        <v>3780</v>
      </c>
      <c r="I128" s="1615" t="s">
        <v>3781</v>
      </c>
      <c r="J128" s="1615" t="s">
        <v>3782</v>
      </c>
      <c r="K128" s="1615" t="s">
        <v>3278</v>
      </c>
    </row>
    <row r="129" spans="1:11" customFormat="1" ht="16.5" x14ac:dyDescent="0.3">
      <c r="A129" s="1623">
        <v>121035</v>
      </c>
      <c r="B129" s="1615" t="s">
        <v>3026</v>
      </c>
      <c r="C129" s="1615" t="s">
        <v>3025</v>
      </c>
      <c r="D129" s="1615" t="s">
        <v>1375</v>
      </c>
      <c r="E129" s="1615" t="s">
        <v>2264</v>
      </c>
      <c r="F129" s="1615" t="s">
        <v>2956</v>
      </c>
      <c r="G129" s="1615" t="s">
        <v>3783</v>
      </c>
      <c r="H129" s="1615" t="s">
        <v>3784</v>
      </c>
      <c r="I129" s="1615" t="s">
        <v>3785</v>
      </c>
      <c r="J129" s="1615" t="s">
        <v>3786</v>
      </c>
      <c r="K129" s="1615" t="s">
        <v>3278</v>
      </c>
    </row>
    <row r="130" spans="1:11" customFormat="1" ht="16.5" x14ac:dyDescent="0.3">
      <c r="A130" s="1623">
        <v>121003</v>
      </c>
      <c r="B130" s="1615" t="s">
        <v>3027</v>
      </c>
      <c r="C130" s="1615" t="s">
        <v>3025</v>
      </c>
      <c r="D130" s="1615" t="s">
        <v>1375</v>
      </c>
      <c r="E130" s="1615" t="s">
        <v>2264</v>
      </c>
      <c r="F130" s="1615" t="s">
        <v>2956</v>
      </c>
      <c r="G130" s="1615" t="s">
        <v>3787</v>
      </c>
      <c r="H130" s="1615" t="s">
        <v>3788</v>
      </c>
      <c r="I130" s="1615" t="s">
        <v>3789</v>
      </c>
      <c r="J130" s="1615" t="s">
        <v>3790</v>
      </c>
      <c r="K130" s="1615" t="s">
        <v>3278</v>
      </c>
    </row>
    <row r="131" spans="1:11" customFormat="1" ht="16.5" x14ac:dyDescent="0.3">
      <c r="A131" s="1623">
        <v>124008</v>
      </c>
      <c r="B131" s="1615" t="s">
        <v>2432</v>
      </c>
      <c r="C131" s="1615" t="s">
        <v>3025</v>
      </c>
      <c r="D131" s="1615" t="s">
        <v>419</v>
      </c>
      <c r="E131" s="1615" t="s">
        <v>2264</v>
      </c>
      <c r="F131" s="1615" t="s">
        <v>2956</v>
      </c>
      <c r="G131" s="1615" t="s">
        <v>3791</v>
      </c>
      <c r="H131" s="1615" t="s">
        <v>3792</v>
      </c>
      <c r="I131" s="1615" t="s">
        <v>3793</v>
      </c>
      <c r="J131" s="1615" t="s">
        <v>3794</v>
      </c>
      <c r="K131" s="1615" t="s">
        <v>3278</v>
      </c>
    </row>
    <row r="132" spans="1:11" customFormat="1" ht="16.5" x14ac:dyDescent="0.3">
      <c r="A132" s="1623">
        <v>124016</v>
      </c>
      <c r="B132" s="1615" t="s">
        <v>3024</v>
      </c>
      <c r="C132" s="1615" t="s">
        <v>3025</v>
      </c>
      <c r="D132" s="1615" t="s">
        <v>3251</v>
      </c>
      <c r="E132" s="1615" t="s">
        <v>2264</v>
      </c>
      <c r="F132" s="1615" t="s">
        <v>2956</v>
      </c>
      <c r="G132" s="1615" t="s">
        <v>3795</v>
      </c>
      <c r="H132" s="1615" t="s">
        <v>3796</v>
      </c>
      <c r="I132" s="1615" t="s">
        <v>3797</v>
      </c>
      <c r="J132" s="1615" t="s">
        <v>3798</v>
      </c>
      <c r="K132" s="1615" t="s">
        <v>3278</v>
      </c>
    </row>
    <row r="133" spans="1:11" customFormat="1" ht="16.5" x14ac:dyDescent="0.3">
      <c r="A133" s="1623">
        <v>105016</v>
      </c>
      <c r="B133" s="1615" t="s">
        <v>3023</v>
      </c>
      <c r="C133" s="1615" t="s">
        <v>3019</v>
      </c>
      <c r="D133" s="1615" t="s">
        <v>791</v>
      </c>
      <c r="E133" s="1615" t="s">
        <v>2264</v>
      </c>
      <c r="F133" s="1615" t="s">
        <v>2956</v>
      </c>
      <c r="G133" s="1615" t="s">
        <v>3799</v>
      </c>
      <c r="H133" s="1615" t="s">
        <v>3800</v>
      </c>
      <c r="I133" s="1615" t="s">
        <v>3801</v>
      </c>
      <c r="J133" s="1615" t="s">
        <v>3802</v>
      </c>
      <c r="K133" s="1615" t="s">
        <v>3278</v>
      </c>
    </row>
    <row r="134" spans="1:11" customFormat="1" ht="16.5" x14ac:dyDescent="0.3">
      <c r="A134" s="1623">
        <v>111057</v>
      </c>
      <c r="B134" s="1615" t="s">
        <v>3022</v>
      </c>
      <c r="C134" s="1615" t="s">
        <v>3019</v>
      </c>
      <c r="D134" s="1615" t="s">
        <v>503</v>
      </c>
      <c r="E134" s="1615" t="s">
        <v>2264</v>
      </c>
      <c r="F134" s="1615" t="s">
        <v>2956</v>
      </c>
      <c r="G134" s="1615" t="s">
        <v>3803</v>
      </c>
      <c r="H134" s="1615" t="s">
        <v>3804</v>
      </c>
      <c r="I134" s="1615" t="s">
        <v>3805</v>
      </c>
      <c r="J134" s="1615" t="s">
        <v>3806</v>
      </c>
      <c r="K134" s="1615" t="s">
        <v>3278</v>
      </c>
    </row>
    <row r="135" spans="1:11" customFormat="1" ht="16.5" x14ac:dyDescent="0.3">
      <c r="A135" s="1623">
        <v>114007</v>
      </c>
      <c r="B135" s="1615" t="s">
        <v>3021</v>
      </c>
      <c r="C135" s="1615" t="s">
        <v>3019</v>
      </c>
      <c r="D135" s="1615" t="s">
        <v>558</v>
      </c>
      <c r="E135" s="1615" t="s">
        <v>2264</v>
      </c>
      <c r="F135" s="1615" t="s">
        <v>2956</v>
      </c>
      <c r="G135" s="1615" t="s">
        <v>3807</v>
      </c>
      <c r="H135" s="1615" t="s">
        <v>3808</v>
      </c>
      <c r="I135" s="1615" t="s">
        <v>3809</v>
      </c>
      <c r="J135" s="1615" t="s">
        <v>3810</v>
      </c>
      <c r="K135" s="1615" t="s">
        <v>3278</v>
      </c>
    </row>
    <row r="136" spans="1:11" customFormat="1" ht="16.5" x14ac:dyDescent="0.3">
      <c r="A136" s="1623">
        <v>115030</v>
      </c>
      <c r="B136" s="1615" t="s">
        <v>3020</v>
      </c>
      <c r="C136" s="1615" t="s">
        <v>3019</v>
      </c>
      <c r="D136" s="1615" t="s">
        <v>558</v>
      </c>
      <c r="E136" s="1615" t="s">
        <v>2264</v>
      </c>
      <c r="F136" s="1615" t="s">
        <v>2956</v>
      </c>
      <c r="G136" s="1615" t="s">
        <v>3811</v>
      </c>
      <c r="H136" s="1615" t="s">
        <v>3812</v>
      </c>
      <c r="I136" s="1615" t="s">
        <v>3813</v>
      </c>
      <c r="J136" s="1615" t="s">
        <v>3814</v>
      </c>
      <c r="K136" s="1615" t="s">
        <v>3278</v>
      </c>
    </row>
    <row r="137" spans="1:11" customFormat="1" ht="16.5" x14ac:dyDescent="0.3">
      <c r="A137" s="1623">
        <v>123028</v>
      </c>
      <c r="B137" s="1615" t="s">
        <v>3018</v>
      </c>
      <c r="C137" s="1615" t="s">
        <v>3019</v>
      </c>
      <c r="D137" s="1615" t="s">
        <v>419</v>
      </c>
      <c r="E137" s="1615" t="s">
        <v>2264</v>
      </c>
      <c r="F137" s="1615" t="s">
        <v>2956</v>
      </c>
      <c r="G137" s="1615" t="s">
        <v>3815</v>
      </c>
      <c r="H137" s="1615" t="s">
        <v>3816</v>
      </c>
      <c r="I137" s="1615" t="s">
        <v>3817</v>
      </c>
      <c r="J137" s="1615" t="s">
        <v>3818</v>
      </c>
      <c r="K137" s="1615" t="s">
        <v>3278</v>
      </c>
    </row>
    <row r="138" spans="1:11" customFormat="1" ht="16.5" x14ac:dyDescent="0.3">
      <c r="A138" s="1623">
        <v>103050</v>
      </c>
      <c r="B138" s="1615" t="s">
        <v>3010</v>
      </c>
      <c r="C138" s="1615" t="s">
        <v>3003</v>
      </c>
      <c r="D138" s="1615" t="s">
        <v>791</v>
      </c>
      <c r="E138" s="1615" t="s">
        <v>2264</v>
      </c>
      <c r="F138" s="1615" t="s">
        <v>2956</v>
      </c>
      <c r="G138" s="1615" t="s">
        <v>3819</v>
      </c>
      <c r="H138" s="1615" t="s">
        <v>3820</v>
      </c>
      <c r="I138" s="1615" t="s">
        <v>3821</v>
      </c>
      <c r="J138" s="1615" t="s">
        <v>3822</v>
      </c>
      <c r="K138" s="1615" t="s">
        <v>3278</v>
      </c>
    </row>
    <row r="139" spans="1:11" customFormat="1" ht="16.5" x14ac:dyDescent="0.3">
      <c r="A139" s="1623">
        <v>110008</v>
      </c>
      <c r="B139" s="1615" t="s">
        <v>3009</v>
      </c>
      <c r="C139" s="1615" t="s">
        <v>3003</v>
      </c>
      <c r="D139" s="1615" t="s">
        <v>540</v>
      </c>
      <c r="E139" s="1615" t="s">
        <v>2264</v>
      </c>
      <c r="F139" s="1615" t="s">
        <v>2956</v>
      </c>
      <c r="G139" s="1615" t="s">
        <v>3823</v>
      </c>
      <c r="H139" s="1615" t="s">
        <v>3824</v>
      </c>
      <c r="I139" s="1615" t="s">
        <v>3825</v>
      </c>
      <c r="J139" s="1615" t="s">
        <v>3826</v>
      </c>
      <c r="K139" s="1615" t="s">
        <v>3278</v>
      </c>
    </row>
    <row r="140" spans="1:11" customFormat="1" ht="16.5" x14ac:dyDescent="0.3">
      <c r="A140" s="1623">
        <v>111059</v>
      </c>
      <c r="B140" s="1615" t="s">
        <v>3008</v>
      </c>
      <c r="C140" s="1615" t="s">
        <v>3003</v>
      </c>
      <c r="D140" s="1615" t="s">
        <v>503</v>
      </c>
      <c r="E140" s="1615" t="s">
        <v>2264</v>
      </c>
      <c r="F140" s="1615" t="s">
        <v>2956</v>
      </c>
      <c r="G140" s="1615" t="s">
        <v>3827</v>
      </c>
      <c r="H140" s="1615" t="s">
        <v>3828</v>
      </c>
      <c r="I140" s="1615" t="s">
        <v>3829</v>
      </c>
      <c r="J140" s="1615" t="s">
        <v>3830</v>
      </c>
      <c r="K140" s="1615" t="s">
        <v>3278</v>
      </c>
    </row>
    <row r="141" spans="1:11" customFormat="1" ht="16.5" x14ac:dyDescent="0.3">
      <c r="A141" s="1623">
        <v>118030</v>
      </c>
      <c r="B141" s="1615" t="s">
        <v>3007</v>
      </c>
      <c r="C141" s="1615" t="s">
        <v>3003</v>
      </c>
      <c r="D141" s="1615" t="s">
        <v>558</v>
      </c>
      <c r="E141" s="1615" t="s">
        <v>2264</v>
      </c>
      <c r="F141" s="1615" t="s">
        <v>2956</v>
      </c>
      <c r="G141" s="1615" t="s">
        <v>3831</v>
      </c>
      <c r="H141" s="1615" t="s">
        <v>3832</v>
      </c>
      <c r="I141" s="1615" t="s">
        <v>3833</v>
      </c>
      <c r="J141" s="1615" t="s">
        <v>3834</v>
      </c>
      <c r="K141" s="1615" t="s">
        <v>3278</v>
      </c>
    </row>
    <row r="142" spans="1:11" customFormat="1" ht="16.5" x14ac:dyDescent="0.3">
      <c r="A142" s="1623">
        <v>120002</v>
      </c>
      <c r="B142" s="1615" t="s">
        <v>3006</v>
      </c>
      <c r="C142" s="1615" t="s">
        <v>3003</v>
      </c>
      <c r="D142" s="1615" t="s">
        <v>1375</v>
      </c>
      <c r="E142" s="1615" t="s">
        <v>2264</v>
      </c>
      <c r="F142" s="1615" t="s">
        <v>2956</v>
      </c>
      <c r="G142" s="1615" t="s">
        <v>3835</v>
      </c>
      <c r="H142" s="1615" t="s">
        <v>3836</v>
      </c>
      <c r="I142" s="1615" t="s">
        <v>3837</v>
      </c>
      <c r="J142" s="1615" t="s">
        <v>3838</v>
      </c>
      <c r="K142" s="1615" t="s">
        <v>3278</v>
      </c>
    </row>
    <row r="143" spans="1:11" customFormat="1" ht="16.5" x14ac:dyDescent="0.3">
      <c r="A143" s="1623">
        <v>120004</v>
      </c>
      <c r="B143" s="1615" t="s">
        <v>3005</v>
      </c>
      <c r="C143" s="1615" t="s">
        <v>3003</v>
      </c>
      <c r="D143" s="1615" t="s">
        <v>1375</v>
      </c>
      <c r="E143" s="1615" t="s">
        <v>2264</v>
      </c>
      <c r="F143" s="1615" t="s">
        <v>2956</v>
      </c>
      <c r="G143" s="1615" t="s">
        <v>3839</v>
      </c>
      <c r="H143" s="1615" t="s">
        <v>3840</v>
      </c>
      <c r="I143" s="1615" t="s">
        <v>3841</v>
      </c>
      <c r="J143" s="1615" t="s">
        <v>3842</v>
      </c>
      <c r="K143" s="1615" t="s">
        <v>3278</v>
      </c>
    </row>
    <row r="144" spans="1:11" customFormat="1" ht="16.5" x14ac:dyDescent="0.3">
      <c r="A144" s="1623">
        <v>122032</v>
      </c>
      <c r="B144" s="1615" t="s">
        <v>3004</v>
      </c>
      <c r="C144" s="1615" t="s">
        <v>3003</v>
      </c>
      <c r="D144" s="1615" t="s">
        <v>419</v>
      </c>
      <c r="E144" s="1615" t="s">
        <v>2264</v>
      </c>
      <c r="F144" s="1615" t="s">
        <v>2956</v>
      </c>
      <c r="G144" s="1615" t="s">
        <v>3843</v>
      </c>
      <c r="H144" s="1615" t="s">
        <v>3844</v>
      </c>
      <c r="I144" s="1615" t="s">
        <v>3845</v>
      </c>
      <c r="J144" s="1615" t="s">
        <v>3846</v>
      </c>
      <c r="K144" s="1615" t="s">
        <v>3278</v>
      </c>
    </row>
    <row r="145" spans="1:11" customFormat="1" ht="16.5" x14ac:dyDescent="0.3">
      <c r="A145" s="1623">
        <v>123066</v>
      </c>
      <c r="B145" s="1615" t="s">
        <v>3002</v>
      </c>
      <c r="C145" s="1615" t="s">
        <v>3003</v>
      </c>
      <c r="D145" s="1615" t="s">
        <v>419</v>
      </c>
      <c r="E145" s="1615" t="s">
        <v>2264</v>
      </c>
      <c r="F145" s="1615" t="s">
        <v>2956</v>
      </c>
      <c r="G145" s="1615" t="s">
        <v>3847</v>
      </c>
      <c r="H145" s="1615" t="s">
        <v>3848</v>
      </c>
      <c r="I145" s="1615" t="s">
        <v>3849</v>
      </c>
      <c r="J145" s="1615" t="s">
        <v>3850</v>
      </c>
      <c r="K145" s="1615" t="s">
        <v>3278</v>
      </c>
    </row>
    <row r="146" spans="1:11" customFormat="1" ht="16.5" x14ac:dyDescent="0.3">
      <c r="A146" s="1623">
        <v>199084</v>
      </c>
      <c r="B146" s="1615" t="s">
        <v>3051</v>
      </c>
      <c r="C146" s="1615" t="s">
        <v>2971</v>
      </c>
      <c r="D146" s="1615" t="s">
        <v>2316</v>
      </c>
      <c r="E146" s="1615" t="s">
        <v>2264</v>
      </c>
      <c r="F146" s="1615" t="s">
        <v>2971</v>
      </c>
      <c r="G146" s="1615" t="s">
        <v>3851</v>
      </c>
      <c r="H146" s="1615" t="s">
        <v>3852</v>
      </c>
      <c r="I146" s="1615" t="s">
        <v>3853</v>
      </c>
      <c r="J146" s="1615" t="s">
        <v>3854</v>
      </c>
      <c r="K146" s="1615" t="s">
        <v>3278</v>
      </c>
    </row>
    <row r="147" spans="1:11" customFormat="1" ht="16.5" x14ac:dyDescent="0.3">
      <c r="A147" s="1623">
        <v>199027</v>
      </c>
      <c r="B147" s="1615" t="s">
        <v>2989</v>
      </c>
      <c r="C147" s="1615" t="s">
        <v>2984</v>
      </c>
      <c r="D147" s="1615" t="s">
        <v>791</v>
      </c>
      <c r="E147" s="1615" t="s">
        <v>2264</v>
      </c>
      <c r="F147" s="1615" t="s">
        <v>2971</v>
      </c>
      <c r="G147" s="1615" t="s">
        <v>3855</v>
      </c>
      <c r="H147" s="1615" t="s">
        <v>3856</v>
      </c>
      <c r="I147" s="1615" t="s">
        <v>3857</v>
      </c>
      <c r="J147" s="1615" t="s">
        <v>3858</v>
      </c>
      <c r="K147" s="1615" t="s">
        <v>3278</v>
      </c>
    </row>
    <row r="148" spans="1:11" customFormat="1" ht="16.5" x14ac:dyDescent="0.3">
      <c r="A148" s="1623">
        <v>100257</v>
      </c>
      <c r="B148" s="1615" t="s">
        <v>2988</v>
      </c>
      <c r="C148" s="1615" t="s">
        <v>2984</v>
      </c>
      <c r="D148" s="1615" t="s">
        <v>791</v>
      </c>
      <c r="E148" s="1615" t="s">
        <v>2264</v>
      </c>
      <c r="F148" s="1615" t="s">
        <v>2971</v>
      </c>
      <c r="G148" s="1615" t="s">
        <v>3859</v>
      </c>
      <c r="H148" s="1615" t="s">
        <v>3860</v>
      </c>
      <c r="I148" s="1615" t="s">
        <v>3861</v>
      </c>
      <c r="J148" s="1615" t="s">
        <v>3862</v>
      </c>
      <c r="K148" s="1615" t="s">
        <v>3278</v>
      </c>
    </row>
    <row r="149" spans="1:11" customFormat="1" ht="16.5" x14ac:dyDescent="0.3">
      <c r="A149" s="1623">
        <v>106031</v>
      </c>
      <c r="B149" s="1615" t="s">
        <v>2987</v>
      </c>
      <c r="C149" s="1615" t="s">
        <v>2984</v>
      </c>
      <c r="D149" s="1615" t="s">
        <v>503</v>
      </c>
      <c r="E149" s="1615" t="s">
        <v>2264</v>
      </c>
      <c r="F149" s="1615" t="s">
        <v>2971</v>
      </c>
      <c r="G149" s="1615" t="s">
        <v>3863</v>
      </c>
      <c r="H149" s="1615" t="s">
        <v>3864</v>
      </c>
      <c r="I149" s="1615" t="s">
        <v>3865</v>
      </c>
      <c r="J149" s="1615" t="s">
        <v>3866</v>
      </c>
      <c r="K149" s="1615" t="s">
        <v>3278</v>
      </c>
    </row>
    <row r="150" spans="1:11" customFormat="1" ht="16.5" x14ac:dyDescent="0.3">
      <c r="A150" s="1623">
        <v>110099</v>
      </c>
      <c r="B150" s="1615" t="s">
        <v>2986</v>
      </c>
      <c r="C150" s="1615" t="s">
        <v>2984</v>
      </c>
      <c r="D150" s="1615" t="s">
        <v>503</v>
      </c>
      <c r="E150" s="1615" t="s">
        <v>2264</v>
      </c>
      <c r="F150" s="1615" t="s">
        <v>2971</v>
      </c>
      <c r="G150" s="1615" t="s">
        <v>3867</v>
      </c>
      <c r="H150" s="1615" t="s">
        <v>3868</v>
      </c>
      <c r="I150" s="1615" t="s">
        <v>3869</v>
      </c>
      <c r="J150" s="1615" t="s">
        <v>3870</v>
      </c>
      <c r="K150" s="1615" t="s">
        <v>3278</v>
      </c>
    </row>
    <row r="151" spans="1:11" customFormat="1" ht="16.5" x14ac:dyDescent="0.3">
      <c r="A151" s="1623">
        <v>116031</v>
      </c>
      <c r="B151" s="1615" t="s">
        <v>2985</v>
      </c>
      <c r="C151" s="1615" t="s">
        <v>2984</v>
      </c>
      <c r="D151" s="1615" t="s">
        <v>558</v>
      </c>
      <c r="E151" s="1615" t="s">
        <v>2264</v>
      </c>
      <c r="F151" s="1615" t="s">
        <v>2971</v>
      </c>
      <c r="G151" s="1615" t="s">
        <v>3871</v>
      </c>
      <c r="H151" s="1615" t="s">
        <v>3872</v>
      </c>
      <c r="I151" s="1615" t="s">
        <v>3873</v>
      </c>
      <c r="J151" s="1615" t="s">
        <v>3874</v>
      </c>
      <c r="K151" s="1615" t="s">
        <v>3278</v>
      </c>
    </row>
    <row r="152" spans="1:11" customFormat="1" ht="16.5" x14ac:dyDescent="0.3">
      <c r="A152" s="1623">
        <v>122005</v>
      </c>
      <c r="B152" s="1615" t="s">
        <v>2848</v>
      </c>
      <c r="C152" s="1615" t="s">
        <v>2984</v>
      </c>
      <c r="D152" s="1615" t="s">
        <v>1375</v>
      </c>
      <c r="E152" s="1615" t="s">
        <v>2264</v>
      </c>
      <c r="F152" s="1615" t="s">
        <v>2971</v>
      </c>
      <c r="G152" s="1615" t="s">
        <v>3875</v>
      </c>
      <c r="H152" s="1615" t="s">
        <v>3876</v>
      </c>
      <c r="I152" s="1615" t="s">
        <v>3877</v>
      </c>
      <c r="J152" s="1615" t="s">
        <v>3878</v>
      </c>
      <c r="K152" s="1615" t="s">
        <v>3278</v>
      </c>
    </row>
    <row r="153" spans="1:11" customFormat="1" ht="16.5" x14ac:dyDescent="0.3">
      <c r="A153" s="1623">
        <v>100262</v>
      </c>
      <c r="B153" s="1615" t="s">
        <v>3001</v>
      </c>
      <c r="C153" s="1615" t="s">
        <v>2996</v>
      </c>
      <c r="D153" s="1615" t="s">
        <v>791</v>
      </c>
      <c r="E153" s="1615" t="s">
        <v>2264</v>
      </c>
      <c r="F153" s="1615" t="s">
        <v>2971</v>
      </c>
      <c r="G153" s="1615" t="s">
        <v>3879</v>
      </c>
      <c r="H153" s="1615" t="s">
        <v>3880</v>
      </c>
      <c r="I153" s="1615" t="s">
        <v>3881</v>
      </c>
      <c r="J153" s="1615" t="s">
        <v>3882</v>
      </c>
      <c r="K153" s="1615" t="s">
        <v>3278</v>
      </c>
    </row>
    <row r="154" spans="1:11" customFormat="1" ht="16.5" x14ac:dyDescent="0.3">
      <c r="A154" s="1623">
        <v>110053</v>
      </c>
      <c r="B154" s="1615" t="s">
        <v>3000</v>
      </c>
      <c r="C154" s="1615" t="s">
        <v>2996</v>
      </c>
      <c r="D154" s="1615" t="s">
        <v>540</v>
      </c>
      <c r="E154" s="1615" t="s">
        <v>2264</v>
      </c>
      <c r="F154" s="1615" t="s">
        <v>2971</v>
      </c>
      <c r="G154" s="1615" t="s">
        <v>3883</v>
      </c>
      <c r="H154" s="1615" t="s">
        <v>3884</v>
      </c>
      <c r="I154" s="1615" t="s">
        <v>3885</v>
      </c>
      <c r="J154" s="1615" t="s">
        <v>3886</v>
      </c>
      <c r="K154" s="1615" t="s">
        <v>3278</v>
      </c>
    </row>
    <row r="155" spans="1:11" customFormat="1" ht="16.5" x14ac:dyDescent="0.3">
      <c r="A155" s="1623">
        <v>114009</v>
      </c>
      <c r="B155" s="1615" t="s">
        <v>2999</v>
      </c>
      <c r="C155" s="1615" t="s">
        <v>2996</v>
      </c>
      <c r="D155" s="1615" t="s">
        <v>503</v>
      </c>
      <c r="E155" s="1615" t="s">
        <v>2264</v>
      </c>
      <c r="F155" s="1615" t="s">
        <v>2971</v>
      </c>
      <c r="G155" s="1615" t="s">
        <v>3887</v>
      </c>
      <c r="H155" s="1615" t="s">
        <v>3888</v>
      </c>
      <c r="I155" s="1615" t="s">
        <v>3889</v>
      </c>
      <c r="J155" s="1615" t="s">
        <v>3890</v>
      </c>
      <c r="K155" s="1615" t="s">
        <v>3278</v>
      </c>
    </row>
    <row r="156" spans="1:11" customFormat="1" ht="16.5" x14ac:dyDescent="0.3">
      <c r="A156" s="1623">
        <v>106027</v>
      </c>
      <c r="B156" s="1615" t="s">
        <v>2998</v>
      </c>
      <c r="C156" s="1615" t="s">
        <v>2996</v>
      </c>
      <c r="D156" s="1615" t="s">
        <v>558</v>
      </c>
      <c r="E156" s="1615" t="s">
        <v>2264</v>
      </c>
      <c r="F156" s="1615" t="s">
        <v>2971</v>
      </c>
      <c r="G156" s="1615" t="s">
        <v>3891</v>
      </c>
      <c r="H156" s="1615" t="s">
        <v>3892</v>
      </c>
      <c r="I156" s="1615" t="s">
        <v>3893</v>
      </c>
      <c r="J156" s="1615" t="s">
        <v>3894</v>
      </c>
      <c r="K156" s="1615" t="s">
        <v>3278</v>
      </c>
    </row>
    <row r="157" spans="1:11" customFormat="1" ht="16.5" x14ac:dyDescent="0.3">
      <c r="A157" s="1623">
        <v>115032</v>
      </c>
      <c r="B157" s="1615" t="s">
        <v>2997</v>
      </c>
      <c r="C157" s="1615" t="s">
        <v>2996</v>
      </c>
      <c r="D157" s="1615" t="s">
        <v>558</v>
      </c>
      <c r="E157" s="1615" t="s">
        <v>2264</v>
      </c>
      <c r="F157" s="1615" t="s">
        <v>2971</v>
      </c>
      <c r="G157" s="1615" t="s">
        <v>3895</v>
      </c>
      <c r="H157" s="1615" t="s">
        <v>3896</v>
      </c>
      <c r="I157" s="1615" t="s">
        <v>3897</v>
      </c>
      <c r="J157" s="1615" t="s">
        <v>3898</v>
      </c>
      <c r="K157" s="1615" t="s">
        <v>3278</v>
      </c>
    </row>
    <row r="158" spans="1:11" customFormat="1" ht="16.5" x14ac:dyDescent="0.3">
      <c r="A158" s="1623">
        <v>122072</v>
      </c>
      <c r="B158" s="1615" t="s">
        <v>2995</v>
      </c>
      <c r="C158" s="1615" t="s">
        <v>2996</v>
      </c>
      <c r="D158" s="1615" t="s">
        <v>419</v>
      </c>
      <c r="E158" s="1615" t="s">
        <v>2264</v>
      </c>
      <c r="F158" s="1615" t="s">
        <v>2971</v>
      </c>
      <c r="G158" s="1615" t="s">
        <v>3899</v>
      </c>
      <c r="H158" s="1615" t="s">
        <v>3900</v>
      </c>
      <c r="I158" s="1615" t="s">
        <v>3901</v>
      </c>
      <c r="J158" s="1615" t="s">
        <v>3902</v>
      </c>
      <c r="K158" s="1615" t="s">
        <v>3278</v>
      </c>
    </row>
    <row r="159" spans="1:11" customFormat="1" ht="16.5" x14ac:dyDescent="0.3">
      <c r="A159" s="1623">
        <v>106019</v>
      </c>
      <c r="B159" s="1615" t="s">
        <v>2994</v>
      </c>
      <c r="C159" s="1615" t="s">
        <v>2991</v>
      </c>
      <c r="D159" s="1615" t="s">
        <v>540</v>
      </c>
      <c r="E159" s="1615" t="s">
        <v>2264</v>
      </c>
      <c r="F159" s="1615" t="s">
        <v>2971</v>
      </c>
      <c r="G159" s="1615" t="s">
        <v>3903</v>
      </c>
      <c r="H159" s="1615" t="s">
        <v>3904</v>
      </c>
      <c r="I159" s="1615" t="s">
        <v>3905</v>
      </c>
      <c r="J159" s="1615" t="s">
        <v>3906</v>
      </c>
      <c r="K159" s="1615" t="s">
        <v>3278</v>
      </c>
    </row>
    <row r="160" spans="1:11" customFormat="1" ht="16.5" x14ac:dyDescent="0.3">
      <c r="A160" s="1623">
        <v>108030</v>
      </c>
      <c r="B160" s="1615" t="s">
        <v>2848</v>
      </c>
      <c r="C160" s="1615" t="s">
        <v>2991</v>
      </c>
      <c r="D160" s="1615" t="s">
        <v>540</v>
      </c>
      <c r="E160" s="1615" t="s">
        <v>2264</v>
      </c>
      <c r="F160" s="1615" t="s">
        <v>2971</v>
      </c>
      <c r="G160" s="1615" t="s">
        <v>3907</v>
      </c>
      <c r="H160" s="1615" t="s">
        <v>3908</v>
      </c>
      <c r="I160" s="1615" t="s">
        <v>3909</v>
      </c>
      <c r="J160" s="1615" t="s">
        <v>3910</v>
      </c>
      <c r="K160" s="1615" t="s">
        <v>3278</v>
      </c>
    </row>
    <row r="161" spans="1:11" customFormat="1" ht="16.5" x14ac:dyDescent="0.3">
      <c r="A161" s="1623">
        <v>111053</v>
      </c>
      <c r="B161" s="1615" t="s">
        <v>2993</v>
      </c>
      <c r="C161" s="1615" t="s">
        <v>2991</v>
      </c>
      <c r="D161" s="1615" t="s">
        <v>503</v>
      </c>
      <c r="E161" s="1615" t="s">
        <v>2264</v>
      </c>
      <c r="F161" s="1615" t="s">
        <v>2971</v>
      </c>
      <c r="G161" s="1615" t="s">
        <v>3911</v>
      </c>
      <c r="H161" s="1615" t="s">
        <v>3912</v>
      </c>
      <c r="I161" s="1615" t="s">
        <v>3913</v>
      </c>
      <c r="J161" s="1615" t="s">
        <v>3914</v>
      </c>
      <c r="K161" s="1615" t="s">
        <v>3278</v>
      </c>
    </row>
    <row r="162" spans="1:11" customFormat="1" ht="16.5" x14ac:dyDescent="0.3">
      <c r="A162" s="1623">
        <v>116009</v>
      </c>
      <c r="B162" s="1615" t="s">
        <v>2992</v>
      </c>
      <c r="C162" s="1615" t="s">
        <v>2991</v>
      </c>
      <c r="D162" s="1615" t="s">
        <v>1375</v>
      </c>
      <c r="E162" s="1615" t="s">
        <v>2264</v>
      </c>
      <c r="F162" s="1615" t="s">
        <v>2971</v>
      </c>
      <c r="G162" s="1615" t="s">
        <v>3915</v>
      </c>
      <c r="H162" s="1615" t="s">
        <v>3916</v>
      </c>
      <c r="I162" s="1615" t="s">
        <v>3917</v>
      </c>
      <c r="J162" s="1615" t="s">
        <v>3918</v>
      </c>
      <c r="K162" s="1615" t="s">
        <v>3278</v>
      </c>
    </row>
    <row r="163" spans="1:11" customFormat="1" ht="16.5" x14ac:dyDescent="0.3">
      <c r="A163" s="1623">
        <v>122004</v>
      </c>
      <c r="B163" s="1615" t="s">
        <v>2990</v>
      </c>
      <c r="C163" s="1615" t="s">
        <v>2991</v>
      </c>
      <c r="D163" s="1615" t="s">
        <v>1375</v>
      </c>
      <c r="E163" s="1615" t="s">
        <v>2264</v>
      </c>
      <c r="F163" s="1615" t="s">
        <v>2971</v>
      </c>
      <c r="G163" s="1615" t="s">
        <v>3919</v>
      </c>
      <c r="H163" s="1615" t="s">
        <v>3920</v>
      </c>
      <c r="I163" s="1615" t="s">
        <v>3921</v>
      </c>
      <c r="J163" s="1615" t="s">
        <v>3922</v>
      </c>
      <c r="K163" s="1615" t="s">
        <v>3278</v>
      </c>
    </row>
    <row r="164" spans="1:11" customFormat="1" ht="16.5" x14ac:dyDescent="0.3">
      <c r="A164" s="1623">
        <v>105075</v>
      </c>
      <c r="B164" s="1615" t="s">
        <v>2978</v>
      </c>
      <c r="C164" s="1615" t="s">
        <v>2974</v>
      </c>
      <c r="D164" s="1615" t="s">
        <v>791</v>
      </c>
      <c r="E164" s="1615" t="s">
        <v>2264</v>
      </c>
      <c r="F164" s="1615" t="s">
        <v>2971</v>
      </c>
      <c r="G164" s="1615" t="s">
        <v>3923</v>
      </c>
      <c r="H164" s="1615" t="s">
        <v>3924</v>
      </c>
      <c r="I164" s="1615" t="s">
        <v>3925</v>
      </c>
      <c r="J164" s="1615" t="s">
        <v>3926</v>
      </c>
      <c r="K164" s="1615" t="s">
        <v>3278</v>
      </c>
    </row>
    <row r="165" spans="1:11" customFormat="1" ht="16.5" x14ac:dyDescent="0.3">
      <c r="A165" s="1623">
        <v>105034</v>
      </c>
      <c r="B165" s="1615" t="s">
        <v>2977</v>
      </c>
      <c r="C165" s="1615" t="s">
        <v>2974</v>
      </c>
      <c r="D165" s="1615" t="s">
        <v>503</v>
      </c>
      <c r="E165" s="1615" t="s">
        <v>2264</v>
      </c>
      <c r="F165" s="1615" t="s">
        <v>2971</v>
      </c>
      <c r="G165" s="1615" t="s">
        <v>3927</v>
      </c>
      <c r="H165" s="1615" t="s">
        <v>3928</v>
      </c>
      <c r="I165" s="1615" t="s">
        <v>3929</v>
      </c>
      <c r="J165" s="1615" t="s">
        <v>3930</v>
      </c>
      <c r="K165" s="1615" t="s">
        <v>3278</v>
      </c>
    </row>
    <row r="166" spans="1:11" customFormat="1" ht="16.5" x14ac:dyDescent="0.3">
      <c r="A166" s="1623">
        <v>112011</v>
      </c>
      <c r="B166" s="1615" t="s">
        <v>2976</v>
      </c>
      <c r="C166" s="1615" t="s">
        <v>2974</v>
      </c>
      <c r="D166" s="1615" t="s">
        <v>503</v>
      </c>
      <c r="E166" s="1615" t="s">
        <v>2264</v>
      </c>
      <c r="F166" s="1615" t="s">
        <v>2971</v>
      </c>
      <c r="G166" s="1615" t="s">
        <v>3931</v>
      </c>
      <c r="H166" s="1615" t="s">
        <v>3932</v>
      </c>
      <c r="I166" s="1615" t="s">
        <v>3933</v>
      </c>
      <c r="J166" s="1615" t="s">
        <v>3934</v>
      </c>
      <c r="K166" s="1615" t="s">
        <v>3278</v>
      </c>
    </row>
    <row r="167" spans="1:11" customFormat="1" ht="16.5" x14ac:dyDescent="0.3">
      <c r="A167" s="1623">
        <v>116010</v>
      </c>
      <c r="B167" s="1615" t="s">
        <v>2975</v>
      </c>
      <c r="C167" s="1615" t="s">
        <v>2974</v>
      </c>
      <c r="D167" s="1615" t="s">
        <v>558</v>
      </c>
      <c r="E167" s="1615" t="s">
        <v>2264</v>
      </c>
      <c r="F167" s="1615" t="s">
        <v>2971</v>
      </c>
      <c r="G167" s="1615" t="s">
        <v>3935</v>
      </c>
      <c r="H167" s="1615" t="s">
        <v>3936</v>
      </c>
      <c r="I167" s="1615" t="s">
        <v>3937</v>
      </c>
      <c r="J167" s="1615" t="s">
        <v>3938</v>
      </c>
      <c r="K167" s="1615" t="s">
        <v>3278</v>
      </c>
    </row>
    <row r="168" spans="1:11" customFormat="1" ht="16.5" x14ac:dyDescent="0.3">
      <c r="A168" s="1623">
        <v>123059</v>
      </c>
      <c r="B168" s="1615" t="s">
        <v>2973</v>
      </c>
      <c r="C168" s="1615" t="s">
        <v>2974</v>
      </c>
      <c r="D168" s="1615" t="s">
        <v>419</v>
      </c>
      <c r="E168" s="1615" t="s">
        <v>2264</v>
      </c>
      <c r="F168" s="1615" t="s">
        <v>2971</v>
      </c>
      <c r="G168" s="1615" t="s">
        <v>3939</v>
      </c>
      <c r="H168" s="1615" t="s">
        <v>3940</v>
      </c>
      <c r="I168" s="1615" t="s">
        <v>3941</v>
      </c>
      <c r="J168" s="1615" t="s">
        <v>3942</v>
      </c>
      <c r="K168" s="1615" t="s">
        <v>3278</v>
      </c>
    </row>
    <row r="169" spans="1:11" customFormat="1" ht="16.5" x14ac:dyDescent="0.3">
      <c r="A169" s="1623">
        <v>199086</v>
      </c>
      <c r="B169" s="1615" t="s">
        <v>2983</v>
      </c>
      <c r="C169" s="1615" t="s">
        <v>502</v>
      </c>
      <c r="D169" s="1615" t="s">
        <v>791</v>
      </c>
      <c r="E169" s="1615" t="s">
        <v>2264</v>
      </c>
      <c r="F169" s="1615" t="s">
        <v>2971</v>
      </c>
      <c r="G169" s="1615" t="s">
        <v>3943</v>
      </c>
      <c r="H169" s="1615" t="s">
        <v>3944</v>
      </c>
      <c r="I169" s="1615" t="s">
        <v>3945</v>
      </c>
      <c r="J169" s="1615" t="s">
        <v>3946</v>
      </c>
      <c r="K169" s="1615" t="s">
        <v>3278</v>
      </c>
    </row>
    <row r="170" spans="1:11" customFormat="1" ht="16.5" x14ac:dyDescent="0.3">
      <c r="A170" s="1623">
        <v>110054</v>
      </c>
      <c r="B170" s="1615" t="s">
        <v>504</v>
      </c>
      <c r="C170" s="1615" t="s">
        <v>502</v>
      </c>
      <c r="D170" s="1615" t="s">
        <v>503</v>
      </c>
      <c r="E170" s="1615" t="s">
        <v>2264</v>
      </c>
      <c r="F170" s="1615" t="s">
        <v>2971</v>
      </c>
      <c r="G170" s="1615" t="s">
        <v>3947</v>
      </c>
      <c r="H170" s="1615" t="s">
        <v>3948</v>
      </c>
      <c r="I170" s="1615" t="s">
        <v>3949</v>
      </c>
      <c r="J170" s="1615" t="s">
        <v>3950</v>
      </c>
      <c r="K170" s="1615" t="s">
        <v>3278</v>
      </c>
    </row>
    <row r="171" spans="1:11" customFormat="1" ht="16.5" x14ac:dyDescent="0.3">
      <c r="A171" s="1623">
        <v>113012</v>
      </c>
      <c r="B171" s="1615" t="s">
        <v>2981</v>
      </c>
      <c r="C171" s="1615" t="s">
        <v>502</v>
      </c>
      <c r="D171" s="1615" t="s">
        <v>503</v>
      </c>
      <c r="E171" s="1615" t="s">
        <v>2264</v>
      </c>
      <c r="F171" s="1615" t="s">
        <v>2971</v>
      </c>
      <c r="G171" s="1615" t="s">
        <v>3951</v>
      </c>
      <c r="H171" s="1615" t="s">
        <v>3952</v>
      </c>
      <c r="I171" s="1615" t="s">
        <v>3953</v>
      </c>
      <c r="J171" s="1615" t="s">
        <v>3954</v>
      </c>
      <c r="K171" s="1615" t="s">
        <v>3564</v>
      </c>
    </row>
    <row r="172" spans="1:11" customFormat="1" ht="22.5" x14ac:dyDescent="0.3">
      <c r="A172" s="1623">
        <v>116003</v>
      </c>
      <c r="B172" s="1615" t="s">
        <v>2980</v>
      </c>
      <c r="C172" s="1615" t="s">
        <v>502</v>
      </c>
      <c r="D172" s="1615" t="s">
        <v>1375</v>
      </c>
      <c r="E172" s="1615" t="s">
        <v>2264</v>
      </c>
      <c r="F172" s="1615" t="s">
        <v>2971</v>
      </c>
      <c r="G172" s="1615" t="s">
        <v>3955</v>
      </c>
      <c r="H172" s="1615" t="s">
        <v>3956</v>
      </c>
      <c r="I172" s="1621" t="s">
        <v>3957</v>
      </c>
      <c r="J172" s="1615" t="s">
        <v>3958</v>
      </c>
      <c r="K172" s="1615" t="s">
        <v>3278</v>
      </c>
    </row>
    <row r="173" spans="1:11" customFormat="1" ht="16.5" x14ac:dyDescent="0.3">
      <c r="A173" s="1623">
        <v>122073</v>
      </c>
      <c r="B173" s="1615" t="s">
        <v>512</v>
      </c>
      <c r="C173" s="1615" t="s">
        <v>502</v>
      </c>
      <c r="D173" s="1615" t="s">
        <v>419</v>
      </c>
      <c r="E173" s="1615" t="s">
        <v>2264</v>
      </c>
      <c r="F173" s="1615" t="s">
        <v>2971</v>
      </c>
      <c r="G173" s="1615" t="s">
        <v>3959</v>
      </c>
      <c r="H173" s="1615" t="s">
        <v>3960</v>
      </c>
      <c r="I173" s="1615" t="s">
        <v>3961</v>
      </c>
      <c r="J173" s="1615" t="s">
        <v>3962</v>
      </c>
      <c r="K173" s="1615" t="s">
        <v>3278</v>
      </c>
    </row>
    <row r="174" spans="1:11" customFormat="1" ht="16.5" x14ac:dyDescent="0.3">
      <c r="A174" s="1623">
        <v>105061</v>
      </c>
      <c r="B174" s="1615" t="s">
        <v>2558</v>
      </c>
      <c r="C174" s="1615" t="s">
        <v>2970</v>
      </c>
      <c r="D174" s="1615" t="s">
        <v>791</v>
      </c>
      <c r="E174" s="1615" t="s">
        <v>2264</v>
      </c>
      <c r="F174" s="1615" t="s">
        <v>2971</v>
      </c>
      <c r="G174" s="1615" t="s">
        <v>3963</v>
      </c>
      <c r="H174" s="1615" t="s">
        <v>3964</v>
      </c>
      <c r="I174" s="1615" t="s">
        <v>3965</v>
      </c>
      <c r="J174" s="1615" t="s">
        <v>3966</v>
      </c>
      <c r="K174" s="1615" t="s">
        <v>3278</v>
      </c>
    </row>
    <row r="175" spans="1:11" customFormat="1" ht="16.5" x14ac:dyDescent="0.3">
      <c r="A175" s="1623">
        <v>108022</v>
      </c>
      <c r="B175" s="1615" t="s">
        <v>2841</v>
      </c>
      <c r="C175" s="1615" t="s">
        <v>2970</v>
      </c>
      <c r="D175" s="1615" t="s">
        <v>540</v>
      </c>
      <c r="E175" s="1615" t="s">
        <v>2264</v>
      </c>
      <c r="F175" s="1615" t="s">
        <v>2971</v>
      </c>
      <c r="G175" s="1615" t="s">
        <v>3967</v>
      </c>
      <c r="H175" s="1615" t="s">
        <v>3968</v>
      </c>
      <c r="I175" s="1615" t="s">
        <v>3969</v>
      </c>
      <c r="J175" s="1615" t="s">
        <v>3970</v>
      </c>
      <c r="K175" s="1615" t="s">
        <v>3278</v>
      </c>
    </row>
    <row r="176" spans="1:11" customFormat="1" ht="16.5" x14ac:dyDescent="0.3">
      <c r="A176" s="1623">
        <v>111056</v>
      </c>
      <c r="B176" s="1615" t="s">
        <v>2972</v>
      </c>
      <c r="C176" s="1615" t="s">
        <v>2970</v>
      </c>
      <c r="D176" s="1615" t="s">
        <v>503</v>
      </c>
      <c r="E176" s="1615" t="s">
        <v>2264</v>
      </c>
      <c r="F176" s="1615" t="s">
        <v>2971</v>
      </c>
      <c r="G176" s="1615" t="s">
        <v>3971</v>
      </c>
      <c r="H176" s="1615" t="s">
        <v>3972</v>
      </c>
      <c r="I176" s="1615" t="s">
        <v>3973</v>
      </c>
      <c r="J176" s="1615" t="s">
        <v>3974</v>
      </c>
      <c r="K176" s="1615" t="s">
        <v>3278</v>
      </c>
    </row>
    <row r="177" spans="1:11" customFormat="1" ht="16.5" x14ac:dyDescent="0.3">
      <c r="A177" s="1623">
        <v>110018</v>
      </c>
      <c r="B177" s="1615" t="s">
        <v>2969</v>
      </c>
      <c r="C177" s="1615" t="s">
        <v>2970</v>
      </c>
      <c r="D177" s="1615" t="s">
        <v>558</v>
      </c>
      <c r="E177" s="1615" t="s">
        <v>2264</v>
      </c>
      <c r="F177" s="1615" t="s">
        <v>2971</v>
      </c>
      <c r="G177" s="1615" t="s">
        <v>3975</v>
      </c>
      <c r="H177" s="1615" t="s">
        <v>3976</v>
      </c>
      <c r="I177" s="1615" t="s">
        <v>3977</v>
      </c>
      <c r="J177" s="1615" t="s">
        <v>3978</v>
      </c>
      <c r="K177" s="1615" t="s">
        <v>3278</v>
      </c>
    </row>
    <row r="178" spans="1:11" customFormat="1" ht="16.5" x14ac:dyDescent="0.3">
      <c r="A178" s="1623">
        <v>104029</v>
      </c>
      <c r="B178" s="1615" t="s">
        <v>2967</v>
      </c>
      <c r="C178" s="1615" t="s">
        <v>2958</v>
      </c>
      <c r="D178" s="1615" t="s">
        <v>791</v>
      </c>
      <c r="E178" s="1615" t="s">
        <v>2264</v>
      </c>
      <c r="F178" s="1615" t="s">
        <v>2958</v>
      </c>
      <c r="G178" s="1615" t="s">
        <v>3979</v>
      </c>
      <c r="H178" s="1615" t="s">
        <v>3980</v>
      </c>
      <c r="I178" s="1615" t="s">
        <v>3981</v>
      </c>
      <c r="J178" s="1615" t="s">
        <v>3982</v>
      </c>
      <c r="K178" s="1615" t="s">
        <v>3278</v>
      </c>
    </row>
    <row r="179" spans="1:11" customFormat="1" ht="16.5" x14ac:dyDescent="0.3">
      <c r="A179" s="1623">
        <v>105023</v>
      </c>
      <c r="B179" s="1615" t="s">
        <v>978</v>
      </c>
      <c r="C179" s="1615" t="s">
        <v>2958</v>
      </c>
      <c r="D179" s="1615" t="s">
        <v>791</v>
      </c>
      <c r="E179" s="1615" t="s">
        <v>2264</v>
      </c>
      <c r="F179" s="1615" t="s">
        <v>2958</v>
      </c>
      <c r="G179" s="1615" t="s">
        <v>3983</v>
      </c>
      <c r="H179" s="1615" t="s">
        <v>3984</v>
      </c>
      <c r="I179" s="1615" t="s">
        <v>3985</v>
      </c>
      <c r="J179" s="1615" t="s">
        <v>3986</v>
      </c>
      <c r="K179" s="1615" t="s">
        <v>3278</v>
      </c>
    </row>
    <row r="180" spans="1:11" customFormat="1" ht="16.5" x14ac:dyDescent="0.3">
      <c r="A180" s="1623">
        <v>112012</v>
      </c>
      <c r="B180" s="1615" t="s">
        <v>2965</v>
      </c>
      <c r="C180" s="1615" t="s">
        <v>2958</v>
      </c>
      <c r="D180" s="1615" t="s">
        <v>540</v>
      </c>
      <c r="E180" s="1615" t="s">
        <v>2264</v>
      </c>
      <c r="F180" s="1615" t="s">
        <v>2958</v>
      </c>
      <c r="G180" s="1615" t="s">
        <v>3987</v>
      </c>
      <c r="H180" s="1615" t="s">
        <v>3988</v>
      </c>
      <c r="I180" s="1615" t="s">
        <v>3989</v>
      </c>
      <c r="J180" s="1615" t="s">
        <v>3990</v>
      </c>
      <c r="K180" s="1615" t="s">
        <v>3278</v>
      </c>
    </row>
    <row r="181" spans="1:11" customFormat="1" ht="16.5" x14ac:dyDescent="0.3">
      <c r="A181" s="1623">
        <v>198017</v>
      </c>
      <c r="B181" s="1615" t="s">
        <v>2964</v>
      </c>
      <c r="C181" s="1615" t="s">
        <v>2958</v>
      </c>
      <c r="D181" s="1615" t="s">
        <v>503</v>
      </c>
      <c r="E181" s="1615" t="s">
        <v>2264</v>
      </c>
      <c r="F181" s="1615" t="s">
        <v>2958</v>
      </c>
      <c r="G181" s="1615" t="s">
        <v>3991</v>
      </c>
      <c r="H181" s="1615" t="s">
        <v>3992</v>
      </c>
      <c r="I181" s="1615" t="s">
        <v>3993</v>
      </c>
      <c r="J181" s="1615" t="s">
        <v>3994</v>
      </c>
      <c r="K181" s="1615" t="s">
        <v>3278</v>
      </c>
    </row>
    <row r="182" spans="1:11" customFormat="1" ht="16.5" x14ac:dyDescent="0.3">
      <c r="A182" s="1623">
        <v>112013</v>
      </c>
      <c r="B182" s="1615" t="s">
        <v>2428</v>
      </c>
      <c r="C182" s="1615" t="s">
        <v>2958</v>
      </c>
      <c r="D182" s="1615" t="s">
        <v>503</v>
      </c>
      <c r="E182" s="1615" t="s">
        <v>2264</v>
      </c>
      <c r="F182" s="1615" t="s">
        <v>2958</v>
      </c>
      <c r="G182" s="1615" t="s">
        <v>3995</v>
      </c>
      <c r="H182" s="1615" t="s">
        <v>3996</v>
      </c>
      <c r="I182" s="1615" t="s">
        <v>3997</v>
      </c>
      <c r="J182" s="1615" t="s">
        <v>3998</v>
      </c>
      <c r="K182" s="1615" t="s">
        <v>3278</v>
      </c>
    </row>
    <row r="183" spans="1:11" customFormat="1" ht="16.5" x14ac:dyDescent="0.3">
      <c r="A183" s="1623">
        <v>119009</v>
      </c>
      <c r="B183" s="1615" t="s">
        <v>2961</v>
      </c>
      <c r="C183" s="1615" t="s">
        <v>2958</v>
      </c>
      <c r="D183" s="1615" t="s">
        <v>558</v>
      </c>
      <c r="E183" s="1615" t="s">
        <v>2264</v>
      </c>
      <c r="F183" s="1615" t="s">
        <v>2958</v>
      </c>
      <c r="G183" s="1615" t="s">
        <v>3999</v>
      </c>
      <c r="H183" s="1615" t="s">
        <v>4000</v>
      </c>
      <c r="I183" s="1615" t="s">
        <v>4001</v>
      </c>
      <c r="J183" s="1615" t="s">
        <v>4002</v>
      </c>
      <c r="K183" s="1615" t="s">
        <v>3278</v>
      </c>
    </row>
    <row r="184" spans="1:11" customFormat="1" ht="16.5" x14ac:dyDescent="0.3">
      <c r="A184" s="1623">
        <v>118009</v>
      </c>
      <c r="B184" s="1615" t="s">
        <v>420</v>
      </c>
      <c r="C184" s="1615" t="s">
        <v>2958</v>
      </c>
      <c r="D184" s="1615" t="s">
        <v>1375</v>
      </c>
      <c r="E184" s="1615" t="s">
        <v>2264</v>
      </c>
      <c r="F184" s="1615" t="s">
        <v>2958</v>
      </c>
      <c r="G184" s="1615" t="s">
        <v>4003</v>
      </c>
      <c r="H184" s="1615" t="s">
        <v>4004</v>
      </c>
      <c r="I184" s="1615" t="s">
        <v>4005</v>
      </c>
      <c r="J184" s="1615" t="s">
        <v>4006</v>
      </c>
      <c r="K184" s="1615" t="s">
        <v>3278</v>
      </c>
    </row>
    <row r="185" spans="1:11" customFormat="1" ht="16.5" x14ac:dyDescent="0.3">
      <c r="A185" s="1623">
        <v>124007</v>
      </c>
      <c r="B185" s="1615" t="s">
        <v>2957</v>
      </c>
      <c r="C185" s="1615" t="s">
        <v>2958</v>
      </c>
      <c r="D185" s="1615" t="s">
        <v>419</v>
      </c>
      <c r="E185" s="1615" t="s">
        <v>2264</v>
      </c>
      <c r="F185" s="1615" t="s">
        <v>2958</v>
      </c>
      <c r="G185" s="1615" t="s">
        <v>4007</v>
      </c>
      <c r="H185" s="1615" t="s">
        <v>4008</v>
      </c>
      <c r="I185" s="1615" t="s">
        <v>4009</v>
      </c>
      <c r="J185" s="1615" t="s">
        <v>4010</v>
      </c>
      <c r="K185" s="1615" t="s">
        <v>3278</v>
      </c>
    </row>
    <row r="186" spans="1:11" customFormat="1" ht="16.5" x14ac:dyDescent="0.3">
      <c r="A186" s="1623">
        <v>119008</v>
      </c>
      <c r="B186" s="1615" t="s">
        <v>1827</v>
      </c>
      <c r="C186" s="1615" t="s">
        <v>2958</v>
      </c>
      <c r="D186" s="1615" t="s">
        <v>419</v>
      </c>
      <c r="E186" s="1615" t="s">
        <v>2264</v>
      </c>
      <c r="F186" s="1615" t="s">
        <v>2958</v>
      </c>
      <c r="G186" s="1615" t="s">
        <v>4011</v>
      </c>
      <c r="H186" s="1615" t="s">
        <v>4012</v>
      </c>
      <c r="I186" s="1615" t="s">
        <v>4013</v>
      </c>
      <c r="J186" s="1615" t="s">
        <v>4014</v>
      </c>
      <c r="K186" s="1615" t="s">
        <v>3278</v>
      </c>
    </row>
    <row r="187" spans="1:11" customFormat="1" ht="16.5" x14ac:dyDescent="0.3">
      <c r="A187" s="1623">
        <v>190053</v>
      </c>
      <c r="B187" s="1615" t="s">
        <v>2341</v>
      </c>
      <c r="C187" s="1615" t="s">
        <v>2327</v>
      </c>
      <c r="D187" s="1615" t="s">
        <v>791</v>
      </c>
      <c r="E187" s="1615" t="s">
        <v>2264</v>
      </c>
      <c r="F187" s="1615" t="s">
        <v>2327</v>
      </c>
      <c r="G187" s="1615" t="s">
        <v>4015</v>
      </c>
      <c r="H187" s="1615" t="s">
        <v>4016</v>
      </c>
      <c r="I187" s="1615" t="s">
        <v>4017</v>
      </c>
      <c r="J187" s="1615" t="s">
        <v>4018</v>
      </c>
      <c r="K187" s="1615" t="s">
        <v>3278</v>
      </c>
    </row>
    <row r="188" spans="1:11" customFormat="1" ht="16.5" x14ac:dyDescent="0.3">
      <c r="A188" s="1623">
        <v>103018</v>
      </c>
      <c r="B188" s="1615" t="s">
        <v>2339</v>
      </c>
      <c r="C188" s="1615" t="s">
        <v>2327</v>
      </c>
      <c r="D188" s="1615" t="s">
        <v>791</v>
      </c>
      <c r="E188" s="1615" t="s">
        <v>2264</v>
      </c>
      <c r="F188" s="1615" t="s">
        <v>2327</v>
      </c>
      <c r="G188" s="1615" t="s">
        <v>4019</v>
      </c>
      <c r="H188" s="1615" t="s">
        <v>4020</v>
      </c>
      <c r="I188" s="1615" t="s">
        <v>4021</v>
      </c>
      <c r="J188" s="1615" t="s">
        <v>4022</v>
      </c>
      <c r="K188" s="1615" t="s">
        <v>3278</v>
      </c>
    </row>
    <row r="189" spans="1:11" customFormat="1" ht="16.5" x14ac:dyDescent="0.3">
      <c r="A189" s="1623">
        <v>106021</v>
      </c>
      <c r="B189" s="1615" t="s">
        <v>2338</v>
      </c>
      <c r="C189" s="1615" t="s">
        <v>2327</v>
      </c>
      <c r="D189" s="1615" t="s">
        <v>540</v>
      </c>
      <c r="E189" s="1615" t="s">
        <v>2264</v>
      </c>
      <c r="F189" s="1615" t="s">
        <v>2327</v>
      </c>
      <c r="G189" s="1615" t="s">
        <v>4023</v>
      </c>
      <c r="H189" s="1615" t="s">
        <v>4024</v>
      </c>
      <c r="I189" s="1615" t="s">
        <v>4025</v>
      </c>
      <c r="J189" s="1615" t="s">
        <v>4026</v>
      </c>
      <c r="K189" s="1615" t="s">
        <v>3278</v>
      </c>
    </row>
    <row r="190" spans="1:11" customFormat="1" ht="16.5" x14ac:dyDescent="0.3">
      <c r="A190" s="1623">
        <v>113011</v>
      </c>
      <c r="B190" s="1615" t="s">
        <v>2336</v>
      </c>
      <c r="C190" s="1615" t="s">
        <v>2327</v>
      </c>
      <c r="D190" s="1615" t="s">
        <v>503</v>
      </c>
      <c r="E190" s="1615" t="s">
        <v>2264</v>
      </c>
      <c r="F190" s="1615" t="s">
        <v>2327</v>
      </c>
      <c r="G190" s="1615" t="s">
        <v>4027</v>
      </c>
      <c r="H190" s="1615" t="s">
        <v>4028</v>
      </c>
      <c r="I190" s="1615" t="s">
        <v>4029</v>
      </c>
      <c r="J190" s="1615" t="s">
        <v>4030</v>
      </c>
      <c r="K190" s="1615" t="s">
        <v>3278</v>
      </c>
    </row>
    <row r="191" spans="1:11" customFormat="1" ht="16.5" x14ac:dyDescent="0.3">
      <c r="A191" s="1623">
        <v>117002</v>
      </c>
      <c r="B191" s="1615" t="s">
        <v>2333</v>
      </c>
      <c r="C191" s="1615" t="s">
        <v>2327</v>
      </c>
      <c r="D191" s="1615" t="s">
        <v>558</v>
      </c>
      <c r="E191" s="1615" t="s">
        <v>2264</v>
      </c>
      <c r="F191" s="1615" t="s">
        <v>2327</v>
      </c>
      <c r="G191" s="1615" t="s">
        <v>3887</v>
      </c>
      <c r="H191" s="1615" t="s">
        <v>4031</v>
      </c>
      <c r="I191" s="1615" t="s">
        <v>4032</v>
      </c>
      <c r="J191" s="1615" t="s">
        <v>4033</v>
      </c>
      <c r="K191" s="1615" t="s">
        <v>3278</v>
      </c>
    </row>
    <row r="192" spans="1:11" customFormat="1" ht="16.5" x14ac:dyDescent="0.3">
      <c r="A192" s="1623">
        <v>116040</v>
      </c>
      <c r="B192" s="1615" t="s">
        <v>2334</v>
      </c>
      <c r="C192" s="1615" t="s">
        <v>2327</v>
      </c>
      <c r="D192" s="1615" t="s">
        <v>558</v>
      </c>
      <c r="E192" s="1615" t="s">
        <v>2264</v>
      </c>
      <c r="F192" s="1615" t="s">
        <v>2327</v>
      </c>
      <c r="G192" s="1615" t="s">
        <v>4034</v>
      </c>
      <c r="H192" s="1615" t="s">
        <v>4035</v>
      </c>
      <c r="I192" s="1615" t="s">
        <v>4036</v>
      </c>
      <c r="J192" s="1615" t="s">
        <v>4037</v>
      </c>
      <c r="K192" s="1615" t="s">
        <v>3278</v>
      </c>
    </row>
    <row r="193" spans="1:11" customFormat="1" ht="16.5" x14ac:dyDescent="0.3">
      <c r="A193" s="1623">
        <v>115029</v>
      </c>
      <c r="B193" s="1615" t="s">
        <v>2335</v>
      </c>
      <c r="C193" s="1615" t="s">
        <v>2327</v>
      </c>
      <c r="D193" s="1615" t="s">
        <v>558</v>
      </c>
      <c r="E193" s="1615" t="s">
        <v>2264</v>
      </c>
      <c r="F193" s="1615" t="s">
        <v>2327</v>
      </c>
      <c r="G193" s="1615" t="s">
        <v>4038</v>
      </c>
      <c r="H193" s="1615" t="s">
        <v>4039</v>
      </c>
      <c r="I193" s="1615" t="s">
        <v>4040</v>
      </c>
      <c r="J193" s="1615" t="s">
        <v>4041</v>
      </c>
      <c r="K193" s="1615" t="s">
        <v>3278</v>
      </c>
    </row>
    <row r="194" spans="1:11" customFormat="1" ht="16.5" x14ac:dyDescent="0.3">
      <c r="A194" s="1623">
        <v>117069</v>
      </c>
      <c r="B194" s="1615" t="s">
        <v>2332</v>
      </c>
      <c r="C194" s="1615" t="s">
        <v>2327</v>
      </c>
      <c r="D194" s="1615" t="s">
        <v>558</v>
      </c>
      <c r="E194" s="1615" t="s">
        <v>2264</v>
      </c>
      <c r="F194" s="1615" t="s">
        <v>2327</v>
      </c>
      <c r="G194" s="1615" t="s">
        <v>4042</v>
      </c>
      <c r="H194" s="1615" t="s">
        <v>4043</v>
      </c>
      <c r="I194" s="1615" t="s">
        <v>4044</v>
      </c>
      <c r="J194" s="1615" t="s">
        <v>4045</v>
      </c>
      <c r="K194" s="1615" t="s">
        <v>3278</v>
      </c>
    </row>
    <row r="195" spans="1:11" customFormat="1" ht="16.5" x14ac:dyDescent="0.3">
      <c r="A195" s="1623">
        <v>123019</v>
      </c>
      <c r="B195" s="1615" t="s">
        <v>2329</v>
      </c>
      <c r="C195" s="1615" t="s">
        <v>2327</v>
      </c>
      <c r="D195" s="1615" t="s">
        <v>419</v>
      </c>
      <c r="E195" s="1615" t="s">
        <v>2264</v>
      </c>
      <c r="F195" s="1615" t="s">
        <v>2327</v>
      </c>
      <c r="G195" s="1615" t="s">
        <v>4046</v>
      </c>
      <c r="H195" s="1615" t="s">
        <v>4047</v>
      </c>
      <c r="I195" s="1615" t="s">
        <v>4048</v>
      </c>
      <c r="J195" s="1615" t="s">
        <v>4049</v>
      </c>
      <c r="K195" s="1615" t="s">
        <v>3278</v>
      </c>
    </row>
    <row r="196" spans="1:11" customFormat="1" ht="16.5" x14ac:dyDescent="0.3">
      <c r="A196" s="1623">
        <v>122069</v>
      </c>
      <c r="B196" s="1615" t="s">
        <v>2330</v>
      </c>
      <c r="C196" s="1615" t="s">
        <v>2327</v>
      </c>
      <c r="D196" s="1615" t="s">
        <v>419</v>
      </c>
      <c r="E196" s="1615" t="s">
        <v>2264</v>
      </c>
      <c r="F196" s="1615" t="s">
        <v>2327</v>
      </c>
      <c r="G196" s="1615" t="s">
        <v>4050</v>
      </c>
      <c r="H196" s="1615" t="s">
        <v>4051</v>
      </c>
      <c r="I196" s="1615" t="s">
        <v>4052</v>
      </c>
      <c r="J196" s="1615" t="s">
        <v>4053</v>
      </c>
      <c r="K196" s="1615" t="s">
        <v>3278</v>
      </c>
    </row>
    <row r="197" spans="1:11" customFormat="1" ht="16.5" x14ac:dyDescent="0.3">
      <c r="A197" s="1623">
        <v>123020</v>
      </c>
      <c r="B197" s="1615" t="s">
        <v>2325</v>
      </c>
      <c r="C197" s="1615" t="s">
        <v>2327</v>
      </c>
      <c r="D197" s="1615" t="s">
        <v>2270</v>
      </c>
      <c r="E197" s="1615" t="s">
        <v>2264</v>
      </c>
      <c r="F197" s="1615" t="s">
        <v>2327</v>
      </c>
      <c r="G197" s="1615" t="s">
        <v>4054</v>
      </c>
      <c r="H197" s="1615" t="s">
        <v>4055</v>
      </c>
      <c r="I197" s="1615" t="s">
        <v>4056</v>
      </c>
      <c r="J197" s="1615" t="s">
        <v>4057</v>
      </c>
      <c r="K197" s="1615" t="s">
        <v>3278</v>
      </c>
    </row>
    <row r="198" spans="1:11" customFormat="1" ht="16.5" x14ac:dyDescent="0.3">
      <c r="A198" s="1623">
        <v>122149</v>
      </c>
      <c r="B198" s="1615" t="s">
        <v>2328</v>
      </c>
      <c r="C198" s="1615" t="s">
        <v>2327</v>
      </c>
      <c r="D198" s="1615" t="s">
        <v>2270</v>
      </c>
      <c r="E198" s="1615" t="s">
        <v>2264</v>
      </c>
      <c r="F198" s="1615" t="s">
        <v>2327</v>
      </c>
      <c r="G198" s="1615" t="s">
        <v>4058</v>
      </c>
      <c r="H198" s="1615" t="s">
        <v>4059</v>
      </c>
      <c r="I198" s="1615" t="s">
        <v>4060</v>
      </c>
      <c r="J198" s="1615" t="s">
        <v>4061</v>
      </c>
      <c r="K198" s="1615" t="s">
        <v>3278</v>
      </c>
    </row>
    <row r="199" spans="1:11" customFormat="1" ht="16.5" x14ac:dyDescent="0.3">
      <c r="A199" s="1623">
        <v>197008</v>
      </c>
      <c r="B199" s="1615" t="s">
        <v>2474</v>
      </c>
      <c r="C199" s="1615" t="s">
        <v>2475</v>
      </c>
      <c r="D199" s="1615" t="s">
        <v>791</v>
      </c>
      <c r="E199" s="1615" t="s">
        <v>2264</v>
      </c>
      <c r="F199" s="1615" t="s">
        <v>2475</v>
      </c>
      <c r="G199" s="1615" t="s">
        <v>4062</v>
      </c>
      <c r="H199" s="1615" t="s">
        <v>4063</v>
      </c>
      <c r="I199" s="1615" t="s">
        <v>4064</v>
      </c>
      <c r="J199" s="1615" t="s">
        <v>4065</v>
      </c>
      <c r="K199" s="1615" t="s">
        <v>3278</v>
      </c>
    </row>
    <row r="200" spans="1:11" customFormat="1" ht="16.5" x14ac:dyDescent="0.3">
      <c r="A200" s="1623">
        <v>194063</v>
      </c>
      <c r="B200" s="1615" t="s">
        <v>2764</v>
      </c>
      <c r="C200" s="1615" t="s">
        <v>2757</v>
      </c>
      <c r="D200" s="1615" t="s">
        <v>791</v>
      </c>
      <c r="E200" s="1615" t="s">
        <v>2264</v>
      </c>
      <c r="F200" s="1615" t="s">
        <v>2475</v>
      </c>
      <c r="G200" s="1615" t="s">
        <v>4066</v>
      </c>
      <c r="H200" s="1615" t="s">
        <v>4067</v>
      </c>
      <c r="I200" s="1615" t="s">
        <v>4068</v>
      </c>
      <c r="J200" s="1615" t="s">
        <v>4069</v>
      </c>
      <c r="K200" s="1615" t="s">
        <v>3278</v>
      </c>
    </row>
    <row r="201" spans="1:11" customFormat="1" ht="16.5" x14ac:dyDescent="0.3">
      <c r="A201" s="1623">
        <v>110021</v>
      </c>
      <c r="B201" s="1615" t="s">
        <v>541</v>
      </c>
      <c r="C201" s="1615" t="s">
        <v>2757</v>
      </c>
      <c r="D201" s="1615" t="s">
        <v>540</v>
      </c>
      <c r="E201" s="1615" t="s">
        <v>2264</v>
      </c>
      <c r="F201" s="1615" t="s">
        <v>2475</v>
      </c>
      <c r="G201" s="1615" t="s">
        <v>4070</v>
      </c>
      <c r="H201" s="1615" t="s">
        <v>4071</v>
      </c>
      <c r="I201" s="1615" t="s">
        <v>4072</v>
      </c>
      <c r="J201" s="1615" t="s">
        <v>4073</v>
      </c>
      <c r="K201" s="1615" t="s">
        <v>3278</v>
      </c>
    </row>
    <row r="202" spans="1:11" customFormat="1" ht="16.5" x14ac:dyDescent="0.3">
      <c r="A202" s="1623">
        <v>114031</v>
      </c>
      <c r="B202" s="1615" t="s">
        <v>1796</v>
      </c>
      <c r="C202" s="1615" t="s">
        <v>2757</v>
      </c>
      <c r="D202" s="1615" t="s">
        <v>503</v>
      </c>
      <c r="E202" s="1615" t="s">
        <v>2264</v>
      </c>
      <c r="F202" s="1615" t="s">
        <v>2475</v>
      </c>
      <c r="G202" s="1615" t="s">
        <v>4074</v>
      </c>
      <c r="H202" s="1615" t="s">
        <v>4075</v>
      </c>
      <c r="I202" s="1615" t="s">
        <v>4076</v>
      </c>
      <c r="J202" s="1615" t="s">
        <v>4077</v>
      </c>
      <c r="K202" s="1615" t="s">
        <v>3278</v>
      </c>
    </row>
    <row r="203" spans="1:11" customFormat="1" ht="16.5" x14ac:dyDescent="0.3">
      <c r="A203" s="1623">
        <v>117044</v>
      </c>
      <c r="B203" s="1615" t="s">
        <v>559</v>
      </c>
      <c r="C203" s="1615" t="s">
        <v>2757</v>
      </c>
      <c r="D203" s="1615" t="s">
        <v>558</v>
      </c>
      <c r="E203" s="1615" t="s">
        <v>2264</v>
      </c>
      <c r="F203" s="1615" t="s">
        <v>2475</v>
      </c>
      <c r="G203" s="1615" t="s">
        <v>4078</v>
      </c>
      <c r="H203" s="1615" t="s">
        <v>4079</v>
      </c>
      <c r="I203" s="1615" t="s">
        <v>4080</v>
      </c>
      <c r="J203" s="1615" t="s">
        <v>4081</v>
      </c>
      <c r="K203" s="1615" t="s">
        <v>3278</v>
      </c>
    </row>
    <row r="204" spans="1:11" customFormat="1" ht="16.5" x14ac:dyDescent="0.3">
      <c r="A204" s="1623">
        <v>111063</v>
      </c>
      <c r="B204" s="1615" t="s">
        <v>2760</v>
      </c>
      <c r="C204" s="1615" t="s">
        <v>2757</v>
      </c>
      <c r="D204" s="1615" t="s">
        <v>1375</v>
      </c>
      <c r="E204" s="1615" t="s">
        <v>2264</v>
      </c>
      <c r="F204" s="1615" t="s">
        <v>2475</v>
      </c>
      <c r="G204" s="1615" t="s">
        <v>4082</v>
      </c>
      <c r="H204" s="1615" t="s">
        <v>4083</v>
      </c>
      <c r="I204" s="1615" t="s">
        <v>4084</v>
      </c>
      <c r="J204" s="1615" t="s">
        <v>4085</v>
      </c>
      <c r="K204" s="1615" t="s">
        <v>3278</v>
      </c>
    </row>
    <row r="205" spans="1:11" customFormat="1" ht="16.5" x14ac:dyDescent="0.3">
      <c r="A205" s="1623">
        <v>122007</v>
      </c>
      <c r="B205" s="1615" t="s">
        <v>1829</v>
      </c>
      <c r="C205" s="1615" t="s">
        <v>2757</v>
      </c>
      <c r="D205" s="1615" t="s">
        <v>1375</v>
      </c>
      <c r="E205" s="1615" t="s">
        <v>2264</v>
      </c>
      <c r="F205" s="1615" t="s">
        <v>2475</v>
      </c>
      <c r="G205" s="1615" t="s">
        <v>4086</v>
      </c>
      <c r="H205" s="1615" t="s">
        <v>6082</v>
      </c>
      <c r="I205" s="1624" t="s">
        <v>6081</v>
      </c>
      <c r="J205" s="1615" t="s">
        <v>4087</v>
      </c>
      <c r="K205" s="1615" t="s">
        <v>3278</v>
      </c>
    </row>
    <row r="206" spans="1:11" customFormat="1" ht="16.5" x14ac:dyDescent="0.3">
      <c r="A206" s="1623">
        <v>123040</v>
      </c>
      <c r="B206" s="1615" t="s">
        <v>584</v>
      </c>
      <c r="C206" s="1615" t="s">
        <v>2757</v>
      </c>
      <c r="D206" s="1615" t="s">
        <v>419</v>
      </c>
      <c r="E206" s="1615" t="s">
        <v>2264</v>
      </c>
      <c r="F206" s="1615" t="s">
        <v>2475</v>
      </c>
      <c r="G206" s="1615" t="s">
        <v>4088</v>
      </c>
      <c r="H206" s="1615" t="s">
        <v>4089</v>
      </c>
      <c r="I206" s="1615" t="s">
        <v>4090</v>
      </c>
      <c r="J206" s="1615" t="s">
        <v>4091</v>
      </c>
      <c r="K206" s="1615" t="s">
        <v>3278</v>
      </c>
    </row>
    <row r="207" spans="1:11" customFormat="1" ht="16.5" x14ac:dyDescent="0.3">
      <c r="A207" s="1623">
        <v>122141</v>
      </c>
      <c r="B207" s="1615" t="s">
        <v>1824</v>
      </c>
      <c r="C207" s="1615" t="s">
        <v>2757</v>
      </c>
      <c r="D207" s="1615" t="s">
        <v>419</v>
      </c>
      <c r="E207" s="1615" t="s">
        <v>2264</v>
      </c>
      <c r="F207" s="1615" t="s">
        <v>2475</v>
      </c>
      <c r="G207" s="1615" t="s">
        <v>4092</v>
      </c>
      <c r="H207" s="1615" t="s">
        <v>4093</v>
      </c>
      <c r="I207" s="1615" t="s">
        <v>4094</v>
      </c>
      <c r="J207" s="1615" t="s">
        <v>4095</v>
      </c>
      <c r="K207" s="1615" t="s">
        <v>3278</v>
      </c>
    </row>
    <row r="208" spans="1:11" customFormat="1" ht="16.5" x14ac:dyDescent="0.3">
      <c r="A208" s="1623">
        <v>101008</v>
      </c>
      <c r="B208" s="1615" t="s">
        <v>2751</v>
      </c>
      <c r="C208" s="1615" t="s">
        <v>3255</v>
      </c>
      <c r="D208" s="1615" t="s">
        <v>774</v>
      </c>
      <c r="E208" s="1615" t="s">
        <v>2264</v>
      </c>
      <c r="F208" s="1615" t="s">
        <v>2475</v>
      </c>
      <c r="G208" s="1615" t="s">
        <v>4096</v>
      </c>
      <c r="H208" s="1615" t="s">
        <v>4097</v>
      </c>
      <c r="I208" s="1615" t="s">
        <v>4098</v>
      </c>
      <c r="J208" s="1615" t="s">
        <v>4099</v>
      </c>
      <c r="K208" s="1615" t="s">
        <v>3278</v>
      </c>
    </row>
    <row r="209" spans="1:11" customFormat="1" ht="16.5" x14ac:dyDescent="0.3">
      <c r="A209" s="1623">
        <v>104035</v>
      </c>
      <c r="B209" s="1615" t="s">
        <v>2754</v>
      </c>
      <c r="C209" s="1615" t="s">
        <v>3255</v>
      </c>
      <c r="D209" s="1615" t="s">
        <v>774</v>
      </c>
      <c r="E209" s="1615" t="s">
        <v>2264</v>
      </c>
      <c r="F209" s="1615" t="s">
        <v>2475</v>
      </c>
      <c r="G209" s="1615" t="s">
        <v>4100</v>
      </c>
      <c r="H209" s="1615" t="s">
        <v>4101</v>
      </c>
      <c r="I209" s="1615" t="s">
        <v>4102</v>
      </c>
      <c r="J209" s="1615" t="s">
        <v>4103</v>
      </c>
      <c r="K209" s="1615" t="s">
        <v>3278</v>
      </c>
    </row>
    <row r="210" spans="1:11" customFormat="1" ht="16.5" x14ac:dyDescent="0.3">
      <c r="A210" s="1623">
        <v>199077</v>
      </c>
      <c r="B210" s="1615" t="s">
        <v>2755</v>
      </c>
      <c r="C210" s="1615" t="s">
        <v>3255</v>
      </c>
      <c r="D210" s="1615" t="s">
        <v>774</v>
      </c>
      <c r="E210" s="1615" t="s">
        <v>2264</v>
      </c>
      <c r="F210" s="1615" t="s">
        <v>2475</v>
      </c>
      <c r="G210" s="1615" t="s">
        <v>4104</v>
      </c>
      <c r="H210" s="1615" t="s">
        <v>4105</v>
      </c>
      <c r="I210" s="1615" t="s">
        <v>4106</v>
      </c>
      <c r="J210" s="1615" t="s">
        <v>4107</v>
      </c>
      <c r="K210" s="1615" t="s">
        <v>3278</v>
      </c>
    </row>
    <row r="211" spans="1:11" customFormat="1" ht="16.5" x14ac:dyDescent="0.3">
      <c r="A211" s="1623">
        <v>102024</v>
      </c>
      <c r="B211" s="1615" t="s">
        <v>2750</v>
      </c>
      <c r="C211" s="1615" t="s">
        <v>3255</v>
      </c>
      <c r="D211" s="1615" t="s">
        <v>774</v>
      </c>
      <c r="E211" s="1615" t="s">
        <v>2264</v>
      </c>
      <c r="F211" s="1615" t="s">
        <v>2475</v>
      </c>
      <c r="G211" s="1615" t="s">
        <v>4108</v>
      </c>
      <c r="H211" s="1615" t="s">
        <v>4109</v>
      </c>
      <c r="I211" s="1615" t="s">
        <v>4110</v>
      </c>
      <c r="J211" s="1615" t="s">
        <v>4111</v>
      </c>
      <c r="K211" s="1615" t="s">
        <v>3278</v>
      </c>
    </row>
    <row r="212" spans="1:11" customFormat="1" ht="16.5" x14ac:dyDescent="0.3">
      <c r="A212" s="1623">
        <v>103042</v>
      </c>
      <c r="B212" s="1615" t="s">
        <v>2749</v>
      </c>
      <c r="C212" s="1615" t="s">
        <v>3255</v>
      </c>
      <c r="D212" s="1615" t="s">
        <v>774</v>
      </c>
      <c r="E212" s="1615" t="s">
        <v>2264</v>
      </c>
      <c r="F212" s="1615" t="s">
        <v>2475</v>
      </c>
      <c r="G212" s="1615" t="s">
        <v>4112</v>
      </c>
      <c r="H212" s="1615" t="s">
        <v>4113</v>
      </c>
      <c r="I212" s="1615" t="s">
        <v>4114</v>
      </c>
      <c r="J212" s="1615" t="s">
        <v>4115</v>
      </c>
      <c r="K212" s="1615" t="s">
        <v>3278</v>
      </c>
    </row>
    <row r="213" spans="1:11" customFormat="1" ht="16.5" x14ac:dyDescent="0.3">
      <c r="A213" s="1623">
        <v>100261</v>
      </c>
      <c r="B213" s="1615" t="s">
        <v>2752</v>
      </c>
      <c r="C213" s="1615" t="s">
        <v>3255</v>
      </c>
      <c r="D213" s="1615" t="s">
        <v>774</v>
      </c>
      <c r="E213" s="1615" t="s">
        <v>2264</v>
      </c>
      <c r="F213" s="1615" t="s">
        <v>2475</v>
      </c>
      <c r="G213" s="1615" t="s">
        <v>4116</v>
      </c>
      <c r="H213" s="1615" t="s">
        <v>4117</v>
      </c>
      <c r="I213" s="1615" t="s">
        <v>4118</v>
      </c>
      <c r="J213" s="1615" t="s">
        <v>4119</v>
      </c>
      <c r="K213" s="1615" t="s">
        <v>3278</v>
      </c>
    </row>
    <row r="214" spans="1:11" customFormat="1" ht="16.5" x14ac:dyDescent="0.3">
      <c r="A214" s="1623">
        <v>100247</v>
      </c>
      <c r="B214" s="1615" t="s">
        <v>2753</v>
      </c>
      <c r="C214" s="1615" t="s">
        <v>3255</v>
      </c>
      <c r="D214" s="1615" t="s">
        <v>774</v>
      </c>
      <c r="E214" s="1615" t="s">
        <v>2264</v>
      </c>
      <c r="F214" s="1615" t="s">
        <v>2475</v>
      </c>
      <c r="G214" s="1615" t="s">
        <v>4120</v>
      </c>
      <c r="H214" s="1615" t="s">
        <v>4121</v>
      </c>
      <c r="I214" s="1615" t="s">
        <v>4122</v>
      </c>
      <c r="J214" s="1615" t="s">
        <v>4123</v>
      </c>
      <c r="K214" s="1615" t="s">
        <v>3278</v>
      </c>
    </row>
    <row r="215" spans="1:11" customFormat="1" ht="16.5" x14ac:dyDescent="0.3">
      <c r="A215" s="1623">
        <v>105029</v>
      </c>
      <c r="B215" s="1615" t="s">
        <v>2744</v>
      </c>
      <c r="C215" s="1615" t="s">
        <v>3255</v>
      </c>
      <c r="D215" s="1615" t="s">
        <v>2414</v>
      </c>
      <c r="E215" s="1615" t="s">
        <v>2264</v>
      </c>
      <c r="F215" s="1615" t="s">
        <v>2475</v>
      </c>
      <c r="G215" s="1615" t="s">
        <v>4124</v>
      </c>
      <c r="H215" s="1615" t="s">
        <v>4125</v>
      </c>
      <c r="I215" s="1615" t="s">
        <v>4126</v>
      </c>
      <c r="J215" s="1615" t="s">
        <v>4127</v>
      </c>
      <c r="K215" s="1615" t="s">
        <v>3278</v>
      </c>
    </row>
    <row r="216" spans="1:11" customFormat="1" ht="16.5" x14ac:dyDescent="0.3">
      <c r="A216" s="1623">
        <v>105073</v>
      </c>
      <c r="B216" s="1615" t="s">
        <v>2743</v>
      </c>
      <c r="C216" s="1615" t="s">
        <v>3255</v>
      </c>
      <c r="D216" s="1615" t="s">
        <v>2414</v>
      </c>
      <c r="E216" s="1615" t="s">
        <v>2264</v>
      </c>
      <c r="F216" s="1615" t="s">
        <v>2475</v>
      </c>
      <c r="G216" s="1615" t="s">
        <v>4128</v>
      </c>
      <c r="H216" s="1615" t="s">
        <v>4129</v>
      </c>
      <c r="I216" s="1615" t="s">
        <v>4130</v>
      </c>
      <c r="J216" s="1615" t="s">
        <v>4131</v>
      </c>
      <c r="K216" s="1615" t="s">
        <v>3278</v>
      </c>
    </row>
    <row r="217" spans="1:11" customFormat="1" ht="16.5" x14ac:dyDescent="0.3">
      <c r="A217" s="1623">
        <v>103013</v>
      </c>
      <c r="B217" s="1615" t="s">
        <v>2746</v>
      </c>
      <c r="C217" s="1615" t="s">
        <v>3255</v>
      </c>
      <c r="D217" s="1615" t="s">
        <v>2414</v>
      </c>
      <c r="E217" s="1615" t="s">
        <v>2264</v>
      </c>
      <c r="F217" s="1615" t="s">
        <v>2475</v>
      </c>
      <c r="G217" s="1615" t="s">
        <v>4132</v>
      </c>
      <c r="H217" s="1615" t="s">
        <v>4133</v>
      </c>
      <c r="I217" s="1615" t="s">
        <v>4134</v>
      </c>
      <c r="J217" s="1615" t="s">
        <v>4135</v>
      </c>
      <c r="K217" s="1615" t="s">
        <v>3278</v>
      </c>
    </row>
    <row r="218" spans="1:11" customFormat="1" ht="16.5" x14ac:dyDescent="0.3">
      <c r="A218" s="1623">
        <v>103041</v>
      </c>
      <c r="B218" s="1615" t="s">
        <v>2745</v>
      </c>
      <c r="C218" s="1615" t="s">
        <v>3255</v>
      </c>
      <c r="D218" s="1615" t="s">
        <v>2414</v>
      </c>
      <c r="E218" s="1615" t="s">
        <v>2264</v>
      </c>
      <c r="F218" s="1615" t="s">
        <v>2475</v>
      </c>
      <c r="G218" s="1615" t="s">
        <v>4136</v>
      </c>
      <c r="H218" s="1615" t="s">
        <v>4137</v>
      </c>
      <c r="I218" s="1615" t="s">
        <v>4138</v>
      </c>
      <c r="J218" s="1615" t="s">
        <v>4139</v>
      </c>
      <c r="K218" s="1615" t="s">
        <v>3278</v>
      </c>
    </row>
    <row r="219" spans="1:11" customFormat="1" ht="16.5" x14ac:dyDescent="0.3">
      <c r="A219" s="1623">
        <v>100256</v>
      </c>
      <c r="B219" s="1615" t="s">
        <v>2747</v>
      </c>
      <c r="C219" s="1615" t="s">
        <v>3255</v>
      </c>
      <c r="D219" s="1615" t="s">
        <v>2414</v>
      </c>
      <c r="E219" s="1615" t="s">
        <v>2264</v>
      </c>
      <c r="F219" s="1615" t="s">
        <v>2475</v>
      </c>
      <c r="G219" s="1615" t="s">
        <v>4140</v>
      </c>
      <c r="H219" s="1615" t="s">
        <v>4141</v>
      </c>
      <c r="I219" s="1615" t="s">
        <v>4142</v>
      </c>
      <c r="J219" s="1615" t="s">
        <v>4143</v>
      </c>
      <c r="K219" s="1615" t="s">
        <v>3278</v>
      </c>
    </row>
    <row r="220" spans="1:11" customFormat="1" ht="16.5" x14ac:dyDescent="0.3">
      <c r="A220" s="1623">
        <v>113019</v>
      </c>
      <c r="B220" s="1615" t="s">
        <v>2733</v>
      </c>
      <c r="C220" s="1615" t="s">
        <v>3255</v>
      </c>
      <c r="D220" s="1615" t="s">
        <v>2414</v>
      </c>
      <c r="E220" s="1615" t="s">
        <v>2264</v>
      </c>
      <c r="F220" s="1615" t="s">
        <v>2475</v>
      </c>
      <c r="G220" s="1615" t="s">
        <v>4144</v>
      </c>
      <c r="H220" s="1615" t="s">
        <v>4145</v>
      </c>
      <c r="I220" s="1615" t="s">
        <v>4146</v>
      </c>
      <c r="J220" s="1615" t="s">
        <v>4147</v>
      </c>
      <c r="K220" s="1615" t="s">
        <v>3278</v>
      </c>
    </row>
    <row r="221" spans="1:11" customFormat="1" ht="16.5" x14ac:dyDescent="0.3">
      <c r="A221" s="1623">
        <v>194024</v>
      </c>
      <c r="B221" s="1615" t="s">
        <v>2748</v>
      </c>
      <c r="C221" s="1615" t="s">
        <v>3255</v>
      </c>
      <c r="D221" s="1615" t="s">
        <v>2414</v>
      </c>
      <c r="E221" s="1615" t="s">
        <v>2264</v>
      </c>
      <c r="F221" s="1615" t="s">
        <v>2475</v>
      </c>
      <c r="G221" s="1615" t="s">
        <v>4148</v>
      </c>
      <c r="H221" s="1615" t="s">
        <v>4149</v>
      </c>
      <c r="I221" s="1615" t="s">
        <v>4150</v>
      </c>
      <c r="J221" s="1615" t="s">
        <v>4151</v>
      </c>
      <c r="K221" s="1615" t="s">
        <v>3278</v>
      </c>
    </row>
    <row r="222" spans="1:11" customFormat="1" ht="16.5" x14ac:dyDescent="0.3">
      <c r="A222" s="1623">
        <v>113025</v>
      </c>
      <c r="B222" s="1615" t="s">
        <v>2731</v>
      </c>
      <c r="C222" s="1615" t="s">
        <v>3255</v>
      </c>
      <c r="D222" s="1615" t="s">
        <v>2414</v>
      </c>
      <c r="E222" s="1615" t="s">
        <v>2264</v>
      </c>
      <c r="F222" s="1615" t="s">
        <v>2475</v>
      </c>
      <c r="G222" s="1615" t="s">
        <v>4152</v>
      </c>
      <c r="H222" s="1615" t="s">
        <v>4153</v>
      </c>
      <c r="I222" s="1615" t="s">
        <v>4154</v>
      </c>
      <c r="J222" s="1615" t="s">
        <v>4155</v>
      </c>
      <c r="K222" s="1615" t="s">
        <v>3278</v>
      </c>
    </row>
    <row r="223" spans="1:11" customFormat="1" ht="16.5" x14ac:dyDescent="0.3">
      <c r="A223" s="1623">
        <v>113023</v>
      </c>
      <c r="B223" s="1615" t="s">
        <v>2732</v>
      </c>
      <c r="C223" s="1615" t="s">
        <v>3255</v>
      </c>
      <c r="D223" s="1615" t="s">
        <v>2414</v>
      </c>
      <c r="E223" s="1615" t="s">
        <v>2264</v>
      </c>
      <c r="F223" s="1615" t="s">
        <v>2475</v>
      </c>
      <c r="G223" s="1615" t="s">
        <v>4156</v>
      </c>
      <c r="H223" s="1615" t="s">
        <v>4157</v>
      </c>
      <c r="I223" s="1615" t="s">
        <v>4158</v>
      </c>
      <c r="J223" s="1615" t="s">
        <v>4159</v>
      </c>
      <c r="K223" s="1615" t="s">
        <v>3278</v>
      </c>
    </row>
    <row r="224" spans="1:11" customFormat="1" ht="16.5" x14ac:dyDescent="0.3">
      <c r="A224" s="1623">
        <v>113014</v>
      </c>
      <c r="B224" s="1615" t="s">
        <v>2734</v>
      </c>
      <c r="C224" s="1615" t="s">
        <v>3255</v>
      </c>
      <c r="D224" s="1615" t="s">
        <v>2414</v>
      </c>
      <c r="E224" s="1615" t="s">
        <v>2264</v>
      </c>
      <c r="F224" s="1615" t="s">
        <v>2475</v>
      </c>
      <c r="G224" s="1615" t="s">
        <v>4160</v>
      </c>
      <c r="H224" s="1615" t="s">
        <v>4161</v>
      </c>
      <c r="I224" s="1615" t="s">
        <v>4162</v>
      </c>
      <c r="J224" s="1615" t="s">
        <v>4163</v>
      </c>
      <c r="K224" s="1615" t="s">
        <v>3278</v>
      </c>
    </row>
    <row r="225" spans="1:11" customFormat="1" ht="16.5" x14ac:dyDescent="0.3">
      <c r="A225" s="1623">
        <v>111040</v>
      </c>
      <c r="B225" s="1615" t="s">
        <v>2738</v>
      </c>
      <c r="C225" s="1615" t="s">
        <v>3255</v>
      </c>
      <c r="D225" s="1615" t="s">
        <v>2414</v>
      </c>
      <c r="E225" s="1615" t="s">
        <v>2264</v>
      </c>
      <c r="F225" s="1615" t="s">
        <v>2475</v>
      </c>
      <c r="G225" s="1615" t="s">
        <v>4164</v>
      </c>
      <c r="H225" s="1615" t="s">
        <v>4165</v>
      </c>
      <c r="I225" s="1615" t="s">
        <v>4166</v>
      </c>
      <c r="J225" s="1615" t="s">
        <v>4167</v>
      </c>
      <c r="K225" s="1615" t="s">
        <v>3278</v>
      </c>
    </row>
    <row r="226" spans="1:11" customFormat="1" ht="16.5" x14ac:dyDescent="0.3">
      <c r="A226" s="1623">
        <v>112037</v>
      </c>
      <c r="B226" s="1615" t="s">
        <v>2737</v>
      </c>
      <c r="C226" s="1615" t="s">
        <v>3255</v>
      </c>
      <c r="D226" s="1615" t="s">
        <v>2414</v>
      </c>
      <c r="E226" s="1615" t="s">
        <v>2264</v>
      </c>
      <c r="F226" s="1615" t="s">
        <v>2475</v>
      </c>
      <c r="G226" s="1615" t="s">
        <v>4168</v>
      </c>
      <c r="H226" s="1615" t="s">
        <v>4169</v>
      </c>
      <c r="I226" s="1615" t="s">
        <v>4170</v>
      </c>
      <c r="J226" s="1615" t="s">
        <v>4171</v>
      </c>
      <c r="K226" s="1615" t="s">
        <v>3278</v>
      </c>
    </row>
    <row r="227" spans="1:11" customFormat="1" ht="16.5" x14ac:dyDescent="0.3">
      <c r="A227" s="1623">
        <v>113008</v>
      </c>
      <c r="B227" s="1615" t="s">
        <v>2735</v>
      </c>
      <c r="C227" s="1615" t="s">
        <v>3255</v>
      </c>
      <c r="D227" s="1615" t="s">
        <v>2414</v>
      </c>
      <c r="E227" s="1615" t="s">
        <v>2264</v>
      </c>
      <c r="F227" s="1615" t="s">
        <v>2475</v>
      </c>
      <c r="G227" s="1615" t="s">
        <v>4172</v>
      </c>
      <c r="H227" s="1615" t="s">
        <v>4173</v>
      </c>
      <c r="I227" s="1615" t="s">
        <v>4174</v>
      </c>
      <c r="J227" s="1615" t="s">
        <v>4175</v>
      </c>
      <c r="K227" s="1615" t="s">
        <v>3278</v>
      </c>
    </row>
    <row r="228" spans="1:11" customFormat="1" ht="16.5" x14ac:dyDescent="0.3">
      <c r="A228" s="1623">
        <v>113005</v>
      </c>
      <c r="B228" s="1615" t="s">
        <v>2736</v>
      </c>
      <c r="C228" s="1615" t="s">
        <v>3255</v>
      </c>
      <c r="D228" s="1615" t="s">
        <v>2414</v>
      </c>
      <c r="E228" s="1615" t="s">
        <v>2264</v>
      </c>
      <c r="F228" s="1615" t="s">
        <v>2475</v>
      </c>
      <c r="G228" s="1615" t="s">
        <v>4176</v>
      </c>
      <c r="H228" s="1615" t="s">
        <v>4177</v>
      </c>
      <c r="I228" s="1615" t="s">
        <v>4178</v>
      </c>
      <c r="J228" s="1615" t="s">
        <v>4179</v>
      </c>
      <c r="K228" s="1615" t="s">
        <v>3278</v>
      </c>
    </row>
    <row r="229" spans="1:11" customFormat="1" ht="16.5" x14ac:dyDescent="0.3">
      <c r="A229" s="1623">
        <v>110086</v>
      </c>
      <c r="B229" s="1615" t="s">
        <v>2739</v>
      </c>
      <c r="C229" s="1615" t="s">
        <v>3255</v>
      </c>
      <c r="D229" s="1615" t="s">
        <v>2414</v>
      </c>
      <c r="E229" s="1615" t="s">
        <v>2264</v>
      </c>
      <c r="F229" s="1615" t="s">
        <v>2475</v>
      </c>
      <c r="G229" s="1615" t="s">
        <v>4180</v>
      </c>
      <c r="H229" s="1615" t="s">
        <v>4181</v>
      </c>
      <c r="I229" s="1615" t="s">
        <v>4182</v>
      </c>
      <c r="J229" s="1615" t="s">
        <v>4183</v>
      </c>
      <c r="K229" s="1615" t="s">
        <v>3278</v>
      </c>
    </row>
    <row r="230" spans="1:11" customFormat="1" ht="16.5" x14ac:dyDescent="0.3">
      <c r="A230" s="1623">
        <v>110084</v>
      </c>
      <c r="B230" s="1615" t="s">
        <v>2740</v>
      </c>
      <c r="C230" s="1615" t="s">
        <v>3255</v>
      </c>
      <c r="D230" s="1615" t="s">
        <v>2414</v>
      </c>
      <c r="E230" s="1615" t="s">
        <v>2264</v>
      </c>
      <c r="F230" s="1615" t="s">
        <v>2475</v>
      </c>
      <c r="G230" s="1615" t="s">
        <v>4184</v>
      </c>
      <c r="H230" s="1615" t="s">
        <v>4185</v>
      </c>
      <c r="I230" s="1615" t="s">
        <v>4186</v>
      </c>
      <c r="J230" s="1615" t="s">
        <v>4187</v>
      </c>
      <c r="K230" s="1615" t="s">
        <v>3278</v>
      </c>
    </row>
    <row r="231" spans="1:11" customFormat="1" ht="16.5" x14ac:dyDescent="0.3">
      <c r="A231" s="1623">
        <v>110082</v>
      </c>
      <c r="B231" s="1615" t="s">
        <v>2741</v>
      </c>
      <c r="C231" s="1615" t="s">
        <v>3255</v>
      </c>
      <c r="D231" s="1615" t="s">
        <v>2414</v>
      </c>
      <c r="E231" s="1615" t="s">
        <v>2264</v>
      </c>
      <c r="F231" s="1615" t="s">
        <v>2475</v>
      </c>
      <c r="G231" s="1615" t="s">
        <v>4188</v>
      </c>
      <c r="H231" s="1615" t="s">
        <v>4189</v>
      </c>
      <c r="I231" s="1615" t="s">
        <v>4190</v>
      </c>
      <c r="J231" s="1615" t="s">
        <v>4191</v>
      </c>
      <c r="K231" s="1615" t="s">
        <v>3278</v>
      </c>
    </row>
    <row r="232" spans="1:11" customFormat="1" ht="16.5" x14ac:dyDescent="0.3">
      <c r="A232" s="1623">
        <v>106045</v>
      </c>
      <c r="B232" s="1615" t="s">
        <v>2742</v>
      </c>
      <c r="C232" s="1615" t="s">
        <v>3255</v>
      </c>
      <c r="D232" s="1615" t="s">
        <v>2414</v>
      </c>
      <c r="E232" s="1615" t="s">
        <v>2264</v>
      </c>
      <c r="F232" s="1615" t="s">
        <v>2475</v>
      </c>
      <c r="G232" s="1615" t="s">
        <v>4192</v>
      </c>
      <c r="H232" s="1615" t="s">
        <v>4193</v>
      </c>
      <c r="I232" s="1615" t="s">
        <v>4194</v>
      </c>
      <c r="J232" s="1615" t="s">
        <v>4195</v>
      </c>
      <c r="K232" s="1615" t="s">
        <v>3278</v>
      </c>
    </row>
    <row r="233" spans="1:11" customFormat="1" ht="16.5" x14ac:dyDescent="0.3">
      <c r="A233" s="1623">
        <v>115027</v>
      </c>
      <c r="B233" s="1615" t="s">
        <v>2729</v>
      </c>
      <c r="C233" s="1615" t="s">
        <v>3255</v>
      </c>
      <c r="D233" s="1615" t="s">
        <v>2405</v>
      </c>
      <c r="E233" s="1615" t="s">
        <v>2264</v>
      </c>
      <c r="F233" s="1615" t="s">
        <v>2475</v>
      </c>
      <c r="G233" s="1615" t="s">
        <v>4196</v>
      </c>
      <c r="H233" s="1615" t="s">
        <v>4197</v>
      </c>
      <c r="I233" s="1615" t="s">
        <v>4198</v>
      </c>
      <c r="J233" s="1615" t="s">
        <v>4199</v>
      </c>
      <c r="K233" s="1615" t="s">
        <v>3278</v>
      </c>
    </row>
    <row r="234" spans="1:11" customFormat="1" ht="16.5" x14ac:dyDescent="0.3">
      <c r="A234" s="1623">
        <v>116018</v>
      </c>
      <c r="B234" s="1615" t="s">
        <v>2728</v>
      </c>
      <c r="C234" s="1615" t="s">
        <v>3255</v>
      </c>
      <c r="D234" s="1615" t="s">
        <v>2405</v>
      </c>
      <c r="E234" s="1615" t="s">
        <v>2264</v>
      </c>
      <c r="F234" s="1615" t="s">
        <v>2475</v>
      </c>
      <c r="G234" s="1615" t="s">
        <v>4200</v>
      </c>
      <c r="H234" s="1615" t="s">
        <v>4201</v>
      </c>
      <c r="I234" s="1615" t="s">
        <v>4202</v>
      </c>
      <c r="J234" s="1615" t="s">
        <v>4203</v>
      </c>
      <c r="K234" s="1615" t="s">
        <v>3278</v>
      </c>
    </row>
    <row r="235" spans="1:11" customFormat="1" ht="16.5" x14ac:dyDescent="0.3">
      <c r="A235" s="1623">
        <v>111042</v>
      </c>
      <c r="B235" s="1615" t="s">
        <v>2730</v>
      </c>
      <c r="C235" s="1615" t="s">
        <v>3255</v>
      </c>
      <c r="D235" s="1615" t="s">
        <v>2405</v>
      </c>
      <c r="E235" s="1615" t="s">
        <v>2264</v>
      </c>
      <c r="F235" s="1615" t="s">
        <v>2475</v>
      </c>
      <c r="G235" s="1615" t="s">
        <v>4204</v>
      </c>
      <c r="H235" s="1615" t="s">
        <v>4205</v>
      </c>
      <c r="I235" s="1615" t="s">
        <v>4206</v>
      </c>
      <c r="J235" s="1615" t="s">
        <v>4207</v>
      </c>
      <c r="K235" s="1615" t="s">
        <v>3278</v>
      </c>
    </row>
    <row r="236" spans="1:11" customFormat="1" ht="16.5" x14ac:dyDescent="0.3">
      <c r="A236" s="1623">
        <v>118004</v>
      </c>
      <c r="B236" s="1615" t="s">
        <v>2727</v>
      </c>
      <c r="C236" s="1615" t="s">
        <v>3255</v>
      </c>
      <c r="D236" s="1615" t="s">
        <v>2405</v>
      </c>
      <c r="E236" s="1615" t="s">
        <v>2264</v>
      </c>
      <c r="F236" s="1615" t="s">
        <v>2475</v>
      </c>
      <c r="G236" s="1615" t="s">
        <v>4208</v>
      </c>
      <c r="H236" s="1615" t="s">
        <v>4209</v>
      </c>
      <c r="I236" s="1615" t="s">
        <v>4210</v>
      </c>
      <c r="J236" s="1615" t="s">
        <v>4211</v>
      </c>
      <c r="K236" s="1615" t="s">
        <v>3278</v>
      </c>
    </row>
    <row r="237" spans="1:11" customFormat="1" ht="16.5" x14ac:dyDescent="0.3">
      <c r="A237" s="1623">
        <v>118019</v>
      </c>
      <c r="B237" s="1615" t="s">
        <v>2726</v>
      </c>
      <c r="C237" s="1615" t="s">
        <v>3255</v>
      </c>
      <c r="D237" s="1615" t="s">
        <v>2405</v>
      </c>
      <c r="E237" s="1615" t="s">
        <v>2264</v>
      </c>
      <c r="F237" s="1615" t="s">
        <v>2475</v>
      </c>
      <c r="G237" s="1615" t="s">
        <v>4212</v>
      </c>
      <c r="H237" s="1615" t="s">
        <v>4213</v>
      </c>
      <c r="I237" s="1615" t="s">
        <v>4214</v>
      </c>
      <c r="J237" s="1615" t="s">
        <v>4215</v>
      </c>
      <c r="K237" s="1615" t="s">
        <v>3278</v>
      </c>
    </row>
    <row r="238" spans="1:11" customFormat="1" ht="16.5" x14ac:dyDescent="0.3">
      <c r="A238" s="1623">
        <v>120010</v>
      </c>
      <c r="B238" s="1615" t="s">
        <v>2723</v>
      </c>
      <c r="C238" s="1615" t="s">
        <v>3255</v>
      </c>
      <c r="D238" s="1615" t="s">
        <v>2440</v>
      </c>
      <c r="E238" s="1615" t="s">
        <v>2264</v>
      </c>
      <c r="F238" s="1615" t="s">
        <v>2475</v>
      </c>
      <c r="G238" s="1615" t="s">
        <v>3732</v>
      </c>
      <c r="H238" s="1615" t="s">
        <v>4216</v>
      </c>
      <c r="I238" s="1615" t="s">
        <v>4217</v>
      </c>
      <c r="J238" s="1615" t="s">
        <v>4218</v>
      </c>
      <c r="K238" s="1615" t="s">
        <v>3278</v>
      </c>
    </row>
    <row r="239" spans="1:11" customFormat="1" ht="16.5" x14ac:dyDescent="0.3">
      <c r="A239" s="1623">
        <v>121012</v>
      </c>
      <c r="B239" s="1615" t="s">
        <v>2722</v>
      </c>
      <c r="C239" s="1615" t="s">
        <v>3255</v>
      </c>
      <c r="D239" s="1615" t="s">
        <v>2440</v>
      </c>
      <c r="E239" s="1615" t="s">
        <v>2264</v>
      </c>
      <c r="F239" s="1615" t="s">
        <v>2475</v>
      </c>
      <c r="G239" s="1615" t="s">
        <v>4219</v>
      </c>
      <c r="H239" s="1615" t="s">
        <v>4220</v>
      </c>
      <c r="I239" s="1615" t="s">
        <v>4221</v>
      </c>
      <c r="J239" s="1615" t="s">
        <v>4222</v>
      </c>
      <c r="K239" s="1615" t="s">
        <v>3278</v>
      </c>
    </row>
    <row r="240" spans="1:11" customFormat="1" ht="16.5" x14ac:dyDescent="0.3">
      <c r="A240" s="1623">
        <v>120008</v>
      </c>
      <c r="B240" s="1615" t="s">
        <v>2724</v>
      </c>
      <c r="C240" s="1615" t="s">
        <v>3255</v>
      </c>
      <c r="D240" s="1615" t="s">
        <v>2440</v>
      </c>
      <c r="E240" s="1615" t="s">
        <v>2264</v>
      </c>
      <c r="F240" s="1615" t="s">
        <v>2475</v>
      </c>
      <c r="G240" s="1615" t="s">
        <v>4223</v>
      </c>
      <c r="H240" s="1615" t="s">
        <v>4224</v>
      </c>
      <c r="I240" s="1615" t="s">
        <v>4225</v>
      </c>
      <c r="J240" s="1615" t="s">
        <v>4226</v>
      </c>
      <c r="K240" s="1615" t="s">
        <v>3278</v>
      </c>
    </row>
    <row r="241" spans="1:11" customFormat="1" ht="16.5" x14ac:dyDescent="0.3">
      <c r="A241" s="1623">
        <v>114005</v>
      </c>
      <c r="B241" s="1615" t="s">
        <v>2725</v>
      </c>
      <c r="C241" s="1615" t="s">
        <v>3255</v>
      </c>
      <c r="D241" s="1615" t="s">
        <v>2440</v>
      </c>
      <c r="E241" s="1615" t="s">
        <v>2264</v>
      </c>
      <c r="F241" s="1615" t="s">
        <v>2475</v>
      </c>
      <c r="G241" s="1615" t="s">
        <v>4227</v>
      </c>
      <c r="H241" s="1615" t="s">
        <v>4228</v>
      </c>
      <c r="I241" s="1615" t="s">
        <v>4229</v>
      </c>
      <c r="J241" s="1615" t="s">
        <v>4230</v>
      </c>
      <c r="K241" s="1615" t="s">
        <v>3278</v>
      </c>
    </row>
    <row r="242" spans="1:11" customFormat="1" ht="16.5" x14ac:dyDescent="0.3">
      <c r="A242" s="1623">
        <v>122108</v>
      </c>
      <c r="B242" s="1615" t="s">
        <v>2713</v>
      </c>
      <c r="C242" s="1615" t="s">
        <v>3255</v>
      </c>
      <c r="D242" s="1615" t="s">
        <v>2393</v>
      </c>
      <c r="E242" s="1615" t="s">
        <v>2264</v>
      </c>
      <c r="F242" s="1615" t="s">
        <v>2475</v>
      </c>
      <c r="G242" s="1615" t="s">
        <v>4231</v>
      </c>
      <c r="H242" s="1615" t="s">
        <v>4232</v>
      </c>
      <c r="I242" s="1615" t="s">
        <v>4233</v>
      </c>
      <c r="J242" s="1615" t="s">
        <v>4234</v>
      </c>
      <c r="K242" s="1615" t="s">
        <v>3278</v>
      </c>
    </row>
    <row r="243" spans="1:11" customFormat="1" ht="16.5" x14ac:dyDescent="0.3">
      <c r="A243" s="1623">
        <v>122101</v>
      </c>
      <c r="B243" s="1615" t="s">
        <v>2714</v>
      </c>
      <c r="C243" s="1615" t="s">
        <v>3255</v>
      </c>
      <c r="D243" s="1615" t="s">
        <v>2393</v>
      </c>
      <c r="E243" s="1615" t="s">
        <v>2264</v>
      </c>
      <c r="F243" s="1615" t="s">
        <v>2475</v>
      </c>
      <c r="G243" s="1615" t="s">
        <v>4235</v>
      </c>
      <c r="H243" s="1615" t="s">
        <v>4236</v>
      </c>
      <c r="I243" s="1615" t="s">
        <v>4237</v>
      </c>
      <c r="J243" s="1615" t="s">
        <v>4238</v>
      </c>
      <c r="K243" s="1615" t="s">
        <v>3278</v>
      </c>
    </row>
    <row r="244" spans="1:11" customFormat="1" ht="16.5" x14ac:dyDescent="0.3">
      <c r="A244" s="1623">
        <v>120019</v>
      </c>
      <c r="B244" s="1615" t="s">
        <v>2721</v>
      </c>
      <c r="C244" s="1615" t="s">
        <v>3255</v>
      </c>
      <c r="D244" s="1615" t="s">
        <v>2393</v>
      </c>
      <c r="E244" s="1615" t="s">
        <v>2264</v>
      </c>
      <c r="F244" s="1615" t="s">
        <v>2475</v>
      </c>
      <c r="G244" s="1615" t="s">
        <v>4239</v>
      </c>
      <c r="H244" s="1615" t="s">
        <v>4240</v>
      </c>
      <c r="I244" s="1615" t="s">
        <v>4241</v>
      </c>
      <c r="J244" s="1615" t="s">
        <v>4242</v>
      </c>
      <c r="K244" s="1615" t="s">
        <v>3278</v>
      </c>
    </row>
    <row r="245" spans="1:11" customFormat="1" ht="16.5" x14ac:dyDescent="0.3">
      <c r="A245" s="1623">
        <v>123049</v>
      </c>
      <c r="B245" s="1615" t="s">
        <v>2707</v>
      </c>
      <c r="C245" s="1615" t="s">
        <v>3255</v>
      </c>
      <c r="D245" s="1615" t="s">
        <v>2393</v>
      </c>
      <c r="E245" s="1615" t="s">
        <v>2264</v>
      </c>
      <c r="F245" s="1615" t="s">
        <v>2475</v>
      </c>
      <c r="G245" s="1615" t="s">
        <v>4243</v>
      </c>
      <c r="H245" s="1615" t="s">
        <v>4244</v>
      </c>
      <c r="I245" s="1615" t="s">
        <v>4245</v>
      </c>
      <c r="J245" s="1615" t="s">
        <v>4246</v>
      </c>
      <c r="K245" s="1615" t="s">
        <v>3278</v>
      </c>
    </row>
    <row r="246" spans="1:11" customFormat="1" ht="16.5" x14ac:dyDescent="0.3">
      <c r="A246" s="1623">
        <v>122111</v>
      </c>
      <c r="B246" s="1615" t="s">
        <v>2711</v>
      </c>
      <c r="C246" s="1615" t="s">
        <v>3255</v>
      </c>
      <c r="D246" s="1615" t="s">
        <v>2393</v>
      </c>
      <c r="E246" s="1615" t="s">
        <v>2264</v>
      </c>
      <c r="F246" s="1615" t="s">
        <v>2475</v>
      </c>
      <c r="G246" s="1615" t="s">
        <v>4247</v>
      </c>
      <c r="H246" s="1615" t="s">
        <v>4248</v>
      </c>
      <c r="I246" s="1615" t="s">
        <v>4249</v>
      </c>
      <c r="J246" s="1615" t="s">
        <v>4250</v>
      </c>
      <c r="K246" s="1615" t="s">
        <v>3278</v>
      </c>
    </row>
    <row r="247" spans="1:11" customFormat="1" ht="16.5" x14ac:dyDescent="0.3">
      <c r="A247" s="1623">
        <v>122109</v>
      </c>
      <c r="B247" s="1615" t="s">
        <v>2712</v>
      </c>
      <c r="C247" s="1615" t="s">
        <v>3255</v>
      </c>
      <c r="D247" s="1615" t="s">
        <v>2393</v>
      </c>
      <c r="E247" s="1615" t="s">
        <v>2264</v>
      </c>
      <c r="F247" s="1615" t="s">
        <v>2475</v>
      </c>
      <c r="G247" s="1615" t="s">
        <v>4251</v>
      </c>
      <c r="H247" s="1615" t="s">
        <v>4252</v>
      </c>
      <c r="I247" s="1615" t="s">
        <v>4253</v>
      </c>
      <c r="J247" s="1615" t="s">
        <v>4254</v>
      </c>
      <c r="K247" s="1615" t="s">
        <v>3278</v>
      </c>
    </row>
    <row r="248" spans="1:11" customFormat="1" ht="16.5" x14ac:dyDescent="0.3">
      <c r="A248" s="1623">
        <v>122099</v>
      </c>
      <c r="B248" s="1615" t="s">
        <v>2715</v>
      </c>
      <c r="C248" s="1615" t="s">
        <v>3255</v>
      </c>
      <c r="D248" s="1615" t="s">
        <v>2393</v>
      </c>
      <c r="E248" s="1615" t="s">
        <v>2264</v>
      </c>
      <c r="F248" s="1615" t="s">
        <v>2475</v>
      </c>
      <c r="G248" s="1615" t="s">
        <v>4255</v>
      </c>
      <c r="H248" s="1615" t="s">
        <v>4256</v>
      </c>
      <c r="I248" s="1615" t="s">
        <v>4257</v>
      </c>
      <c r="J248" s="1615" t="s">
        <v>4258</v>
      </c>
      <c r="K248" s="1615" t="s">
        <v>3278</v>
      </c>
    </row>
    <row r="249" spans="1:11" customFormat="1" ht="16.5" x14ac:dyDescent="0.3">
      <c r="A249" s="1623">
        <v>123044</v>
      </c>
      <c r="B249" s="1615" t="s">
        <v>2708</v>
      </c>
      <c r="C249" s="1615" t="s">
        <v>3255</v>
      </c>
      <c r="D249" s="1615" t="s">
        <v>2393</v>
      </c>
      <c r="E249" s="1615" t="s">
        <v>2264</v>
      </c>
      <c r="F249" s="1615" t="s">
        <v>2475</v>
      </c>
      <c r="G249" s="1615" t="s">
        <v>4259</v>
      </c>
      <c r="H249" s="1615" t="s">
        <v>4260</v>
      </c>
      <c r="I249" s="1615" t="s">
        <v>4261</v>
      </c>
      <c r="J249" s="1615" t="s">
        <v>4262</v>
      </c>
      <c r="K249" s="1615" t="s">
        <v>3278</v>
      </c>
    </row>
    <row r="250" spans="1:11" customFormat="1" ht="16.5" x14ac:dyDescent="0.3">
      <c r="A250" s="1623">
        <v>123042</v>
      </c>
      <c r="B250" s="1615" t="s">
        <v>2709</v>
      </c>
      <c r="C250" s="1615" t="s">
        <v>3255</v>
      </c>
      <c r="D250" s="1615" t="s">
        <v>2393</v>
      </c>
      <c r="E250" s="1615" t="s">
        <v>2264</v>
      </c>
      <c r="F250" s="1615" t="s">
        <v>2475</v>
      </c>
      <c r="G250" s="1615" t="s">
        <v>4263</v>
      </c>
      <c r="H250" s="1615" t="s">
        <v>4264</v>
      </c>
      <c r="I250" s="1615" t="s">
        <v>4265</v>
      </c>
      <c r="J250" s="1615" t="s">
        <v>4266</v>
      </c>
      <c r="K250" s="1615" t="s">
        <v>3278</v>
      </c>
    </row>
    <row r="251" spans="1:11" customFormat="1" ht="16.5" x14ac:dyDescent="0.3">
      <c r="A251" s="1623">
        <v>123041</v>
      </c>
      <c r="B251" s="1615" t="s">
        <v>2710</v>
      </c>
      <c r="C251" s="1615" t="s">
        <v>3255</v>
      </c>
      <c r="D251" s="1615" t="s">
        <v>2393</v>
      </c>
      <c r="E251" s="1615" t="s">
        <v>2264</v>
      </c>
      <c r="F251" s="1615" t="s">
        <v>2475</v>
      </c>
      <c r="G251" s="1615" t="s">
        <v>4267</v>
      </c>
      <c r="H251" s="1615" t="s">
        <v>4268</v>
      </c>
      <c r="I251" s="1615" t="s">
        <v>4269</v>
      </c>
      <c r="J251" s="1615" t="s">
        <v>4270</v>
      </c>
      <c r="K251" s="1615" t="s">
        <v>3278</v>
      </c>
    </row>
    <row r="252" spans="1:11" customFormat="1" ht="16.5" x14ac:dyDescent="0.3">
      <c r="A252" s="1623">
        <v>121059</v>
      </c>
      <c r="B252" s="1615" t="s">
        <v>2719</v>
      </c>
      <c r="C252" s="1615" t="s">
        <v>3255</v>
      </c>
      <c r="D252" s="1615" t="s">
        <v>2393</v>
      </c>
      <c r="E252" s="1615" t="s">
        <v>2264</v>
      </c>
      <c r="F252" s="1615" t="s">
        <v>2475</v>
      </c>
      <c r="G252" s="1615" t="s">
        <v>4271</v>
      </c>
      <c r="H252" s="1615" t="s">
        <v>4272</v>
      </c>
      <c r="I252" s="1615" t="s">
        <v>4273</v>
      </c>
      <c r="J252" s="1615" t="s">
        <v>4274</v>
      </c>
      <c r="K252" s="1615" t="s">
        <v>3278</v>
      </c>
    </row>
    <row r="253" spans="1:11" customFormat="1" ht="16.5" x14ac:dyDescent="0.3">
      <c r="A253" s="1623">
        <v>121058</v>
      </c>
      <c r="B253" s="1615" t="s">
        <v>2720</v>
      </c>
      <c r="C253" s="1615" t="s">
        <v>3255</v>
      </c>
      <c r="D253" s="1615" t="s">
        <v>2393</v>
      </c>
      <c r="E253" s="1615" t="s">
        <v>2264</v>
      </c>
      <c r="F253" s="1615" t="s">
        <v>2475</v>
      </c>
      <c r="G253" s="1615" t="s">
        <v>4275</v>
      </c>
      <c r="H253" s="1615" t="s">
        <v>4276</v>
      </c>
      <c r="I253" s="1615" t="s">
        <v>4277</v>
      </c>
      <c r="J253" s="1615" t="s">
        <v>4278</v>
      </c>
      <c r="K253" s="1615" t="s">
        <v>3278</v>
      </c>
    </row>
    <row r="254" spans="1:11" customFormat="1" ht="16.5" x14ac:dyDescent="0.3">
      <c r="A254" s="1623">
        <v>122008</v>
      </c>
      <c r="B254" s="1615" t="s">
        <v>2718</v>
      </c>
      <c r="C254" s="1615" t="s">
        <v>3255</v>
      </c>
      <c r="D254" s="1615" t="s">
        <v>2393</v>
      </c>
      <c r="E254" s="1615" t="s">
        <v>2264</v>
      </c>
      <c r="F254" s="1615" t="s">
        <v>2475</v>
      </c>
      <c r="G254" s="1615" t="s">
        <v>4279</v>
      </c>
      <c r="H254" s="1615" t="s">
        <v>4280</v>
      </c>
      <c r="I254" s="1615" t="s">
        <v>4281</v>
      </c>
      <c r="J254" s="1615" t="s">
        <v>4282</v>
      </c>
      <c r="K254" s="1615" t="s">
        <v>3278</v>
      </c>
    </row>
    <row r="255" spans="1:11" customFormat="1" ht="16.5" x14ac:dyDescent="0.3">
      <c r="A255" s="1623">
        <v>122040</v>
      </c>
      <c r="B255" s="1615" t="s">
        <v>2717</v>
      </c>
      <c r="C255" s="1615" t="s">
        <v>3255</v>
      </c>
      <c r="D255" s="1615" t="s">
        <v>2393</v>
      </c>
      <c r="E255" s="1615" t="s">
        <v>2264</v>
      </c>
      <c r="F255" s="1615" t="s">
        <v>2475</v>
      </c>
      <c r="G255" s="1615" t="s">
        <v>4283</v>
      </c>
      <c r="H255" s="1615" t="s">
        <v>4284</v>
      </c>
      <c r="I255" s="1615" t="s">
        <v>4285</v>
      </c>
      <c r="J255" s="1615" t="s">
        <v>4286</v>
      </c>
      <c r="K255" s="1615" t="s">
        <v>3278</v>
      </c>
    </row>
    <row r="256" spans="1:11" customFormat="1" ht="16.5" x14ac:dyDescent="0.3">
      <c r="A256" s="1623">
        <v>122042</v>
      </c>
      <c r="B256" s="1615" t="s">
        <v>2716</v>
      </c>
      <c r="C256" s="1615" t="s">
        <v>3255</v>
      </c>
      <c r="D256" s="1615" t="s">
        <v>2393</v>
      </c>
      <c r="E256" s="1615" t="s">
        <v>2264</v>
      </c>
      <c r="F256" s="1615" t="s">
        <v>2475</v>
      </c>
      <c r="G256" s="1615" t="s">
        <v>4287</v>
      </c>
      <c r="H256" s="1615" t="s">
        <v>4288</v>
      </c>
      <c r="I256" s="1615" t="s">
        <v>4289</v>
      </c>
      <c r="J256" s="1615" t="s">
        <v>4290</v>
      </c>
      <c r="K256" s="1615" t="s">
        <v>3278</v>
      </c>
    </row>
    <row r="257" spans="1:11" customFormat="1" ht="16.5" x14ac:dyDescent="0.3">
      <c r="A257" s="1623">
        <v>104001</v>
      </c>
      <c r="B257" s="1615" t="s">
        <v>2552</v>
      </c>
      <c r="C257" s="1615" t="s">
        <v>2817</v>
      </c>
      <c r="D257" s="1615" t="s">
        <v>791</v>
      </c>
      <c r="E257" s="1615" t="s">
        <v>2264</v>
      </c>
      <c r="F257" s="1615" t="s">
        <v>2475</v>
      </c>
      <c r="G257" s="1615" t="s">
        <v>4291</v>
      </c>
      <c r="H257" s="1615" t="s">
        <v>4292</v>
      </c>
      <c r="I257" s="1615" t="s">
        <v>4293</v>
      </c>
      <c r="J257" s="1615" t="s">
        <v>4294</v>
      </c>
      <c r="K257" s="1615" t="s">
        <v>3278</v>
      </c>
    </row>
    <row r="258" spans="1:11" customFormat="1" ht="16.5" x14ac:dyDescent="0.3">
      <c r="A258" s="1623">
        <v>102013</v>
      </c>
      <c r="B258" s="1615" t="s">
        <v>2820</v>
      </c>
      <c r="C258" s="1615" t="s">
        <v>2817</v>
      </c>
      <c r="D258" s="1615" t="s">
        <v>540</v>
      </c>
      <c r="E258" s="1615" t="s">
        <v>2264</v>
      </c>
      <c r="F258" s="1615" t="s">
        <v>2475</v>
      </c>
      <c r="G258" s="1615" t="s">
        <v>4295</v>
      </c>
      <c r="H258" s="1615" t="s">
        <v>4296</v>
      </c>
      <c r="I258" s="1615" t="s">
        <v>4297</v>
      </c>
      <c r="J258" s="1615" t="s">
        <v>4298</v>
      </c>
      <c r="K258" s="1615" t="s">
        <v>3278</v>
      </c>
    </row>
    <row r="259" spans="1:11" customFormat="1" ht="16.5" x14ac:dyDescent="0.3">
      <c r="A259" s="1623">
        <v>110024</v>
      </c>
      <c r="B259" s="1615" t="s">
        <v>1967</v>
      </c>
      <c r="C259" s="1615" t="s">
        <v>2817</v>
      </c>
      <c r="D259" s="1615" t="s">
        <v>503</v>
      </c>
      <c r="E259" s="1615" t="s">
        <v>2264</v>
      </c>
      <c r="F259" s="1615" t="s">
        <v>2475</v>
      </c>
      <c r="G259" s="1615" t="s">
        <v>4299</v>
      </c>
      <c r="H259" s="1615" t="s">
        <v>4300</v>
      </c>
      <c r="I259" s="1615" t="s">
        <v>4301</v>
      </c>
      <c r="J259" s="1615" t="s">
        <v>4302</v>
      </c>
      <c r="K259" s="1615" t="s">
        <v>3278</v>
      </c>
    </row>
    <row r="260" spans="1:11" customFormat="1" ht="16.5" x14ac:dyDescent="0.3">
      <c r="A260" s="1623">
        <v>112017</v>
      </c>
      <c r="B260" s="1615" t="s">
        <v>621</v>
      </c>
      <c r="C260" s="1615" t="s">
        <v>2817</v>
      </c>
      <c r="D260" s="1615" t="s">
        <v>558</v>
      </c>
      <c r="E260" s="1615" t="s">
        <v>2264</v>
      </c>
      <c r="F260" s="1615" t="s">
        <v>2475</v>
      </c>
      <c r="G260" s="1615" t="s">
        <v>3927</v>
      </c>
      <c r="H260" s="1615" t="s">
        <v>4303</v>
      </c>
      <c r="I260" s="1615" t="s">
        <v>4304</v>
      </c>
      <c r="J260" s="1615" t="s">
        <v>4305</v>
      </c>
      <c r="K260" s="1615" t="s">
        <v>3278</v>
      </c>
    </row>
    <row r="261" spans="1:11" customFormat="1" ht="16.5" x14ac:dyDescent="0.3">
      <c r="A261" s="1623">
        <v>122010</v>
      </c>
      <c r="B261" s="1615" t="s">
        <v>2428</v>
      </c>
      <c r="C261" s="1615" t="s">
        <v>2817</v>
      </c>
      <c r="D261" s="1615" t="s">
        <v>1375</v>
      </c>
      <c r="E261" s="1615" t="s">
        <v>2264</v>
      </c>
      <c r="F261" s="1615" t="s">
        <v>2475</v>
      </c>
      <c r="G261" s="1615" t="s">
        <v>4306</v>
      </c>
      <c r="H261" s="1615" t="s">
        <v>4307</v>
      </c>
      <c r="I261" s="1615" t="s">
        <v>4308</v>
      </c>
      <c r="J261" s="1615" t="s">
        <v>4309</v>
      </c>
      <c r="K261" s="1615" t="s">
        <v>3278</v>
      </c>
    </row>
    <row r="262" spans="1:11" customFormat="1" ht="16.5" x14ac:dyDescent="0.3">
      <c r="A262" s="1623">
        <v>120001</v>
      </c>
      <c r="B262" s="1615" t="s">
        <v>2816</v>
      </c>
      <c r="C262" s="1615" t="s">
        <v>2817</v>
      </c>
      <c r="D262" s="1615" t="s">
        <v>2270</v>
      </c>
      <c r="E262" s="1615" t="s">
        <v>2264</v>
      </c>
      <c r="F262" s="1615" t="s">
        <v>2475</v>
      </c>
      <c r="G262" s="1615" t="s">
        <v>4310</v>
      </c>
      <c r="H262" s="1615" t="s">
        <v>4311</v>
      </c>
      <c r="I262" s="1615" t="s">
        <v>4312</v>
      </c>
      <c r="J262" s="1615" t="s">
        <v>4313</v>
      </c>
      <c r="K262" s="1615" t="s">
        <v>3278</v>
      </c>
    </row>
    <row r="263" spans="1:11" customFormat="1" ht="16.5" x14ac:dyDescent="0.3">
      <c r="A263" s="1623">
        <v>103021</v>
      </c>
      <c r="B263" s="1615" t="s">
        <v>2810</v>
      </c>
      <c r="C263" s="1615" t="s">
        <v>3254</v>
      </c>
      <c r="D263" s="1615" t="s">
        <v>774</v>
      </c>
      <c r="E263" s="1615" t="s">
        <v>2264</v>
      </c>
      <c r="F263" s="1615" t="s">
        <v>2475</v>
      </c>
      <c r="G263" s="1615" t="s">
        <v>4314</v>
      </c>
      <c r="H263" s="1615" t="s">
        <v>4315</v>
      </c>
      <c r="I263" s="1615" t="s">
        <v>4316</v>
      </c>
      <c r="J263" s="1615" t="s">
        <v>4317</v>
      </c>
      <c r="K263" s="1615" t="s">
        <v>3278</v>
      </c>
    </row>
    <row r="264" spans="1:11" customFormat="1" ht="16.5" x14ac:dyDescent="0.3">
      <c r="A264" s="1623">
        <v>103046</v>
      </c>
      <c r="B264" s="1615" t="s">
        <v>2809</v>
      </c>
      <c r="C264" s="1615" t="s">
        <v>3254</v>
      </c>
      <c r="D264" s="1615" t="s">
        <v>774</v>
      </c>
      <c r="E264" s="1615" t="s">
        <v>2264</v>
      </c>
      <c r="F264" s="1615" t="s">
        <v>2475</v>
      </c>
      <c r="G264" s="1615" t="s">
        <v>4318</v>
      </c>
      <c r="H264" s="1615" t="s">
        <v>4319</v>
      </c>
      <c r="I264" s="1615" t="s">
        <v>4320</v>
      </c>
      <c r="J264" s="1615" t="s">
        <v>4321</v>
      </c>
      <c r="K264" s="1615" t="s">
        <v>3278</v>
      </c>
    </row>
    <row r="265" spans="1:11" customFormat="1" ht="16.5" x14ac:dyDescent="0.3">
      <c r="A265" s="1623">
        <v>199113</v>
      </c>
      <c r="B265" s="1615" t="s">
        <v>2813</v>
      </c>
      <c r="C265" s="1615" t="s">
        <v>3254</v>
      </c>
      <c r="D265" s="1615" t="s">
        <v>774</v>
      </c>
      <c r="E265" s="1615" t="s">
        <v>2264</v>
      </c>
      <c r="F265" s="1615" t="s">
        <v>2475</v>
      </c>
      <c r="G265" s="1615" t="s">
        <v>4322</v>
      </c>
      <c r="H265" s="1615" t="s">
        <v>4323</v>
      </c>
      <c r="I265" s="1615" t="s">
        <v>4324</v>
      </c>
      <c r="J265" s="1615" t="s">
        <v>4325</v>
      </c>
      <c r="K265" s="1615" t="s">
        <v>3278</v>
      </c>
    </row>
    <row r="266" spans="1:11" customFormat="1" ht="16.5" x14ac:dyDescent="0.3">
      <c r="A266" s="1623">
        <v>103008</v>
      </c>
      <c r="B266" s="1615" t="s">
        <v>2811</v>
      </c>
      <c r="C266" s="1615" t="s">
        <v>3254</v>
      </c>
      <c r="D266" s="1615" t="s">
        <v>774</v>
      </c>
      <c r="E266" s="1615" t="s">
        <v>2264</v>
      </c>
      <c r="F266" s="1615" t="s">
        <v>2475</v>
      </c>
      <c r="G266" s="1615" t="s">
        <v>4326</v>
      </c>
      <c r="H266" s="1615" t="s">
        <v>4327</v>
      </c>
      <c r="I266" s="1615" t="s">
        <v>4328</v>
      </c>
      <c r="J266" s="1615" t="s">
        <v>4329</v>
      </c>
      <c r="K266" s="1615" t="s">
        <v>3278</v>
      </c>
    </row>
    <row r="267" spans="1:11" customFormat="1" ht="16.5" x14ac:dyDescent="0.3">
      <c r="A267" s="1623">
        <v>104034</v>
      </c>
      <c r="B267" s="1615" t="s">
        <v>2815</v>
      </c>
      <c r="C267" s="1615" t="s">
        <v>3254</v>
      </c>
      <c r="D267" s="1615" t="s">
        <v>774</v>
      </c>
      <c r="E267" s="1615" t="s">
        <v>2264</v>
      </c>
      <c r="F267" s="1615" t="s">
        <v>2475</v>
      </c>
      <c r="G267" s="1615" t="s">
        <v>4330</v>
      </c>
      <c r="H267" s="1615" t="s">
        <v>4331</v>
      </c>
      <c r="I267" s="1615" t="s">
        <v>4332</v>
      </c>
      <c r="J267" s="1615" t="s">
        <v>4333</v>
      </c>
      <c r="K267" s="1615" t="s">
        <v>3278</v>
      </c>
    </row>
    <row r="268" spans="1:11" customFormat="1" ht="16.5" x14ac:dyDescent="0.3">
      <c r="A268" s="1623">
        <v>195094</v>
      </c>
      <c r="B268" s="1615" t="s">
        <v>2814</v>
      </c>
      <c r="C268" s="1615" t="s">
        <v>3254</v>
      </c>
      <c r="D268" s="1615" t="s">
        <v>774</v>
      </c>
      <c r="E268" s="1615" t="s">
        <v>2264</v>
      </c>
      <c r="F268" s="1615" t="s">
        <v>2475</v>
      </c>
      <c r="G268" s="1615" t="s">
        <v>4334</v>
      </c>
      <c r="H268" s="1615" t="s">
        <v>4335</v>
      </c>
      <c r="I268" s="1615" t="s">
        <v>4336</v>
      </c>
      <c r="J268" s="1615" t="s">
        <v>4337</v>
      </c>
      <c r="K268" s="1615" t="s">
        <v>3278</v>
      </c>
    </row>
    <row r="269" spans="1:11" customFormat="1" ht="16.5" x14ac:dyDescent="0.3">
      <c r="A269" s="1623">
        <v>103007</v>
      </c>
      <c r="B269" s="1615" t="s">
        <v>2812</v>
      </c>
      <c r="C269" s="1615" t="s">
        <v>3254</v>
      </c>
      <c r="D269" s="1615" t="s">
        <v>774</v>
      </c>
      <c r="E269" s="1615" t="s">
        <v>2264</v>
      </c>
      <c r="F269" s="1615" t="s">
        <v>2475</v>
      </c>
      <c r="G269" s="1615" t="s">
        <v>4338</v>
      </c>
      <c r="H269" s="1615" t="s">
        <v>4339</v>
      </c>
      <c r="I269" s="1615" t="s">
        <v>4340</v>
      </c>
      <c r="J269" s="1615" t="s">
        <v>4341</v>
      </c>
      <c r="K269" s="1615" t="s">
        <v>3278</v>
      </c>
    </row>
    <row r="270" spans="1:11" customFormat="1" ht="16.5" x14ac:dyDescent="0.3">
      <c r="A270" s="1623">
        <v>106024</v>
      </c>
      <c r="B270" s="1615" t="s">
        <v>2802</v>
      </c>
      <c r="C270" s="1615" t="s">
        <v>3254</v>
      </c>
      <c r="D270" s="1615" t="s">
        <v>2414</v>
      </c>
      <c r="E270" s="1615" t="s">
        <v>2264</v>
      </c>
      <c r="F270" s="1615" t="s">
        <v>2475</v>
      </c>
      <c r="G270" s="1615" t="s">
        <v>4342</v>
      </c>
      <c r="H270" s="1615" t="s">
        <v>4343</v>
      </c>
      <c r="I270" s="1615" t="s">
        <v>4344</v>
      </c>
      <c r="J270" s="1615" t="s">
        <v>4345</v>
      </c>
      <c r="K270" s="1615" t="s">
        <v>3278</v>
      </c>
    </row>
    <row r="271" spans="1:11" customFormat="1" ht="16.5" x14ac:dyDescent="0.3">
      <c r="A271" s="1623">
        <v>110014</v>
      </c>
      <c r="B271" s="1615" t="s">
        <v>2800</v>
      </c>
      <c r="C271" s="1615" t="s">
        <v>3254</v>
      </c>
      <c r="D271" s="1615" t="s">
        <v>2414</v>
      </c>
      <c r="E271" s="1615" t="s">
        <v>2264</v>
      </c>
      <c r="F271" s="1615" t="s">
        <v>2475</v>
      </c>
      <c r="G271" s="1615" t="s">
        <v>4346</v>
      </c>
      <c r="H271" s="1615" t="s">
        <v>4347</v>
      </c>
      <c r="I271" s="1615" t="s">
        <v>4348</v>
      </c>
      <c r="J271" s="1615" t="s">
        <v>4349</v>
      </c>
      <c r="K271" s="1615" t="s">
        <v>3278</v>
      </c>
    </row>
    <row r="272" spans="1:11" customFormat="1" ht="16.5" x14ac:dyDescent="0.3">
      <c r="A272" s="1623">
        <v>109017</v>
      </c>
      <c r="B272" s="1615" t="s">
        <v>2801</v>
      </c>
      <c r="C272" s="1615" t="s">
        <v>3254</v>
      </c>
      <c r="D272" s="1615" t="s">
        <v>2414</v>
      </c>
      <c r="E272" s="1615" t="s">
        <v>2264</v>
      </c>
      <c r="F272" s="1615" t="s">
        <v>2475</v>
      </c>
      <c r="G272" s="1615" t="s">
        <v>4350</v>
      </c>
      <c r="H272" s="1615" t="s">
        <v>4351</v>
      </c>
      <c r="I272" s="1615" t="s">
        <v>4352</v>
      </c>
      <c r="J272" s="1615" t="s">
        <v>4353</v>
      </c>
      <c r="K272" s="1615" t="s">
        <v>3278</v>
      </c>
    </row>
    <row r="273" spans="1:11" customFormat="1" ht="16.5" x14ac:dyDescent="0.3">
      <c r="A273" s="1623">
        <v>110074</v>
      </c>
      <c r="B273" s="1615" t="s">
        <v>2799</v>
      </c>
      <c r="C273" s="1615" t="s">
        <v>3254</v>
      </c>
      <c r="D273" s="1615" t="s">
        <v>2414</v>
      </c>
      <c r="E273" s="1615" t="s">
        <v>2264</v>
      </c>
      <c r="F273" s="1615" t="s">
        <v>2475</v>
      </c>
      <c r="G273" s="1615" t="s">
        <v>4354</v>
      </c>
      <c r="H273" s="1615" t="s">
        <v>4355</v>
      </c>
      <c r="I273" s="1615" t="s">
        <v>4356</v>
      </c>
      <c r="J273" s="1615" t="s">
        <v>4357</v>
      </c>
      <c r="K273" s="1615" t="s">
        <v>3278</v>
      </c>
    </row>
    <row r="274" spans="1:11" customFormat="1" ht="16.5" x14ac:dyDescent="0.3">
      <c r="A274" s="1623">
        <v>110075</v>
      </c>
      <c r="B274" s="1615" t="s">
        <v>2798</v>
      </c>
      <c r="C274" s="1615" t="s">
        <v>3254</v>
      </c>
      <c r="D274" s="1615" t="s">
        <v>2414</v>
      </c>
      <c r="E274" s="1615" t="s">
        <v>2264</v>
      </c>
      <c r="F274" s="1615" t="s">
        <v>2475</v>
      </c>
      <c r="G274" s="1615" t="s">
        <v>4358</v>
      </c>
      <c r="H274" s="1615" t="s">
        <v>4359</v>
      </c>
      <c r="I274" s="1615" t="s">
        <v>4360</v>
      </c>
      <c r="J274" s="1615" t="s">
        <v>4361</v>
      </c>
      <c r="K274" s="1615" t="s">
        <v>3278</v>
      </c>
    </row>
    <row r="275" spans="1:11" customFormat="1" ht="16.5" x14ac:dyDescent="0.3">
      <c r="A275" s="1623">
        <v>110079</v>
      </c>
      <c r="B275" s="1615" t="s">
        <v>2659</v>
      </c>
      <c r="C275" s="1615" t="s">
        <v>3254</v>
      </c>
      <c r="D275" s="1615" t="s">
        <v>2414</v>
      </c>
      <c r="E275" s="1615" t="s">
        <v>2264</v>
      </c>
      <c r="F275" s="1615" t="s">
        <v>2475</v>
      </c>
      <c r="G275" s="1615" t="s">
        <v>4362</v>
      </c>
      <c r="H275" s="1615" t="s">
        <v>4363</v>
      </c>
      <c r="I275" s="1615" t="s">
        <v>4364</v>
      </c>
      <c r="J275" s="1615" t="s">
        <v>4365</v>
      </c>
      <c r="K275" s="1615" t="s">
        <v>3278</v>
      </c>
    </row>
    <row r="276" spans="1:11" customFormat="1" ht="16.5" x14ac:dyDescent="0.3">
      <c r="A276" s="1623">
        <v>110085</v>
      </c>
      <c r="B276" s="1615" t="s">
        <v>2796</v>
      </c>
      <c r="C276" s="1615" t="s">
        <v>3254</v>
      </c>
      <c r="D276" s="1615" t="s">
        <v>2414</v>
      </c>
      <c r="E276" s="1615" t="s">
        <v>2264</v>
      </c>
      <c r="F276" s="1615" t="s">
        <v>2475</v>
      </c>
      <c r="G276" s="1615" t="s">
        <v>4366</v>
      </c>
      <c r="H276" s="1615" t="s">
        <v>4367</v>
      </c>
      <c r="I276" s="1615" t="s">
        <v>4368</v>
      </c>
      <c r="J276" s="1615" t="s">
        <v>4369</v>
      </c>
      <c r="K276" s="1615" t="s">
        <v>3278</v>
      </c>
    </row>
    <row r="277" spans="1:11" customFormat="1" ht="16.5" x14ac:dyDescent="0.3">
      <c r="A277" s="1623">
        <v>110091</v>
      </c>
      <c r="B277" s="1615" t="s">
        <v>2795</v>
      </c>
      <c r="C277" s="1615" t="s">
        <v>3254</v>
      </c>
      <c r="D277" s="1615" t="s">
        <v>2414</v>
      </c>
      <c r="E277" s="1615" t="s">
        <v>2264</v>
      </c>
      <c r="F277" s="1615" t="s">
        <v>2475</v>
      </c>
      <c r="G277" s="1615" t="s">
        <v>4370</v>
      </c>
      <c r="H277" s="1615" t="s">
        <v>4371</v>
      </c>
      <c r="I277" s="1615" t="s">
        <v>4372</v>
      </c>
      <c r="J277" s="1615" t="s">
        <v>4373</v>
      </c>
      <c r="K277" s="1615" t="s">
        <v>3278</v>
      </c>
    </row>
    <row r="278" spans="1:11" customFormat="1" ht="16.5" x14ac:dyDescent="0.3">
      <c r="A278" s="1623">
        <v>111029</v>
      </c>
      <c r="B278" s="1615" t="s">
        <v>2460</v>
      </c>
      <c r="C278" s="1615" t="s">
        <v>3254</v>
      </c>
      <c r="D278" s="1615" t="s">
        <v>2414</v>
      </c>
      <c r="E278" s="1615" t="s">
        <v>2264</v>
      </c>
      <c r="F278" s="1615" t="s">
        <v>2475</v>
      </c>
      <c r="G278" s="1615" t="s">
        <v>3931</v>
      </c>
      <c r="H278" s="1615" t="s">
        <v>4374</v>
      </c>
      <c r="I278" s="1615" t="s">
        <v>4375</v>
      </c>
      <c r="J278" s="1615" t="s">
        <v>4376</v>
      </c>
      <c r="K278" s="1615" t="s">
        <v>3278</v>
      </c>
    </row>
    <row r="279" spans="1:11" customFormat="1" ht="16.5" x14ac:dyDescent="0.3">
      <c r="A279" s="1623">
        <v>111030</v>
      </c>
      <c r="B279" s="1615" t="s">
        <v>2794</v>
      </c>
      <c r="C279" s="1615" t="s">
        <v>3254</v>
      </c>
      <c r="D279" s="1615" t="s">
        <v>2414</v>
      </c>
      <c r="E279" s="1615" t="s">
        <v>2264</v>
      </c>
      <c r="F279" s="1615" t="s">
        <v>2475</v>
      </c>
      <c r="G279" s="1615" t="s">
        <v>4377</v>
      </c>
      <c r="H279" s="1615" t="s">
        <v>4378</v>
      </c>
      <c r="I279" s="1615" t="s">
        <v>4379</v>
      </c>
      <c r="J279" s="1615" t="s">
        <v>4380</v>
      </c>
      <c r="K279" s="1615" t="s">
        <v>3278</v>
      </c>
    </row>
    <row r="280" spans="1:11" customFormat="1" ht="16.5" x14ac:dyDescent="0.3">
      <c r="A280" s="1623">
        <v>110077</v>
      </c>
      <c r="B280" s="1615" t="s">
        <v>2797</v>
      </c>
      <c r="C280" s="1615" t="s">
        <v>3254</v>
      </c>
      <c r="D280" s="1615" t="s">
        <v>2414</v>
      </c>
      <c r="E280" s="1615" t="s">
        <v>2264</v>
      </c>
      <c r="F280" s="1615" t="s">
        <v>2475</v>
      </c>
      <c r="G280" s="1615" t="s">
        <v>4381</v>
      </c>
      <c r="H280" s="1615" t="s">
        <v>4382</v>
      </c>
      <c r="I280" s="1615" t="s">
        <v>4383</v>
      </c>
      <c r="J280" s="1615" t="s">
        <v>4384</v>
      </c>
      <c r="K280" s="1615" t="s">
        <v>3278</v>
      </c>
    </row>
    <row r="281" spans="1:11" customFormat="1" ht="16.5" x14ac:dyDescent="0.3">
      <c r="A281" s="1623">
        <v>106022</v>
      </c>
      <c r="B281" s="1615" t="s">
        <v>2803</v>
      </c>
      <c r="C281" s="1615" t="s">
        <v>3254</v>
      </c>
      <c r="D281" s="1615" t="s">
        <v>2414</v>
      </c>
      <c r="E281" s="1615" t="s">
        <v>2264</v>
      </c>
      <c r="F281" s="1615" t="s">
        <v>2475</v>
      </c>
      <c r="G281" s="1615" t="s">
        <v>4385</v>
      </c>
      <c r="H281" s="1615" t="s">
        <v>4386</v>
      </c>
      <c r="I281" s="1615" t="s">
        <v>4387</v>
      </c>
      <c r="J281" s="1615" t="s">
        <v>4388</v>
      </c>
      <c r="K281" s="1615" t="s">
        <v>3278</v>
      </c>
    </row>
    <row r="282" spans="1:11" customFormat="1" ht="16.5" x14ac:dyDescent="0.3">
      <c r="A282" s="1623">
        <v>106047</v>
      </c>
      <c r="B282" s="1615" t="s">
        <v>1970</v>
      </c>
      <c r="C282" s="1615" t="s">
        <v>3254</v>
      </c>
      <c r="D282" s="1615" t="s">
        <v>2414</v>
      </c>
      <c r="E282" s="1615" t="s">
        <v>2264</v>
      </c>
      <c r="F282" s="1615" t="s">
        <v>2475</v>
      </c>
      <c r="G282" s="1615" t="s">
        <v>4389</v>
      </c>
      <c r="H282" s="1615" t="s">
        <v>4390</v>
      </c>
      <c r="I282" s="1615" t="s">
        <v>4391</v>
      </c>
      <c r="J282" s="1615" t="s">
        <v>4392</v>
      </c>
      <c r="K282" s="1615" t="s">
        <v>3278</v>
      </c>
    </row>
    <row r="283" spans="1:11" customFormat="1" ht="16.5" x14ac:dyDescent="0.3">
      <c r="A283" s="1623">
        <v>103014</v>
      </c>
      <c r="B283" s="1615" t="s">
        <v>2806</v>
      </c>
      <c r="C283" s="1615" t="s">
        <v>3254</v>
      </c>
      <c r="D283" s="1615" t="s">
        <v>2414</v>
      </c>
      <c r="E283" s="1615" t="s">
        <v>2264</v>
      </c>
      <c r="F283" s="1615" t="s">
        <v>2475</v>
      </c>
      <c r="G283" s="1615" t="s">
        <v>4393</v>
      </c>
      <c r="H283" s="1615" t="s">
        <v>4394</v>
      </c>
      <c r="I283" s="1615" t="s">
        <v>4395</v>
      </c>
      <c r="J283" s="1615" t="s">
        <v>4396</v>
      </c>
      <c r="K283" s="1615" t="s">
        <v>3278</v>
      </c>
    </row>
    <row r="284" spans="1:11" customFormat="1" ht="16.5" x14ac:dyDescent="0.3">
      <c r="A284" s="1623">
        <v>103012</v>
      </c>
      <c r="B284" s="1615" t="s">
        <v>2807</v>
      </c>
      <c r="C284" s="1615" t="s">
        <v>3254</v>
      </c>
      <c r="D284" s="1615" t="s">
        <v>2414</v>
      </c>
      <c r="E284" s="1615" t="s">
        <v>2264</v>
      </c>
      <c r="F284" s="1615" t="s">
        <v>2475</v>
      </c>
      <c r="G284" s="1615" t="s">
        <v>4397</v>
      </c>
      <c r="H284" s="1615" t="s">
        <v>4398</v>
      </c>
      <c r="I284" s="1615" t="s">
        <v>4399</v>
      </c>
      <c r="J284" s="1615" t="s">
        <v>4400</v>
      </c>
      <c r="K284" s="1615" t="s">
        <v>3278</v>
      </c>
    </row>
    <row r="285" spans="1:11" customFormat="1" ht="16.5" x14ac:dyDescent="0.3">
      <c r="A285" s="1623">
        <v>103004</v>
      </c>
      <c r="B285" s="1615" t="s">
        <v>2808</v>
      </c>
      <c r="C285" s="1615" t="s">
        <v>3254</v>
      </c>
      <c r="D285" s="1615" t="s">
        <v>2414</v>
      </c>
      <c r="E285" s="1615" t="s">
        <v>2264</v>
      </c>
      <c r="F285" s="1615" t="s">
        <v>2475</v>
      </c>
      <c r="G285" s="1615" t="s">
        <v>4401</v>
      </c>
      <c r="H285" s="1615" t="s">
        <v>4402</v>
      </c>
      <c r="I285" s="1615" t="s">
        <v>4403</v>
      </c>
      <c r="J285" s="1615" t="s">
        <v>4404</v>
      </c>
      <c r="K285" s="1615" t="s">
        <v>3278</v>
      </c>
    </row>
    <row r="286" spans="1:11" customFormat="1" ht="16.5" x14ac:dyDescent="0.3">
      <c r="A286" s="1623">
        <v>113015</v>
      </c>
      <c r="B286" s="1615" t="s">
        <v>2793</v>
      </c>
      <c r="C286" s="1615" t="s">
        <v>3254</v>
      </c>
      <c r="D286" s="1615" t="s">
        <v>2414</v>
      </c>
      <c r="E286" s="1615" t="s">
        <v>2264</v>
      </c>
      <c r="F286" s="1615" t="s">
        <v>2475</v>
      </c>
      <c r="G286" s="1615" t="s">
        <v>4405</v>
      </c>
      <c r="H286" s="1615" t="s">
        <v>4406</v>
      </c>
      <c r="I286" s="1615" t="s">
        <v>4407</v>
      </c>
      <c r="J286" s="1615" t="s">
        <v>4408</v>
      </c>
      <c r="K286" s="1615" t="s">
        <v>3278</v>
      </c>
    </row>
    <row r="287" spans="1:11" customFormat="1" ht="16.5" x14ac:dyDescent="0.3">
      <c r="A287" s="1623">
        <v>105070</v>
      </c>
      <c r="B287" s="1615" t="s">
        <v>2805</v>
      </c>
      <c r="C287" s="1615" t="s">
        <v>3254</v>
      </c>
      <c r="D287" s="1615" t="s">
        <v>2414</v>
      </c>
      <c r="E287" s="1615" t="s">
        <v>2264</v>
      </c>
      <c r="F287" s="1615" t="s">
        <v>2475</v>
      </c>
      <c r="G287" s="1615" t="s">
        <v>4409</v>
      </c>
      <c r="H287" s="1615" t="s">
        <v>4410</v>
      </c>
      <c r="I287" s="1615" t="s">
        <v>4411</v>
      </c>
      <c r="J287" s="1615" t="s">
        <v>4412</v>
      </c>
      <c r="K287" s="1615" t="s">
        <v>3278</v>
      </c>
    </row>
    <row r="288" spans="1:11" customFormat="1" ht="16.5" x14ac:dyDescent="0.3">
      <c r="A288" s="1623">
        <v>106020</v>
      </c>
      <c r="B288" s="1615" t="s">
        <v>2804</v>
      </c>
      <c r="C288" s="1615" t="s">
        <v>3254</v>
      </c>
      <c r="D288" s="1615" t="s">
        <v>2414</v>
      </c>
      <c r="E288" s="1615" t="s">
        <v>2264</v>
      </c>
      <c r="F288" s="1615" t="s">
        <v>2475</v>
      </c>
      <c r="G288" s="1615" t="s">
        <v>4413</v>
      </c>
      <c r="H288" s="1615" t="s">
        <v>4414</v>
      </c>
      <c r="I288" s="1615" t="s">
        <v>4415</v>
      </c>
      <c r="J288" s="1615" t="s">
        <v>4416</v>
      </c>
      <c r="K288" s="1615" t="s">
        <v>3278</v>
      </c>
    </row>
    <row r="289" spans="1:11" customFormat="1" ht="16.5" x14ac:dyDescent="0.3">
      <c r="A289" s="1623">
        <v>118023</v>
      </c>
      <c r="B289" s="1615" t="s">
        <v>2785</v>
      </c>
      <c r="C289" s="1615" t="s">
        <v>3254</v>
      </c>
      <c r="D289" s="1615" t="s">
        <v>2405</v>
      </c>
      <c r="E289" s="1615" t="s">
        <v>2264</v>
      </c>
      <c r="F289" s="1615" t="s">
        <v>2475</v>
      </c>
      <c r="G289" s="1615" t="s">
        <v>4417</v>
      </c>
      <c r="H289" s="1615" t="s">
        <v>4418</v>
      </c>
      <c r="I289" s="1615" t="s">
        <v>4419</v>
      </c>
      <c r="J289" s="1615" t="s">
        <v>4420</v>
      </c>
      <c r="K289" s="1615" t="s">
        <v>3278</v>
      </c>
    </row>
    <row r="290" spans="1:11" customFormat="1" ht="16.5" x14ac:dyDescent="0.3">
      <c r="A290" s="1623">
        <v>118021</v>
      </c>
      <c r="B290" s="1615" t="s">
        <v>2786</v>
      </c>
      <c r="C290" s="1615" t="s">
        <v>3254</v>
      </c>
      <c r="D290" s="1615" t="s">
        <v>2405</v>
      </c>
      <c r="E290" s="1615" t="s">
        <v>2264</v>
      </c>
      <c r="F290" s="1615" t="s">
        <v>2475</v>
      </c>
      <c r="G290" s="1615" t="s">
        <v>4421</v>
      </c>
      <c r="H290" s="1615" t="s">
        <v>4422</v>
      </c>
      <c r="I290" s="1615" t="s">
        <v>4423</v>
      </c>
      <c r="J290" s="1615" t="s">
        <v>4424</v>
      </c>
      <c r="K290" s="1615" t="s">
        <v>3278</v>
      </c>
    </row>
    <row r="291" spans="1:11" customFormat="1" ht="16.5" x14ac:dyDescent="0.3">
      <c r="A291" s="1623">
        <v>114004</v>
      </c>
      <c r="B291" s="1615" t="s">
        <v>2790</v>
      </c>
      <c r="C291" s="1615" t="s">
        <v>3254</v>
      </c>
      <c r="D291" s="1615" t="s">
        <v>2405</v>
      </c>
      <c r="E291" s="1615" t="s">
        <v>2264</v>
      </c>
      <c r="F291" s="1615" t="s">
        <v>2475</v>
      </c>
      <c r="G291" s="1615" t="s">
        <v>4425</v>
      </c>
      <c r="H291" s="1615" t="s">
        <v>4426</v>
      </c>
      <c r="I291" s="1615" t="s">
        <v>4427</v>
      </c>
      <c r="J291" s="1615" t="s">
        <v>4428</v>
      </c>
      <c r="K291" s="1615" t="s">
        <v>3278</v>
      </c>
    </row>
    <row r="292" spans="1:11" customFormat="1" ht="16.5" x14ac:dyDescent="0.3">
      <c r="A292" s="1623">
        <v>113048</v>
      </c>
      <c r="B292" s="1615" t="s">
        <v>2791</v>
      </c>
      <c r="C292" s="1615" t="s">
        <v>3254</v>
      </c>
      <c r="D292" s="1615" t="s">
        <v>2405</v>
      </c>
      <c r="E292" s="1615" t="s">
        <v>2264</v>
      </c>
      <c r="F292" s="1615" t="s">
        <v>2475</v>
      </c>
      <c r="G292" s="1615" t="s">
        <v>4429</v>
      </c>
      <c r="H292" s="1615" t="s">
        <v>4430</v>
      </c>
      <c r="I292" s="1615" t="s">
        <v>4431</v>
      </c>
      <c r="J292" s="1615" t="s">
        <v>4432</v>
      </c>
      <c r="K292" s="1615" t="s">
        <v>3278</v>
      </c>
    </row>
    <row r="293" spans="1:11" customFormat="1" ht="16.5" x14ac:dyDescent="0.3">
      <c r="A293" s="1623">
        <v>110078</v>
      </c>
      <c r="B293" s="1615" t="s">
        <v>2792</v>
      </c>
      <c r="C293" s="1615" t="s">
        <v>3254</v>
      </c>
      <c r="D293" s="1615" t="s">
        <v>2405</v>
      </c>
      <c r="E293" s="1615" t="s">
        <v>2264</v>
      </c>
      <c r="F293" s="1615" t="s">
        <v>2475</v>
      </c>
      <c r="G293" s="1615" t="s">
        <v>4433</v>
      </c>
      <c r="H293" s="1615" t="s">
        <v>4434</v>
      </c>
      <c r="I293" s="1615" t="s">
        <v>4435</v>
      </c>
      <c r="J293" s="1615" t="s">
        <v>4436</v>
      </c>
      <c r="K293" s="1615" t="s">
        <v>3278</v>
      </c>
    </row>
    <row r="294" spans="1:11" customFormat="1" ht="16.5" x14ac:dyDescent="0.3">
      <c r="A294" s="1623">
        <v>118002</v>
      </c>
      <c r="B294" s="1615" t="s">
        <v>2787</v>
      </c>
      <c r="C294" s="1615" t="s">
        <v>3254</v>
      </c>
      <c r="D294" s="1615" t="s">
        <v>2405</v>
      </c>
      <c r="E294" s="1615" t="s">
        <v>2264</v>
      </c>
      <c r="F294" s="1615" t="s">
        <v>2475</v>
      </c>
      <c r="G294" s="1615" t="s">
        <v>4437</v>
      </c>
      <c r="H294" s="1615" t="s">
        <v>4438</v>
      </c>
      <c r="I294" s="1615" t="s">
        <v>4439</v>
      </c>
      <c r="J294" s="1615" t="s">
        <v>4440</v>
      </c>
      <c r="K294" s="1615" t="s">
        <v>3278</v>
      </c>
    </row>
    <row r="295" spans="1:11" customFormat="1" ht="16.5" x14ac:dyDescent="0.3">
      <c r="A295" s="1623">
        <v>117052</v>
      </c>
      <c r="B295" s="1615" t="s">
        <v>2789</v>
      </c>
      <c r="C295" s="1615" t="s">
        <v>3254</v>
      </c>
      <c r="D295" s="1615" t="s">
        <v>2405</v>
      </c>
      <c r="E295" s="1615" t="s">
        <v>2264</v>
      </c>
      <c r="F295" s="1615" t="s">
        <v>2475</v>
      </c>
      <c r="G295" s="1615" t="s">
        <v>4441</v>
      </c>
      <c r="H295" s="1615" t="s">
        <v>4442</v>
      </c>
      <c r="I295" s="1615" t="s">
        <v>4443</v>
      </c>
      <c r="J295" s="1615" t="s">
        <v>4444</v>
      </c>
      <c r="K295" s="1615" t="s">
        <v>3278</v>
      </c>
    </row>
    <row r="296" spans="1:11" customFormat="1" ht="16.5" x14ac:dyDescent="0.3">
      <c r="A296" s="1623">
        <v>117060</v>
      </c>
      <c r="B296" s="1615" t="s">
        <v>2788</v>
      </c>
      <c r="C296" s="1615" t="s">
        <v>3254</v>
      </c>
      <c r="D296" s="1615" t="s">
        <v>2405</v>
      </c>
      <c r="E296" s="1615" t="s">
        <v>2264</v>
      </c>
      <c r="F296" s="1615" t="s">
        <v>2475</v>
      </c>
      <c r="G296" s="1615" t="s">
        <v>4445</v>
      </c>
      <c r="H296" s="1615" t="s">
        <v>4446</v>
      </c>
      <c r="I296" s="1615" t="s">
        <v>4447</v>
      </c>
      <c r="J296" s="1615" t="s">
        <v>4448</v>
      </c>
      <c r="K296" s="1615" t="s">
        <v>3278</v>
      </c>
    </row>
    <row r="297" spans="1:11" customFormat="1" ht="16.5" x14ac:dyDescent="0.3">
      <c r="A297" s="1623">
        <v>121015</v>
      </c>
      <c r="B297" s="1615" t="s">
        <v>2782</v>
      </c>
      <c r="C297" s="1615" t="s">
        <v>3254</v>
      </c>
      <c r="D297" s="1615" t="s">
        <v>2440</v>
      </c>
      <c r="E297" s="1615" t="s">
        <v>2264</v>
      </c>
      <c r="F297" s="1615" t="s">
        <v>2475</v>
      </c>
      <c r="G297" s="1615" t="s">
        <v>4449</v>
      </c>
      <c r="H297" s="1615" t="s">
        <v>4450</v>
      </c>
      <c r="I297" s="1615" t="s">
        <v>4451</v>
      </c>
      <c r="J297" s="1615" t="s">
        <v>4452</v>
      </c>
      <c r="K297" s="1615" t="s">
        <v>3278</v>
      </c>
    </row>
    <row r="298" spans="1:11" customFormat="1" ht="16.5" x14ac:dyDescent="0.3">
      <c r="A298" s="1623">
        <v>118034</v>
      </c>
      <c r="B298" s="1615" t="s">
        <v>2784</v>
      </c>
      <c r="C298" s="1615" t="s">
        <v>3254</v>
      </c>
      <c r="D298" s="1615" t="s">
        <v>2440</v>
      </c>
      <c r="E298" s="1615" t="s">
        <v>2264</v>
      </c>
      <c r="F298" s="1615" t="s">
        <v>2475</v>
      </c>
      <c r="G298" s="1615" t="s">
        <v>4453</v>
      </c>
      <c r="H298" s="1615" t="s">
        <v>4454</v>
      </c>
      <c r="I298" s="1615" t="s">
        <v>4455</v>
      </c>
      <c r="J298" s="1615" t="s">
        <v>4456</v>
      </c>
      <c r="K298" s="1615" t="s">
        <v>3278</v>
      </c>
    </row>
    <row r="299" spans="1:11" customFormat="1" ht="16.5" x14ac:dyDescent="0.3">
      <c r="A299" s="1623">
        <v>121014</v>
      </c>
      <c r="B299" s="1615" t="s">
        <v>2783</v>
      </c>
      <c r="C299" s="1615" t="s">
        <v>3254</v>
      </c>
      <c r="D299" s="1615" t="s">
        <v>2440</v>
      </c>
      <c r="E299" s="1615" t="s">
        <v>2264</v>
      </c>
      <c r="F299" s="1615" t="s">
        <v>2475</v>
      </c>
      <c r="G299" s="1615" t="s">
        <v>4457</v>
      </c>
      <c r="H299" s="1615" t="s">
        <v>4458</v>
      </c>
      <c r="I299" s="1615" t="s">
        <v>4459</v>
      </c>
      <c r="J299" s="1615" t="s">
        <v>4460</v>
      </c>
      <c r="K299" s="1615" t="s">
        <v>3278</v>
      </c>
    </row>
    <row r="300" spans="1:11" customFormat="1" ht="16.5" x14ac:dyDescent="0.3">
      <c r="A300" s="1623">
        <v>121017</v>
      </c>
      <c r="B300" s="1615" t="s">
        <v>2781</v>
      </c>
      <c r="C300" s="1615" t="s">
        <v>3254</v>
      </c>
      <c r="D300" s="1615" t="s">
        <v>2440</v>
      </c>
      <c r="E300" s="1615" t="s">
        <v>2264</v>
      </c>
      <c r="F300" s="1615" t="s">
        <v>2475</v>
      </c>
      <c r="G300" s="1615" t="s">
        <v>4461</v>
      </c>
      <c r="H300" s="1615" t="s">
        <v>4462</v>
      </c>
      <c r="I300" s="1615" t="s">
        <v>4463</v>
      </c>
      <c r="J300" s="1615" t="s">
        <v>4464</v>
      </c>
      <c r="K300" s="1615" t="s">
        <v>3278</v>
      </c>
    </row>
    <row r="301" spans="1:11" customFormat="1" ht="16.5" x14ac:dyDescent="0.3">
      <c r="A301" s="1623">
        <v>122048</v>
      </c>
      <c r="B301" s="1615" t="s">
        <v>2773</v>
      </c>
      <c r="C301" s="1615" t="s">
        <v>3254</v>
      </c>
      <c r="D301" s="1615" t="s">
        <v>2393</v>
      </c>
      <c r="E301" s="1615" t="s">
        <v>2264</v>
      </c>
      <c r="F301" s="1615" t="s">
        <v>2475</v>
      </c>
      <c r="G301" s="1615" t="s">
        <v>4465</v>
      </c>
      <c r="H301" s="1615" t="s">
        <v>4466</v>
      </c>
      <c r="I301" s="1615" t="s">
        <v>4467</v>
      </c>
      <c r="J301" s="1615" t="s">
        <v>4468</v>
      </c>
      <c r="K301" s="1615" t="s">
        <v>3278</v>
      </c>
    </row>
    <row r="302" spans="1:11" customFormat="1" ht="16.5" x14ac:dyDescent="0.3">
      <c r="A302" s="1623">
        <v>122052</v>
      </c>
      <c r="B302" s="1615" t="s">
        <v>2770</v>
      </c>
      <c r="C302" s="1615" t="s">
        <v>3254</v>
      </c>
      <c r="D302" s="1615" t="s">
        <v>2393</v>
      </c>
      <c r="E302" s="1615" t="s">
        <v>2264</v>
      </c>
      <c r="F302" s="1615" t="s">
        <v>2475</v>
      </c>
      <c r="G302" s="1615" t="s">
        <v>4469</v>
      </c>
      <c r="H302" s="1615" t="s">
        <v>4470</v>
      </c>
      <c r="I302" s="1615" t="s">
        <v>4471</v>
      </c>
      <c r="J302" s="1615" t="s">
        <v>4472</v>
      </c>
      <c r="K302" s="1615" t="s">
        <v>3278</v>
      </c>
    </row>
    <row r="303" spans="1:11" customFormat="1" ht="16.5" x14ac:dyDescent="0.3">
      <c r="A303" s="1623">
        <v>122049</v>
      </c>
      <c r="B303" s="1615" t="s">
        <v>2772</v>
      </c>
      <c r="C303" s="1615" t="s">
        <v>3254</v>
      </c>
      <c r="D303" s="1615" t="s">
        <v>2393</v>
      </c>
      <c r="E303" s="1615" t="s">
        <v>2264</v>
      </c>
      <c r="F303" s="1615" t="s">
        <v>2475</v>
      </c>
      <c r="G303" s="1615" t="s">
        <v>4473</v>
      </c>
      <c r="H303" s="1615" t="s">
        <v>4474</v>
      </c>
      <c r="I303" s="1615" t="s">
        <v>4475</v>
      </c>
      <c r="J303" s="1615" t="s">
        <v>4476</v>
      </c>
      <c r="K303" s="1615" t="s">
        <v>3278</v>
      </c>
    </row>
    <row r="304" spans="1:11" customFormat="1" ht="16.5" x14ac:dyDescent="0.3">
      <c r="A304" s="1623">
        <v>121061</v>
      </c>
      <c r="B304" s="1615" t="s">
        <v>2780</v>
      </c>
      <c r="C304" s="1615" t="s">
        <v>3254</v>
      </c>
      <c r="D304" s="1615" t="s">
        <v>2393</v>
      </c>
      <c r="E304" s="1615" t="s">
        <v>2264</v>
      </c>
      <c r="F304" s="1615" t="s">
        <v>2475</v>
      </c>
      <c r="G304" s="1615" t="s">
        <v>4477</v>
      </c>
      <c r="H304" s="1615" t="s">
        <v>4478</v>
      </c>
      <c r="I304" s="1615" t="s">
        <v>4479</v>
      </c>
      <c r="J304" s="1615" t="s">
        <v>4480</v>
      </c>
      <c r="K304" s="1615" t="s">
        <v>3278</v>
      </c>
    </row>
    <row r="305" spans="1:11" customFormat="1" ht="16.5" x14ac:dyDescent="0.3">
      <c r="A305" s="1623">
        <v>121064</v>
      </c>
      <c r="B305" s="1615" t="s">
        <v>2778</v>
      </c>
      <c r="C305" s="1615" t="s">
        <v>3254</v>
      </c>
      <c r="D305" s="1615" t="s">
        <v>2393</v>
      </c>
      <c r="E305" s="1615" t="s">
        <v>2264</v>
      </c>
      <c r="F305" s="1615" t="s">
        <v>2475</v>
      </c>
      <c r="G305" s="1615" t="s">
        <v>4481</v>
      </c>
      <c r="H305" s="1615" t="s">
        <v>4482</v>
      </c>
      <c r="I305" s="1615" t="s">
        <v>4483</v>
      </c>
      <c r="J305" s="1615" t="s">
        <v>4484</v>
      </c>
      <c r="K305" s="1615" t="s">
        <v>3278</v>
      </c>
    </row>
    <row r="306" spans="1:11" customFormat="1" ht="16.5" x14ac:dyDescent="0.3">
      <c r="A306" s="1623">
        <v>121066</v>
      </c>
      <c r="B306" s="1615" t="s">
        <v>2777</v>
      </c>
      <c r="C306" s="1615" t="s">
        <v>3254</v>
      </c>
      <c r="D306" s="1615" t="s">
        <v>2393</v>
      </c>
      <c r="E306" s="1615" t="s">
        <v>2264</v>
      </c>
      <c r="F306" s="1615" t="s">
        <v>2475</v>
      </c>
      <c r="G306" s="1615" t="s">
        <v>4485</v>
      </c>
      <c r="H306" s="1615" t="s">
        <v>4486</v>
      </c>
      <c r="I306" s="1615" t="s">
        <v>4487</v>
      </c>
      <c r="J306" s="1615" t="s">
        <v>4488</v>
      </c>
      <c r="K306" s="1615" t="s">
        <v>3278</v>
      </c>
    </row>
    <row r="307" spans="1:11" customFormat="1" ht="16.5" x14ac:dyDescent="0.3">
      <c r="A307" s="1623">
        <v>122050</v>
      </c>
      <c r="B307" s="1615" t="s">
        <v>2771</v>
      </c>
      <c r="C307" s="1615" t="s">
        <v>3254</v>
      </c>
      <c r="D307" s="1615" t="s">
        <v>2393</v>
      </c>
      <c r="E307" s="1615" t="s">
        <v>2264</v>
      </c>
      <c r="F307" s="1615" t="s">
        <v>2475</v>
      </c>
      <c r="G307" s="1615" t="s">
        <v>4489</v>
      </c>
      <c r="H307" s="1615" t="s">
        <v>4490</v>
      </c>
      <c r="I307" s="1615" t="s">
        <v>4491</v>
      </c>
      <c r="J307" s="1615" t="s">
        <v>4492</v>
      </c>
      <c r="K307" s="1615" t="s">
        <v>3278</v>
      </c>
    </row>
    <row r="308" spans="1:11" customFormat="1" ht="16.5" x14ac:dyDescent="0.3">
      <c r="A308" s="1623">
        <v>122114</v>
      </c>
      <c r="B308" s="1615" t="s">
        <v>2766</v>
      </c>
      <c r="C308" s="1615" t="s">
        <v>3254</v>
      </c>
      <c r="D308" s="1615" t="s">
        <v>2393</v>
      </c>
      <c r="E308" s="1615" t="s">
        <v>2264</v>
      </c>
      <c r="F308" s="1615" t="s">
        <v>2475</v>
      </c>
      <c r="G308" s="1615" t="s">
        <v>4493</v>
      </c>
      <c r="H308" s="1615" t="s">
        <v>4494</v>
      </c>
      <c r="I308" s="1615" t="s">
        <v>4495</v>
      </c>
      <c r="J308" s="1615" t="s">
        <v>4496</v>
      </c>
      <c r="K308" s="1615" t="s">
        <v>3278</v>
      </c>
    </row>
    <row r="309" spans="1:11" customFormat="1" ht="16.5" x14ac:dyDescent="0.3">
      <c r="A309" s="1623">
        <v>122047</v>
      </c>
      <c r="B309" s="1615" t="s">
        <v>2774</v>
      </c>
      <c r="C309" s="1615" t="s">
        <v>3254</v>
      </c>
      <c r="D309" s="1615" t="s">
        <v>2393</v>
      </c>
      <c r="E309" s="1615" t="s">
        <v>2264</v>
      </c>
      <c r="F309" s="1615" t="s">
        <v>2475</v>
      </c>
      <c r="G309" s="1615" t="s">
        <v>3423</v>
      </c>
      <c r="H309" s="1615" t="s">
        <v>4497</v>
      </c>
      <c r="I309" s="1615" t="s">
        <v>4498</v>
      </c>
      <c r="J309" s="1615" t="s">
        <v>4499</v>
      </c>
      <c r="K309" s="1615" t="s">
        <v>3278</v>
      </c>
    </row>
    <row r="310" spans="1:11" customFormat="1" ht="16.5" x14ac:dyDescent="0.3">
      <c r="A310" s="1623">
        <v>122054</v>
      </c>
      <c r="B310" s="1615" t="s">
        <v>2768</v>
      </c>
      <c r="C310" s="1615" t="s">
        <v>3254</v>
      </c>
      <c r="D310" s="1615" t="s">
        <v>2393</v>
      </c>
      <c r="E310" s="1615" t="s">
        <v>2264</v>
      </c>
      <c r="F310" s="1615" t="s">
        <v>2475</v>
      </c>
      <c r="G310" s="1615" t="s">
        <v>4500</v>
      </c>
      <c r="H310" s="1615" t="s">
        <v>4501</v>
      </c>
      <c r="I310" s="1615" t="s">
        <v>4502</v>
      </c>
      <c r="J310" s="1615" t="s">
        <v>4503</v>
      </c>
      <c r="K310" s="1615" t="s">
        <v>3278</v>
      </c>
    </row>
    <row r="311" spans="1:11" customFormat="1" ht="16.5" x14ac:dyDescent="0.3">
      <c r="A311" s="1623">
        <v>122064</v>
      </c>
      <c r="B311" s="1615" t="s">
        <v>2767</v>
      </c>
      <c r="C311" s="1615" t="s">
        <v>3254</v>
      </c>
      <c r="D311" s="1615" t="s">
        <v>2393</v>
      </c>
      <c r="E311" s="1615" t="s">
        <v>2264</v>
      </c>
      <c r="F311" s="1615" t="s">
        <v>2475</v>
      </c>
      <c r="G311" s="1615" t="s">
        <v>4504</v>
      </c>
      <c r="H311" s="1615" t="s">
        <v>4505</v>
      </c>
      <c r="I311" s="1615" t="s">
        <v>4506</v>
      </c>
      <c r="J311" s="1615" t="s">
        <v>4507</v>
      </c>
      <c r="K311" s="1615" t="s">
        <v>3278</v>
      </c>
    </row>
    <row r="312" spans="1:11" customFormat="1" ht="16.5" x14ac:dyDescent="0.3">
      <c r="A312" s="1623">
        <v>121063</v>
      </c>
      <c r="B312" s="1615" t="s">
        <v>2779</v>
      </c>
      <c r="C312" s="1615" t="s">
        <v>3254</v>
      </c>
      <c r="D312" s="1615" t="s">
        <v>2393</v>
      </c>
      <c r="E312" s="1615" t="s">
        <v>2264</v>
      </c>
      <c r="F312" s="1615" t="s">
        <v>2475</v>
      </c>
      <c r="G312" s="1615" t="s">
        <v>4508</v>
      </c>
      <c r="H312" s="1615" t="s">
        <v>4509</v>
      </c>
      <c r="I312" s="1615" t="s">
        <v>4510</v>
      </c>
      <c r="J312" s="1615" t="s">
        <v>4511</v>
      </c>
      <c r="K312" s="1615" t="s">
        <v>3278</v>
      </c>
    </row>
    <row r="313" spans="1:11" customFormat="1" ht="16.5" x14ac:dyDescent="0.3">
      <c r="A313" s="1623">
        <v>122053</v>
      </c>
      <c r="B313" s="1615" t="s">
        <v>2769</v>
      </c>
      <c r="C313" s="1615" t="s">
        <v>3254</v>
      </c>
      <c r="D313" s="1615" t="s">
        <v>2393</v>
      </c>
      <c r="E313" s="1615" t="s">
        <v>2264</v>
      </c>
      <c r="F313" s="1615" t="s">
        <v>2475</v>
      </c>
      <c r="G313" s="1615" t="s">
        <v>4512</v>
      </c>
      <c r="H313" s="1615" t="s">
        <v>4513</v>
      </c>
      <c r="I313" s="1615" t="s">
        <v>4514</v>
      </c>
      <c r="J313" s="1615" t="s">
        <v>4515</v>
      </c>
      <c r="K313" s="1615" t="s">
        <v>3278</v>
      </c>
    </row>
    <row r="314" spans="1:11" customFormat="1" ht="16.5" x14ac:dyDescent="0.3">
      <c r="A314" s="1623">
        <v>122046</v>
      </c>
      <c r="B314" s="1615" t="s">
        <v>2775</v>
      </c>
      <c r="C314" s="1615" t="s">
        <v>3254</v>
      </c>
      <c r="D314" s="1615" t="s">
        <v>2393</v>
      </c>
      <c r="E314" s="1615" t="s">
        <v>2264</v>
      </c>
      <c r="F314" s="1615" t="s">
        <v>2475</v>
      </c>
      <c r="G314" s="1615" t="s">
        <v>4516</v>
      </c>
      <c r="H314" s="1615" t="s">
        <v>4517</v>
      </c>
      <c r="I314" s="1615" t="s">
        <v>4518</v>
      </c>
      <c r="J314" s="1615" t="s">
        <v>4519</v>
      </c>
      <c r="K314" s="1615" t="s">
        <v>3278</v>
      </c>
    </row>
    <row r="315" spans="1:11" customFormat="1" ht="16.5" x14ac:dyDescent="0.3">
      <c r="A315" s="1623">
        <v>122044</v>
      </c>
      <c r="B315" s="1615" t="s">
        <v>2776</v>
      </c>
      <c r="C315" s="1615" t="s">
        <v>3254</v>
      </c>
      <c r="D315" s="1615" t="s">
        <v>2393</v>
      </c>
      <c r="E315" s="1615" t="s">
        <v>2264</v>
      </c>
      <c r="F315" s="1615" t="s">
        <v>2475</v>
      </c>
      <c r="G315" s="1615" t="s">
        <v>4520</v>
      </c>
      <c r="H315" s="1615" t="s">
        <v>4521</v>
      </c>
      <c r="I315" s="1615" t="s">
        <v>4522</v>
      </c>
      <c r="J315" s="1615" t="s">
        <v>4523</v>
      </c>
      <c r="K315" s="1615" t="s">
        <v>3278</v>
      </c>
    </row>
    <row r="316" spans="1:11" customFormat="1" ht="16.5" x14ac:dyDescent="0.3">
      <c r="A316" s="1623">
        <v>103011</v>
      </c>
      <c r="B316" s="1615" t="s">
        <v>903</v>
      </c>
      <c r="C316" s="1615" t="s">
        <v>2853</v>
      </c>
      <c r="D316" s="1615" t="s">
        <v>791</v>
      </c>
      <c r="E316" s="1615" t="s">
        <v>2264</v>
      </c>
      <c r="F316" s="1615" t="s">
        <v>2475</v>
      </c>
      <c r="G316" s="1615" t="s">
        <v>4524</v>
      </c>
      <c r="H316" s="1615" t="s">
        <v>4525</v>
      </c>
      <c r="I316" s="1615" t="s">
        <v>4526</v>
      </c>
      <c r="J316" s="1615" t="s">
        <v>4527</v>
      </c>
      <c r="K316" s="1615" t="s">
        <v>3278</v>
      </c>
    </row>
    <row r="317" spans="1:11" customFormat="1" ht="16.5" x14ac:dyDescent="0.3">
      <c r="A317" s="1623">
        <v>111058</v>
      </c>
      <c r="B317" s="1615" t="s">
        <v>2862</v>
      </c>
      <c r="C317" s="1615" t="s">
        <v>2853</v>
      </c>
      <c r="D317" s="1615" t="s">
        <v>540</v>
      </c>
      <c r="E317" s="1615" t="s">
        <v>2264</v>
      </c>
      <c r="F317" s="1615" t="s">
        <v>2475</v>
      </c>
      <c r="G317" s="1615" t="s">
        <v>4528</v>
      </c>
      <c r="H317" s="1615" t="s">
        <v>4529</v>
      </c>
      <c r="I317" s="1615" t="s">
        <v>4530</v>
      </c>
      <c r="J317" s="1615" t="s">
        <v>4531</v>
      </c>
      <c r="K317" s="1615" t="s">
        <v>3278</v>
      </c>
    </row>
    <row r="318" spans="1:11" customFormat="1" ht="16.5" x14ac:dyDescent="0.3">
      <c r="A318" s="1623">
        <v>110060</v>
      </c>
      <c r="B318" s="1615" t="s">
        <v>2858</v>
      </c>
      <c r="C318" s="1615" t="s">
        <v>2853</v>
      </c>
      <c r="D318" s="1615" t="s">
        <v>503</v>
      </c>
      <c r="E318" s="1615" t="s">
        <v>2264</v>
      </c>
      <c r="F318" s="1615" t="s">
        <v>2475</v>
      </c>
      <c r="G318" s="1615" t="s">
        <v>4532</v>
      </c>
      <c r="H318" s="1615" t="s">
        <v>4533</v>
      </c>
      <c r="I318" s="1615" t="s">
        <v>4534</v>
      </c>
      <c r="J318" s="1615" t="s">
        <v>4535</v>
      </c>
      <c r="K318" s="1615" t="s">
        <v>3278</v>
      </c>
    </row>
    <row r="319" spans="1:11" customFormat="1" ht="16.5" x14ac:dyDescent="0.3">
      <c r="A319" s="1623">
        <v>102028</v>
      </c>
      <c r="B319" s="1615" t="s">
        <v>2860</v>
      </c>
      <c r="C319" s="1615" t="s">
        <v>2853</v>
      </c>
      <c r="D319" s="1615" t="s">
        <v>503</v>
      </c>
      <c r="E319" s="1615" t="s">
        <v>2264</v>
      </c>
      <c r="F319" s="1615" t="s">
        <v>2475</v>
      </c>
      <c r="G319" s="1615" t="s">
        <v>4536</v>
      </c>
      <c r="H319" s="1615" t="s">
        <v>4537</v>
      </c>
      <c r="I319" s="1615" t="s">
        <v>4538</v>
      </c>
      <c r="J319" s="1615" t="s">
        <v>4539</v>
      </c>
      <c r="K319" s="1615" t="s">
        <v>3278</v>
      </c>
    </row>
    <row r="320" spans="1:11" customFormat="1" ht="16.5" x14ac:dyDescent="0.3">
      <c r="A320" s="1623">
        <v>117045</v>
      </c>
      <c r="B320" s="1615" t="s">
        <v>2856</v>
      </c>
      <c r="C320" s="1615" t="s">
        <v>2853</v>
      </c>
      <c r="D320" s="1615" t="s">
        <v>558</v>
      </c>
      <c r="E320" s="1615" t="s">
        <v>2264</v>
      </c>
      <c r="F320" s="1615" t="s">
        <v>2475</v>
      </c>
      <c r="G320" s="1615" t="s">
        <v>4540</v>
      </c>
      <c r="H320" s="1615" t="s">
        <v>4541</v>
      </c>
      <c r="I320" s="1615" t="s">
        <v>4542</v>
      </c>
      <c r="J320" s="1615" t="s">
        <v>4543</v>
      </c>
      <c r="K320" s="1615" t="s">
        <v>3278</v>
      </c>
    </row>
    <row r="321" spans="1:11" customFormat="1" ht="16.5" x14ac:dyDescent="0.3">
      <c r="A321" s="1623">
        <v>122011</v>
      </c>
      <c r="B321" s="1615" t="s">
        <v>1831</v>
      </c>
      <c r="C321" s="1615" t="s">
        <v>2853</v>
      </c>
      <c r="D321" s="1615" t="s">
        <v>1375</v>
      </c>
      <c r="E321" s="1615" t="s">
        <v>2264</v>
      </c>
      <c r="F321" s="1615" t="s">
        <v>2475</v>
      </c>
      <c r="G321" s="1615" t="s">
        <v>4544</v>
      </c>
      <c r="H321" s="1615" t="s">
        <v>4545</v>
      </c>
      <c r="I321" s="1615" t="s">
        <v>4546</v>
      </c>
      <c r="J321" s="1615" t="s">
        <v>4547</v>
      </c>
      <c r="K321" s="1615" t="s">
        <v>3278</v>
      </c>
    </row>
    <row r="322" spans="1:11" customFormat="1" ht="16.5" x14ac:dyDescent="0.3">
      <c r="A322" s="1623">
        <v>117030</v>
      </c>
      <c r="B322" s="1615" t="s">
        <v>1841</v>
      </c>
      <c r="C322" s="1615" t="s">
        <v>2853</v>
      </c>
      <c r="D322" s="1615" t="s">
        <v>1375</v>
      </c>
      <c r="E322" s="1615" t="s">
        <v>2264</v>
      </c>
      <c r="F322" s="1615" t="s">
        <v>2475</v>
      </c>
      <c r="G322" s="1615" t="s">
        <v>4548</v>
      </c>
      <c r="H322" s="1615" t="s">
        <v>4549</v>
      </c>
      <c r="I322" s="1615" t="s">
        <v>4550</v>
      </c>
      <c r="J322" s="1615" t="s">
        <v>4551</v>
      </c>
      <c r="K322" s="1615" t="s">
        <v>3278</v>
      </c>
    </row>
    <row r="323" spans="1:11" customFormat="1" ht="16.5" x14ac:dyDescent="0.3">
      <c r="A323" s="1623">
        <v>123046</v>
      </c>
      <c r="B323" s="1615" t="s">
        <v>2851</v>
      </c>
      <c r="C323" s="1615" t="s">
        <v>2853</v>
      </c>
      <c r="D323" s="1615" t="s">
        <v>419</v>
      </c>
      <c r="E323" s="1615" t="s">
        <v>2264</v>
      </c>
      <c r="F323" s="1615" t="s">
        <v>2475</v>
      </c>
      <c r="G323" s="1615" t="s">
        <v>4552</v>
      </c>
      <c r="H323" s="1615" t="s">
        <v>4553</v>
      </c>
      <c r="I323" s="1615" t="s">
        <v>4554</v>
      </c>
      <c r="J323" s="1615" t="s">
        <v>4555</v>
      </c>
      <c r="K323" s="1615" t="s">
        <v>3278</v>
      </c>
    </row>
    <row r="324" spans="1:11" customFormat="1" ht="16.5" x14ac:dyDescent="0.3">
      <c r="A324" s="1623">
        <v>190129</v>
      </c>
      <c r="B324" s="1615" t="s">
        <v>2850</v>
      </c>
      <c r="C324" s="1615" t="s">
        <v>3253</v>
      </c>
      <c r="D324" s="1615" t="s">
        <v>774</v>
      </c>
      <c r="E324" s="1615" t="s">
        <v>2264</v>
      </c>
      <c r="F324" s="1615" t="s">
        <v>2475</v>
      </c>
      <c r="G324" s="1615" t="s">
        <v>4556</v>
      </c>
      <c r="H324" s="1615" t="s">
        <v>4557</v>
      </c>
      <c r="I324" s="1615" t="s">
        <v>4558</v>
      </c>
      <c r="J324" s="1615" t="s">
        <v>4559</v>
      </c>
      <c r="K324" s="1615" t="s">
        <v>3278</v>
      </c>
    </row>
    <row r="325" spans="1:11" customFormat="1" ht="16.5" x14ac:dyDescent="0.3">
      <c r="A325" s="1623">
        <v>195092</v>
      </c>
      <c r="B325" s="1615" t="s">
        <v>2848</v>
      </c>
      <c r="C325" s="1615" t="s">
        <v>3253</v>
      </c>
      <c r="D325" s="1615" t="s">
        <v>774</v>
      </c>
      <c r="E325" s="1615" t="s">
        <v>2264</v>
      </c>
      <c r="F325" s="1615" t="s">
        <v>2475</v>
      </c>
      <c r="G325" s="1615" t="s">
        <v>4560</v>
      </c>
      <c r="H325" s="1615" t="s">
        <v>4561</v>
      </c>
      <c r="I325" s="1615" t="s">
        <v>4562</v>
      </c>
      <c r="J325" s="1615" t="s">
        <v>4563</v>
      </c>
      <c r="K325" s="1615" t="s">
        <v>3278</v>
      </c>
    </row>
    <row r="326" spans="1:11" customFormat="1" ht="16.5" x14ac:dyDescent="0.3">
      <c r="A326" s="1623">
        <v>191041</v>
      </c>
      <c r="B326" s="1615" t="s">
        <v>2849</v>
      </c>
      <c r="C326" s="1615" t="s">
        <v>3253</v>
      </c>
      <c r="D326" s="1615" t="s">
        <v>774</v>
      </c>
      <c r="E326" s="1615" t="s">
        <v>2264</v>
      </c>
      <c r="F326" s="1615" t="s">
        <v>2475</v>
      </c>
      <c r="G326" s="1615" t="s">
        <v>4564</v>
      </c>
      <c r="H326" s="1615" t="s">
        <v>4565</v>
      </c>
      <c r="I326" s="1615" t="s">
        <v>4566</v>
      </c>
      <c r="J326" s="1615" t="s">
        <v>4567</v>
      </c>
      <c r="K326" s="1615" t="s">
        <v>3278</v>
      </c>
    </row>
    <row r="327" spans="1:11" customFormat="1" ht="16.5" x14ac:dyDescent="0.3">
      <c r="A327" s="1623">
        <v>110080</v>
      </c>
      <c r="B327" s="1615" t="s">
        <v>2844</v>
      </c>
      <c r="C327" s="1615" t="s">
        <v>3253</v>
      </c>
      <c r="D327" s="1615" t="s">
        <v>2414</v>
      </c>
      <c r="E327" s="1615" t="s">
        <v>2264</v>
      </c>
      <c r="F327" s="1615" t="s">
        <v>2475</v>
      </c>
      <c r="G327" s="1615" t="s">
        <v>4568</v>
      </c>
      <c r="H327" s="1615" t="s">
        <v>4569</v>
      </c>
      <c r="I327" s="1615" t="s">
        <v>4570</v>
      </c>
      <c r="J327" s="1615" t="s">
        <v>4571</v>
      </c>
      <c r="K327" s="1615" t="s">
        <v>3278</v>
      </c>
    </row>
    <row r="328" spans="1:11" customFormat="1" ht="16.5" x14ac:dyDescent="0.3">
      <c r="A328" s="1623">
        <v>110081</v>
      </c>
      <c r="B328" s="1615" t="s">
        <v>2843</v>
      </c>
      <c r="C328" s="1615" t="s">
        <v>3253</v>
      </c>
      <c r="D328" s="1615" t="s">
        <v>2414</v>
      </c>
      <c r="E328" s="1615" t="s">
        <v>2264</v>
      </c>
      <c r="F328" s="1615" t="s">
        <v>2475</v>
      </c>
      <c r="G328" s="1615" t="s">
        <v>4572</v>
      </c>
      <c r="H328" s="1615" t="s">
        <v>4573</v>
      </c>
      <c r="I328" s="1615" t="s">
        <v>4574</v>
      </c>
      <c r="J328" s="1615" t="s">
        <v>4575</v>
      </c>
      <c r="K328" s="1615" t="s">
        <v>3278</v>
      </c>
    </row>
    <row r="329" spans="1:11" customFormat="1" ht="16.5" x14ac:dyDescent="0.3">
      <c r="A329" s="1623">
        <v>110094</v>
      </c>
      <c r="B329" s="1615" t="s">
        <v>2841</v>
      </c>
      <c r="C329" s="1615" t="s">
        <v>3253</v>
      </c>
      <c r="D329" s="1615" t="s">
        <v>2414</v>
      </c>
      <c r="E329" s="1615" t="s">
        <v>2264</v>
      </c>
      <c r="F329" s="1615" t="s">
        <v>2475</v>
      </c>
      <c r="G329" s="1615" t="s">
        <v>4576</v>
      </c>
      <c r="H329" s="1615" t="s">
        <v>4577</v>
      </c>
      <c r="I329" s="1615" t="s">
        <v>4578</v>
      </c>
      <c r="J329" s="1615" t="s">
        <v>4579</v>
      </c>
      <c r="K329" s="1615" t="s">
        <v>3564</v>
      </c>
    </row>
    <row r="330" spans="1:11" customFormat="1" ht="16.5" x14ac:dyDescent="0.3">
      <c r="A330" s="1623">
        <v>113016</v>
      </c>
      <c r="B330" s="1615" t="s">
        <v>2840</v>
      </c>
      <c r="C330" s="1615" t="s">
        <v>3253</v>
      </c>
      <c r="D330" s="1615" t="s">
        <v>2414</v>
      </c>
      <c r="E330" s="1615" t="s">
        <v>2264</v>
      </c>
      <c r="F330" s="1615" t="s">
        <v>2475</v>
      </c>
      <c r="G330" s="1615" t="s">
        <v>4580</v>
      </c>
      <c r="H330" s="1615" t="s">
        <v>4581</v>
      </c>
      <c r="I330" s="1615" t="s">
        <v>4582</v>
      </c>
      <c r="J330" s="1615" t="s">
        <v>4583</v>
      </c>
      <c r="K330" s="1615" t="s">
        <v>3278</v>
      </c>
    </row>
    <row r="331" spans="1:11" customFormat="1" ht="16.5" x14ac:dyDescent="0.3">
      <c r="A331" s="1623">
        <v>103047</v>
      </c>
      <c r="B331" s="1615" t="s">
        <v>2845</v>
      </c>
      <c r="C331" s="1615" t="s">
        <v>3253</v>
      </c>
      <c r="D331" s="1615" t="s">
        <v>2414</v>
      </c>
      <c r="E331" s="1615" t="s">
        <v>2264</v>
      </c>
      <c r="F331" s="1615" t="s">
        <v>2475</v>
      </c>
      <c r="G331" s="1615" t="s">
        <v>4584</v>
      </c>
      <c r="H331" s="1615" t="s">
        <v>4585</v>
      </c>
      <c r="I331" s="1615" t="s">
        <v>4586</v>
      </c>
      <c r="J331" s="1615" t="s">
        <v>4587</v>
      </c>
      <c r="K331" s="1615" t="s">
        <v>3278</v>
      </c>
    </row>
    <row r="332" spans="1:11" customFormat="1" ht="16.5" x14ac:dyDescent="0.3">
      <c r="A332" s="1623">
        <v>195045</v>
      </c>
      <c r="B332" s="1615" t="s">
        <v>2847</v>
      </c>
      <c r="C332" s="1615" t="s">
        <v>3253</v>
      </c>
      <c r="D332" s="1615" t="s">
        <v>2414</v>
      </c>
      <c r="E332" s="1615" t="s">
        <v>2264</v>
      </c>
      <c r="F332" s="1615" t="s">
        <v>2475</v>
      </c>
      <c r="G332" s="1615" t="s">
        <v>4588</v>
      </c>
      <c r="H332" s="1615" t="s">
        <v>4589</v>
      </c>
      <c r="I332" s="1615" t="s">
        <v>4590</v>
      </c>
      <c r="J332" s="1615" t="s">
        <v>4591</v>
      </c>
      <c r="K332" s="1615" t="s">
        <v>3278</v>
      </c>
    </row>
    <row r="333" spans="1:11" customFormat="1" ht="16.5" x14ac:dyDescent="0.3">
      <c r="A333" s="1623">
        <v>199078</v>
      </c>
      <c r="B333" s="1615" t="s">
        <v>2846</v>
      </c>
      <c r="C333" s="1615" t="s">
        <v>3253</v>
      </c>
      <c r="D333" s="1615" t="s">
        <v>2414</v>
      </c>
      <c r="E333" s="1615" t="s">
        <v>2264</v>
      </c>
      <c r="F333" s="1615" t="s">
        <v>2475</v>
      </c>
      <c r="G333" s="1615" t="s">
        <v>4592</v>
      </c>
      <c r="H333" s="1615" t="s">
        <v>4593</v>
      </c>
      <c r="I333" s="1615" t="s">
        <v>4594</v>
      </c>
      <c r="J333" s="1615" t="s">
        <v>4595</v>
      </c>
      <c r="K333" s="1615" t="s">
        <v>3278</v>
      </c>
    </row>
    <row r="334" spans="1:11" customFormat="1" ht="16.5" x14ac:dyDescent="0.3">
      <c r="A334" s="1623">
        <v>110090</v>
      </c>
      <c r="B334" s="1615" t="s">
        <v>2842</v>
      </c>
      <c r="C334" s="1615" t="s">
        <v>3253</v>
      </c>
      <c r="D334" s="1615" t="s">
        <v>2414</v>
      </c>
      <c r="E334" s="1615" t="s">
        <v>2264</v>
      </c>
      <c r="F334" s="1615" t="s">
        <v>2475</v>
      </c>
      <c r="G334" s="1615" t="s">
        <v>4596</v>
      </c>
      <c r="H334" s="1615" t="s">
        <v>4597</v>
      </c>
      <c r="I334" s="1615" t="s">
        <v>4598</v>
      </c>
      <c r="J334" s="1615" t="s">
        <v>4599</v>
      </c>
      <c r="K334" s="1615" t="s">
        <v>3278</v>
      </c>
    </row>
    <row r="335" spans="1:11" customFormat="1" ht="16.5" x14ac:dyDescent="0.3">
      <c r="A335" s="1623">
        <v>118017</v>
      </c>
      <c r="B335" s="1615" t="s">
        <v>2836</v>
      </c>
      <c r="C335" s="1615" t="s">
        <v>3253</v>
      </c>
      <c r="D335" s="1615" t="s">
        <v>2405</v>
      </c>
      <c r="E335" s="1615" t="s">
        <v>2264</v>
      </c>
      <c r="F335" s="1615" t="s">
        <v>2475</v>
      </c>
      <c r="G335" s="1615" t="s">
        <v>4600</v>
      </c>
      <c r="H335" s="1615" t="s">
        <v>4601</v>
      </c>
      <c r="I335" s="1615" t="s">
        <v>4602</v>
      </c>
      <c r="J335" s="1615" t="s">
        <v>4603</v>
      </c>
      <c r="K335" s="1615" t="s">
        <v>3278</v>
      </c>
    </row>
    <row r="336" spans="1:11" customFormat="1" ht="16.5" x14ac:dyDescent="0.3">
      <c r="A336" s="1623">
        <v>106035</v>
      </c>
      <c r="B336" s="1615" t="s">
        <v>2839</v>
      </c>
      <c r="C336" s="1615" t="s">
        <v>3253</v>
      </c>
      <c r="D336" s="1615" t="s">
        <v>2405</v>
      </c>
      <c r="E336" s="1615" t="s">
        <v>2264</v>
      </c>
      <c r="F336" s="1615" t="s">
        <v>2475</v>
      </c>
      <c r="G336" s="1615" t="s">
        <v>4604</v>
      </c>
      <c r="H336" s="1615" t="s">
        <v>4605</v>
      </c>
      <c r="I336" s="1615" t="s">
        <v>4606</v>
      </c>
      <c r="J336" s="1615" t="s">
        <v>4607</v>
      </c>
      <c r="K336" s="1615" t="s">
        <v>3278</v>
      </c>
    </row>
    <row r="337" spans="1:11" customFormat="1" ht="16.5" x14ac:dyDescent="0.3">
      <c r="A337" s="1623">
        <v>109024</v>
      </c>
      <c r="B337" s="1615" t="s">
        <v>2838</v>
      </c>
      <c r="C337" s="1615" t="s">
        <v>3253</v>
      </c>
      <c r="D337" s="1615" t="s">
        <v>2405</v>
      </c>
      <c r="E337" s="1615" t="s">
        <v>2264</v>
      </c>
      <c r="F337" s="1615" t="s">
        <v>2475</v>
      </c>
      <c r="G337" s="1615" t="s">
        <v>4608</v>
      </c>
      <c r="H337" s="1615" t="s">
        <v>4609</v>
      </c>
      <c r="I337" s="1615" t="s">
        <v>4610</v>
      </c>
      <c r="J337" s="1615" t="s">
        <v>4611</v>
      </c>
      <c r="K337" s="1615" t="s">
        <v>3278</v>
      </c>
    </row>
    <row r="338" spans="1:11" customFormat="1" ht="16.5" x14ac:dyDescent="0.3">
      <c r="A338" s="1623">
        <v>111041</v>
      </c>
      <c r="B338" s="1615" t="s">
        <v>2837</v>
      </c>
      <c r="C338" s="1615" t="s">
        <v>3253</v>
      </c>
      <c r="D338" s="1615" t="s">
        <v>2405</v>
      </c>
      <c r="E338" s="1615" t="s">
        <v>2264</v>
      </c>
      <c r="F338" s="1615" t="s">
        <v>2475</v>
      </c>
      <c r="G338" s="1615" t="s">
        <v>4612</v>
      </c>
      <c r="H338" s="1615" t="s">
        <v>4613</v>
      </c>
      <c r="I338" s="1615" t="s">
        <v>4614</v>
      </c>
      <c r="J338" s="1615" t="s">
        <v>4615</v>
      </c>
      <c r="K338" s="1615" t="s">
        <v>3278</v>
      </c>
    </row>
    <row r="339" spans="1:11" customFormat="1" ht="16.5" x14ac:dyDescent="0.3">
      <c r="A339" s="1623">
        <v>122022</v>
      </c>
      <c r="B339" s="1615" t="s">
        <v>2834</v>
      </c>
      <c r="C339" s="1615" t="s">
        <v>3253</v>
      </c>
      <c r="D339" s="1615" t="s">
        <v>2393</v>
      </c>
      <c r="E339" s="1615" t="s">
        <v>2264</v>
      </c>
      <c r="F339" s="1615" t="s">
        <v>2475</v>
      </c>
      <c r="G339" s="1615" t="s">
        <v>4616</v>
      </c>
      <c r="H339" s="1615" t="s">
        <v>4617</v>
      </c>
      <c r="I339" s="1615" t="s">
        <v>4618</v>
      </c>
      <c r="J339" s="1615" t="s">
        <v>4619</v>
      </c>
      <c r="K339" s="1615" t="s">
        <v>3278</v>
      </c>
    </row>
    <row r="340" spans="1:11" customFormat="1" ht="16.5" x14ac:dyDescent="0.3">
      <c r="A340" s="1623">
        <v>122106</v>
      </c>
      <c r="B340" s="1615" t="s">
        <v>2203</v>
      </c>
      <c r="C340" s="1615" t="s">
        <v>3253</v>
      </c>
      <c r="D340" s="1615" t="s">
        <v>2393</v>
      </c>
      <c r="E340" s="1615" t="s">
        <v>2264</v>
      </c>
      <c r="F340" s="1615" t="s">
        <v>2475</v>
      </c>
      <c r="G340" s="1615" t="s">
        <v>4620</v>
      </c>
      <c r="H340" s="1615" t="s">
        <v>4621</v>
      </c>
      <c r="I340" s="1615" t="s">
        <v>4622</v>
      </c>
      <c r="J340" s="1615" t="s">
        <v>4623</v>
      </c>
      <c r="K340" s="1615" t="s">
        <v>3278</v>
      </c>
    </row>
    <row r="341" spans="1:11" customFormat="1" ht="16.5" x14ac:dyDescent="0.3">
      <c r="A341" s="1623">
        <v>124002</v>
      </c>
      <c r="B341" s="1615" t="s">
        <v>2826</v>
      </c>
      <c r="C341" s="1615" t="s">
        <v>3253</v>
      </c>
      <c r="D341" s="1615" t="s">
        <v>2393</v>
      </c>
      <c r="E341" s="1615" t="s">
        <v>2264</v>
      </c>
      <c r="F341" s="1615" t="s">
        <v>2475</v>
      </c>
      <c r="G341" s="1615" t="s">
        <v>4624</v>
      </c>
      <c r="H341" s="1615" t="s">
        <v>4625</v>
      </c>
      <c r="I341" s="1615" t="s">
        <v>4626</v>
      </c>
      <c r="J341" s="1615" t="s">
        <v>4627</v>
      </c>
      <c r="K341" s="1615" t="s">
        <v>3278</v>
      </c>
    </row>
    <row r="342" spans="1:11" customFormat="1" ht="16.5" x14ac:dyDescent="0.3">
      <c r="A342" s="1623">
        <v>124003</v>
      </c>
      <c r="B342" s="1615" t="s">
        <v>2825</v>
      </c>
      <c r="C342" s="1615" t="s">
        <v>3253</v>
      </c>
      <c r="D342" s="1615" t="s">
        <v>2393</v>
      </c>
      <c r="E342" s="1615" t="s">
        <v>2264</v>
      </c>
      <c r="F342" s="1615" t="s">
        <v>2475</v>
      </c>
      <c r="G342" s="1615" t="s">
        <v>4628</v>
      </c>
      <c r="H342" s="1615" t="s">
        <v>4629</v>
      </c>
      <c r="I342" s="1615" t="s">
        <v>4630</v>
      </c>
      <c r="J342" s="1615" t="s">
        <v>4631</v>
      </c>
      <c r="K342" s="1615" t="s">
        <v>3278</v>
      </c>
    </row>
    <row r="343" spans="1:11" customFormat="1" ht="16.5" x14ac:dyDescent="0.3">
      <c r="A343" s="1623">
        <v>124005</v>
      </c>
      <c r="B343" s="1615" t="s">
        <v>2823</v>
      </c>
      <c r="C343" s="1615" t="s">
        <v>3253</v>
      </c>
      <c r="D343" s="1615" t="s">
        <v>2393</v>
      </c>
      <c r="E343" s="1615" t="s">
        <v>2264</v>
      </c>
      <c r="F343" s="1615" t="s">
        <v>2475</v>
      </c>
      <c r="G343" s="1615" t="s">
        <v>4632</v>
      </c>
      <c r="H343" s="1615" t="s">
        <v>4633</v>
      </c>
      <c r="I343" s="1615" t="s">
        <v>4634</v>
      </c>
      <c r="J343" s="1615" t="s">
        <v>4635</v>
      </c>
      <c r="K343" s="1615" t="s">
        <v>3278</v>
      </c>
    </row>
    <row r="344" spans="1:11" customFormat="1" ht="16.5" x14ac:dyDescent="0.3">
      <c r="A344" s="1623">
        <v>122117</v>
      </c>
      <c r="B344" s="1615" t="s">
        <v>2827</v>
      </c>
      <c r="C344" s="1615" t="s">
        <v>3253</v>
      </c>
      <c r="D344" s="1615" t="s">
        <v>2393</v>
      </c>
      <c r="E344" s="1615" t="s">
        <v>2264</v>
      </c>
      <c r="F344" s="1615" t="s">
        <v>2475</v>
      </c>
      <c r="G344" s="1615" t="s">
        <v>4636</v>
      </c>
      <c r="H344" s="1615" t="s">
        <v>4637</v>
      </c>
      <c r="I344" s="1615" t="s">
        <v>4638</v>
      </c>
      <c r="J344" s="1615" t="s">
        <v>4639</v>
      </c>
      <c r="K344" s="1615" t="s">
        <v>3278</v>
      </c>
    </row>
    <row r="345" spans="1:11" customFormat="1" ht="16.5" x14ac:dyDescent="0.3">
      <c r="A345" s="1623">
        <v>122059</v>
      </c>
      <c r="B345" s="1615" t="s">
        <v>2830</v>
      </c>
      <c r="C345" s="1615" t="s">
        <v>3253</v>
      </c>
      <c r="D345" s="1615" t="s">
        <v>2393</v>
      </c>
      <c r="E345" s="1615" t="s">
        <v>2264</v>
      </c>
      <c r="F345" s="1615" t="s">
        <v>2475</v>
      </c>
      <c r="G345" s="1615" t="s">
        <v>4640</v>
      </c>
      <c r="H345" s="1615" t="s">
        <v>4641</v>
      </c>
      <c r="I345" s="1615" t="s">
        <v>4642</v>
      </c>
      <c r="J345" s="1615" t="s">
        <v>4643</v>
      </c>
      <c r="K345" s="1615" t="s">
        <v>3278</v>
      </c>
    </row>
    <row r="346" spans="1:11" customFormat="1" ht="16.5" x14ac:dyDescent="0.3">
      <c r="A346" s="1623">
        <v>122055</v>
      </c>
      <c r="B346" s="1615" t="s">
        <v>792</v>
      </c>
      <c r="C346" s="1615" t="s">
        <v>3253</v>
      </c>
      <c r="D346" s="1615" t="s">
        <v>2393</v>
      </c>
      <c r="E346" s="1615" t="s">
        <v>2264</v>
      </c>
      <c r="F346" s="1615" t="s">
        <v>2475</v>
      </c>
      <c r="G346" s="1615" t="s">
        <v>4644</v>
      </c>
      <c r="H346" s="1615" t="s">
        <v>4645</v>
      </c>
      <c r="I346" s="1615" t="s">
        <v>4646</v>
      </c>
      <c r="J346" s="1615" t="s">
        <v>4647</v>
      </c>
      <c r="K346" s="1615" t="s">
        <v>3278</v>
      </c>
    </row>
    <row r="347" spans="1:11" customFormat="1" ht="16.5" x14ac:dyDescent="0.3">
      <c r="A347" s="1623">
        <v>122104</v>
      </c>
      <c r="B347" s="1615" t="s">
        <v>2829</v>
      </c>
      <c r="C347" s="1615" t="s">
        <v>3253</v>
      </c>
      <c r="D347" s="1615" t="s">
        <v>2393</v>
      </c>
      <c r="E347" s="1615" t="s">
        <v>2264</v>
      </c>
      <c r="F347" s="1615" t="s">
        <v>2475</v>
      </c>
      <c r="G347" s="1615" t="s">
        <v>3660</v>
      </c>
      <c r="H347" s="1615" t="s">
        <v>4648</v>
      </c>
      <c r="I347" s="1615" t="s">
        <v>4649</v>
      </c>
      <c r="J347" s="1615" t="s">
        <v>4650</v>
      </c>
      <c r="K347" s="1615" t="s">
        <v>3278</v>
      </c>
    </row>
    <row r="348" spans="1:11" customFormat="1" ht="16.5" x14ac:dyDescent="0.3">
      <c r="A348" s="1623">
        <v>122116</v>
      </c>
      <c r="B348" s="1615" t="s">
        <v>2828</v>
      </c>
      <c r="C348" s="1615" t="s">
        <v>3253</v>
      </c>
      <c r="D348" s="1615" t="s">
        <v>2393</v>
      </c>
      <c r="E348" s="1615" t="s">
        <v>2264</v>
      </c>
      <c r="F348" s="1615" t="s">
        <v>2475</v>
      </c>
      <c r="G348" s="1615" t="s">
        <v>4651</v>
      </c>
      <c r="H348" s="1615" t="s">
        <v>4652</v>
      </c>
      <c r="I348" s="1615" t="s">
        <v>4653</v>
      </c>
      <c r="J348" s="1615" t="s">
        <v>4654</v>
      </c>
      <c r="K348" s="1615" t="s">
        <v>3278</v>
      </c>
    </row>
    <row r="349" spans="1:11" customFormat="1" ht="16.5" x14ac:dyDescent="0.3">
      <c r="A349" s="1623">
        <v>121068</v>
      </c>
      <c r="B349" s="1615" t="s">
        <v>2835</v>
      </c>
      <c r="C349" s="1615" t="s">
        <v>3253</v>
      </c>
      <c r="D349" s="1615" t="s">
        <v>2393</v>
      </c>
      <c r="E349" s="1615" t="s">
        <v>2264</v>
      </c>
      <c r="F349" s="1615" t="s">
        <v>2475</v>
      </c>
      <c r="G349" s="1615" t="s">
        <v>4655</v>
      </c>
      <c r="H349" s="1615" t="s">
        <v>4656</v>
      </c>
      <c r="I349" s="1615" t="s">
        <v>4657</v>
      </c>
      <c r="J349" s="1615" t="s">
        <v>4658</v>
      </c>
      <c r="K349" s="1615" t="s">
        <v>3278</v>
      </c>
    </row>
    <row r="350" spans="1:11" customFormat="1" ht="16.5" x14ac:dyDescent="0.3">
      <c r="A350" s="1623">
        <v>122057</v>
      </c>
      <c r="B350" s="1615" t="s">
        <v>2831</v>
      </c>
      <c r="C350" s="1615" t="s">
        <v>3253</v>
      </c>
      <c r="D350" s="1615" t="s">
        <v>2393</v>
      </c>
      <c r="E350" s="1615" t="s">
        <v>2264</v>
      </c>
      <c r="F350" s="1615" t="s">
        <v>2475</v>
      </c>
      <c r="G350" s="1615" t="s">
        <v>4659</v>
      </c>
      <c r="H350" s="1615" t="s">
        <v>4660</v>
      </c>
      <c r="I350" s="1615" t="s">
        <v>4661</v>
      </c>
      <c r="J350" s="1615" t="s">
        <v>4662</v>
      </c>
      <c r="K350" s="1615" t="s">
        <v>3278</v>
      </c>
    </row>
    <row r="351" spans="1:11" customFormat="1" ht="16.5" x14ac:dyDescent="0.3">
      <c r="A351" s="1623">
        <v>124004</v>
      </c>
      <c r="B351" s="1615" t="s">
        <v>2824</v>
      </c>
      <c r="C351" s="1615" t="s">
        <v>3253</v>
      </c>
      <c r="D351" s="1615" t="s">
        <v>2393</v>
      </c>
      <c r="E351" s="1615" t="s">
        <v>2264</v>
      </c>
      <c r="F351" s="1615" t="s">
        <v>2475</v>
      </c>
      <c r="G351" s="1615" t="s">
        <v>4663</v>
      </c>
      <c r="H351" s="1615" t="s">
        <v>4664</v>
      </c>
      <c r="I351" s="1615" t="s">
        <v>4665</v>
      </c>
      <c r="J351" s="1615" t="s">
        <v>4666</v>
      </c>
      <c r="K351" s="1615" t="s">
        <v>3278</v>
      </c>
    </row>
    <row r="352" spans="1:11" customFormat="1" ht="16.5" x14ac:dyDescent="0.3">
      <c r="A352" s="1623">
        <v>122035</v>
      </c>
      <c r="B352" s="1615" t="s">
        <v>2833</v>
      </c>
      <c r="C352" s="1615" t="s">
        <v>3253</v>
      </c>
      <c r="D352" s="1615" t="s">
        <v>2393</v>
      </c>
      <c r="E352" s="1615" t="s">
        <v>2264</v>
      </c>
      <c r="F352" s="1615" t="s">
        <v>2475</v>
      </c>
      <c r="G352" s="1615" t="s">
        <v>4667</v>
      </c>
      <c r="H352" s="1615" t="s">
        <v>4668</v>
      </c>
      <c r="I352" s="1615" t="s">
        <v>4669</v>
      </c>
      <c r="J352" s="1615" t="s">
        <v>4670</v>
      </c>
      <c r="K352" s="1615" t="s">
        <v>3278</v>
      </c>
    </row>
    <row r="353" spans="1:11" customFormat="1" ht="16.5" x14ac:dyDescent="0.3">
      <c r="A353" s="1623">
        <v>100293</v>
      </c>
      <c r="B353" s="1615" t="s">
        <v>2472</v>
      </c>
      <c r="C353" s="1615" t="s">
        <v>2394</v>
      </c>
      <c r="D353" s="1615" t="s">
        <v>791</v>
      </c>
      <c r="E353" s="1615" t="s">
        <v>2264</v>
      </c>
      <c r="F353" s="1615" t="s">
        <v>2394</v>
      </c>
      <c r="G353" s="1615" t="s">
        <v>4671</v>
      </c>
      <c r="H353" s="1615" t="s">
        <v>4672</v>
      </c>
      <c r="I353" s="1615" t="s">
        <v>4673</v>
      </c>
      <c r="J353" s="1615" t="s">
        <v>4674</v>
      </c>
      <c r="K353" s="1615" t="s">
        <v>3278</v>
      </c>
    </row>
    <row r="354" spans="1:11" customFormat="1" ht="16.5" x14ac:dyDescent="0.3">
      <c r="A354" s="1623">
        <v>110063</v>
      </c>
      <c r="B354" s="1615" t="s">
        <v>2470</v>
      </c>
      <c r="C354" s="1615" t="s">
        <v>3262</v>
      </c>
      <c r="D354" s="1615" t="s">
        <v>503</v>
      </c>
      <c r="E354" s="1615" t="s">
        <v>2264</v>
      </c>
      <c r="F354" s="1615" t="s">
        <v>2394</v>
      </c>
      <c r="G354" s="1615" t="s">
        <v>4675</v>
      </c>
      <c r="H354" s="1615" t="s">
        <v>4676</v>
      </c>
      <c r="I354" s="1615" t="s">
        <v>4677</v>
      </c>
      <c r="J354" s="1615" t="s">
        <v>4678</v>
      </c>
      <c r="K354" s="1615" t="s">
        <v>3278</v>
      </c>
    </row>
    <row r="355" spans="1:11" customFormat="1" ht="16.5" x14ac:dyDescent="0.3">
      <c r="A355" s="1623">
        <v>110065</v>
      </c>
      <c r="B355" s="1615" t="s">
        <v>2201</v>
      </c>
      <c r="C355" s="1615" t="s">
        <v>3262</v>
      </c>
      <c r="D355" s="1615" t="s">
        <v>503</v>
      </c>
      <c r="E355" s="1615" t="s">
        <v>2264</v>
      </c>
      <c r="F355" s="1615" t="s">
        <v>2394</v>
      </c>
      <c r="G355" s="1615" t="s">
        <v>4679</v>
      </c>
      <c r="H355" s="1615" t="s">
        <v>4680</v>
      </c>
      <c r="I355" s="1615" t="s">
        <v>4681</v>
      </c>
      <c r="J355" s="1615" t="s">
        <v>4682</v>
      </c>
      <c r="K355" s="1615" t="s">
        <v>3278</v>
      </c>
    </row>
    <row r="356" spans="1:11" customFormat="1" ht="16.5" x14ac:dyDescent="0.3">
      <c r="A356" s="1623">
        <v>116043</v>
      </c>
      <c r="B356" s="1615" t="s">
        <v>2467</v>
      </c>
      <c r="C356" s="1615" t="s">
        <v>3262</v>
      </c>
      <c r="D356" s="1615" t="s">
        <v>558</v>
      </c>
      <c r="E356" s="1615" t="s">
        <v>2264</v>
      </c>
      <c r="F356" s="1615" t="s">
        <v>2394</v>
      </c>
      <c r="G356" s="1615" t="s">
        <v>4683</v>
      </c>
      <c r="H356" s="1615" t="s">
        <v>4684</v>
      </c>
      <c r="I356" s="1615" t="s">
        <v>4685</v>
      </c>
      <c r="J356" s="1615" t="s">
        <v>4686</v>
      </c>
      <c r="K356" s="1615" t="s">
        <v>3278</v>
      </c>
    </row>
    <row r="357" spans="1:11" customFormat="1" ht="16.5" x14ac:dyDescent="0.3">
      <c r="A357" s="1623">
        <v>113042</v>
      </c>
      <c r="B357" s="1615" t="s">
        <v>2466</v>
      </c>
      <c r="C357" s="1615" t="s">
        <v>3262</v>
      </c>
      <c r="D357" s="1615" t="s">
        <v>1375</v>
      </c>
      <c r="E357" s="1615" t="s">
        <v>2264</v>
      </c>
      <c r="F357" s="1615" t="s">
        <v>2394</v>
      </c>
      <c r="G357" s="1615" t="s">
        <v>4687</v>
      </c>
      <c r="H357" s="1615" t="s">
        <v>4688</v>
      </c>
      <c r="I357" s="1615" t="s">
        <v>4689</v>
      </c>
      <c r="J357" s="1615" t="s">
        <v>4690</v>
      </c>
      <c r="K357" s="1615" t="s">
        <v>3564</v>
      </c>
    </row>
    <row r="358" spans="1:11" customFormat="1" ht="16.5" x14ac:dyDescent="0.3">
      <c r="A358" s="1623">
        <v>123075</v>
      </c>
      <c r="B358" s="1615" t="s">
        <v>2464</v>
      </c>
      <c r="C358" s="1615" t="s">
        <v>3262</v>
      </c>
      <c r="D358" s="1615" t="s">
        <v>419</v>
      </c>
      <c r="E358" s="1615" t="s">
        <v>2264</v>
      </c>
      <c r="F358" s="1615" t="s">
        <v>2394</v>
      </c>
      <c r="G358" s="1615" t="s">
        <v>4691</v>
      </c>
      <c r="H358" s="1615" t="s">
        <v>4692</v>
      </c>
      <c r="I358" s="1615" t="s">
        <v>4693</v>
      </c>
      <c r="J358" s="1615" t="s">
        <v>4694</v>
      </c>
      <c r="K358" s="1615" t="s">
        <v>3278</v>
      </c>
    </row>
    <row r="359" spans="1:11" customFormat="1" ht="16.5" x14ac:dyDescent="0.3">
      <c r="A359" s="1623">
        <v>123029</v>
      </c>
      <c r="B359" s="1615" t="s">
        <v>2113</v>
      </c>
      <c r="C359" s="1615" t="s">
        <v>3262</v>
      </c>
      <c r="D359" s="1615" t="s">
        <v>419</v>
      </c>
      <c r="E359" s="1615" t="s">
        <v>2264</v>
      </c>
      <c r="F359" s="1615" t="s">
        <v>2394</v>
      </c>
      <c r="G359" s="1615" t="s">
        <v>4695</v>
      </c>
      <c r="H359" s="1615" t="s">
        <v>4696</v>
      </c>
      <c r="I359" s="1615" t="s">
        <v>4697</v>
      </c>
      <c r="J359" s="1615" t="s">
        <v>4698</v>
      </c>
      <c r="K359" s="1615" t="s">
        <v>3278</v>
      </c>
    </row>
    <row r="360" spans="1:11" customFormat="1" ht="16.5" x14ac:dyDescent="0.3">
      <c r="A360" s="1623">
        <v>196018</v>
      </c>
      <c r="B360" s="1615" t="s">
        <v>2461</v>
      </c>
      <c r="C360" s="1615" t="s">
        <v>3263</v>
      </c>
      <c r="D360" s="1615" t="s">
        <v>774</v>
      </c>
      <c r="E360" s="1615" t="s">
        <v>2264</v>
      </c>
      <c r="F360" s="1615" t="s">
        <v>2394</v>
      </c>
      <c r="G360" s="1615" t="s">
        <v>4699</v>
      </c>
      <c r="H360" s="1615" t="s">
        <v>4700</v>
      </c>
      <c r="I360" s="1615" t="s">
        <v>4701</v>
      </c>
      <c r="J360" s="1615" t="s">
        <v>4702</v>
      </c>
      <c r="K360" s="1615" t="s">
        <v>3278</v>
      </c>
    </row>
    <row r="361" spans="1:11" customFormat="1" ht="16.5" x14ac:dyDescent="0.3">
      <c r="A361" s="1623">
        <v>195080</v>
      </c>
      <c r="B361" s="1615" t="s">
        <v>2462</v>
      </c>
      <c r="C361" s="1615" t="s">
        <v>3263</v>
      </c>
      <c r="D361" s="1615" t="s">
        <v>774</v>
      </c>
      <c r="E361" s="1615" t="s">
        <v>2264</v>
      </c>
      <c r="F361" s="1615" t="s">
        <v>2394</v>
      </c>
      <c r="G361" s="1615" t="s">
        <v>4703</v>
      </c>
      <c r="H361" s="1615" t="s">
        <v>4704</v>
      </c>
      <c r="I361" s="1615" t="s">
        <v>4705</v>
      </c>
      <c r="J361" s="1615" t="s">
        <v>4706</v>
      </c>
      <c r="K361" s="1615" t="s">
        <v>3278</v>
      </c>
    </row>
    <row r="362" spans="1:11" customFormat="1" ht="16.5" x14ac:dyDescent="0.3">
      <c r="A362" s="1623">
        <v>195050</v>
      </c>
      <c r="B362" s="1615" t="s">
        <v>2463</v>
      </c>
      <c r="C362" s="1615" t="s">
        <v>3263</v>
      </c>
      <c r="D362" s="1615" t="s">
        <v>774</v>
      </c>
      <c r="E362" s="1615" t="s">
        <v>2264</v>
      </c>
      <c r="F362" s="1615" t="s">
        <v>2394</v>
      </c>
      <c r="G362" s="1615" t="s">
        <v>4707</v>
      </c>
      <c r="H362" s="1615" t="s">
        <v>4708</v>
      </c>
      <c r="I362" s="1615" t="s">
        <v>4709</v>
      </c>
      <c r="J362" s="1615" t="s">
        <v>4710</v>
      </c>
      <c r="K362" s="1615" t="s">
        <v>3278</v>
      </c>
    </row>
    <row r="363" spans="1:11" customFormat="1" ht="16.5" x14ac:dyDescent="0.3">
      <c r="A363" s="1623">
        <v>103016</v>
      </c>
      <c r="B363" s="1615" t="s">
        <v>2460</v>
      </c>
      <c r="C363" s="1615" t="s">
        <v>3263</v>
      </c>
      <c r="D363" s="1615" t="s">
        <v>774</v>
      </c>
      <c r="E363" s="1615" t="s">
        <v>2264</v>
      </c>
      <c r="F363" s="1615" t="s">
        <v>2394</v>
      </c>
      <c r="G363" s="1615" t="s">
        <v>4711</v>
      </c>
      <c r="H363" s="1615" t="s">
        <v>4712</v>
      </c>
      <c r="I363" s="1615" t="s">
        <v>4713</v>
      </c>
      <c r="J363" s="1615" t="s">
        <v>4714</v>
      </c>
      <c r="K363" s="1615" t="s">
        <v>3278</v>
      </c>
    </row>
    <row r="364" spans="1:11" customFormat="1" ht="16.5" x14ac:dyDescent="0.3">
      <c r="A364" s="1623">
        <v>113034</v>
      </c>
      <c r="B364" s="1615" t="s">
        <v>2454</v>
      </c>
      <c r="C364" s="1615" t="s">
        <v>3263</v>
      </c>
      <c r="D364" s="1615" t="s">
        <v>2414</v>
      </c>
      <c r="E364" s="1615" t="s">
        <v>2264</v>
      </c>
      <c r="F364" s="1615" t="s">
        <v>2394</v>
      </c>
      <c r="G364" s="1615" t="s">
        <v>4715</v>
      </c>
      <c r="H364" s="1615" t="s">
        <v>4716</v>
      </c>
      <c r="I364" s="1615" t="s">
        <v>4717</v>
      </c>
      <c r="J364" s="1615" t="s">
        <v>4718</v>
      </c>
      <c r="K364" s="1615" t="s">
        <v>3278</v>
      </c>
    </row>
    <row r="365" spans="1:11" customFormat="1" ht="16.5" x14ac:dyDescent="0.3">
      <c r="A365" s="1623">
        <v>110034</v>
      </c>
      <c r="B365" s="1615" t="s">
        <v>2459</v>
      </c>
      <c r="C365" s="1615" t="s">
        <v>3263</v>
      </c>
      <c r="D365" s="1615" t="s">
        <v>2414</v>
      </c>
      <c r="E365" s="1615" t="s">
        <v>2264</v>
      </c>
      <c r="F365" s="1615" t="s">
        <v>2394</v>
      </c>
      <c r="G365" s="1615" t="s">
        <v>4719</v>
      </c>
      <c r="H365" s="1615" t="s">
        <v>4720</v>
      </c>
      <c r="I365" s="1615" t="s">
        <v>4721</v>
      </c>
      <c r="J365" s="1615" t="s">
        <v>4722</v>
      </c>
      <c r="K365" s="1615" t="s">
        <v>3278</v>
      </c>
    </row>
    <row r="366" spans="1:11" customFormat="1" ht="16.5" x14ac:dyDescent="0.3">
      <c r="A366" s="1623">
        <v>110037</v>
      </c>
      <c r="B366" s="1615" t="s">
        <v>2458</v>
      </c>
      <c r="C366" s="1615" t="s">
        <v>3263</v>
      </c>
      <c r="D366" s="1615" t="s">
        <v>2414</v>
      </c>
      <c r="E366" s="1615" t="s">
        <v>2264</v>
      </c>
      <c r="F366" s="1615" t="s">
        <v>2394</v>
      </c>
      <c r="G366" s="1615" t="s">
        <v>4723</v>
      </c>
      <c r="H366" s="1615" t="s">
        <v>4724</v>
      </c>
      <c r="I366" s="1615" t="s">
        <v>4725</v>
      </c>
      <c r="J366" s="1615" t="s">
        <v>4726</v>
      </c>
      <c r="K366" s="1615" t="s">
        <v>3278</v>
      </c>
    </row>
    <row r="367" spans="1:11" customFormat="1" ht="16.5" x14ac:dyDescent="0.3">
      <c r="A367" s="1623">
        <v>113022</v>
      </c>
      <c r="B367" s="1615" t="s">
        <v>2455</v>
      </c>
      <c r="C367" s="1615" t="s">
        <v>3263</v>
      </c>
      <c r="D367" s="1615" t="s">
        <v>2414</v>
      </c>
      <c r="E367" s="1615" t="s">
        <v>2264</v>
      </c>
      <c r="F367" s="1615" t="s">
        <v>2394</v>
      </c>
      <c r="G367" s="1615" t="s">
        <v>4727</v>
      </c>
      <c r="H367" s="1615" t="s">
        <v>4728</v>
      </c>
      <c r="I367" s="1615" t="s">
        <v>4729</v>
      </c>
      <c r="J367" s="1615" t="s">
        <v>4730</v>
      </c>
      <c r="K367" s="1615" t="s">
        <v>3278</v>
      </c>
    </row>
    <row r="368" spans="1:11" customFormat="1" ht="16.5" x14ac:dyDescent="0.3">
      <c r="A368" s="1623">
        <v>110041</v>
      </c>
      <c r="B368" s="1615" t="s">
        <v>2456</v>
      </c>
      <c r="C368" s="1615" t="s">
        <v>3263</v>
      </c>
      <c r="D368" s="1615" t="s">
        <v>2414</v>
      </c>
      <c r="E368" s="1615" t="s">
        <v>2264</v>
      </c>
      <c r="F368" s="1615" t="s">
        <v>2394</v>
      </c>
      <c r="G368" s="1615" t="s">
        <v>4731</v>
      </c>
      <c r="H368" s="1615" t="s">
        <v>4732</v>
      </c>
      <c r="I368" s="1615" t="s">
        <v>4733</v>
      </c>
      <c r="J368" s="1615" t="s">
        <v>4734</v>
      </c>
      <c r="K368" s="1615" t="s">
        <v>3278</v>
      </c>
    </row>
    <row r="369" spans="1:11" customFormat="1" ht="16.5" x14ac:dyDescent="0.3">
      <c r="A369" s="1623">
        <v>110038</v>
      </c>
      <c r="B369" s="1615" t="s">
        <v>2457</v>
      </c>
      <c r="C369" s="1615" t="s">
        <v>3263</v>
      </c>
      <c r="D369" s="1615" t="s">
        <v>2414</v>
      </c>
      <c r="E369" s="1615" t="s">
        <v>2264</v>
      </c>
      <c r="F369" s="1615" t="s">
        <v>2394</v>
      </c>
      <c r="G369" s="1615" t="s">
        <v>4735</v>
      </c>
      <c r="H369" s="1615" t="s">
        <v>4736</v>
      </c>
      <c r="I369" s="1615" t="s">
        <v>4737</v>
      </c>
      <c r="J369" s="1615" t="s">
        <v>4738</v>
      </c>
      <c r="K369" s="1615" t="s">
        <v>3278</v>
      </c>
    </row>
    <row r="370" spans="1:11" customFormat="1" ht="16.5" x14ac:dyDescent="0.3">
      <c r="A370" s="1623">
        <v>115018</v>
      </c>
      <c r="B370" s="1615" t="s">
        <v>2450</v>
      </c>
      <c r="C370" s="1615" t="s">
        <v>3263</v>
      </c>
      <c r="D370" s="1615" t="s">
        <v>2405</v>
      </c>
      <c r="E370" s="1615" t="s">
        <v>2264</v>
      </c>
      <c r="F370" s="1615" t="s">
        <v>2394</v>
      </c>
      <c r="G370" s="1615" t="s">
        <v>4739</v>
      </c>
      <c r="H370" s="1615" t="s">
        <v>4740</v>
      </c>
      <c r="I370" s="1615" t="s">
        <v>4741</v>
      </c>
      <c r="J370" s="1615" t="s">
        <v>4742</v>
      </c>
      <c r="K370" s="1615" t="s">
        <v>3278</v>
      </c>
    </row>
    <row r="371" spans="1:11" customFormat="1" ht="16.5" x14ac:dyDescent="0.3">
      <c r="A371" s="1623">
        <v>115017</v>
      </c>
      <c r="B371" s="1615" t="s">
        <v>2451</v>
      </c>
      <c r="C371" s="1615" t="s">
        <v>3263</v>
      </c>
      <c r="D371" s="1615" t="s">
        <v>2405</v>
      </c>
      <c r="E371" s="1615" t="s">
        <v>2264</v>
      </c>
      <c r="F371" s="1615" t="s">
        <v>2394</v>
      </c>
      <c r="G371" s="1615" t="s">
        <v>3355</v>
      </c>
      <c r="H371" s="1615" t="s">
        <v>4743</v>
      </c>
      <c r="I371" s="1615" t="s">
        <v>4744</v>
      </c>
      <c r="J371" s="1615" t="s">
        <v>4745</v>
      </c>
      <c r="K371" s="1615" t="s">
        <v>3278</v>
      </c>
    </row>
    <row r="372" spans="1:11" customFormat="1" ht="16.5" x14ac:dyDescent="0.3">
      <c r="A372" s="1623">
        <v>117006</v>
      </c>
      <c r="B372" s="1615" t="s">
        <v>2447</v>
      </c>
      <c r="C372" s="1615" t="s">
        <v>3263</v>
      </c>
      <c r="D372" s="1615" t="s">
        <v>2405</v>
      </c>
      <c r="E372" s="1615" t="s">
        <v>2264</v>
      </c>
      <c r="F372" s="1615" t="s">
        <v>2394</v>
      </c>
      <c r="G372" s="1615" t="s">
        <v>4746</v>
      </c>
      <c r="H372" s="1615" t="s">
        <v>4747</v>
      </c>
      <c r="I372" s="1615" t="s">
        <v>4748</v>
      </c>
      <c r="J372" s="1615" t="s">
        <v>4749</v>
      </c>
      <c r="K372" s="1615" t="s">
        <v>3278</v>
      </c>
    </row>
    <row r="373" spans="1:11" customFormat="1" ht="16.5" x14ac:dyDescent="0.3">
      <c r="A373" s="1623">
        <v>117012</v>
      </c>
      <c r="B373" s="1615" t="s">
        <v>2445</v>
      </c>
      <c r="C373" s="1615" t="s">
        <v>3263</v>
      </c>
      <c r="D373" s="1615" t="s">
        <v>2405</v>
      </c>
      <c r="E373" s="1615" t="s">
        <v>2264</v>
      </c>
      <c r="F373" s="1615" t="s">
        <v>2394</v>
      </c>
      <c r="G373" s="1615" t="s">
        <v>4750</v>
      </c>
      <c r="H373" s="1615" t="s">
        <v>4751</v>
      </c>
      <c r="I373" s="1615" t="s">
        <v>4752</v>
      </c>
      <c r="J373" s="1615" t="s">
        <v>4753</v>
      </c>
      <c r="K373" s="1615" t="s">
        <v>3278</v>
      </c>
    </row>
    <row r="374" spans="1:11" customFormat="1" ht="16.5" x14ac:dyDescent="0.3">
      <c r="A374" s="1623">
        <v>117011</v>
      </c>
      <c r="B374" s="1615" t="s">
        <v>2446</v>
      </c>
      <c r="C374" s="1615" t="s">
        <v>3263</v>
      </c>
      <c r="D374" s="1615" t="s">
        <v>2405</v>
      </c>
      <c r="E374" s="1615" t="s">
        <v>2264</v>
      </c>
      <c r="F374" s="1615" t="s">
        <v>2394</v>
      </c>
      <c r="G374" s="1615" t="s">
        <v>4754</v>
      </c>
      <c r="H374" s="1615" t="s">
        <v>4755</v>
      </c>
      <c r="I374" s="1615" t="s">
        <v>4756</v>
      </c>
      <c r="J374" s="1615" t="s">
        <v>4757</v>
      </c>
      <c r="K374" s="1615" t="s">
        <v>3278</v>
      </c>
    </row>
    <row r="375" spans="1:11" customFormat="1" ht="16.5" x14ac:dyDescent="0.3">
      <c r="A375" s="1623">
        <v>116045</v>
      </c>
      <c r="B375" s="1615" t="s">
        <v>2448</v>
      </c>
      <c r="C375" s="1615" t="s">
        <v>3263</v>
      </c>
      <c r="D375" s="1615" t="s">
        <v>2405</v>
      </c>
      <c r="E375" s="1615" t="s">
        <v>2264</v>
      </c>
      <c r="F375" s="1615" t="s">
        <v>2394</v>
      </c>
      <c r="G375" s="1615" t="s">
        <v>4184</v>
      </c>
      <c r="H375" s="1615" t="s">
        <v>4758</v>
      </c>
      <c r="I375" s="1615" t="s">
        <v>4759</v>
      </c>
      <c r="J375" s="1615" t="s">
        <v>4760</v>
      </c>
      <c r="K375" s="1615" t="s">
        <v>3278</v>
      </c>
    </row>
    <row r="376" spans="1:11" customFormat="1" ht="16.5" x14ac:dyDescent="0.3">
      <c r="A376" s="1623">
        <v>116015</v>
      </c>
      <c r="B376" s="1615" t="s">
        <v>2449</v>
      </c>
      <c r="C376" s="1615" t="s">
        <v>3263</v>
      </c>
      <c r="D376" s="1615" t="s">
        <v>2405</v>
      </c>
      <c r="E376" s="1615" t="s">
        <v>2264</v>
      </c>
      <c r="F376" s="1615" t="s">
        <v>2394</v>
      </c>
      <c r="G376" s="1615" t="s">
        <v>4761</v>
      </c>
      <c r="H376" s="1615" t="s">
        <v>4762</v>
      </c>
      <c r="I376" s="1615" t="s">
        <v>4763</v>
      </c>
      <c r="J376" s="1615" t="s">
        <v>4764</v>
      </c>
      <c r="K376" s="1615" t="s">
        <v>3278</v>
      </c>
    </row>
    <row r="377" spans="1:11" customFormat="1" ht="16.5" x14ac:dyDescent="0.3">
      <c r="A377" s="1623">
        <v>114020</v>
      </c>
      <c r="B377" s="1615" t="s">
        <v>2453</v>
      </c>
      <c r="C377" s="1615" t="s">
        <v>3263</v>
      </c>
      <c r="D377" s="1615" t="s">
        <v>2405</v>
      </c>
      <c r="E377" s="1615" t="s">
        <v>2264</v>
      </c>
      <c r="F377" s="1615" t="s">
        <v>2394</v>
      </c>
      <c r="G377" s="1615" t="s">
        <v>4765</v>
      </c>
      <c r="H377" s="1615" t="s">
        <v>4766</v>
      </c>
      <c r="I377" s="1615" t="s">
        <v>4767</v>
      </c>
      <c r="J377" s="1615" t="s">
        <v>4768</v>
      </c>
      <c r="K377" s="1615" t="s">
        <v>3278</v>
      </c>
    </row>
    <row r="378" spans="1:11" customFormat="1" ht="16.5" x14ac:dyDescent="0.3">
      <c r="A378" s="1623">
        <v>115008</v>
      </c>
      <c r="B378" s="1615" t="s">
        <v>2452</v>
      </c>
      <c r="C378" s="1615" t="s">
        <v>3263</v>
      </c>
      <c r="D378" s="1615" t="s">
        <v>2405</v>
      </c>
      <c r="E378" s="1615" t="s">
        <v>2264</v>
      </c>
      <c r="F378" s="1615" t="s">
        <v>2394</v>
      </c>
      <c r="G378" s="1615" t="s">
        <v>4769</v>
      </c>
      <c r="H378" s="1615" t="s">
        <v>4770</v>
      </c>
      <c r="I378" s="1615" t="s">
        <v>4771</v>
      </c>
      <c r="J378" s="1615" t="s">
        <v>4772</v>
      </c>
      <c r="K378" s="1615" t="s">
        <v>3278</v>
      </c>
    </row>
    <row r="379" spans="1:11" customFormat="1" ht="16.5" x14ac:dyDescent="0.3">
      <c r="A379" s="1623">
        <v>118037</v>
      </c>
      <c r="B379" s="1615" t="s">
        <v>3264</v>
      </c>
      <c r="C379" s="1615" t="s">
        <v>3263</v>
      </c>
      <c r="D379" s="1615" t="s">
        <v>2405</v>
      </c>
      <c r="E379" s="1615" t="s">
        <v>2264</v>
      </c>
      <c r="F379" s="1615" t="s">
        <v>2394</v>
      </c>
      <c r="G379" s="1615" t="s">
        <v>4773</v>
      </c>
      <c r="H379" s="1615" t="s">
        <v>4774</v>
      </c>
      <c r="I379" s="1615" t="s">
        <v>4775</v>
      </c>
      <c r="J379" s="1615" t="s">
        <v>4776</v>
      </c>
      <c r="K379" s="1615" t="s">
        <v>3278</v>
      </c>
    </row>
    <row r="380" spans="1:11" customFormat="1" ht="16.5" x14ac:dyDescent="0.3">
      <c r="A380" s="1623">
        <v>117068</v>
      </c>
      <c r="B380" s="1615" t="s">
        <v>2443</v>
      </c>
      <c r="C380" s="1615" t="s">
        <v>3263</v>
      </c>
      <c r="D380" s="1615" t="s">
        <v>2405</v>
      </c>
      <c r="E380" s="1615" t="s">
        <v>2264</v>
      </c>
      <c r="F380" s="1615" t="s">
        <v>2394</v>
      </c>
      <c r="G380" s="1615" t="s">
        <v>4777</v>
      </c>
      <c r="H380" s="1615" t="s">
        <v>4778</v>
      </c>
      <c r="I380" s="1615" t="s">
        <v>4779</v>
      </c>
      <c r="J380" s="1615" t="s">
        <v>4780</v>
      </c>
      <c r="K380" s="1615" t="s">
        <v>3278</v>
      </c>
    </row>
    <row r="381" spans="1:11" customFormat="1" ht="16.5" x14ac:dyDescent="0.3">
      <c r="A381" s="1623">
        <v>117065</v>
      </c>
      <c r="B381" s="1615" t="s">
        <v>2444</v>
      </c>
      <c r="C381" s="1615" t="s">
        <v>3263</v>
      </c>
      <c r="D381" s="1615" t="s">
        <v>2405</v>
      </c>
      <c r="E381" s="1615" t="s">
        <v>2264</v>
      </c>
      <c r="F381" s="1615" t="s">
        <v>2394</v>
      </c>
      <c r="G381" s="1615" t="s">
        <v>4781</v>
      </c>
      <c r="H381" s="1615" t="s">
        <v>4782</v>
      </c>
      <c r="I381" s="1615" t="s">
        <v>4783</v>
      </c>
      <c r="J381" s="1615" t="s">
        <v>4784</v>
      </c>
      <c r="K381" s="1615" t="s">
        <v>3278</v>
      </c>
    </row>
    <row r="382" spans="1:11" customFormat="1" ht="16.5" x14ac:dyDescent="0.3">
      <c r="A382" s="1623">
        <v>120012</v>
      </c>
      <c r="B382" s="1615" t="s">
        <v>2439</v>
      </c>
      <c r="C382" s="1615" t="s">
        <v>3263</v>
      </c>
      <c r="D382" s="1615" t="s">
        <v>2440</v>
      </c>
      <c r="E382" s="1615" t="s">
        <v>2264</v>
      </c>
      <c r="F382" s="1615" t="s">
        <v>2394</v>
      </c>
      <c r="G382" s="1615" t="s">
        <v>4785</v>
      </c>
      <c r="H382" s="1615" t="s">
        <v>4786</v>
      </c>
      <c r="I382" s="1615" t="s">
        <v>4787</v>
      </c>
      <c r="J382" s="1615" t="s">
        <v>4788</v>
      </c>
      <c r="K382" s="1615" t="s">
        <v>3278</v>
      </c>
    </row>
    <row r="383" spans="1:11" customFormat="1" ht="16.5" x14ac:dyDescent="0.3">
      <c r="A383" s="1623">
        <v>118038</v>
      </c>
      <c r="B383" s="1615" t="s">
        <v>2441</v>
      </c>
      <c r="C383" s="1615" t="s">
        <v>3263</v>
      </c>
      <c r="D383" s="1615" t="s">
        <v>2440</v>
      </c>
      <c r="E383" s="1615" t="s">
        <v>2264</v>
      </c>
      <c r="F383" s="1615" t="s">
        <v>2394</v>
      </c>
      <c r="G383" s="1615" t="s">
        <v>4789</v>
      </c>
      <c r="H383" s="1615" t="s">
        <v>4790</v>
      </c>
      <c r="I383" s="1615" t="s">
        <v>4791</v>
      </c>
      <c r="J383" s="1615" t="s">
        <v>4792</v>
      </c>
      <c r="K383" s="1615" t="s">
        <v>3278</v>
      </c>
    </row>
    <row r="384" spans="1:11" customFormat="1" ht="16.5" x14ac:dyDescent="0.3">
      <c r="A384" s="1623">
        <v>117066</v>
      </c>
      <c r="B384" s="1615" t="s">
        <v>2442</v>
      </c>
      <c r="C384" s="1615" t="s">
        <v>3263</v>
      </c>
      <c r="D384" s="1615" t="s">
        <v>2440</v>
      </c>
      <c r="E384" s="1615" t="s">
        <v>2264</v>
      </c>
      <c r="F384" s="1615" t="s">
        <v>2394</v>
      </c>
      <c r="G384" s="1615" t="s">
        <v>4793</v>
      </c>
      <c r="H384" s="1615" t="s">
        <v>4794</v>
      </c>
      <c r="I384" s="1615" t="s">
        <v>4795</v>
      </c>
      <c r="J384" s="1615" t="s">
        <v>4796</v>
      </c>
      <c r="K384" s="1615" t="s">
        <v>3278</v>
      </c>
    </row>
    <row r="385" spans="1:11" customFormat="1" ht="16.5" x14ac:dyDescent="0.3">
      <c r="A385" s="1623">
        <v>123015</v>
      </c>
      <c r="B385" s="1615" t="s">
        <v>2429</v>
      </c>
      <c r="C385" s="1615" t="s">
        <v>3263</v>
      </c>
      <c r="D385" s="1615" t="s">
        <v>2393</v>
      </c>
      <c r="E385" s="1615" t="s">
        <v>2264</v>
      </c>
      <c r="F385" s="1615" t="s">
        <v>2394</v>
      </c>
      <c r="G385" s="1615" t="s">
        <v>4797</v>
      </c>
      <c r="H385" s="1615" t="s">
        <v>4798</v>
      </c>
      <c r="I385" s="1615" t="s">
        <v>4799</v>
      </c>
      <c r="J385" s="1615" t="s">
        <v>4800</v>
      </c>
      <c r="K385" s="1615" t="s">
        <v>3278</v>
      </c>
    </row>
    <row r="386" spans="1:11" customFormat="1" ht="16.5" x14ac:dyDescent="0.3">
      <c r="A386" s="1623">
        <v>122120</v>
      </c>
      <c r="B386" s="1615" t="s">
        <v>2432</v>
      </c>
      <c r="C386" s="1615" t="s">
        <v>3263</v>
      </c>
      <c r="D386" s="1615" t="s">
        <v>2393</v>
      </c>
      <c r="E386" s="1615" t="s">
        <v>2264</v>
      </c>
      <c r="F386" s="1615" t="s">
        <v>2394</v>
      </c>
      <c r="G386" s="1615" t="s">
        <v>4801</v>
      </c>
      <c r="H386" s="1615" t="s">
        <v>4802</v>
      </c>
      <c r="I386" s="1615" t="s">
        <v>4803</v>
      </c>
      <c r="J386" s="1615" t="s">
        <v>4804</v>
      </c>
      <c r="K386" s="1615" t="s">
        <v>3278</v>
      </c>
    </row>
    <row r="387" spans="1:11" customFormat="1" ht="16.5" x14ac:dyDescent="0.3">
      <c r="A387" s="1623">
        <v>120011</v>
      </c>
      <c r="B387" s="1615" t="s">
        <v>2438</v>
      </c>
      <c r="C387" s="1615" t="s">
        <v>3263</v>
      </c>
      <c r="D387" s="1615" t="s">
        <v>2393</v>
      </c>
      <c r="E387" s="1615" t="s">
        <v>2264</v>
      </c>
      <c r="F387" s="1615" t="s">
        <v>2394</v>
      </c>
      <c r="G387" s="1615" t="s">
        <v>4805</v>
      </c>
      <c r="H387" s="1615" t="s">
        <v>4806</v>
      </c>
      <c r="I387" s="1615" t="s">
        <v>4807</v>
      </c>
      <c r="J387" s="1615" t="s">
        <v>4808</v>
      </c>
      <c r="K387" s="1615" t="s">
        <v>3278</v>
      </c>
    </row>
    <row r="388" spans="1:11" customFormat="1" ht="16.5" x14ac:dyDescent="0.3">
      <c r="A388" s="1623">
        <v>122119</v>
      </c>
      <c r="B388" s="1615" t="s">
        <v>2433</v>
      </c>
      <c r="C388" s="1615" t="s">
        <v>3263</v>
      </c>
      <c r="D388" s="1615" t="s">
        <v>2393</v>
      </c>
      <c r="E388" s="1615" t="s">
        <v>2264</v>
      </c>
      <c r="F388" s="1615" t="s">
        <v>2394</v>
      </c>
      <c r="G388" s="1615" t="s">
        <v>4809</v>
      </c>
      <c r="H388" s="1615" t="s">
        <v>4810</v>
      </c>
      <c r="I388" s="1615" t="s">
        <v>4811</v>
      </c>
      <c r="J388" s="1615" t="s">
        <v>4812</v>
      </c>
      <c r="K388" s="1615" t="s">
        <v>3278</v>
      </c>
    </row>
    <row r="389" spans="1:11" customFormat="1" ht="16.5" x14ac:dyDescent="0.3">
      <c r="A389" s="1623">
        <v>120013</v>
      </c>
      <c r="B389" s="1615" t="s">
        <v>2437</v>
      </c>
      <c r="C389" s="1615" t="s">
        <v>3263</v>
      </c>
      <c r="D389" s="1615" t="s">
        <v>2393</v>
      </c>
      <c r="E389" s="1615" t="s">
        <v>2264</v>
      </c>
      <c r="F389" s="1615" t="s">
        <v>2394</v>
      </c>
      <c r="G389" s="1615" t="s">
        <v>4813</v>
      </c>
      <c r="H389" s="1615" t="s">
        <v>4814</v>
      </c>
      <c r="I389" s="1615" t="s">
        <v>4815</v>
      </c>
      <c r="J389" s="1615" t="s">
        <v>4816</v>
      </c>
      <c r="K389" s="1615" t="s">
        <v>3278</v>
      </c>
    </row>
    <row r="390" spans="1:11" customFormat="1" ht="16.5" x14ac:dyDescent="0.3">
      <c r="A390" s="1623">
        <v>123010</v>
      </c>
      <c r="B390" s="1615" t="s">
        <v>2430</v>
      </c>
      <c r="C390" s="1615" t="s">
        <v>3263</v>
      </c>
      <c r="D390" s="1615" t="s">
        <v>2393</v>
      </c>
      <c r="E390" s="1615" t="s">
        <v>2264</v>
      </c>
      <c r="F390" s="1615" t="s">
        <v>2394</v>
      </c>
      <c r="G390" s="1615" t="s">
        <v>4817</v>
      </c>
      <c r="H390" s="1615" t="s">
        <v>4818</v>
      </c>
      <c r="I390" s="1615" t="s">
        <v>4819</v>
      </c>
      <c r="J390" s="1615" t="s">
        <v>4820</v>
      </c>
      <c r="K390" s="1615" t="s">
        <v>3278</v>
      </c>
    </row>
    <row r="391" spans="1:11" customFormat="1" ht="16.5" x14ac:dyDescent="0.3">
      <c r="A391" s="1623">
        <v>122091</v>
      </c>
      <c r="B391" s="1615" t="s">
        <v>2434</v>
      </c>
      <c r="C391" s="1615" t="s">
        <v>3263</v>
      </c>
      <c r="D391" s="1615" t="s">
        <v>2393</v>
      </c>
      <c r="E391" s="1615" t="s">
        <v>2264</v>
      </c>
      <c r="F391" s="1615" t="s">
        <v>2394</v>
      </c>
      <c r="G391" s="1615" t="s">
        <v>4821</v>
      </c>
      <c r="H391" s="1615" t="s">
        <v>4822</v>
      </c>
      <c r="I391" s="1615" t="s">
        <v>4823</v>
      </c>
      <c r="J391" s="1615" t="s">
        <v>4824</v>
      </c>
      <c r="K391" s="1615" t="s">
        <v>3278</v>
      </c>
    </row>
    <row r="392" spans="1:11" customFormat="1" ht="16.5" x14ac:dyDescent="0.3">
      <c r="A392" s="1623">
        <v>122024</v>
      </c>
      <c r="B392" s="1615" t="s">
        <v>2436</v>
      </c>
      <c r="C392" s="1615" t="s">
        <v>3263</v>
      </c>
      <c r="D392" s="1615" t="s">
        <v>2393</v>
      </c>
      <c r="E392" s="1615" t="s">
        <v>2264</v>
      </c>
      <c r="F392" s="1615" t="s">
        <v>2394</v>
      </c>
      <c r="G392" s="1615" t="s">
        <v>4825</v>
      </c>
      <c r="H392" s="1615" t="s">
        <v>4826</v>
      </c>
      <c r="I392" s="1615" t="s">
        <v>4827</v>
      </c>
      <c r="J392" s="1615" t="s">
        <v>4828</v>
      </c>
      <c r="K392" s="1615" t="s">
        <v>3278</v>
      </c>
    </row>
    <row r="393" spans="1:11" customFormat="1" ht="16.5" x14ac:dyDescent="0.3">
      <c r="A393" s="1623">
        <v>123036</v>
      </c>
      <c r="B393" s="1615" t="s">
        <v>2428</v>
      </c>
      <c r="C393" s="1615" t="s">
        <v>3263</v>
      </c>
      <c r="D393" s="1615" t="s">
        <v>2393</v>
      </c>
      <c r="E393" s="1615" t="s">
        <v>2264</v>
      </c>
      <c r="F393" s="1615" t="s">
        <v>2394</v>
      </c>
      <c r="G393" s="1615" t="s">
        <v>4829</v>
      </c>
      <c r="H393" s="1615" t="s">
        <v>4830</v>
      </c>
      <c r="I393" s="1615" t="s">
        <v>4831</v>
      </c>
      <c r="J393" s="1615" t="s">
        <v>4832</v>
      </c>
      <c r="K393" s="1615" t="s">
        <v>3278</v>
      </c>
    </row>
    <row r="394" spans="1:11" customFormat="1" ht="16.5" x14ac:dyDescent="0.3">
      <c r="A394" s="1623">
        <v>122151</v>
      </c>
      <c r="B394" s="1615" t="s">
        <v>2431</v>
      </c>
      <c r="C394" s="1615" t="s">
        <v>3263</v>
      </c>
      <c r="D394" s="1615" t="s">
        <v>2393</v>
      </c>
      <c r="E394" s="1615" t="s">
        <v>2264</v>
      </c>
      <c r="F394" s="1615" t="s">
        <v>2394</v>
      </c>
      <c r="G394" s="1615" t="s">
        <v>4833</v>
      </c>
      <c r="H394" s="1615" t="s">
        <v>4834</v>
      </c>
      <c r="I394" s="1615" t="s">
        <v>4835</v>
      </c>
      <c r="J394" s="1615" t="s">
        <v>4836</v>
      </c>
      <c r="K394" s="1615" t="s">
        <v>3278</v>
      </c>
    </row>
    <row r="395" spans="1:11" customFormat="1" ht="16.5" x14ac:dyDescent="0.3">
      <c r="A395" s="1623">
        <v>122090</v>
      </c>
      <c r="B395" s="1615" t="s">
        <v>2435</v>
      </c>
      <c r="C395" s="1615" t="s">
        <v>3263</v>
      </c>
      <c r="D395" s="1615" t="s">
        <v>2393</v>
      </c>
      <c r="E395" s="1615" t="s">
        <v>2264</v>
      </c>
      <c r="F395" s="1615" t="s">
        <v>2394</v>
      </c>
      <c r="G395" s="1615" t="s">
        <v>4837</v>
      </c>
      <c r="H395" s="1615" t="s">
        <v>4838</v>
      </c>
      <c r="I395" s="1615" t="s">
        <v>4839</v>
      </c>
      <c r="J395" s="1615" t="s">
        <v>4840</v>
      </c>
      <c r="K395" s="1615" t="s">
        <v>3278</v>
      </c>
    </row>
    <row r="396" spans="1:11" customFormat="1" ht="16.5" x14ac:dyDescent="0.3">
      <c r="A396" s="1623">
        <v>105048</v>
      </c>
      <c r="B396" s="1615" t="s">
        <v>2426</v>
      </c>
      <c r="C396" s="1615" t="s">
        <v>3265</v>
      </c>
      <c r="D396" s="1615" t="s">
        <v>540</v>
      </c>
      <c r="E396" s="1615" t="s">
        <v>2264</v>
      </c>
      <c r="F396" s="1615" t="s">
        <v>2394</v>
      </c>
      <c r="G396" s="1615" t="s">
        <v>4841</v>
      </c>
      <c r="H396" s="1615" t="s">
        <v>4842</v>
      </c>
      <c r="I396" s="1615" t="s">
        <v>4843</v>
      </c>
      <c r="J396" s="1615" t="s">
        <v>4844</v>
      </c>
      <c r="K396" s="1615" t="s">
        <v>3278</v>
      </c>
    </row>
    <row r="397" spans="1:11" customFormat="1" ht="16.5" x14ac:dyDescent="0.3">
      <c r="A397" s="1623">
        <v>110066</v>
      </c>
      <c r="B397" s="1615" t="s">
        <v>2424</v>
      </c>
      <c r="C397" s="1615" t="s">
        <v>3265</v>
      </c>
      <c r="D397" s="1615" t="s">
        <v>503</v>
      </c>
      <c r="E397" s="1615" t="s">
        <v>2264</v>
      </c>
      <c r="F397" s="1615" t="s">
        <v>2394</v>
      </c>
      <c r="G397" s="1615" t="s">
        <v>4845</v>
      </c>
      <c r="H397" s="1615" t="s">
        <v>4846</v>
      </c>
      <c r="I397" s="1615" t="s">
        <v>4847</v>
      </c>
      <c r="J397" s="1615" t="s">
        <v>4848</v>
      </c>
      <c r="K397" s="1615" t="s">
        <v>3278</v>
      </c>
    </row>
    <row r="398" spans="1:11" customFormat="1" ht="16.5" x14ac:dyDescent="0.3">
      <c r="A398" s="1623">
        <v>117057</v>
      </c>
      <c r="B398" s="1615" t="s">
        <v>2062</v>
      </c>
      <c r="C398" s="1615" t="s">
        <v>3265</v>
      </c>
      <c r="D398" s="1615" t="s">
        <v>558</v>
      </c>
      <c r="E398" s="1615" t="s">
        <v>2264</v>
      </c>
      <c r="F398" s="1615" t="s">
        <v>2394</v>
      </c>
      <c r="G398" s="1615" t="s">
        <v>4849</v>
      </c>
      <c r="H398" s="1615" t="s">
        <v>4850</v>
      </c>
      <c r="I398" s="1615" t="s">
        <v>4851</v>
      </c>
      <c r="J398" s="1615" t="s">
        <v>4852</v>
      </c>
      <c r="K398" s="1615" t="s">
        <v>3278</v>
      </c>
    </row>
    <row r="399" spans="1:11" customFormat="1" ht="16.5" x14ac:dyDescent="0.3">
      <c r="A399" s="1623">
        <v>113004</v>
      </c>
      <c r="B399" s="1615" t="s">
        <v>2422</v>
      </c>
      <c r="C399" s="1615" t="s">
        <v>3265</v>
      </c>
      <c r="D399" s="1615" t="s">
        <v>1375</v>
      </c>
      <c r="E399" s="1615" t="s">
        <v>2264</v>
      </c>
      <c r="F399" s="1615" t="s">
        <v>2394</v>
      </c>
      <c r="G399" s="1615" t="s">
        <v>4853</v>
      </c>
      <c r="H399" s="1615" t="s">
        <v>4854</v>
      </c>
      <c r="I399" s="1615" t="s">
        <v>4855</v>
      </c>
      <c r="J399" s="1615" t="s">
        <v>4856</v>
      </c>
      <c r="K399" s="1615" t="s">
        <v>3278</v>
      </c>
    </row>
    <row r="400" spans="1:11" customFormat="1" ht="16.5" x14ac:dyDescent="0.3">
      <c r="A400" s="1623">
        <v>123050</v>
      </c>
      <c r="B400" s="1615" t="s">
        <v>2420</v>
      </c>
      <c r="C400" s="1615" t="s">
        <v>3265</v>
      </c>
      <c r="D400" s="1615" t="s">
        <v>419</v>
      </c>
      <c r="E400" s="1615" t="s">
        <v>2264</v>
      </c>
      <c r="F400" s="1615" t="s">
        <v>2394</v>
      </c>
      <c r="G400" s="1615" t="s">
        <v>4857</v>
      </c>
      <c r="H400" s="1615" t="s">
        <v>4858</v>
      </c>
      <c r="I400" s="1615" t="s">
        <v>4859</v>
      </c>
      <c r="J400" s="1615" t="s">
        <v>4860</v>
      </c>
      <c r="K400" s="1615" t="s">
        <v>3278</v>
      </c>
    </row>
    <row r="401" spans="1:11" customFormat="1" ht="16.5" x14ac:dyDescent="0.3">
      <c r="A401" s="1623">
        <v>110043</v>
      </c>
      <c r="B401" s="1615" t="s">
        <v>2419</v>
      </c>
      <c r="C401" s="1615" t="s">
        <v>3266</v>
      </c>
      <c r="D401" s="1615" t="s">
        <v>774</v>
      </c>
      <c r="E401" s="1615" t="s">
        <v>2264</v>
      </c>
      <c r="F401" s="1615" t="s">
        <v>2394</v>
      </c>
      <c r="G401" s="1615" t="s">
        <v>4861</v>
      </c>
      <c r="H401" s="1615" t="s">
        <v>4862</v>
      </c>
      <c r="I401" s="1615" t="s">
        <v>4863</v>
      </c>
      <c r="J401" s="1615" t="s">
        <v>4864</v>
      </c>
      <c r="K401" s="1615" t="s">
        <v>3278</v>
      </c>
    </row>
    <row r="402" spans="1:11" customFormat="1" ht="16.5" x14ac:dyDescent="0.3">
      <c r="A402" s="1623">
        <v>118032</v>
      </c>
      <c r="B402" s="1615" t="s">
        <v>2418</v>
      </c>
      <c r="C402" s="1615" t="s">
        <v>3266</v>
      </c>
      <c r="D402" s="1615" t="s">
        <v>774</v>
      </c>
      <c r="E402" s="1615" t="s">
        <v>2264</v>
      </c>
      <c r="F402" s="1615" t="s">
        <v>2394</v>
      </c>
      <c r="G402" s="1615" t="s">
        <v>4865</v>
      </c>
      <c r="H402" s="1615" t="s">
        <v>4866</v>
      </c>
      <c r="I402" s="1615" t="s">
        <v>4867</v>
      </c>
      <c r="J402" s="1615" t="s">
        <v>4868</v>
      </c>
      <c r="K402" s="1615" t="s">
        <v>3278</v>
      </c>
    </row>
    <row r="403" spans="1:11" customFormat="1" ht="16.5" x14ac:dyDescent="0.3">
      <c r="A403" s="1623">
        <v>110036</v>
      </c>
      <c r="B403" s="1615" t="s">
        <v>2417</v>
      </c>
      <c r="C403" s="1615" t="s">
        <v>3266</v>
      </c>
      <c r="D403" s="1615" t="s">
        <v>2414</v>
      </c>
      <c r="E403" s="1615" t="s">
        <v>2264</v>
      </c>
      <c r="F403" s="1615" t="s">
        <v>2394</v>
      </c>
      <c r="G403" s="1615" t="s">
        <v>3987</v>
      </c>
      <c r="H403" s="1615" t="s">
        <v>4869</v>
      </c>
      <c r="I403" s="1615" t="s">
        <v>4870</v>
      </c>
      <c r="J403" s="1615" t="s">
        <v>4871</v>
      </c>
      <c r="K403" s="1615" t="s">
        <v>3278</v>
      </c>
    </row>
    <row r="404" spans="1:11" customFormat="1" ht="16.5" x14ac:dyDescent="0.3">
      <c r="A404" s="1623">
        <v>111010</v>
      </c>
      <c r="B404" s="1615" t="s">
        <v>2415</v>
      </c>
      <c r="C404" s="1615" t="s">
        <v>3266</v>
      </c>
      <c r="D404" s="1615" t="s">
        <v>2414</v>
      </c>
      <c r="E404" s="1615" t="s">
        <v>2264</v>
      </c>
      <c r="F404" s="1615" t="s">
        <v>2394</v>
      </c>
      <c r="G404" s="1615" t="s">
        <v>4872</v>
      </c>
      <c r="H404" s="1615" t="s">
        <v>4873</v>
      </c>
      <c r="I404" s="1615" t="s">
        <v>4874</v>
      </c>
      <c r="J404" s="1615" t="s">
        <v>4875</v>
      </c>
      <c r="K404" s="1615" t="s">
        <v>3278</v>
      </c>
    </row>
    <row r="405" spans="1:11" customFormat="1" ht="16.5" x14ac:dyDescent="0.3">
      <c r="A405" s="1623">
        <v>110040</v>
      </c>
      <c r="B405" s="1615" t="s">
        <v>2416</v>
      </c>
      <c r="C405" s="1615" t="s">
        <v>3266</v>
      </c>
      <c r="D405" s="1615" t="s">
        <v>2414</v>
      </c>
      <c r="E405" s="1615" t="s">
        <v>2264</v>
      </c>
      <c r="F405" s="1615" t="s">
        <v>2394</v>
      </c>
      <c r="G405" s="1615" t="s">
        <v>4876</v>
      </c>
      <c r="H405" s="1615" t="s">
        <v>4877</v>
      </c>
      <c r="I405" s="1615" t="s">
        <v>4878</v>
      </c>
      <c r="J405" s="1615" t="s">
        <v>4879</v>
      </c>
      <c r="K405" s="1615" t="s">
        <v>3278</v>
      </c>
    </row>
    <row r="406" spans="1:11" customFormat="1" ht="16.5" x14ac:dyDescent="0.3">
      <c r="A406" s="1623">
        <v>111031</v>
      </c>
      <c r="B406" s="1615" t="s">
        <v>2413</v>
      </c>
      <c r="C406" s="1615" t="s">
        <v>3266</v>
      </c>
      <c r="D406" s="1615" t="s">
        <v>2414</v>
      </c>
      <c r="E406" s="1615" t="s">
        <v>2264</v>
      </c>
      <c r="F406" s="1615" t="s">
        <v>2394</v>
      </c>
      <c r="G406" s="1615" t="s">
        <v>4880</v>
      </c>
      <c r="H406" s="1615" t="s">
        <v>4881</v>
      </c>
      <c r="I406" s="1615" t="s">
        <v>4882</v>
      </c>
      <c r="J406" s="1615" t="s">
        <v>4883</v>
      </c>
      <c r="K406" s="1615" t="s">
        <v>3278</v>
      </c>
    </row>
    <row r="407" spans="1:11" customFormat="1" ht="16.5" x14ac:dyDescent="0.3">
      <c r="A407" s="1623">
        <v>116046</v>
      </c>
      <c r="B407" s="1615" t="s">
        <v>2406</v>
      </c>
      <c r="C407" s="1615" t="s">
        <v>3266</v>
      </c>
      <c r="D407" s="1615" t="s">
        <v>2405</v>
      </c>
      <c r="E407" s="1615" t="s">
        <v>2264</v>
      </c>
      <c r="F407" s="1615" t="s">
        <v>2394</v>
      </c>
      <c r="G407" s="1615" t="s">
        <v>3311</v>
      </c>
      <c r="H407" s="1615" t="s">
        <v>4884</v>
      </c>
      <c r="I407" s="1615" t="s">
        <v>4885</v>
      </c>
      <c r="J407" s="1615" t="s">
        <v>4886</v>
      </c>
      <c r="K407" s="1615" t="s">
        <v>3278</v>
      </c>
    </row>
    <row r="408" spans="1:11" customFormat="1" ht="16.5" x14ac:dyDescent="0.3">
      <c r="A408" s="1623">
        <v>114030</v>
      </c>
      <c r="B408" s="1615" t="s">
        <v>2409</v>
      </c>
      <c r="C408" s="1615" t="s">
        <v>3266</v>
      </c>
      <c r="D408" s="1615" t="s">
        <v>2405</v>
      </c>
      <c r="E408" s="1615" t="s">
        <v>2264</v>
      </c>
      <c r="F408" s="1615" t="s">
        <v>2394</v>
      </c>
      <c r="G408" s="1615" t="s">
        <v>4887</v>
      </c>
      <c r="H408" s="1615" t="s">
        <v>4888</v>
      </c>
      <c r="I408" s="1615" t="s">
        <v>4889</v>
      </c>
      <c r="J408" s="1615" t="s">
        <v>4890</v>
      </c>
      <c r="K408" s="1615" t="s">
        <v>3278</v>
      </c>
    </row>
    <row r="409" spans="1:11" customFormat="1" ht="16.5" x14ac:dyDescent="0.3">
      <c r="A409" s="1623">
        <v>114023</v>
      </c>
      <c r="B409" s="1615" t="s">
        <v>2412</v>
      </c>
      <c r="C409" s="1615" t="s">
        <v>3266</v>
      </c>
      <c r="D409" s="1615" t="s">
        <v>2405</v>
      </c>
      <c r="E409" s="1615" t="s">
        <v>2264</v>
      </c>
      <c r="F409" s="1615" t="s">
        <v>2394</v>
      </c>
      <c r="G409" s="1615" t="s">
        <v>4891</v>
      </c>
      <c r="H409" s="1615" t="s">
        <v>4892</v>
      </c>
      <c r="I409" s="1615" t="s">
        <v>4893</v>
      </c>
      <c r="J409" s="1615" t="s">
        <v>4894</v>
      </c>
      <c r="K409" s="1615" t="s">
        <v>3278</v>
      </c>
    </row>
    <row r="410" spans="1:11" customFormat="1" ht="16.5" x14ac:dyDescent="0.3">
      <c r="A410" s="1623">
        <v>114024</v>
      </c>
      <c r="B410" s="1615" t="s">
        <v>2411</v>
      </c>
      <c r="C410" s="1615" t="s">
        <v>3266</v>
      </c>
      <c r="D410" s="1615" t="s">
        <v>2405</v>
      </c>
      <c r="E410" s="1615" t="s">
        <v>2264</v>
      </c>
      <c r="F410" s="1615" t="s">
        <v>2394</v>
      </c>
      <c r="G410" s="1615" t="s">
        <v>4895</v>
      </c>
      <c r="H410" s="1615" t="s">
        <v>4896</v>
      </c>
      <c r="I410" s="1615" t="s">
        <v>4897</v>
      </c>
      <c r="J410" s="1615" t="s">
        <v>4898</v>
      </c>
      <c r="K410" s="1615" t="s">
        <v>3278</v>
      </c>
    </row>
    <row r="411" spans="1:11" customFormat="1" ht="16.5" x14ac:dyDescent="0.3">
      <c r="A411" s="1623">
        <v>114026</v>
      </c>
      <c r="B411" s="1615" t="s">
        <v>2410</v>
      </c>
      <c r="C411" s="1615" t="s">
        <v>3266</v>
      </c>
      <c r="D411" s="1615" t="s">
        <v>2405</v>
      </c>
      <c r="E411" s="1615" t="s">
        <v>2264</v>
      </c>
      <c r="F411" s="1615" t="s">
        <v>2394</v>
      </c>
      <c r="G411" s="1615" t="s">
        <v>4899</v>
      </c>
      <c r="H411" s="1615" t="s">
        <v>4900</v>
      </c>
      <c r="I411" s="1615" t="s">
        <v>4901</v>
      </c>
      <c r="J411" s="1615" t="s">
        <v>4902</v>
      </c>
      <c r="K411" s="1615" t="s">
        <v>3278</v>
      </c>
    </row>
    <row r="412" spans="1:11" customFormat="1" ht="16.5" x14ac:dyDescent="0.3">
      <c r="A412" s="1623">
        <v>117005</v>
      </c>
      <c r="B412" s="1615" t="s">
        <v>2404</v>
      </c>
      <c r="C412" s="1615" t="s">
        <v>3266</v>
      </c>
      <c r="D412" s="1615" t="s">
        <v>2405</v>
      </c>
      <c r="E412" s="1615" t="s">
        <v>2264</v>
      </c>
      <c r="F412" s="1615" t="s">
        <v>2394</v>
      </c>
      <c r="G412" s="1615" t="s">
        <v>4425</v>
      </c>
      <c r="H412" s="1615" t="s">
        <v>4903</v>
      </c>
      <c r="I412" s="1615" t="s">
        <v>4904</v>
      </c>
      <c r="J412" s="1615" t="s">
        <v>4905</v>
      </c>
      <c r="K412" s="1615" t="s">
        <v>3278</v>
      </c>
    </row>
    <row r="413" spans="1:11" customFormat="1" ht="16.5" x14ac:dyDescent="0.3">
      <c r="A413" s="1623">
        <v>116044</v>
      </c>
      <c r="B413" s="1615" t="s">
        <v>2407</v>
      </c>
      <c r="C413" s="1615" t="s">
        <v>3266</v>
      </c>
      <c r="D413" s="1615" t="s">
        <v>2405</v>
      </c>
      <c r="E413" s="1615" t="s">
        <v>2264</v>
      </c>
      <c r="F413" s="1615" t="s">
        <v>2394</v>
      </c>
      <c r="G413" s="1615" t="s">
        <v>4906</v>
      </c>
      <c r="H413" s="1615" t="s">
        <v>4907</v>
      </c>
      <c r="I413" s="1615" t="s">
        <v>4908</v>
      </c>
      <c r="J413" s="1615" t="s">
        <v>4909</v>
      </c>
      <c r="K413" s="1615" t="s">
        <v>3278</v>
      </c>
    </row>
    <row r="414" spans="1:11" customFormat="1" ht="16.5" x14ac:dyDescent="0.3">
      <c r="A414" s="1623">
        <v>116002</v>
      </c>
      <c r="B414" s="1615" t="s">
        <v>2408</v>
      </c>
      <c r="C414" s="1615" t="s">
        <v>3266</v>
      </c>
      <c r="D414" s="1615" t="s">
        <v>2405</v>
      </c>
      <c r="E414" s="1615" t="s">
        <v>2264</v>
      </c>
      <c r="F414" s="1615" t="s">
        <v>2394</v>
      </c>
      <c r="G414" s="1615" t="s">
        <v>4910</v>
      </c>
      <c r="H414" s="1615" t="s">
        <v>4911</v>
      </c>
      <c r="I414" s="1615" t="s">
        <v>4912</v>
      </c>
      <c r="J414" s="1615" t="s">
        <v>4913</v>
      </c>
      <c r="K414" s="1615" t="s">
        <v>3278</v>
      </c>
    </row>
    <row r="415" spans="1:11" customFormat="1" ht="16.5" x14ac:dyDescent="0.3">
      <c r="A415" s="1623">
        <v>123009</v>
      </c>
      <c r="B415" s="1615" t="s">
        <v>2398</v>
      </c>
      <c r="C415" s="1615" t="s">
        <v>3266</v>
      </c>
      <c r="D415" s="1615" t="s">
        <v>2393</v>
      </c>
      <c r="E415" s="1615" t="s">
        <v>2264</v>
      </c>
      <c r="F415" s="1615" t="s">
        <v>2394</v>
      </c>
      <c r="G415" s="1615" t="s">
        <v>4914</v>
      </c>
      <c r="H415" s="1615" t="s">
        <v>4915</v>
      </c>
      <c r="I415" s="1615" t="s">
        <v>4916</v>
      </c>
      <c r="J415" s="1615" t="s">
        <v>4917</v>
      </c>
      <c r="K415" s="1615" t="s">
        <v>3278</v>
      </c>
    </row>
    <row r="416" spans="1:11" customFormat="1" ht="16.5" x14ac:dyDescent="0.3">
      <c r="A416" s="1623">
        <v>123037</v>
      </c>
      <c r="B416" s="1615" t="s">
        <v>2396</v>
      </c>
      <c r="C416" s="1615" t="s">
        <v>3266</v>
      </c>
      <c r="D416" s="1615" t="s">
        <v>2393</v>
      </c>
      <c r="E416" s="1615" t="s">
        <v>2264</v>
      </c>
      <c r="F416" s="1615" t="s">
        <v>2394</v>
      </c>
      <c r="G416" s="1615" t="s">
        <v>4918</v>
      </c>
      <c r="H416" s="1615" t="s">
        <v>4919</v>
      </c>
      <c r="I416" s="1615" t="s">
        <v>4920</v>
      </c>
      <c r="J416" s="1615" t="s">
        <v>4921</v>
      </c>
      <c r="K416" s="1615" t="s">
        <v>3278</v>
      </c>
    </row>
    <row r="417" spans="1:11" customFormat="1" ht="16.5" x14ac:dyDescent="0.3">
      <c r="A417" s="1623">
        <v>123038</v>
      </c>
      <c r="B417" s="1615" t="s">
        <v>2395</v>
      </c>
      <c r="C417" s="1615" t="s">
        <v>3266</v>
      </c>
      <c r="D417" s="1615" t="s">
        <v>2393</v>
      </c>
      <c r="E417" s="1615" t="s">
        <v>2264</v>
      </c>
      <c r="F417" s="1615" t="s">
        <v>2394</v>
      </c>
      <c r="G417" s="1615" t="s">
        <v>4922</v>
      </c>
      <c r="H417" s="1615" t="s">
        <v>4923</v>
      </c>
      <c r="I417" s="1615" t="s">
        <v>4924</v>
      </c>
      <c r="J417" s="1615" t="s">
        <v>4925</v>
      </c>
      <c r="K417" s="1615" t="s">
        <v>3278</v>
      </c>
    </row>
    <row r="418" spans="1:11" customFormat="1" ht="16.5" x14ac:dyDescent="0.3">
      <c r="A418" s="1623">
        <v>120014</v>
      </c>
      <c r="B418" s="1615" t="s">
        <v>2403</v>
      </c>
      <c r="C418" s="1615" t="s">
        <v>3266</v>
      </c>
      <c r="D418" s="1615" t="s">
        <v>2393</v>
      </c>
      <c r="E418" s="1615" t="s">
        <v>2264</v>
      </c>
      <c r="F418" s="1615" t="s">
        <v>2394</v>
      </c>
      <c r="G418" s="1615" t="s">
        <v>4926</v>
      </c>
      <c r="H418" s="1615" t="s">
        <v>4927</v>
      </c>
      <c r="I418" s="1615" t="s">
        <v>4928</v>
      </c>
      <c r="J418" s="1615" t="s">
        <v>4929</v>
      </c>
      <c r="K418" s="1615" t="s">
        <v>3278</v>
      </c>
    </row>
    <row r="419" spans="1:11" customFormat="1" ht="16.5" x14ac:dyDescent="0.3">
      <c r="A419" s="1623">
        <v>122152</v>
      </c>
      <c r="B419" s="1615" t="s">
        <v>2400</v>
      </c>
      <c r="C419" s="1615" t="s">
        <v>3266</v>
      </c>
      <c r="D419" s="1615" t="s">
        <v>2393</v>
      </c>
      <c r="E419" s="1615" t="s">
        <v>2264</v>
      </c>
      <c r="F419" s="1615" t="s">
        <v>2394</v>
      </c>
      <c r="G419" s="1615" t="s">
        <v>4930</v>
      </c>
      <c r="H419" s="1615" t="s">
        <v>4931</v>
      </c>
      <c r="I419" s="1615" t="s">
        <v>4932</v>
      </c>
      <c r="J419" s="1615" t="s">
        <v>4933</v>
      </c>
      <c r="K419" s="1615" t="s">
        <v>3278</v>
      </c>
    </row>
    <row r="420" spans="1:11" customFormat="1" ht="16.5" x14ac:dyDescent="0.3">
      <c r="A420" s="1623">
        <v>122016</v>
      </c>
      <c r="B420" s="1615" t="s">
        <v>1696</v>
      </c>
      <c r="C420" s="1615" t="s">
        <v>3266</v>
      </c>
      <c r="D420" s="1615" t="s">
        <v>2393</v>
      </c>
      <c r="E420" s="1615" t="s">
        <v>2264</v>
      </c>
      <c r="F420" s="1615" t="s">
        <v>2394</v>
      </c>
      <c r="G420" s="1615" t="s">
        <v>3708</v>
      </c>
      <c r="H420" s="1615" t="s">
        <v>4934</v>
      </c>
      <c r="I420" s="1615" t="s">
        <v>4935</v>
      </c>
      <c r="J420" s="1615" t="s">
        <v>4936</v>
      </c>
      <c r="K420" s="1615" t="s">
        <v>3278</v>
      </c>
    </row>
    <row r="421" spans="1:11" customFormat="1" ht="16.5" x14ac:dyDescent="0.3">
      <c r="A421" s="1623">
        <v>122015</v>
      </c>
      <c r="B421" s="1615" t="s">
        <v>2401</v>
      </c>
      <c r="C421" s="1615" t="s">
        <v>3266</v>
      </c>
      <c r="D421" s="1615" t="s">
        <v>2393</v>
      </c>
      <c r="E421" s="1615" t="s">
        <v>2264</v>
      </c>
      <c r="F421" s="1615" t="s">
        <v>2394</v>
      </c>
      <c r="G421" s="1615" t="s">
        <v>4937</v>
      </c>
      <c r="H421" s="1615" t="s">
        <v>4938</v>
      </c>
      <c r="I421" s="1615" t="s">
        <v>4939</v>
      </c>
      <c r="J421" s="1615" t="s">
        <v>4940</v>
      </c>
      <c r="K421" s="1615" t="s">
        <v>3278</v>
      </c>
    </row>
    <row r="422" spans="1:11" customFormat="1" ht="16.5" x14ac:dyDescent="0.3">
      <c r="A422" s="1623">
        <v>122153</v>
      </c>
      <c r="B422" s="1615" t="s">
        <v>2399</v>
      </c>
      <c r="C422" s="1615" t="s">
        <v>3266</v>
      </c>
      <c r="D422" s="1615" t="s">
        <v>2393</v>
      </c>
      <c r="E422" s="1615" t="s">
        <v>2264</v>
      </c>
      <c r="F422" s="1615" t="s">
        <v>2394</v>
      </c>
      <c r="G422" s="1615" t="s">
        <v>4941</v>
      </c>
      <c r="H422" s="1615" t="s">
        <v>4942</v>
      </c>
      <c r="I422" s="1615" t="s">
        <v>4943</v>
      </c>
      <c r="J422" s="1615" t="s">
        <v>4944</v>
      </c>
      <c r="K422" s="1615" t="s">
        <v>3278</v>
      </c>
    </row>
    <row r="423" spans="1:11" customFormat="1" ht="16.5" x14ac:dyDescent="0.3">
      <c r="A423" s="1623">
        <v>123016</v>
      </c>
      <c r="B423" s="1615" t="s">
        <v>2397</v>
      </c>
      <c r="C423" s="1615" t="s">
        <v>3266</v>
      </c>
      <c r="D423" s="1615" t="s">
        <v>2393</v>
      </c>
      <c r="E423" s="1615" t="s">
        <v>2264</v>
      </c>
      <c r="F423" s="1615" t="s">
        <v>2394</v>
      </c>
      <c r="G423" s="1615" t="s">
        <v>4945</v>
      </c>
      <c r="H423" s="1615" t="s">
        <v>4946</v>
      </c>
      <c r="I423" s="1615" t="s">
        <v>4947</v>
      </c>
      <c r="J423" s="1615" t="s">
        <v>4948</v>
      </c>
      <c r="K423" s="1615" t="s">
        <v>3278</v>
      </c>
    </row>
    <row r="424" spans="1:11" customFormat="1" ht="16.5" x14ac:dyDescent="0.3">
      <c r="A424" s="1623">
        <v>122013</v>
      </c>
      <c r="B424" s="1615" t="s">
        <v>2402</v>
      </c>
      <c r="C424" s="1615" t="s">
        <v>3266</v>
      </c>
      <c r="D424" s="1615" t="s">
        <v>2393</v>
      </c>
      <c r="E424" s="1615" t="s">
        <v>2264</v>
      </c>
      <c r="F424" s="1615" t="s">
        <v>2394</v>
      </c>
      <c r="G424" s="1615" t="s">
        <v>4949</v>
      </c>
      <c r="H424" s="1615" t="s">
        <v>4950</v>
      </c>
      <c r="I424" s="1615" t="s">
        <v>4951</v>
      </c>
      <c r="J424" s="1615" t="s">
        <v>4952</v>
      </c>
      <c r="K424" s="1615" t="s">
        <v>3278</v>
      </c>
    </row>
    <row r="425" spans="1:11" customFormat="1" ht="16.5" x14ac:dyDescent="0.3">
      <c r="A425" s="1623">
        <v>123051</v>
      </c>
      <c r="B425" s="1615" t="s">
        <v>2392</v>
      </c>
      <c r="C425" s="1615" t="s">
        <v>3266</v>
      </c>
      <c r="D425" s="1615" t="s">
        <v>2393</v>
      </c>
      <c r="E425" s="1615" t="s">
        <v>2264</v>
      </c>
      <c r="F425" s="1615" t="s">
        <v>2394</v>
      </c>
      <c r="G425" s="1615" t="s">
        <v>4953</v>
      </c>
      <c r="H425" s="1615" t="s">
        <v>4954</v>
      </c>
      <c r="I425" s="1615" t="s">
        <v>4955</v>
      </c>
      <c r="J425" s="1615" t="s">
        <v>4956</v>
      </c>
      <c r="K425" s="1615" t="s">
        <v>3278</v>
      </c>
    </row>
    <row r="426" spans="1:11" customFormat="1" ht="16.5" x14ac:dyDescent="0.3">
      <c r="A426" s="1623">
        <v>193061</v>
      </c>
      <c r="B426" s="1615" t="s">
        <v>2390</v>
      </c>
      <c r="C426" s="1615" t="s">
        <v>2391</v>
      </c>
      <c r="D426" s="1615" t="s">
        <v>791</v>
      </c>
      <c r="E426" s="1615" t="s">
        <v>2264</v>
      </c>
      <c r="F426" s="1615" t="s">
        <v>2391</v>
      </c>
      <c r="G426" s="1615" t="s">
        <v>4957</v>
      </c>
      <c r="H426" s="1615" t="s">
        <v>4958</v>
      </c>
      <c r="I426" s="1615" t="s">
        <v>4959</v>
      </c>
      <c r="J426" s="1615" t="s">
        <v>4960</v>
      </c>
      <c r="K426" s="1615" t="s">
        <v>3278</v>
      </c>
    </row>
    <row r="427" spans="1:11" customFormat="1" ht="16.5" x14ac:dyDescent="0.3">
      <c r="A427" s="1623">
        <v>106010</v>
      </c>
      <c r="B427" s="1615" t="s">
        <v>1835</v>
      </c>
      <c r="C427" s="1807" t="s">
        <v>6100</v>
      </c>
      <c r="D427" s="1615" t="s">
        <v>540</v>
      </c>
      <c r="E427" s="1615" t="s">
        <v>2264</v>
      </c>
      <c r="F427" s="1615" t="s">
        <v>2391</v>
      </c>
      <c r="G427" s="1615" t="s">
        <v>4961</v>
      </c>
      <c r="H427" s="1615" t="s">
        <v>4962</v>
      </c>
      <c r="I427" s="1615" t="s">
        <v>4963</v>
      </c>
      <c r="J427" s="1615" t="s">
        <v>4964</v>
      </c>
      <c r="K427" s="1615" t="s">
        <v>3278</v>
      </c>
    </row>
    <row r="428" spans="1:11" customFormat="1" ht="16.5" x14ac:dyDescent="0.3">
      <c r="A428" s="1623">
        <v>103037</v>
      </c>
      <c r="B428" s="1615" t="s">
        <v>1503</v>
      </c>
      <c r="C428" s="1807" t="s">
        <v>6100</v>
      </c>
      <c r="D428" s="1615" t="s">
        <v>540</v>
      </c>
      <c r="E428" s="1615" t="s">
        <v>2264</v>
      </c>
      <c r="F428" s="1615" t="s">
        <v>2391</v>
      </c>
      <c r="G428" s="1615" t="s">
        <v>4965</v>
      </c>
      <c r="H428" s="1615" t="s">
        <v>4966</v>
      </c>
      <c r="I428" s="1615" t="s">
        <v>4967</v>
      </c>
      <c r="J428" s="1615" t="s">
        <v>4968</v>
      </c>
      <c r="K428" s="1615" t="s">
        <v>3278</v>
      </c>
    </row>
    <row r="429" spans="1:11" customFormat="1" ht="16.5" x14ac:dyDescent="0.3">
      <c r="A429" s="1623">
        <v>110020</v>
      </c>
      <c r="B429" s="1615" t="s">
        <v>2884</v>
      </c>
      <c r="C429" s="1807" t="s">
        <v>6101</v>
      </c>
      <c r="D429" s="1615" t="s">
        <v>540</v>
      </c>
      <c r="E429" s="1615" t="s">
        <v>2264</v>
      </c>
      <c r="F429" s="1615" t="s">
        <v>2391</v>
      </c>
      <c r="G429" s="1615" t="s">
        <v>4969</v>
      </c>
      <c r="H429" s="1615" t="s">
        <v>4970</v>
      </c>
      <c r="I429" s="1615" t="s">
        <v>4971</v>
      </c>
      <c r="J429" s="1615" t="s">
        <v>4972</v>
      </c>
      <c r="K429" s="1615" t="s">
        <v>3278</v>
      </c>
    </row>
    <row r="430" spans="1:11" customFormat="1" ht="16.5" x14ac:dyDescent="0.3">
      <c r="A430" s="1623">
        <v>112036</v>
      </c>
      <c r="B430" s="1615" t="s">
        <v>1842</v>
      </c>
      <c r="C430" s="1807" t="s">
        <v>6100</v>
      </c>
      <c r="D430" s="1615" t="s">
        <v>503</v>
      </c>
      <c r="E430" s="1615" t="s">
        <v>2264</v>
      </c>
      <c r="F430" s="1615" t="s">
        <v>2391</v>
      </c>
      <c r="G430" s="1615" t="s">
        <v>4973</v>
      </c>
      <c r="H430" s="1615" t="s">
        <v>4974</v>
      </c>
      <c r="I430" s="1615" t="s">
        <v>4975</v>
      </c>
      <c r="J430" s="1615" t="s">
        <v>4976</v>
      </c>
      <c r="K430" s="1615" t="s">
        <v>3564</v>
      </c>
    </row>
    <row r="431" spans="1:11" customFormat="1" ht="16.5" x14ac:dyDescent="0.3">
      <c r="A431" s="1623">
        <v>105008</v>
      </c>
      <c r="B431" s="1615" t="s">
        <v>2882</v>
      </c>
      <c r="C431" s="1807" t="s">
        <v>6101</v>
      </c>
      <c r="D431" s="1615" t="s">
        <v>558</v>
      </c>
      <c r="E431" s="1615" t="s">
        <v>2264</v>
      </c>
      <c r="F431" s="1615" t="s">
        <v>2391</v>
      </c>
      <c r="G431" s="1615" t="s">
        <v>4977</v>
      </c>
      <c r="H431" s="1615" t="s">
        <v>4978</v>
      </c>
      <c r="I431" s="1615" t="s">
        <v>4979</v>
      </c>
      <c r="J431" s="1615" t="s">
        <v>4980</v>
      </c>
      <c r="K431" s="1615" t="s">
        <v>3278</v>
      </c>
    </row>
    <row r="432" spans="1:11" customFormat="1" ht="16.5" x14ac:dyDescent="0.3">
      <c r="A432" s="1623">
        <v>110015</v>
      </c>
      <c r="B432" s="1615" t="s">
        <v>2066</v>
      </c>
      <c r="C432" s="1807" t="s">
        <v>6101</v>
      </c>
      <c r="D432" s="1615" t="s">
        <v>558</v>
      </c>
      <c r="E432" s="1615" t="s">
        <v>2264</v>
      </c>
      <c r="F432" s="1615" t="s">
        <v>2391</v>
      </c>
      <c r="G432" s="1615" t="s">
        <v>4981</v>
      </c>
      <c r="H432" s="1615" t="s">
        <v>4982</v>
      </c>
      <c r="I432" s="1615" t="s">
        <v>4983</v>
      </c>
      <c r="J432" s="1615" t="s">
        <v>4984</v>
      </c>
      <c r="K432" s="1615" t="s">
        <v>3278</v>
      </c>
    </row>
    <row r="433" spans="1:11" customFormat="1" ht="16.5" x14ac:dyDescent="0.3">
      <c r="A433" s="1623">
        <v>115015</v>
      </c>
      <c r="B433" s="1615" t="s">
        <v>2063</v>
      </c>
      <c r="C433" s="1807" t="s">
        <v>6100</v>
      </c>
      <c r="D433" s="1615" t="s">
        <v>558</v>
      </c>
      <c r="E433" s="1615" t="s">
        <v>2264</v>
      </c>
      <c r="F433" s="1615" t="s">
        <v>2391</v>
      </c>
      <c r="G433" s="1615" t="s">
        <v>4985</v>
      </c>
      <c r="H433" s="1615" t="s">
        <v>4986</v>
      </c>
      <c r="I433" s="1615" t="s">
        <v>4987</v>
      </c>
      <c r="J433" s="1615" t="s">
        <v>4988</v>
      </c>
      <c r="K433" s="1615" t="s">
        <v>3278</v>
      </c>
    </row>
    <row r="434" spans="1:11" customFormat="1" ht="16.5" x14ac:dyDescent="0.3">
      <c r="A434" s="1623">
        <v>116027</v>
      </c>
      <c r="B434" s="1615" t="s">
        <v>1961</v>
      </c>
      <c r="C434" s="1807" t="s">
        <v>6101</v>
      </c>
      <c r="D434" s="1615" t="s">
        <v>1375</v>
      </c>
      <c r="E434" s="1615" t="s">
        <v>2264</v>
      </c>
      <c r="F434" s="1615" t="s">
        <v>2391</v>
      </c>
      <c r="G434" s="1615" t="s">
        <v>4989</v>
      </c>
      <c r="H434" s="1615" t="s">
        <v>4990</v>
      </c>
      <c r="I434" s="1615" t="s">
        <v>4991</v>
      </c>
      <c r="J434" s="1615" t="s">
        <v>4992</v>
      </c>
      <c r="K434" s="1615" t="s">
        <v>3278</v>
      </c>
    </row>
    <row r="435" spans="1:11" customFormat="1" ht="16.5" x14ac:dyDescent="0.3">
      <c r="A435" s="1623">
        <v>122009</v>
      </c>
      <c r="B435" s="1615" t="s">
        <v>2875</v>
      </c>
      <c r="C435" s="1807" t="s">
        <v>6101</v>
      </c>
      <c r="D435" s="1615" t="s">
        <v>1375</v>
      </c>
      <c r="E435" s="1615" t="s">
        <v>2264</v>
      </c>
      <c r="F435" s="1615" t="s">
        <v>2391</v>
      </c>
      <c r="G435" s="1615" t="s">
        <v>4993</v>
      </c>
      <c r="H435" s="1615" t="s">
        <v>4994</v>
      </c>
      <c r="I435" s="1615" t="s">
        <v>4995</v>
      </c>
      <c r="J435" s="1615" t="s">
        <v>4996</v>
      </c>
      <c r="K435" s="1615" t="s">
        <v>3278</v>
      </c>
    </row>
    <row r="436" spans="1:11" customFormat="1" ht="16.5" x14ac:dyDescent="0.3">
      <c r="A436" s="1623">
        <v>121025</v>
      </c>
      <c r="B436" s="1615" t="s">
        <v>1654</v>
      </c>
      <c r="C436" s="1807" t="s">
        <v>6101</v>
      </c>
      <c r="D436" s="1615" t="s">
        <v>1375</v>
      </c>
      <c r="E436" s="1615" t="s">
        <v>2264</v>
      </c>
      <c r="F436" s="1615" t="s">
        <v>2391</v>
      </c>
      <c r="G436" s="1615" t="s">
        <v>4997</v>
      </c>
      <c r="H436" s="1615" t="s">
        <v>4998</v>
      </c>
      <c r="I436" s="1615" t="s">
        <v>4999</v>
      </c>
      <c r="J436" s="1615" t="s">
        <v>5000</v>
      </c>
      <c r="K436" s="1615" t="s">
        <v>3278</v>
      </c>
    </row>
    <row r="437" spans="1:11" customFormat="1" ht="16.5" x14ac:dyDescent="0.3">
      <c r="A437" s="1623">
        <v>121024</v>
      </c>
      <c r="B437" s="1615" t="s">
        <v>1963</v>
      </c>
      <c r="C437" s="1807" t="s">
        <v>6101</v>
      </c>
      <c r="D437" s="1615" t="s">
        <v>1375</v>
      </c>
      <c r="E437" s="1615" t="s">
        <v>2264</v>
      </c>
      <c r="F437" s="1615" t="s">
        <v>2391</v>
      </c>
      <c r="G437" s="1615" t="s">
        <v>5001</v>
      </c>
      <c r="H437" s="1615" t="s">
        <v>5002</v>
      </c>
      <c r="I437" s="1615" t="s">
        <v>5003</v>
      </c>
      <c r="J437" s="1615" t="s">
        <v>5004</v>
      </c>
      <c r="K437" s="1615" t="s">
        <v>3278</v>
      </c>
    </row>
    <row r="438" spans="1:11" customFormat="1" ht="16.5" x14ac:dyDescent="0.3">
      <c r="A438" s="1623">
        <v>122142</v>
      </c>
      <c r="B438" s="1615" t="s">
        <v>1655</v>
      </c>
      <c r="C438" s="1807" t="s">
        <v>6100</v>
      </c>
      <c r="D438" s="1615" t="s">
        <v>419</v>
      </c>
      <c r="E438" s="1615" t="s">
        <v>2264</v>
      </c>
      <c r="F438" s="1615" t="s">
        <v>2391</v>
      </c>
      <c r="G438" s="1615" t="s">
        <v>5005</v>
      </c>
      <c r="H438" s="1615" t="s">
        <v>5006</v>
      </c>
      <c r="I438" s="1615" t="s">
        <v>5007</v>
      </c>
      <c r="J438" s="1615" t="s">
        <v>5008</v>
      </c>
      <c r="K438" s="1615" t="s">
        <v>3278</v>
      </c>
    </row>
    <row r="439" spans="1:11" customFormat="1" ht="16.5" x14ac:dyDescent="0.3">
      <c r="A439" s="1623">
        <v>122074</v>
      </c>
      <c r="B439" s="1615" t="s">
        <v>2873</v>
      </c>
      <c r="C439" s="1807" t="s">
        <v>6101</v>
      </c>
      <c r="D439" s="1615" t="s">
        <v>419</v>
      </c>
      <c r="E439" s="1615" t="s">
        <v>2264</v>
      </c>
      <c r="F439" s="1615" t="s">
        <v>2391</v>
      </c>
      <c r="G439" s="1615" t="s">
        <v>4054</v>
      </c>
      <c r="H439" s="1615" t="s">
        <v>5009</v>
      </c>
      <c r="I439" s="1615" t="s">
        <v>5010</v>
      </c>
      <c r="J439" s="1615" t="s">
        <v>5011</v>
      </c>
      <c r="K439" s="1615" t="s">
        <v>3278</v>
      </c>
    </row>
    <row r="440" spans="1:11" customFormat="1" ht="16.5" x14ac:dyDescent="0.3">
      <c r="A440" s="1623">
        <v>105059</v>
      </c>
      <c r="B440" s="1615" t="s">
        <v>775</v>
      </c>
      <c r="C440" s="1807" t="s">
        <v>6101</v>
      </c>
      <c r="D440" s="1615" t="s">
        <v>774</v>
      </c>
      <c r="E440" s="1615" t="s">
        <v>2264</v>
      </c>
      <c r="F440" s="1615" t="s">
        <v>2391</v>
      </c>
      <c r="G440" s="1615" t="s">
        <v>5012</v>
      </c>
      <c r="H440" s="1615" t="s">
        <v>5013</v>
      </c>
      <c r="I440" s="1615" t="s">
        <v>5014</v>
      </c>
      <c r="J440" s="1615" t="s">
        <v>5015</v>
      </c>
      <c r="K440" s="1615" t="s">
        <v>3278</v>
      </c>
    </row>
    <row r="441" spans="1:11" customFormat="1" ht="16.5" x14ac:dyDescent="0.3">
      <c r="A441" s="1623">
        <v>114021</v>
      </c>
      <c r="B441" s="1615" t="s">
        <v>2869</v>
      </c>
      <c r="C441" s="1807" t="s">
        <v>6101</v>
      </c>
      <c r="D441" s="1615" t="s">
        <v>2405</v>
      </c>
      <c r="E441" s="1615" t="s">
        <v>2264</v>
      </c>
      <c r="F441" s="1615" t="s">
        <v>2391</v>
      </c>
      <c r="G441" s="1615" t="s">
        <v>5016</v>
      </c>
      <c r="H441" s="1615" t="s">
        <v>5017</v>
      </c>
      <c r="I441" s="1615" t="s">
        <v>5018</v>
      </c>
      <c r="J441" s="1615" t="s">
        <v>5019</v>
      </c>
      <c r="K441" s="1615" t="s">
        <v>3278</v>
      </c>
    </row>
    <row r="442" spans="1:11" customFormat="1" ht="16.5" x14ac:dyDescent="0.3">
      <c r="A442" s="1623">
        <v>118028</v>
      </c>
      <c r="B442" s="1615" t="s">
        <v>2867</v>
      </c>
      <c r="C442" s="1807" t="s">
        <v>6101</v>
      </c>
      <c r="D442" s="1615" t="s">
        <v>2405</v>
      </c>
      <c r="E442" s="1615" t="s">
        <v>2264</v>
      </c>
      <c r="F442" s="1615" t="s">
        <v>2391</v>
      </c>
      <c r="G442" s="1615" t="s">
        <v>5020</v>
      </c>
      <c r="H442" s="1615" t="s">
        <v>5021</v>
      </c>
      <c r="I442" s="1615" t="s">
        <v>5022</v>
      </c>
      <c r="J442" s="1615" t="s">
        <v>5023</v>
      </c>
      <c r="K442" s="1615" t="s">
        <v>3278</v>
      </c>
    </row>
    <row r="443" spans="1:11" customFormat="1" ht="16.5" x14ac:dyDescent="0.3">
      <c r="A443" s="1623">
        <v>121018</v>
      </c>
      <c r="B443" s="1615" t="s">
        <v>2865</v>
      </c>
      <c r="C443" s="1807" t="s">
        <v>6101</v>
      </c>
      <c r="D443" s="1615" t="s">
        <v>2440</v>
      </c>
      <c r="E443" s="1615" t="s">
        <v>2264</v>
      </c>
      <c r="F443" s="1615" t="s">
        <v>2391</v>
      </c>
      <c r="G443" s="1615" t="s">
        <v>5024</v>
      </c>
      <c r="H443" s="1615" t="s">
        <v>5025</v>
      </c>
      <c r="I443" s="1615" t="s">
        <v>5026</v>
      </c>
      <c r="J443" s="1615" t="s">
        <v>5027</v>
      </c>
      <c r="K443" s="1615" t="s">
        <v>3278</v>
      </c>
    </row>
    <row r="444" spans="1:11" customFormat="1" ht="16.5" x14ac:dyDescent="0.3">
      <c r="A444" s="1623">
        <v>122023</v>
      </c>
      <c r="B444" s="1615" t="s">
        <v>2067</v>
      </c>
      <c r="C444" s="1807" t="s">
        <v>6101</v>
      </c>
      <c r="D444" s="1615" t="s">
        <v>2393</v>
      </c>
      <c r="E444" s="1615" t="s">
        <v>2264</v>
      </c>
      <c r="F444" s="1615" t="s">
        <v>2391</v>
      </c>
      <c r="G444" s="1615" t="s">
        <v>5028</v>
      </c>
      <c r="H444" s="1615" t="s">
        <v>5029</v>
      </c>
      <c r="I444" s="1615" t="s">
        <v>5030</v>
      </c>
      <c r="J444" s="1615" t="s">
        <v>5031</v>
      </c>
      <c r="K444" s="1615" t="s">
        <v>3278</v>
      </c>
    </row>
    <row r="445" spans="1:11" customFormat="1" ht="16.5" x14ac:dyDescent="0.3">
      <c r="A445" s="1623">
        <v>103020</v>
      </c>
      <c r="B445" s="1632" t="s">
        <v>1819</v>
      </c>
      <c r="C445" s="1632" t="s">
        <v>2263</v>
      </c>
      <c r="D445" s="1615" t="s">
        <v>791</v>
      </c>
      <c r="E445" s="1615" t="s">
        <v>2264</v>
      </c>
      <c r="F445" s="1615" t="s">
        <v>2263</v>
      </c>
      <c r="G445" s="1615" t="s">
        <v>5032</v>
      </c>
      <c r="H445" s="1615" t="s">
        <v>5033</v>
      </c>
      <c r="I445" s="1615" t="s">
        <v>5034</v>
      </c>
      <c r="J445" s="1615" t="s">
        <v>5035</v>
      </c>
      <c r="K445" s="1615" t="s">
        <v>3278</v>
      </c>
    </row>
    <row r="446" spans="1:11" customFormat="1" ht="16.5" x14ac:dyDescent="0.3">
      <c r="A446" s="1631">
        <v>104014</v>
      </c>
      <c r="B446" s="1633" t="s">
        <v>792</v>
      </c>
      <c r="C446" s="1633" t="s">
        <v>790</v>
      </c>
      <c r="D446" s="1615" t="s">
        <v>791</v>
      </c>
      <c r="E446" s="1615" t="s">
        <v>2264</v>
      </c>
      <c r="F446" s="1615" t="s">
        <v>2263</v>
      </c>
      <c r="G446" s="1615" t="s">
        <v>5036</v>
      </c>
      <c r="H446" s="1615" t="s">
        <v>5037</v>
      </c>
      <c r="I446" s="1615" t="s">
        <v>5038</v>
      </c>
      <c r="J446" s="1615" t="s">
        <v>5039</v>
      </c>
      <c r="K446" s="1615" t="s">
        <v>3278</v>
      </c>
    </row>
    <row r="447" spans="1:11" customFormat="1" ht="16.5" x14ac:dyDescent="0.3">
      <c r="A447" s="1631">
        <v>114016</v>
      </c>
      <c r="B447" s="1633" t="s">
        <v>801</v>
      </c>
      <c r="C447" s="1633" t="s">
        <v>790</v>
      </c>
      <c r="D447" s="1615" t="s">
        <v>503</v>
      </c>
      <c r="E447" s="1615" t="s">
        <v>2264</v>
      </c>
      <c r="F447" s="1615" t="s">
        <v>2263</v>
      </c>
      <c r="G447" s="1615" t="s">
        <v>5040</v>
      </c>
      <c r="H447" s="1615" t="s">
        <v>5041</v>
      </c>
      <c r="I447" s="1615" t="s">
        <v>5042</v>
      </c>
      <c r="J447" s="1615" t="s">
        <v>5043</v>
      </c>
      <c r="K447" s="1615" t="s">
        <v>3278</v>
      </c>
    </row>
    <row r="448" spans="1:11" customFormat="1" ht="16.5" x14ac:dyDescent="0.3">
      <c r="A448" s="1631">
        <v>115010</v>
      </c>
      <c r="B448" s="1633" t="s">
        <v>1782</v>
      </c>
      <c r="C448" s="1633" t="s">
        <v>790</v>
      </c>
      <c r="D448" s="1615" t="s">
        <v>503</v>
      </c>
      <c r="E448" s="1615" t="s">
        <v>2264</v>
      </c>
      <c r="F448" s="1615" t="s">
        <v>2263</v>
      </c>
      <c r="G448" s="1615" t="s">
        <v>5044</v>
      </c>
      <c r="H448" s="1615" t="s">
        <v>5045</v>
      </c>
      <c r="I448" s="1615" t="s">
        <v>5046</v>
      </c>
      <c r="J448" s="1615" t="s">
        <v>5047</v>
      </c>
      <c r="K448" s="1615" t="s">
        <v>3278</v>
      </c>
    </row>
    <row r="449" spans="1:11" customFormat="1" ht="16.5" x14ac:dyDescent="0.3">
      <c r="A449" s="1631">
        <v>118008</v>
      </c>
      <c r="B449" s="1633" t="s">
        <v>822</v>
      </c>
      <c r="C449" s="1633" t="s">
        <v>790</v>
      </c>
      <c r="D449" s="1615" t="s">
        <v>558</v>
      </c>
      <c r="E449" s="1615" t="s">
        <v>2264</v>
      </c>
      <c r="F449" s="1615" t="s">
        <v>2263</v>
      </c>
      <c r="G449" s="1615" t="s">
        <v>5048</v>
      </c>
      <c r="H449" s="1615" t="s">
        <v>5049</v>
      </c>
      <c r="I449" s="1615" t="s">
        <v>5050</v>
      </c>
      <c r="J449" s="1615" t="s">
        <v>5051</v>
      </c>
      <c r="K449" s="1615" t="s">
        <v>3278</v>
      </c>
    </row>
    <row r="450" spans="1:11" customFormat="1" ht="16.5" x14ac:dyDescent="0.3">
      <c r="A450" s="1631">
        <v>117031</v>
      </c>
      <c r="B450" s="1633" t="s">
        <v>812</v>
      </c>
      <c r="C450" s="1633" t="s">
        <v>790</v>
      </c>
      <c r="D450" s="1615" t="s">
        <v>558</v>
      </c>
      <c r="E450" s="1615" t="s">
        <v>2264</v>
      </c>
      <c r="F450" s="1615" t="s">
        <v>2263</v>
      </c>
      <c r="G450" s="1615" t="s">
        <v>5052</v>
      </c>
      <c r="H450" s="1615" t="s">
        <v>5053</v>
      </c>
      <c r="I450" s="1615" t="s">
        <v>5054</v>
      </c>
      <c r="J450" s="1615" t="s">
        <v>5055</v>
      </c>
      <c r="K450" s="1615" t="s">
        <v>3278</v>
      </c>
    </row>
    <row r="451" spans="1:11" customFormat="1" ht="16.5" x14ac:dyDescent="0.3">
      <c r="A451" s="1631">
        <v>122076</v>
      </c>
      <c r="B451" s="1633" t="s">
        <v>1495</v>
      </c>
      <c r="C451" s="1633" t="s">
        <v>790</v>
      </c>
      <c r="D451" s="1615" t="s">
        <v>419</v>
      </c>
      <c r="E451" s="1615" t="s">
        <v>2264</v>
      </c>
      <c r="F451" s="1615" t="s">
        <v>2263</v>
      </c>
      <c r="G451" s="1615" t="s">
        <v>4500</v>
      </c>
      <c r="H451" s="1615" t="s">
        <v>5056</v>
      </c>
      <c r="I451" s="1615" t="s">
        <v>5057</v>
      </c>
      <c r="J451" s="1615" t="s">
        <v>5058</v>
      </c>
      <c r="K451" s="1615" t="s">
        <v>3278</v>
      </c>
    </row>
    <row r="452" spans="1:11" customFormat="1" ht="16.5" x14ac:dyDescent="0.3">
      <c r="A452" s="1623">
        <v>106017</v>
      </c>
      <c r="B452" s="1615" t="s">
        <v>2267</v>
      </c>
      <c r="C452" s="1615" t="s">
        <v>844</v>
      </c>
      <c r="D452" s="1615" t="s">
        <v>540</v>
      </c>
      <c r="E452" s="1615" t="s">
        <v>2264</v>
      </c>
      <c r="F452" s="1615" t="s">
        <v>2263</v>
      </c>
      <c r="G452" s="1615" t="s">
        <v>5059</v>
      </c>
      <c r="H452" s="1615" t="s">
        <v>5060</v>
      </c>
      <c r="I452" s="1615" t="s">
        <v>5061</v>
      </c>
      <c r="J452" s="1615" t="s">
        <v>5062</v>
      </c>
      <c r="K452" s="1615" t="s">
        <v>3278</v>
      </c>
    </row>
    <row r="453" spans="1:11" customFormat="1" ht="16.5" x14ac:dyDescent="0.3">
      <c r="A453" s="1623">
        <v>106070</v>
      </c>
      <c r="B453" s="1615" t="s">
        <v>845</v>
      </c>
      <c r="C453" s="1615" t="s">
        <v>844</v>
      </c>
      <c r="D453" s="1615" t="s">
        <v>540</v>
      </c>
      <c r="E453" s="1615" t="s">
        <v>2264</v>
      </c>
      <c r="F453" s="1615" t="s">
        <v>2263</v>
      </c>
      <c r="G453" s="1615" t="s">
        <v>5063</v>
      </c>
      <c r="H453" s="1615" t="s">
        <v>5064</v>
      </c>
      <c r="I453" s="1615" t="s">
        <v>5065</v>
      </c>
      <c r="J453" s="1615" t="s">
        <v>5066</v>
      </c>
      <c r="K453" s="1615" t="s">
        <v>3278</v>
      </c>
    </row>
    <row r="454" spans="1:11" customFormat="1" ht="16.5" x14ac:dyDescent="0.3">
      <c r="A454" s="1623">
        <v>115009</v>
      </c>
      <c r="B454" s="1615" t="s">
        <v>855</v>
      </c>
      <c r="C454" s="1615" t="s">
        <v>844</v>
      </c>
      <c r="D454" s="1615" t="s">
        <v>503</v>
      </c>
      <c r="E454" s="1615" t="s">
        <v>2264</v>
      </c>
      <c r="F454" s="1615" t="s">
        <v>2263</v>
      </c>
      <c r="G454" s="1615" t="s">
        <v>5067</v>
      </c>
      <c r="H454" s="1615" t="s">
        <v>5068</v>
      </c>
      <c r="I454" s="1615" t="s">
        <v>5069</v>
      </c>
      <c r="J454" s="1615" t="s">
        <v>5070</v>
      </c>
      <c r="K454" s="1615" t="s">
        <v>3278</v>
      </c>
    </row>
    <row r="455" spans="1:11" customFormat="1" ht="16.5" x14ac:dyDescent="0.3">
      <c r="A455" s="1623">
        <v>117039</v>
      </c>
      <c r="B455" s="1615" t="s">
        <v>865</v>
      </c>
      <c r="C455" s="1615" t="s">
        <v>844</v>
      </c>
      <c r="D455" s="1615" t="s">
        <v>558</v>
      </c>
      <c r="E455" s="1615" t="s">
        <v>2264</v>
      </c>
      <c r="F455" s="1615" t="s">
        <v>2263</v>
      </c>
      <c r="G455" s="1615" t="s">
        <v>5071</v>
      </c>
      <c r="H455" s="1615" t="s">
        <v>5072</v>
      </c>
      <c r="I455" s="1615" t="s">
        <v>5073</v>
      </c>
      <c r="J455" s="1615" t="s">
        <v>5074</v>
      </c>
      <c r="K455" s="1615" t="s">
        <v>3278</v>
      </c>
    </row>
    <row r="456" spans="1:11" customFormat="1" ht="16.5" x14ac:dyDescent="0.3">
      <c r="A456" s="1623">
        <v>109008</v>
      </c>
      <c r="B456" s="1615" t="s">
        <v>1469</v>
      </c>
      <c r="C456" s="1615" t="s">
        <v>880</v>
      </c>
      <c r="D456" s="1615" t="s">
        <v>540</v>
      </c>
      <c r="E456" s="1615" t="s">
        <v>2264</v>
      </c>
      <c r="F456" s="1615" t="s">
        <v>2263</v>
      </c>
      <c r="G456" s="1615" t="s">
        <v>5075</v>
      </c>
      <c r="H456" s="1615" t="s">
        <v>5076</v>
      </c>
      <c r="I456" s="1615" t="s">
        <v>5077</v>
      </c>
      <c r="J456" s="1615" t="s">
        <v>5078</v>
      </c>
      <c r="K456" s="1615" t="s">
        <v>3278</v>
      </c>
    </row>
    <row r="457" spans="1:11" customFormat="1" ht="16.5" x14ac:dyDescent="0.3">
      <c r="A457" s="1623">
        <v>110073</v>
      </c>
      <c r="B457" s="1615" t="s">
        <v>881</v>
      </c>
      <c r="C457" s="1615" t="s">
        <v>880</v>
      </c>
      <c r="D457" s="1615" t="s">
        <v>503</v>
      </c>
      <c r="E457" s="1615" t="s">
        <v>2264</v>
      </c>
      <c r="F457" s="1615" t="s">
        <v>2263</v>
      </c>
      <c r="G457" s="1615" t="s">
        <v>5079</v>
      </c>
      <c r="H457" s="1615" t="s">
        <v>5080</v>
      </c>
      <c r="I457" s="1615" t="s">
        <v>5081</v>
      </c>
      <c r="J457" s="1615" t="s">
        <v>5082</v>
      </c>
      <c r="K457" s="1615" t="s">
        <v>3278</v>
      </c>
    </row>
    <row r="458" spans="1:11" customFormat="1" ht="16.5" x14ac:dyDescent="0.3">
      <c r="A458" s="1623">
        <v>110071</v>
      </c>
      <c r="B458" s="1615" t="s">
        <v>889</v>
      </c>
      <c r="C458" s="1615" t="s">
        <v>880</v>
      </c>
      <c r="D458" s="1615" t="s">
        <v>558</v>
      </c>
      <c r="E458" s="1615" t="s">
        <v>2264</v>
      </c>
      <c r="F458" s="1615" t="s">
        <v>2263</v>
      </c>
      <c r="G458" s="1615" t="s">
        <v>5083</v>
      </c>
      <c r="H458" s="1615" t="s">
        <v>5084</v>
      </c>
      <c r="I458" s="1615" t="s">
        <v>5085</v>
      </c>
      <c r="J458" s="1615" t="s">
        <v>5086</v>
      </c>
      <c r="K458" s="1615" t="s">
        <v>3564</v>
      </c>
    </row>
    <row r="459" spans="1:11" customFormat="1" ht="16.5" x14ac:dyDescent="0.3">
      <c r="A459" s="1623">
        <v>121036</v>
      </c>
      <c r="B459" s="1615" t="s">
        <v>895</v>
      </c>
      <c r="C459" s="1615" t="s">
        <v>880</v>
      </c>
      <c r="D459" s="1615" t="s">
        <v>1375</v>
      </c>
      <c r="E459" s="1615" t="s">
        <v>2264</v>
      </c>
      <c r="F459" s="1615" t="s">
        <v>2263</v>
      </c>
      <c r="G459" s="1615" t="s">
        <v>5087</v>
      </c>
      <c r="H459" s="1615" t="s">
        <v>5088</v>
      </c>
      <c r="I459" s="1615" t="s">
        <v>5089</v>
      </c>
      <c r="J459" s="1615" t="s">
        <v>5090</v>
      </c>
      <c r="K459" s="1615" t="s">
        <v>3278</v>
      </c>
    </row>
    <row r="460" spans="1:11" customFormat="1" ht="16.5" x14ac:dyDescent="0.3">
      <c r="A460" s="1623">
        <v>122143</v>
      </c>
      <c r="B460" s="1615" t="s">
        <v>910</v>
      </c>
      <c r="C460" s="1615" t="s">
        <v>880</v>
      </c>
      <c r="D460" s="1615" t="s">
        <v>419</v>
      </c>
      <c r="E460" s="1615" t="s">
        <v>2264</v>
      </c>
      <c r="F460" s="1615" t="s">
        <v>2263</v>
      </c>
      <c r="G460" s="1615" t="s">
        <v>5091</v>
      </c>
      <c r="H460" s="1615" t="s">
        <v>5092</v>
      </c>
      <c r="I460" s="1615" t="s">
        <v>5093</v>
      </c>
      <c r="J460" s="1615" t="s">
        <v>5094</v>
      </c>
      <c r="K460" s="1615" t="s">
        <v>3278</v>
      </c>
    </row>
    <row r="461" spans="1:11" customFormat="1" ht="16.5" x14ac:dyDescent="0.3">
      <c r="A461" s="1623">
        <v>122079</v>
      </c>
      <c r="B461" s="1615" t="s">
        <v>903</v>
      </c>
      <c r="C461" s="1615" t="s">
        <v>880</v>
      </c>
      <c r="D461" s="1615" t="s">
        <v>419</v>
      </c>
      <c r="E461" s="1615" t="s">
        <v>2264</v>
      </c>
      <c r="F461" s="1615" t="s">
        <v>2263</v>
      </c>
      <c r="G461" s="1615" t="s">
        <v>5095</v>
      </c>
      <c r="H461" s="1615" t="s">
        <v>5096</v>
      </c>
      <c r="I461" s="1615" t="s">
        <v>5097</v>
      </c>
      <c r="J461" s="1615" t="s">
        <v>5098</v>
      </c>
      <c r="K461" s="1615" t="s">
        <v>3278</v>
      </c>
    </row>
    <row r="462" spans="1:11" customFormat="1" ht="16.5" x14ac:dyDescent="0.3">
      <c r="A462" s="1623">
        <v>123067</v>
      </c>
      <c r="B462" s="1615" t="s">
        <v>918</v>
      </c>
      <c r="C462" s="1615" t="s">
        <v>880</v>
      </c>
      <c r="D462" s="1615" t="s">
        <v>2270</v>
      </c>
      <c r="E462" s="1615" t="s">
        <v>2264</v>
      </c>
      <c r="F462" s="1615" t="s">
        <v>2263</v>
      </c>
      <c r="G462" s="1615" t="s">
        <v>5099</v>
      </c>
      <c r="H462" s="1615" t="s">
        <v>5100</v>
      </c>
      <c r="I462" s="1615" t="s">
        <v>5101</v>
      </c>
      <c r="J462" s="1615" t="s">
        <v>2292</v>
      </c>
      <c r="K462" s="1615" t="s">
        <v>3278</v>
      </c>
    </row>
    <row r="463" spans="1:11" customFormat="1" ht="16.5" x14ac:dyDescent="0.3">
      <c r="A463" s="1623">
        <v>104005</v>
      </c>
      <c r="B463" s="1615" t="s">
        <v>2289</v>
      </c>
      <c r="C463" s="1615" t="s">
        <v>1646</v>
      </c>
      <c r="D463" s="1615" t="s">
        <v>791</v>
      </c>
      <c r="E463" s="1615" t="s">
        <v>2264</v>
      </c>
      <c r="F463" s="1615" t="s">
        <v>2263</v>
      </c>
      <c r="G463" s="1615" t="s">
        <v>5102</v>
      </c>
      <c r="H463" s="1615" t="s">
        <v>5103</v>
      </c>
      <c r="I463" s="1615" t="s">
        <v>5104</v>
      </c>
      <c r="J463" s="1615" t="s">
        <v>5105</v>
      </c>
      <c r="K463" s="1615" t="s">
        <v>3278</v>
      </c>
    </row>
    <row r="464" spans="1:11" customFormat="1" ht="16.5" x14ac:dyDescent="0.3">
      <c r="A464" s="1623">
        <v>104009</v>
      </c>
      <c r="B464" s="1615" t="s">
        <v>2059</v>
      </c>
      <c r="C464" s="1615" t="s">
        <v>1646</v>
      </c>
      <c r="D464" s="1615" t="s">
        <v>791</v>
      </c>
      <c r="E464" s="1615" t="s">
        <v>2264</v>
      </c>
      <c r="F464" s="1615" t="s">
        <v>2263</v>
      </c>
      <c r="G464" s="1615" t="s">
        <v>5106</v>
      </c>
      <c r="H464" s="1615" t="s">
        <v>5107</v>
      </c>
      <c r="I464" s="1615" t="s">
        <v>5108</v>
      </c>
      <c r="J464" s="1615" t="s">
        <v>5109</v>
      </c>
      <c r="K464" s="1615" t="s">
        <v>3278</v>
      </c>
    </row>
    <row r="465" spans="1:11" customFormat="1" ht="16.5" x14ac:dyDescent="0.3">
      <c r="A465" s="1623">
        <v>113047</v>
      </c>
      <c r="B465" s="1615" t="s">
        <v>2115</v>
      </c>
      <c r="C465" s="1615" t="s">
        <v>1646</v>
      </c>
      <c r="D465" s="1615" t="s">
        <v>503</v>
      </c>
      <c r="E465" s="1615" t="s">
        <v>2264</v>
      </c>
      <c r="F465" s="1615" t="s">
        <v>2263</v>
      </c>
      <c r="G465" s="1615" t="s">
        <v>5110</v>
      </c>
      <c r="H465" s="1615" t="s">
        <v>5111</v>
      </c>
      <c r="I465" s="1615" t="s">
        <v>5112</v>
      </c>
      <c r="J465" s="1615" t="s">
        <v>5113</v>
      </c>
      <c r="K465" s="1615" t="s">
        <v>3278</v>
      </c>
    </row>
    <row r="466" spans="1:11" customFormat="1" ht="16.5" x14ac:dyDescent="0.3">
      <c r="A466" s="1623">
        <v>111064</v>
      </c>
      <c r="B466" s="1615" t="s">
        <v>2286</v>
      </c>
      <c r="C466" s="1615" t="s">
        <v>1646</v>
      </c>
      <c r="D466" s="1615" t="s">
        <v>503</v>
      </c>
      <c r="E466" s="1615" t="s">
        <v>2264</v>
      </c>
      <c r="F466" s="1615" t="s">
        <v>2263</v>
      </c>
      <c r="G466" s="1615" t="s">
        <v>5114</v>
      </c>
      <c r="H466" s="1615" t="s">
        <v>5115</v>
      </c>
      <c r="I466" s="1615" t="s">
        <v>5116</v>
      </c>
      <c r="J466" s="1615" t="s">
        <v>5117</v>
      </c>
      <c r="K466" s="1615" t="s">
        <v>3278</v>
      </c>
    </row>
    <row r="467" spans="1:11" customFormat="1" ht="16.5" x14ac:dyDescent="0.3">
      <c r="A467" s="1623">
        <v>112028</v>
      </c>
      <c r="B467" s="1615" t="s">
        <v>2284</v>
      </c>
      <c r="C467" s="1615" t="s">
        <v>1646</v>
      </c>
      <c r="D467" s="1615" t="s">
        <v>503</v>
      </c>
      <c r="E467" s="1615" t="s">
        <v>2264</v>
      </c>
      <c r="F467" s="1615" t="s">
        <v>2263</v>
      </c>
      <c r="G467" s="1615" t="s">
        <v>5118</v>
      </c>
      <c r="H467" s="1615" t="s">
        <v>5119</v>
      </c>
      <c r="I467" s="1615" t="s">
        <v>5120</v>
      </c>
      <c r="J467" s="1615" t="s">
        <v>5121</v>
      </c>
      <c r="K467" s="1615" t="s">
        <v>3278</v>
      </c>
    </row>
    <row r="468" spans="1:11" customFormat="1" ht="16.5" x14ac:dyDescent="0.3">
      <c r="A468" s="1623">
        <v>123061</v>
      </c>
      <c r="B468" s="1615" t="s">
        <v>2064</v>
      </c>
      <c r="C468" s="1615" t="s">
        <v>1646</v>
      </c>
      <c r="D468" s="1615" t="s">
        <v>419</v>
      </c>
      <c r="E468" s="1615" t="s">
        <v>2264</v>
      </c>
      <c r="F468" s="1615" t="s">
        <v>2263</v>
      </c>
      <c r="G468" s="1615" t="s">
        <v>5122</v>
      </c>
      <c r="H468" s="1615" t="s">
        <v>5123</v>
      </c>
      <c r="I468" s="1615" t="s">
        <v>5124</v>
      </c>
      <c r="J468" s="1615" t="s">
        <v>5125</v>
      </c>
      <c r="K468" s="1615" t="s">
        <v>3278</v>
      </c>
    </row>
    <row r="469" spans="1:11" customFormat="1" ht="16.5" x14ac:dyDescent="0.3">
      <c r="A469" s="1623">
        <v>120020</v>
      </c>
      <c r="B469" s="1615" t="s">
        <v>2007</v>
      </c>
      <c r="C469" s="1615" t="s">
        <v>1646</v>
      </c>
      <c r="D469" s="1615" t="s">
        <v>419</v>
      </c>
      <c r="E469" s="1615" t="s">
        <v>2264</v>
      </c>
      <c r="F469" s="1615" t="s">
        <v>2263</v>
      </c>
      <c r="G469" s="1615" t="s">
        <v>5126</v>
      </c>
      <c r="H469" s="1615" t="s">
        <v>5127</v>
      </c>
      <c r="I469" s="1615" t="s">
        <v>5128</v>
      </c>
      <c r="J469" s="1615" t="s">
        <v>5129</v>
      </c>
      <c r="K469" s="1615" t="s">
        <v>3278</v>
      </c>
    </row>
    <row r="470" spans="1:11" customFormat="1" ht="16.5" x14ac:dyDescent="0.3">
      <c r="A470" s="1623">
        <v>124013</v>
      </c>
      <c r="B470" s="1615" t="s">
        <v>2280</v>
      </c>
      <c r="C470" s="1615" t="s">
        <v>1646</v>
      </c>
      <c r="D470" s="1615" t="s">
        <v>3251</v>
      </c>
      <c r="E470" s="1615" t="s">
        <v>2264</v>
      </c>
      <c r="F470" s="1615" t="s">
        <v>2263</v>
      </c>
      <c r="G470" s="1615" t="s">
        <v>5130</v>
      </c>
      <c r="H470" s="1615" t="s">
        <v>5131</v>
      </c>
      <c r="I470" s="1615" t="s">
        <v>5132</v>
      </c>
      <c r="J470" s="1615" t="s">
        <v>5133</v>
      </c>
      <c r="K470" s="1615" t="s">
        <v>3278</v>
      </c>
    </row>
    <row r="471" spans="1:11" customFormat="1" ht="16.5" x14ac:dyDescent="0.3">
      <c r="A471" s="1623">
        <v>100294</v>
      </c>
      <c r="B471" s="1615" t="s">
        <v>2891</v>
      </c>
      <c r="C471" s="1615" t="s">
        <v>3252</v>
      </c>
      <c r="D471" s="1615" t="s">
        <v>774</v>
      </c>
      <c r="E471" s="1615" t="s">
        <v>2264</v>
      </c>
      <c r="F471" s="1615" t="s">
        <v>2263</v>
      </c>
      <c r="G471" s="1615" t="s">
        <v>5134</v>
      </c>
      <c r="H471" s="1615" t="s">
        <v>5135</v>
      </c>
      <c r="I471" s="1615" t="s">
        <v>5136</v>
      </c>
      <c r="J471" s="1615" t="s">
        <v>5137</v>
      </c>
      <c r="K471" s="1615" t="s">
        <v>3278</v>
      </c>
    </row>
    <row r="472" spans="1:11" customFormat="1" ht="16.5" x14ac:dyDescent="0.3">
      <c r="A472" s="1623">
        <v>102041</v>
      </c>
      <c r="B472" s="1615" t="s">
        <v>2889</v>
      </c>
      <c r="C472" s="1615" t="s">
        <v>3252</v>
      </c>
      <c r="D472" s="1615" t="s">
        <v>774</v>
      </c>
      <c r="E472" s="1615" t="s">
        <v>2264</v>
      </c>
      <c r="F472" s="1615" t="s">
        <v>2263</v>
      </c>
      <c r="G472" s="1615" t="s">
        <v>5138</v>
      </c>
      <c r="H472" s="1615" t="s">
        <v>5139</v>
      </c>
      <c r="I472" s="1615" t="s">
        <v>5140</v>
      </c>
      <c r="J472" s="1615" t="s">
        <v>5141</v>
      </c>
      <c r="K472" s="1615" t="s">
        <v>3278</v>
      </c>
    </row>
    <row r="473" spans="1:11" customFormat="1" ht="16.5" x14ac:dyDescent="0.3">
      <c r="A473" s="1623">
        <v>100232</v>
      </c>
      <c r="B473" s="1615" t="s">
        <v>2892</v>
      </c>
      <c r="C473" s="1615" t="s">
        <v>3252</v>
      </c>
      <c r="D473" s="1615" t="s">
        <v>774</v>
      </c>
      <c r="E473" s="1615" t="s">
        <v>2264</v>
      </c>
      <c r="F473" s="1615" t="s">
        <v>2263</v>
      </c>
      <c r="G473" s="1615" t="s">
        <v>5142</v>
      </c>
      <c r="H473" s="1615" t="s">
        <v>5143</v>
      </c>
      <c r="I473" s="1615" t="s">
        <v>5144</v>
      </c>
      <c r="J473" s="1615" t="s">
        <v>5145</v>
      </c>
      <c r="K473" s="1615" t="s">
        <v>3278</v>
      </c>
    </row>
    <row r="474" spans="1:11" customFormat="1" ht="16.5" x14ac:dyDescent="0.3">
      <c r="A474" s="1623">
        <v>199089</v>
      </c>
      <c r="B474" s="1615" t="s">
        <v>1647</v>
      </c>
      <c r="C474" s="1615" t="s">
        <v>3252</v>
      </c>
      <c r="D474" s="1615" t="s">
        <v>774</v>
      </c>
      <c r="E474" s="1615" t="s">
        <v>2264</v>
      </c>
      <c r="F474" s="1615" t="s">
        <v>2263</v>
      </c>
      <c r="G474" s="1615" t="s">
        <v>5146</v>
      </c>
      <c r="H474" s="1615" t="s">
        <v>5147</v>
      </c>
      <c r="I474" s="1615" t="s">
        <v>5148</v>
      </c>
      <c r="J474" s="1615" t="s">
        <v>5149</v>
      </c>
      <c r="K474" s="1615" t="s">
        <v>3278</v>
      </c>
    </row>
    <row r="475" spans="1:11" customFormat="1" ht="16.5" x14ac:dyDescent="0.3">
      <c r="A475" s="1623">
        <v>191100</v>
      </c>
      <c r="B475" s="1615" t="s">
        <v>2894</v>
      </c>
      <c r="C475" s="1615" t="s">
        <v>3252</v>
      </c>
      <c r="D475" s="1615" t="s">
        <v>774</v>
      </c>
      <c r="E475" s="1615" t="s">
        <v>2264</v>
      </c>
      <c r="F475" s="1615" t="s">
        <v>2263</v>
      </c>
      <c r="G475" s="1615" t="s">
        <v>5150</v>
      </c>
      <c r="H475" s="1615" t="s">
        <v>5151</v>
      </c>
      <c r="I475" s="1615" t="s">
        <v>5152</v>
      </c>
      <c r="J475" s="1615" t="s">
        <v>5153</v>
      </c>
      <c r="K475" s="1615" t="s">
        <v>3278</v>
      </c>
    </row>
    <row r="476" spans="1:11" customFormat="1" ht="16.5" x14ac:dyDescent="0.3">
      <c r="A476" s="1623">
        <v>122150</v>
      </c>
      <c r="B476" s="1615" t="s">
        <v>2060</v>
      </c>
      <c r="C476" s="1615" t="s">
        <v>3252</v>
      </c>
      <c r="D476" s="1615" t="s">
        <v>2393</v>
      </c>
      <c r="E476" s="1615" t="s">
        <v>2264</v>
      </c>
      <c r="F476" s="1615" t="s">
        <v>2263</v>
      </c>
      <c r="G476" s="1615" t="s">
        <v>5154</v>
      </c>
      <c r="H476" s="1615" t="s">
        <v>5155</v>
      </c>
      <c r="I476" s="1615" t="s">
        <v>5156</v>
      </c>
      <c r="J476" s="1615" t="s">
        <v>5157</v>
      </c>
      <c r="K476" s="1615" t="s">
        <v>3278</v>
      </c>
    </row>
    <row r="477" spans="1:11" customFormat="1" ht="16.5" x14ac:dyDescent="0.3">
      <c r="A477" s="1623">
        <v>124011</v>
      </c>
      <c r="B477" s="1615" t="s">
        <v>2888</v>
      </c>
      <c r="C477" s="1615" t="s">
        <v>3252</v>
      </c>
      <c r="D477" s="1615" t="s">
        <v>2393</v>
      </c>
      <c r="E477" s="1615" t="s">
        <v>2264</v>
      </c>
      <c r="F477" s="1615" t="s">
        <v>2263</v>
      </c>
      <c r="G477" s="1615" t="s">
        <v>5158</v>
      </c>
      <c r="H477" s="1615" t="s">
        <v>5159</v>
      </c>
      <c r="I477" s="1615" t="s">
        <v>5160</v>
      </c>
      <c r="J477" s="1615" t="s">
        <v>5161</v>
      </c>
      <c r="K477" s="1615" t="s">
        <v>3278</v>
      </c>
    </row>
    <row r="478" spans="1:11" customFormat="1" ht="16.5" x14ac:dyDescent="0.3">
      <c r="A478" s="1623">
        <v>191103</v>
      </c>
      <c r="B478" s="1615" t="s">
        <v>2323</v>
      </c>
      <c r="C478" s="1615" t="s">
        <v>2295</v>
      </c>
      <c r="D478" s="1615" t="s">
        <v>791</v>
      </c>
      <c r="E478" s="1615" t="s">
        <v>2264</v>
      </c>
      <c r="F478" s="1615" t="s">
        <v>2295</v>
      </c>
      <c r="G478" s="1615" t="s">
        <v>5162</v>
      </c>
      <c r="H478" s="1615" t="s">
        <v>5163</v>
      </c>
      <c r="I478" s="1615" t="s">
        <v>5164</v>
      </c>
      <c r="J478" s="1615" t="s">
        <v>5165</v>
      </c>
      <c r="K478" s="1615" t="s">
        <v>3278</v>
      </c>
    </row>
    <row r="479" spans="1:11" customFormat="1" ht="16.5" x14ac:dyDescent="0.3">
      <c r="A479" s="1623">
        <v>195022</v>
      </c>
      <c r="B479" s="1615" t="s">
        <v>2303</v>
      </c>
      <c r="C479" s="1615" t="s">
        <v>2297</v>
      </c>
      <c r="D479" s="1615" t="s">
        <v>791</v>
      </c>
      <c r="E479" s="1615" t="s">
        <v>2264</v>
      </c>
      <c r="F479" s="1615" t="s">
        <v>2295</v>
      </c>
      <c r="G479" s="1615" t="s">
        <v>5166</v>
      </c>
      <c r="H479" s="1615" t="s">
        <v>5167</v>
      </c>
      <c r="I479" s="1615" t="s">
        <v>5168</v>
      </c>
      <c r="J479" s="1615" t="s">
        <v>5169</v>
      </c>
      <c r="K479" s="1615" t="s">
        <v>3278</v>
      </c>
    </row>
    <row r="480" spans="1:11" customFormat="1" ht="16.5" x14ac:dyDescent="0.3">
      <c r="A480" s="1623">
        <v>196032</v>
      </c>
      <c r="B480" s="1615" t="s">
        <v>2302</v>
      </c>
      <c r="C480" s="1615" t="s">
        <v>2297</v>
      </c>
      <c r="D480" s="1615" t="s">
        <v>503</v>
      </c>
      <c r="E480" s="1615" t="s">
        <v>2264</v>
      </c>
      <c r="F480" s="1615" t="s">
        <v>2295</v>
      </c>
      <c r="G480" s="1615" t="s">
        <v>5170</v>
      </c>
      <c r="H480" s="1615" t="s">
        <v>5171</v>
      </c>
      <c r="I480" s="1615" t="s">
        <v>5172</v>
      </c>
      <c r="J480" s="1615" t="s">
        <v>5173</v>
      </c>
      <c r="K480" s="1615" t="s">
        <v>3278</v>
      </c>
    </row>
    <row r="481" spans="1:11" customFormat="1" ht="16.5" x14ac:dyDescent="0.3">
      <c r="A481" s="1623">
        <v>120022</v>
      </c>
      <c r="B481" s="1615" t="s">
        <v>2083</v>
      </c>
      <c r="C481" s="1615" t="s">
        <v>2297</v>
      </c>
      <c r="D481" s="1615" t="s">
        <v>558</v>
      </c>
      <c r="E481" s="1615" t="s">
        <v>2264</v>
      </c>
      <c r="F481" s="1615" t="s">
        <v>2295</v>
      </c>
      <c r="G481" s="1615" t="s">
        <v>5174</v>
      </c>
      <c r="H481" s="1615" t="s">
        <v>5175</v>
      </c>
      <c r="I481" s="1615" t="s">
        <v>5176</v>
      </c>
      <c r="J481" s="1615" t="s">
        <v>5177</v>
      </c>
      <c r="K481" s="1615" t="s">
        <v>3278</v>
      </c>
    </row>
    <row r="482" spans="1:11" customFormat="1" ht="16.5" x14ac:dyDescent="0.3">
      <c r="A482" s="1623">
        <v>123070</v>
      </c>
      <c r="B482" s="1615" t="s">
        <v>2298</v>
      </c>
      <c r="C482" s="1615" t="s">
        <v>2297</v>
      </c>
      <c r="D482" s="1615" t="s">
        <v>1375</v>
      </c>
      <c r="E482" s="1615" t="s">
        <v>2264</v>
      </c>
      <c r="F482" s="1615" t="s">
        <v>2295</v>
      </c>
      <c r="G482" s="1615" t="s">
        <v>5178</v>
      </c>
      <c r="H482" s="1615" t="s">
        <v>5179</v>
      </c>
      <c r="I482" s="1615" t="s">
        <v>5180</v>
      </c>
      <c r="J482" s="1615" t="s">
        <v>5181</v>
      </c>
      <c r="K482" s="1615" t="s">
        <v>3278</v>
      </c>
    </row>
    <row r="483" spans="1:11" customFormat="1" ht="16.5" x14ac:dyDescent="0.3">
      <c r="A483" s="1623">
        <v>123031</v>
      </c>
      <c r="B483" s="1615" t="s">
        <v>2299</v>
      </c>
      <c r="C483" s="1615" t="s">
        <v>2297</v>
      </c>
      <c r="D483" s="1615" t="s">
        <v>1375</v>
      </c>
      <c r="E483" s="1615" t="s">
        <v>2264</v>
      </c>
      <c r="F483" s="1615" t="s">
        <v>2295</v>
      </c>
      <c r="G483" s="1615" t="s">
        <v>5182</v>
      </c>
      <c r="H483" s="1615" t="s">
        <v>5183</v>
      </c>
      <c r="I483" s="1615" t="s">
        <v>5184</v>
      </c>
      <c r="J483" s="1615" t="s">
        <v>5185</v>
      </c>
      <c r="K483" s="1615" t="s">
        <v>3278</v>
      </c>
    </row>
    <row r="484" spans="1:11" customFormat="1" ht="16.5" x14ac:dyDescent="0.3">
      <c r="A484" s="1623">
        <v>112035</v>
      </c>
      <c r="B484" s="1615" t="s">
        <v>2296</v>
      </c>
      <c r="C484" s="1615" t="s">
        <v>2297</v>
      </c>
      <c r="D484" s="1615" t="s">
        <v>419</v>
      </c>
      <c r="E484" s="1615" t="s">
        <v>2264</v>
      </c>
      <c r="F484" s="1615" t="s">
        <v>2295</v>
      </c>
      <c r="G484" s="1615" t="s">
        <v>5186</v>
      </c>
      <c r="H484" s="1615" t="s">
        <v>5187</v>
      </c>
      <c r="I484" s="1615" t="s">
        <v>5188</v>
      </c>
      <c r="J484" s="1615" t="s">
        <v>5189</v>
      </c>
      <c r="K484" s="1615" t="s">
        <v>3278</v>
      </c>
    </row>
    <row r="485" spans="1:11" customFormat="1" ht="16.5" x14ac:dyDescent="0.3">
      <c r="A485" s="1623">
        <v>190110</v>
      </c>
      <c r="B485" s="1615" t="s">
        <v>2293</v>
      </c>
      <c r="C485" s="1615" t="s">
        <v>3267</v>
      </c>
      <c r="D485" s="1615" t="s">
        <v>774</v>
      </c>
      <c r="E485" s="1615" t="s">
        <v>2264</v>
      </c>
      <c r="F485" s="1615" t="s">
        <v>2295</v>
      </c>
      <c r="G485" s="1615" t="s">
        <v>5190</v>
      </c>
      <c r="H485" s="1615" t="s">
        <v>5191</v>
      </c>
      <c r="I485" s="1615" t="s">
        <v>5192</v>
      </c>
      <c r="J485" s="1615" t="s">
        <v>5193</v>
      </c>
      <c r="K485" s="1615" t="s">
        <v>3278</v>
      </c>
    </row>
    <row r="486" spans="1:11" customFormat="1" ht="16.5" x14ac:dyDescent="0.3">
      <c r="A486" s="1623">
        <v>100297</v>
      </c>
      <c r="B486" s="1615" t="s">
        <v>2901</v>
      </c>
      <c r="C486" s="1615" t="s">
        <v>2896</v>
      </c>
      <c r="D486" s="1615" t="s">
        <v>540</v>
      </c>
      <c r="E486" s="1615" t="s">
        <v>2264</v>
      </c>
      <c r="F486" s="1615" t="s">
        <v>2295</v>
      </c>
      <c r="G486" s="1615" t="s">
        <v>5194</v>
      </c>
      <c r="H486" s="1615" t="s">
        <v>5195</v>
      </c>
      <c r="I486" s="1615" t="s">
        <v>5196</v>
      </c>
      <c r="J486" s="1615" t="s">
        <v>5197</v>
      </c>
      <c r="K486" s="1615" t="s">
        <v>3278</v>
      </c>
    </row>
    <row r="487" spans="1:11" customFormat="1" ht="16.5" x14ac:dyDescent="0.3">
      <c r="A487" s="1623">
        <v>122077</v>
      </c>
      <c r="B487" s="1615" t="s">
        <v>2900</v>
      </c>
      <c r="C487" s="1615" t="s">
        <v>2896</v>
      </c>
      <c r="D487" s="1615" t="s">
        <v>503</v>
      </c>
      <c r="E487" s="1615" t="s">
        <v>2264</v>
      </c>
      <c r="F487" s="1615" t="s">
        <v>2295</v>
      </c>
      <c r="G487" s="1615" t="s">
        <v>5198</v>
      </c>
      <c r="H487" s="1615" t="s">
        <v>5199</v>
      </c>
      <c r="I487" s="1615" t="s">
        <v>5200</v>
      </c>
      <c r="J487" s="1615" t="s">
        <v>5201</v>
      </c>
      <c r="K487" s="1615" t="s">
        <v>3278</v>
      </c>
    </row>
    <row r="488" spans="1:11" customFormat="1" ht="16.5" x14ac:dyDescent="0.3">
      <c r="A488" s="1623">
        <v>116054</v>
      </c>
      <c r="B488" s="1615" t="s">
        <v>2897</v>
      </c>
      <c r="C488" s="1615" t="s">
        <v>2896</v>
      </c>
      <c r="D488" s="1615" t="s">
        <v>558</v>
      </c>
      <c r="E488" s="1615" t="s">
        <v>2264</v>
      </c>
      <c r="F488" s="1615" t="s">
        <v>2295</v>
      </c>
      <c r="G488" s="1615" t="s">
        <v>5202</v>
      </c>
      <c r="H488" s="1615" t="s">
        <v>5203</v>
      </c>
      <c r="I488" s="1615" t="s">
        <v>5204</v>
      </c>
      <c r="J488" s="1615" t="s">
        <v>5205</v>
      </c>
      <c r="K488" s="1615" t="s">
        <v>3278</v>
      </c>
    </row>
    <row r="489" spans="1:11" customFormat="1" ht="16.5" x14ac:dyDescent="0.3">
      <c r="A489" s="1623">
        <v>115034</v>
      </c>
      <c r="B489" s="1615" t="s">
        <v>2898</v>
      </c>
      <c r="C489" s="1615" t="s">
        <v>2896</v>
      </c>
      <c r="D489" s="1615" t="s">
        <v>558</v>
      </c>
      <c r="E489" s="1615" t="s">
        <v>2264</v>
      </c>
      <c r="F489" s="1615" t="s">
        <v>2295</v>
      </c>
      <c r="G489" s="1615" t="s">
        <v>5206</v>
      </c>
      <c r="H489" s="1615" t="s">
        <v>5207</v>
      </c>
      <c r="I489" s="1615" t="s">
        <v>5208</v>
      </c>
      <c r="J489" s="1615" t="s">
        <v>5209</v>
      </c>
      <c r="K489" s="1615" t="s">
        <v>3278</v>
      </c>
    </row>
    <row r="490" spans="1:11" customFormat="1" ht="16.5" x14ac:dyDescent="0.3">
      <c r="A490" s="1623">
        <v>115033</v>
      </c>
      <c r="B490" s="1615" t="s">
        <v>2899</v>
      </c>
      <c r="C490" s="1615" t="s">
        <v>2896</v>
      </c>
      <c r="D490" s="1615" t="s">
        <v>558</v>
      </c>
      <c r="E490" s="1615" t="s">
        <v>2264</v>
      </c>
      <c r="F490" s="1615" t="s">
        <v>2295</v>
      </c>
      <c r="G490" s="1615" t="s">
        <v>5210</v>
      </c>
      <c r="H490" s="1615" t="s">
        <v>5211</v>
      </c>
      <c r="I490" s="1615" t="s">
        <v>5212</v>
      </c>
      <c r="J490" s="1615" t="s">
        <v>5213</v>
      </c>
      <c r="K490" s="1615" t="s">
        <v>3278</v>
      </c>
    </row>
    <row r="491" spans="1:11" customFormat="1" ht="16.5" x14ac:dyDescent="0.3">
      <c r="A491" s="1623">
        <v>123026</v>
      </c>
      <c r="B491" s="1615" t="s">
        <v>2701</v>
      </c>
      <c r="C491" s="1615" t="s">
        <v>2896</v>
      </c>
      <c r="D491" s="1615" t="s">
        <v>1375</v>
      </c>
      <c r="E491" s="1615" t="s">
        <v>2264</v>
      </c>
      <c r="F491" s="1615" t="s">
        <v>2295</v>
      </c>
      <c r="G491" s="1615" t="s">
        <v>5214</v>
      </c>
      <c r="H491" s="1615" t="s">
        <v>5215</v>
      </c>
      <c r="I491" s="1615" t="s">
        <v>5216</v>
      </c>
      <c r="J491" s="1615" t="s">
        <v>5217</v>
      </c>
      <c r="K491" s="1615" t="s">
        <v>3278</v>
      </c>
    </row>
    <row r="492" spans="1:11" customFormat="1" ht="16.5" x14ac:dyDescent="0.3">
      <c r="A492" s="1623">
        <v>123057</v>
      </c>
      <c r="B492" s="1615" t="s">
        <v>2895</v>
      </c>
      <c r="C492" s="1615" t="s">
        <v>2896</v>
      </c>
      <c r="D492" s="1615" t="s">
        <v>2377</v>
      </c>
      <c r="E492" s="1615" t="s">
        <v>2264</v>
      </c>
      <c r="F492" s="1615" t="s">
        <v>2295</v>
      </c>
      <c r="G492" s="1615" t="s">
        <v>5218</v>
      </c>
      <c r="H492" s="1615" t="s">
        <v>5219</v>
      </c>
      <c r="I492" s="1615" t="s">
        <v>5220</v>
      </c>
      <c r="J492" s="1615" t="s">
        <v>5221</v>
      </c>
      <c r="K492" s="1615" t="s">
        <v>3278</v>
      </c>
    </row>
    <row r="493" spans="1:11" customFormat="1" ht="16.5" x14ac:dyDescent="0.3">
      <c r="A493" s="1623">
        <v>100057</v>
      </c>
      <c r="B493" s="1615" t="s">
        <v>2705</v>
      </c>
      <c r="C493" s="1615" t="s">
        <v>2478</v>
      </c>
      <c r="D493" s="1615" t="s">
        <v>2706</v>
      </c>
      <c r="E493" s="1615" t="s">
        <v>2478</v>
      </c>
      <c r="F493" s="1615" t="s">
        <v>2478</v>
      </c>
      <c r="G493" s="1615" t="s">
        <v>5222</v>
      </c>
      <c r="H493" s="1615" t="s">
        <v>5223</v>
      </c>
      <c r="I493" s="1615" t="s">
        <v>5224</v>
      </c>
      <c r="J493" s="1615" t="s">
        <v>5225</v>
      </c>
      <c r="K493" s="1615" t="s">
        <v>3278</v>
      </c>
    </row>
    <row r="494" spans="1:11" customFormat="1" ht="16.5" x14ac:dyDescent="0.3">
      <c r="A494" s="1623">
        <v>102018</v>
      </c>
      <c r="B494" s="1615" t="s">
        <v>2703</v>
      </c>
      <c r="C494" s="1615" t="s">
        <v>2699</v>
      </c>
      <c r="D494" s="1615" t="s">
        <v>791</v>
      </c>
      <c r="E494" s="1615" t="s">
        <v>2478</v>
      </c>
      <c r="F494" s="1615" t="s">
        <v>2699</v>
      </c>
      <c r="G494" s="1615" t="s">
        <v>5226</v>
      </c>
      <c r="H494" s="1615" t="s">
        <v>5227</v>
      </c>
      <c r="I494" s="1615" t="s">
        <v>5228</v>
      </c>
      <c r="J494" s="1615" t="s">
        <v>5229</v>
      </c>
      <c r="K494" s="1615" t="s">
        <v>3278</v>
      </c>
    </row>
    <row r="495" spans="1:11" customFormat="1" ht="16.5" x14ac:dyDescent="0.3">
      <c r="A495" s="1623">
        <v>199096</v>
      </c>
      <c r="B495" s="1615" t="s">
        <v>2704</v>
      </c>
      <c r="C495" s="1615" t="s">
        <v>2699</v>
      </c>
      <c r="D495" s="1615" t="s">
        <v>791</v>
      </c>
      <c r="E495" s="1615" t="s">
        <v>2478</v>
      </c>
      <c r="F495" s="1615" t="s">
        <v>2699</v>
      </c>
      <c r="G495" s="1615" t="s">
        <v>5230</v>
      </c>
      <c r="H495" s="1615" t="s">
        <v>5231</v>
      </c>
      <c r="I495" s="1615" t="s">
        <v>5232</v>
      </c>
      <c r="J495" s="1615" t="s">
        <v>5233</v>
      </c>
      <c r="K495" s="1615" t="s">
        <v>3278</v>
      </c>
    </row>
    <row r="496" spans="1:11" customFormat="1" ht="16.5" x14ac:dyDescent="0.3">
      <c r="A496" s="1623">
        <v>104012</v>
      </c>
      <c r="B496" s="1615" t="s">
        <v>2702</v>
      </c>
      <c r="C496" s="1615" t="s">
        <v>2699</v>
      </c>
      <c r="D496" s="1615" t="s">
        <v>791</v>
      </c>
      <c r="E496" s="1615" t="s">
        <v>2478</v>
      </c>
      <c r="F496" s="1615" t="s">
        <v>2699</v>
      </c>
      <c r="G496" s="1615" t="s">
        <v>5234</v>
      </c>
      <c r="H496" s="1615" t="s">
        <v>5235</v>
      </c>
      <c r="I496" s="1615" t="s">
        <v>5236</v>
      </c>
      <c r="J496" s="1615" t="s">
        <v>5237</v>
      </c>
      <c r="K496" s="1615" t="s">
        <v>3278</v>
      </c>
    </row>
    <row r="497" spans="1:11" customFormat="1" ht="16.5" x14ac:dyDescent="0.3">
      <c r="A497" s="1623">
        <v>111020</v>
      </c>
      <c r="B497" s="1615" t="s">
        <v>2701</v>
      </c>
      <c r="C497" s="1615" t="s">
        <v>2699</v>
      </c>
      <c r="D497" s="1615" t="s">
        <v>558</v>
      </c>
      <c r="E497" s="1615" t="s">
        <v>2478</v>
      </c>
      <c r="F497" s="1615" t="s">
        <v>2699</v>
      </c>
      <c r="G497" s="1615" t="s">
        <v>5238</v>
      </c>
      <c r="H497" s="1615" t="s">
        <v>5239</v>
      </c>
      <c r="I497" s="1615" t="s">
        <v>5240</v>
      </c>
      <c r="J497" s="1615" t="s">
        <v>5241</v>
      </c>
      <c r="K497" s="1615" t="s">
        <v>3278</v>
      </c>
    </row>
    <row r="498" spans="1:11" customFormat="1" ht="16.5" x14ac:dyDescent="0.3">
      <c r="A498" s="1623">
        <v>113045</v>
      </c>
      <c r="B498" s="1615" t="s">
        <v>1833</v>
      </c>
      <c r="C498" s="1615" t="s">
        <v>2699</v>
      </c>
      <c r="D498" s="1615" t="s">
        <v>558</v>
      </c>
      <c r="E498" s="1615" t="s">
        <v>2478</v>
      </c>
      <c r="F498" s="1615" t="s">
        <v>2699</v>
      </c>
      <c r="G498" s="1615" t="s">
        <v>5242</v>
      </c>
      <c r="H498" s="1615" t="s">
        <v>5243</v>
      </c>
      <c r="I498" s="1615" t="s">
        <v>5244</v>
      </c>
      <c r="J498" s="1615" t="s">
        <v>5245</v>
      </c>
      <c r="K498" s="1615" t="s">
        <v>3278</v>
      </c>
    </row>
    <row r="499" spans="1:11" customFormat="1" ht="16.5" x14ac:dyDescent="0.3">
      <c r="A499" s="1623">
        <v>113046</v>
      </c>
      <c r="B499" s="1615" t="s">
        <v>2697</v>
      </c>
      <c r="C499" s="1615" t="s">
        <v>2699</v>
      </c>
      <c r="D499" s="1615" t="s">
        <v>1375</v>
      </c>
      <c r="E499" s="1615" t="s">
        <v>2478</v>
      </c>
      <c r="F499" s="1615" t="s">
        <v>2699</v>
      </c>
      <c r="G499" s="1615" t="s">
        <v>5246</v>
      </c>
      <c r="H499" s="1615" t="s">
        <v>5247</v>
      </c>
      <c r="I499" s="1615" t="s">
        <v>5248</v>
      </c>
      <c r="J499" s="1615" t="s">
        <v>5249</v>
      </c>
      <c r="K499" s="1615" t="s">
        <v>3278</v>
      </c>
    </row>
    <row r="500" spans="1:11" customFormat="1" ht="16.5" x14ac:dyDescent="0.3">
      <c r="A500" s="1623">
        <v>102043</v>
      </c>
      <c r="B500" s="1615" t="s">
        <v>2534</v>
      </c>
      <c r="C500" s="1615" t="s">
        <v>2527</v>
      </c>
      <c r="D500" s="1615" t="s">
        <v>791</v>
      </c>
      <c r="E500" s="1615" t="s">
        <v>2478</v>
      </c>
      <c r="F500" s="1615" t="s">
        <v>2527</v>
      </c>
      <c r="G500" s="1615" t="s">
        <v>5250</v>
      </c>
      <c r="H500" s="1615" t="s">
        <v>5251</v>
      </c>
      <c r="I500" s="1615" t="s">
        <v>5252</v>
      </c>
      <c r="J500" s="1615" t="s">
        <v>5253</v>
      </c>
      <c r="K500" s="1615" t="s">
        <v>3278</v>
      </c>
    </row>
    <row r="501" spans="1:11" customFormat="1" ht="16.5" x14ac:dyDescent="0.3">
      <c r="A501" s="1623">
        <v>100274</v>
      </c>
      <c r="B501" s="1615" t="s">
        <v>2535</v>
      </c>
      <c r="C501" s="1615" t="s">
        <v>2527</v>
      </c>
      <c r="D501" s="1615" t="s">
        <v>791</v>
      </c>
      <c r="E501" s="1615" t="s">
        <v>2478</v>
      </c>
      <c r="F501" s="1615" t="s">
        <v>2527</v>
      </c>
      <c r="G501" s="1615" t="s">
        <v>5254</v>
      </c>
      <c r="H501" s="1615" t="s">
        <v>5255</v>
      </c>
      <c r="I501" s="1615" t="s">
        <v>5256</v>
      </c>
      <c r="J501" s="1615" t="s">
        <v>5257</v>
      </c>
      <c r="K501" s="1615" t="s">
        <v>3278</v>
      </c>
    </row>
    <row r="502" spans="1:11" customFormat="1" ht="16.5" x14ac:dyDescent="0.3">
      <c r="A502" s="1623">
        <v>105042</v>
      </c>
      <c r="B502" s="1615" t="s">
        <v>2533</v>
      </c>
      <c r="C502" s="1615" t="s">
        <v>2527</v>
      </c>
      <c r="D502" s="1615" t="s">
        <v>791</v>
      </c>
      <c r="E502" s="1615" t="s">
        <v>2478</v>
      </c>
      <c r="F502" s="1615" t="s">
        <v>2527</v>
      </c>
      <c r="G502" s="1615" t="s">
        <v>5258</v>
      </c>
      <c r="H502" s="1615" t="s">
        <v>5259</v>
      </c>
      <c r="I502" s="1615" t="s">
        <v>5260</v>
      </c>
      <c r="J502" s="1615" t="s">
        <v>5261</v>
      </c>
      <c r="K502" s="1615" t="s">
        <v>3278</v>
      </c>
    </row>
    <row r="503" spans="1:11" customFormat="1" ht="16.5" x14ac:dyDescent="0.3">
      <c r="A503" s="1623">
        <v>108027</v>
      </c>
      <c r="B503" s="1615" t="s">
        <v>2319</v>
      </c>
      <c r="C503" s="1615" t="s">
        <v>2527</v>
      </c>
      <c r="D503" s="1615" t="s">
        <v>540</v>
      </c>
      <c r="E503" s="1615" t="s">
        <v>2478</v>
      </c>
      <c r="F503" s="1615" t="s">
        <v>2527</v>
      </c>
      <c r="G503" s="1615" t="s">
        <v>5262</v>
      </c>
      <c r="H503" s="1615" t="s">
        <v>5263</v>
      </c>
      <c r="I503" s="1615" t="s">
        <v>5264</v>
      </c>
      <c r="J503" s="1615" t="s">
        <v>5265</v>
      </c>
      <c r="K503" s="1615" t="s">
        <v>3278</v>
      </c>
    </row>
    <row r="504" spans="1:11" customFormat="1" ht="16.5" x14ac:dyDescent="0.3">
      <c r="A504" s="1623">
        <v>111001</v>
      </c>
      <c r="B504" s="1615" t="s">
        <v>2531</v>
      </c>
      <c r="C504" s="1615" t="s">
        <v>2527</v>
      </c>
      <c r="D504" s="1615" t="s">
        <v>540</v>
      </c>
      <c r="E504" s="1615" t="s">
        <v>2478</v>
      </c>
      <c r="F504" s="1615" t="s">
        <v>2527</v>
      </c>
      <c r="G504" s="1615" t="s">
        <v>5266</v>
      </c>
      <c r="H504" s="1615" t="s">
        <v>5267</v>
      </c>
      <c r="I504" s="1615" t="s">
        <v>5268</v>
      </c>
      <c r="J504" s="1615" t="s">
        <v>5269</v>
      </c>
      <c r="K504" s="1615" t="s">
        <v>3278</v>
      </c>
    </row>
    <row r="505" spans="1:11" customFormat="1" ht="16.5" x14ac:dyDescent="0.3">
      <c r="A505" s="1623">
        <v>112019</v>
      </c>
      <c r="B505" s="1615" t="s">
        <v>2530</v>
      </c>
      <c r="C505" s="1615" t="s">
        <v>2527</v>
      </c>
      <c r="D505" s="1615" t="s">
        <v>540</v>
      </c>
      <c r="E505" s="1615" t="s">
        <v>2478</v>
      </c>
      <c r="F505" s="1615" t="s">
        <v>2527</v>
      </c>
      <c r="G505" s="1615" t="s">
        <v>5270</v>
      </c>
      <c r="H505" s="1615" t="s">
        <v>5271</v>
      </c>
      <c r="I505" s="1615" t="s">
        <v>5272</v>
      </c>
      <c r="J505" s="1615" t="s">
        <v>5273</v>
      </c>
      <c r="K505" s="1615" t="s">
        <v>3278</v>
      </c>
    </row>
    <row r="506" spans="1:11" customFormat="1" ht="16.5" x14ac:dyDescent="0.3">
      <c r="A506" s="1623">
        <v>117036</v>
      </c>
      <c r="B506" s="1615" t="s">
        <v>2526</v>
      </c>
      <c r="C506" s="1615" t="s">
        <v>2527</v>
      </c>
      <c r="D506" s="1615" t="s">
        <v>558</v>
      </c>
      <c r="E506" s="1615" t="s">
        <v>2478</v>
      </c>
      <c r="F506" s="1615" t="s">
        <v>2527</v>
      </c>
      <c r="G506" s="1615" t="s">
        <v>5274</v>
      </c>
      <c r="H506" s="1615" t="s">
        <v>5275</v>
      </c>
      <c r="I506" s="1615" t="s">
        <v>5276</v>
      </c>
      <c r="J506" s="1615" t="s">
        <v>5277</v>
      </c>
      <c r="K506" s="1615" t="s">
        <v>3278</v>
      </c>
    </row>
    <row r="507" spans="1:11" customFormat="1" ht="16.5" x14ac:dyDescent="0.3">
      <c r="A507" s="1623">
        <v>117035</v>
      </c>
      <c r="B507" s="1615" t="s">
        <v>2528</v>
      </c>
      <c r="C507" s="1615" t="s">
        <v>2527</v>
      </c>
      <c r="D507" s="1615" t="s">
        <v>558</v>
      </c>
      <c r="E507" s="1615" t="s">
        <v>2478</v>
      </c>
      <c r="F507" s="1615" t="s">
        <v>2527</v>
      </c>
      <c r="G507" s="1615" t="s">
        <v>5278</v>
      </c>
      <c r="H507" s="1615" t="s">
        <v>5279</v>
      </c>
      <c r="I507" s="1615" t="s">
        <v>5280</v>
      </c>
      <c r="J507" s="1615" t="s">
        <v>5281</v>
      </c>
      <c r="K507" s="1615" t="s">
        <v>3278</v>
      </c>
    </row>
    <row r="508" spans="1:11" customFormat="1" ht="16.5" x14ac:dyDescent="0.3">
      <c r="A508" s="1623">
        <v>112008</v>
      </c>
      <c r="B508" s="1615" t="s">
        <v>2529</v>
      </c>
      <c r="C508" s="1615" t="s">
        <v>2527</v>
      </c>
      <c r="D508" s="1615" t="s">
        <v>558</v>
      </c>
      <c r="E508" s="1615" t="s">
        <v>2478</v>
      </c>
      <c r="F508" s="1615" t="s">
        <v>2527</v>
      </c>
      <c r="G508" s="1615" t="s">
        <v>5282</v>
      </c>
      <c r="H508" s="1615" t="s">
        <v>5283</v>
      </c>
      <c r="I508" s="1615" t="s">
        <v>5284</v>
      </c>
      <c r="J508" s="1615" t="s">
        <v>5285</v>
      </c>
      <c r="K508" s="1615" t="s">
        <v>3278</v>
      </c>
    </row>
    <row r="509" spans="1:11" customFormat="1" ht="16.5" x14ac:dyDescent="0.3">
      <c r="A509" s="1623">
        <v>123074</v>
      </c>
      <c r="B509" s="1615" t="s">
        <v>2684</v>
      </c>
      <c r="C509" s="1615" t="s">
        <v>2686</v>
      </c>
      <c r="D509" s="1615" t="s">
        <v>2685</v>
      </c>
      <c r="E509" s="1615" t="s">
        <v>2478</v>
      </c>
      <c r="F509" s="1615" t="s">
        <v>2686</v>
      </c>
      <c r="G509" s="1615" t="s">
        <v>5286</v>
      </c>
      <c r="H509" s="1615" t="s">
        <v>5287</v>
      </c>
      <c r="I509" s="1615" t="s">
        <v>5288</v>
      </c>
      <c r="J509" s="1615" t="s">
        <v>5289</v>
      </c>
      <c r="K509" s="1615" t="s">
        <v>3278</v>
      </c>
    </row>
    <row r="510" spans="1:11" customFormat="1" ht="16.5" x14ac:dyDescent="0.3">
      <c r="A510" s="1623">
        <v>105019</v>
      </c>
      <c r="B510" s="1615" t="s">
        <v>2696</v>
      </c>
      <c r="C510" s="1615" t="s">
        <v>2688</v>
      </c>
      <c r="D510" s="1615" t="s">
        <v>791</v>
      </c>
      <c r="E510" s="1615" t="s">
        <v>2478</v>
      </c>
      <c r="F510" s="1615" t="s">
        <v>2688</v>
      </c>
      <c r="G510" s="1615" t="s">
        <v>5290</v>
      </c>
      <c r="H510" s="1615" t="s">
        <v>5291</v>
      </c>
      <c r="I510" s="1615" t="s">
        <v>5292</v>
      </c>
      <c r="J510" s="1615" t="s">
        <v>5293</v>
      </c>
      <c r="K510" s="1615" t="s">
        <v>3278</v>
      </c>
    </row>
    <row r="511" spans="1:11" customFormat="1" ht="16.5" x14ac:dyDescent="0.3">
      <c r="A511" s="1623">
        <v>105043</v>
      </c>
      <c r="B511" s="1615" t="s">
        <v>2695</v>
      </c>
      <c r="C511" s="1615" t="s">
        <v>2688</v>
      </c>
      <c r="D511" s="1615" t="s">
        <v>791</v>
      </c>
      <c r="E511" s="1615" t="s">
        <v>2478</v>
      </c>
      <c r="F511" s="1615" t="s">
        <v>2688</v>
      </c>
      <c r="G511" s="1615" t="s">
        <v>5294</v>
      </c>
      <c r="H511" s="1615" t="s">
        <v>5295</v>
      </c>
      <c r="I511" s="1615" t="s">
        <v>5296</v>
      </c>
      <c r="J511" s="1615" t="s">
        <v>5297</v>
      </c>
      <c r="K511" s="1615" t="s">
        <v>3278</v>
      </c>
    </row>
    <row r="512" spans="1:11" customFormat="1" ht="16.5" x14ac:dyDescent="0.3">
      <c r="A512" s="1623">
        <v>117013</v>
      </c>
      <c r="B512" s="1615" t="s">
        <v>2693</v>
      </c>
      <c r="C512" s="1615" t="s">
        <v>2688</v>
      </c>
      <c r="D512" s="1615" t="s">
        <v>791</v>
      </c>
      <c r="E512" s="1615" t="s">
        <v>2478</v>
      </c>
      <c r="F512" s="1615" t="s">
        <v>2688</v>
      </c>
      <c r="G512" s="1615" t="s">
        <v>5298</v>
      </c>
      <c r="H512" s="1615" t="s">
        <v>5299</v>
      </c>
      <c r="I512" s="1615" t="s">
        <v>5300</v>
      </c>
      <c r="J512" s="1615" t="s">
        <v>5301</v>
      </c>
      <c r="K512" s="1615" t="s">
        <v>3278</v>
      </c>
    </row>
    <row r="513" spans="1:11" customFormat="1" ht="16.5" x14ac:dyDescent="0.3">
      <c r="A513" s="1623">
        <v>106051</v>
      </c>
      <c r="B513" s="1615" t="s">
        <v>2694</v>
      </c>
      <c r="C513" s="1615" t="s">
        <v>2688</v>
      </c>
      <c r="D513" s="1615" t="s">
        <v>791</v>
      </c>
      <c r="E513" s="1615" t="s">
        <v>2478</v>
      </c>
      <c r="F513" s="1615" t="s">
        <v>2688</v>
      </c>
      <c r="G513" s="1615" t="s">
        <v>5302</v>
      </c>
      <c r="H513" s="1615" t="s">
        <v>5303</v>
      </c>
      <c r="I513" s="1615" t="s">
        <v>5304</v>
      </c>
      <c r="J513" s="1615" t="s">
        <v>5305</v>
      </c>
      <c r="K513" s="1615" t="s">
        <v>3278</v>
      </c>
    </row>
    <row r="514" spans="1:11" customFormat="1" ht="16.5" x14ac:dyDescent="0.3">
      <c r="A514" s="1623">
        <v>106032</v>
      </c>
      <c r="B514" s="1615" t="s">
        <v>2692</v>
      </c>
      <c r="C514" s="1615" t="s">
        <v>2688</v>
      </c>
      <c r="D514" s="1615" t="s">
        <v>540</v>
      </c>
      <c r="E514" s="1615" t="s">
        <v>2478</v>
      </c>
      <c r="F514" s="1615" t="s">
        <v>2688</v>
      </c>
      <c r="G514" s="1615" t="s">
        <v>5306</v>
      </c>
      <c r="H514" s="1615" t="s">
        <v>5307</v>
      </c>
      <c r="I514" s="1615" t="s">
        <v>5308</v>
      </c>
      <c r="J514" s="1615" t="s">
        <v>5309</v>
      </c>
      <c r="K514" s="1615" t="s">
        <v>3278</v>
      </c>
    </row>
    <row r="515" spans="1:11" customFormat="1" ht="16.5" x14ac:dyDescent="0.3">
      <c r="A515" s="1623">
        <v>113039</v>
      </c>
      <c r="B515" s="1615" t="s">
        <v>2691</v>
      </c>
      <c r="C515" s="1615" t="s">
        <v>2688</v>
      </c>
      <c r="D515" s="1615" t="s">
        <v>503</v>
      </c>
      <c r="E515" s="1615" t="s">
        <v>2478</v>
      </c>
      <c r="F515" s="1615" t="s">
        <v>2688</v>
      </c>
      <c r="G515" s="1615" t="s">
        <v>5310</v>
      </c>
      <c r="H515" s="1615" t="s">
        <v>5311</v>
      </c>
      <c r="I515" s="1615" t="s">
        <v>5312</v>
      </c>
      <c r="J515" s="1615" t="s">
        <v>5313</v>
      </c>
      <c r="K515" s="1615" t="s">
        <v>3278</v>
      </c>
    </row>
    <row r="516" spans="1:11" customFormat="1" ht="16.5" x14ac:dyDescent="0.3">
      <c r="A516" s="1623">
        <v>122131</v>
      </c>
      <c r="B516" s="1615" t="s">
        <v>2689</v>
      </c>
      <c r="C516" s="1615" t="s">
        <v>2688</v>
      </c>
      <c r="D516" s="1615" t="s">
        <v>1375</v>
      </c>
      <c r="E516" s="1615" t="s">
        <v>2478</v>
      </c>
      <c r="F516" s="1615" t="s">
        <v>2688</v>
      </c>
      <c r="G516" s="1615" t="s">
        <v>5314</v>
      </c>
      <c r="H516" s="1615" t="s">
        <v>5315</v>
      </c>
      <c r="I516" s="1615" t="s">
        <v>5316</v>
      </c>
      <c r="J516" s="1615" t="s">
        <v>5317</v>
      </c>
      <c r="K516" s="1615" t="s">
        <v>3278</v>
      </c>
    </row>
    <row r="517" spans="1:11" customFormat="1" ht="16.5" x14ac:dyDescent="0.3">
      <c r="A517" s="1623">
        <v>113050</v>
      </c>
      <c r="B517" s="1615" t="s">
        <v>2690</v>
      </c>
      <c r="C517" s="1615" t="s">
        <v>2688</v>
      </c>
      <c r="D517" s="1615" t="s">
        <v>1375</v>
      </c>
      <c r="E517" s="1615" t="s">
        <v>2478</v>
      </c>
      <c r="F517" s="1615" t="s">
        <v>2688</v>
      </c>
      <c r="G517" s="1615" t="s">
        <v>5318</v>
      </c>
      <c r="H517" s="1615" t="s">
        <v>5319</v>
      </c>
      <c r="I517" s="1615" t="s">
        <v>5320</v>
      </c>
      <c r="J517" s="1615" t="s">
        <v>5321</v>
      </c>
      <c r="K517" s="1615" t="s">
        <v>3278</v>
      </c>
    </row>
    <row r="518" spans="1:11" customFormat="1" ht="16.5" x14ac:dyDescent="0.3">
      <c r="A518" s="1623">
        <v>123033</v>
      </c>
      <c r="B518" s="1615" t="s">
        <v>2687</v>
      </c>
      <c r="C518" s="1615" t="s">
        <v>2688</v>
      </c>
      <c r="D518" s="1615" t="s">
        <v>419</v>
      </c>
      <c r="E518" s="1615" t="s">
        <v>2478</v>
      </c>
      <c r="F518" s="1615" t="s">
        <v>2688</v>
      </c>
      <c r="G518" s="1615" t="s">
        <v>5322</v>
      </c>
      <c r="H518" s="1615" t="s">
        <v>5323</v>
      </c>
      <c r="I518" s="1615" t="s">
        <v>5324</v>
      </c>
      <c r="J518" s="1615" t="s">
        <v>5325</v>
      </c>
      <c r="K518" s="1615" t="s">
        <v>3278</v>
      </c>
    </row>
    <row r="519" spans="1:11" customFormat="1" ht="16.5" x14ac:dyDescent="0.3">
      <c r="A519" s="1623">
        <v>106012</v>
      </c>
      <c r="B519" s="1615" t="s">
        <v>2601</v>
      </c>
      <c r="C519" s="1615" t="s">
        <v>1694</v>
      </c>
      <c r="D519" s="1615" t="s">
        <v>2600</v>
      </c>
      <c r="E519" s="1615" t="s">
        <v>2478</v>
      </c>
      <c r="F519" s="1615" t="s">
        <v>1694</v>
      </c>
      <c r="G519" s="1615" t="s">
        <v>5326</v>
      </c>
      <c r="H519" s="1615" t="s">
        <v>5327</v>
      </c>
      <c r="I519" s="1615" t="s">
        <v>5328</v>
      </c>
      <c r="J519" s="1615" t="s">
        <v>5329</v>
      </c>
      <c r="K519" s="1615" t="s">
        <v>3278</v>
      </c>
    </row>
    <row r="520" spans="1:11" customFormat="1" ht="16.5" x14ac:dyDescent="0.3">
      <c r="A520" s="1623">
        <v>111022</v>
      </c>
      <c r="B520" s="1615" t="s">
        <v>2599</v>
      </c>
      <c r="C520" s="1615" t="s">
        <v>1694</v>
      </c>
      <c r="D520" s="1615" t="s">
        <v>2600</v>
      </c>
      <c r="E520" s="1615" t="s">
        <v>2478</v>
      </c>
      <c r="F520" s="1615" t="s">
        <v>1694</v>
      </c>
      <c r="G520" s="1615" t="s">
        <v>5330</v>
      </c>
      <c r="H520" s="1615" t="s">
        <v>5331</v>
      </c>
      <c r="I520" s="1615" t="s">
        <v>5332</v>
      </c>
      <c r="J520" s="1615" t="s">
        <v>5333</v>
      </c>
      <c r="K520" s="1615" t="s">
        <v>3278</v>
      </c>
    </row>
    <row r="521" spans="1:11" customFormat="1" ht="16.5" x14ac:dyDescent="0.3">
      <c r="A521" s="1623">
        <v>109015</v>
      </c>
      <c r="B521" s="1615" t="s">
        <v>2596</v>
      </c>
      <c r="C521" s="1615" t="s">
        <v>1694</v>
      </c>
      <c r="D521" s="1615" t="s">
        <v>2598</v>
      </c>
      <c r="E521" s="1615" t="s">
        <v>2478</v>
      </c>
      <c r="F521" s="1615" t="s">
        <v>1694</v>
      </c>
      <c r="G521" s="1615" t="s">
        <v>5334</v>
      </c>
      <c r="H521" s="1615" t="s">
        <v>5335</v>
      </c>
      <c r="I521" s="1615" t="s">
        <v>5336</v>
      </c>
      <c r="J521" s="1615" t="s">
        <v>5337</v>
      </c>
      <c r="K521" s="1615" t="s">
        <v>3278</v>
      </c>
    </row>
    <row r="522" spans="1:11" customFormat="1" ht="16.5" x14ac:dyDescent="0.3">
      <c r="A522" s="1623">
        <v>118006</v>
      </c>
      <c r="B522" s="1615" t="s">
        <v>2595</v>
      </c>
      <c r="C522" s="1615" t="s">
        <v>1694</v>
      </c>
      <c r="D522" s="1615" t="s">
        <v>2592</v>
      </c>
      <c r="E522" s="1615" t="s">
        <v>2478</v>
      </c>
      <c r="F522" s="1615" t="s">
        <v>1694</v>
      </c>
      <c r="G522" s="1615" t="s">
        <v>5338</v>
      </c>
      <c r="H522" s="1615" t="s">
        <v>5339</v>
      </c>
      <c r="I522" s="1615" t="s">
        <v>5340</v>
      </c>
      <c r="J522" s="1615" t="s">
        <v>5341</v>
      </c>
      <c r="K522" s="1615" t="s">
        <v>3278</v>
      </c>
    </row>
    <row r="523" spans="1:11" customFormat="1" ht="16.5" x14ac:dyDescent="0.3">
      <c r="A523" s="1623">
        <v>121046</v>
      </c>
      <c r="B523" s="1615" t="s">
        <v>2593</v>
      </c>
      <c r="C523" s="1615" t="s">
        <v>1694</v>
      </c>
      <c r="D523" s="1615" t="s">
        <v>2592</v>
      </c>
      <c r="E523" s="1615" t="s">
        <v>2478</v>
      </c>
      <c r="F523" s="1615" t="s">
        <v>1694</v>
      </c>
      <c r="G523" s="1615" t="s">
        <v>5342</v>
      </c>
      <c r="H523" s="1615" t="s">
        <v>5343</v>
      </c>
      <c r="I523" s="1615" t="s">
        <v>5344</v>
      </c>
      <c r="J523" s="1615" t="s">
        <v>5345</v>
      </c>
      <c r="K523" s="1615" t="s">
        <v>3278</v>
      </c>
    </row>
    <row r="524" spans="1:11" customFormat="1" ht="16.5" x14ac:dyDescent="0.3">
      <c r="A524" s="1623">
        <v>121044</v>
      </c>
      <c r="B524" s="1615" t="s">
        <v>2594</v>
      </c>
      <c r="C524" s="1615" t="s">
        <v>1694</v>
      </c>
      <c r="D524" s="1615" t="s">
        <v>2592</v>
      </c>
      <c r="E524" s="1615" t="s">
        <v>2478</v>
      </c>
      <c r="F524" s="1615" t="s">
        <v>1694</v>
      </c>
      <c r="G524" s="1615" t="s">
        <v>5346</v>
      </c>
      <c r="H524" s="1615" t="s">
        <v>5347</v>
      </c>
      <c r="I524" s="1615" t="s">
        <v>5348</v>
      </c>
      <c r="J524" s="1615" t="s">
        <v>5349</v>
      </c>
      <c r="K524" s="1615" t="s">
        <v>3278</v>
      </c>
    </row>
    <row r="525" spans="1:11" customFormat="1" ht="16.5" x14ac:dyDescent="0.3">
      <c r="A525" s="1623">
        <v>122146</v>
      </c>
      <c r="B525" s="1615" t="s">
        <v>2591</v>
      </c>
      <c r="C525" s="1615" t="s">
        <v>1694</v>
      </c>
      <c r="D525" s="1615" t="s">
        <v>2592</v>
      </c>
      <c r="E525" s="1615" t="s">
        <v>2478</v>
      </c>
      <c r="F525" s="1615" t="s">
        <v>1694</v>
      </c>
      <c r="G525" s="1615" t="s">
        <v>5350</v>
      </c>
      <c r="H525" s="1615" t="s">
        <v>5351</v>
      </c>
      <c r="I525" s="1615" t="s">
        <v>5352</v>
      </c>
      <c r="J525" s="1615" t="s">
        <v>5353</v>
      </c>
      <c r="K525" s="1615" t="s">
        <v>3278</v>
      </c>
    </row>
    <row r="526" spans="1:11" customFormat="1" ht="16.5" x14ac:dyDescent="0.3">
      <c r="A526" s="1623">
        <v>121043</v>
      </c>
      <c r="B526" s="1615" t="s">
        <v>2589</v>
      </c>
      <c r="C526" s="1615" t="s">
        <v>1694</v>
      </c>
      <c r="D526" s="1615" t="s">
        <v>2588</v>
      </c>
      <c r="E526" s="1615" t="s">
        <v>2478</v>
      </c>
      <c r="F526" s="1615" t="s">
        <v>1694</v>
      </c>
      <c r="G526" s="1615" t="s">
        <v>5354</v>
      </c>
      <c r="H526" s="1615" t="s">
        <v>5355</v>
      </c>
      <c r="I526" s="1615" t="s">
        <v>5356</v>
      </c>
      <c r="J526" s="1615" t="s">
        <v>5357</v>
      </c>
      <c r="K526" s="1615" t="s">
        <v>3278</v>
      </c>
    </row>
    <row r="527" spans="1:11" customFormat="1" ht="16.5" x14ac:dyDescent="0.3">
      <c r="A527" s="1623">
        <v>122028</v>
      </c>
      <c r="B527" s="1615" t="s">
        <v>2587</v>
      </c>
      <c r="C527" s="1615" t="s">
        <v>1694</v>
      </c>
      <c r="D527" s="1615" t="s">
        <v>2588</v>
      </c>
      <c r="E527" s="1615" t="s">
        <v>2478</v>
      </c>
      <c r="F527" s="1615" t="s">
        <v>1694</v>
      </c>
      <c r="G527" s="1615" t="s">
        <v>5358</v>
      </c>
      <c r="H527" s="1615" t="s">
        <v>5359</v>
      </c>
      <c r="I527" s="1615" t="s">
        <v>5360</v>
      </c>
      <c r="J527" s="1615" t="s">
        <v>5361</v>
      </c>
      <c r="K527" s="1615" t="s">
        <v>3278</v>
      </c>
    </row>
    <row r="528" spans="1:11" customFormat="1" ht="16.5" x14ac:dyDescent="0.3">
      <c r="A528" s="1623">
        <v>123035</v>
      </c>
      <c r="B528" s="1615" t="s">
        <v>2583</v>
      </c>
      <c r="C528" s="1615" t="s">
        <v>1694</v>
      </c>
      <c r="D528" s="1615" t="s">
        <v>3259</v>
      </c>
      <c r="E528" s="1615" t="s">
        <v>2478</v>
      </c>
      <c r="F528" s="1615" t="s">
        <v>1694</v>
      </c>
      <c r="G528" s="1615" t="s">
        <v>5362</v>
      </c>
      <c r="H528" s="1615" t="s">
        <v>5363</v>
      </c>
      <c r="I528" s="1615" t="s">
        <v>5364</v>
      </c>
      <c r="J528" s="1615" t="s">
        <v>5365</v>
      </c>
      <c r="K528" s="1615" t="s">
        <v>3278</v>
      </c>
    </row>
    <row r="529" spans="1:11" customFormat="1" ht="16.5" x14ac:dyDescent="0.3">
      <c r="A529" s="1623">
        <v>121042</v>
      </c>
      <c r="B529" s="1615" t="s">
        <v>2586</v>
      </c>
      <c r="C529" s="1615" t="s">
        <v>1694</v>
      </c>
      <c r="D529" s="1615" t="s">
        <v>3259</v>
      </c>
      <c r="E529" s="1615" t="s">
        <v>2478</v>
      </c>
      <c r="F529" s="1615" t="s">
        <v>1694</v>
      </c>
      <c r="G529" s="1615" t="s">
        <v>5366</v>
      </c>
      <c r="H529" s="1615" t="s">
        <v>5367</v>
      </c>
      <c r="I529" s="1615" t="s">
        <v>5368</v>
      </c>
      <c r="J529" s="1615" t="s">
        <v>5369</v>
      </c>
      <c r="K529" s="1615" t="s">
        <v>3278</v>
      </c>
    </row>
    <row r="530" spans="1:11" customFormat="1" ht="16.5" x14ac:dyDescent="0.3">
      <c r="A530" s="1623">
        <v>121047</v>
      </c>
      <c r="B530" s="1615" t="s">
        <v>2585</v>
      </c>
      <c r="C530" s="1615" t="s">
        <v>1694</v>
      </c>
      <c r="D530" s="1615" t="s">
        <v>3259</v>
      </c>
      <c r="E530" s="1615" t="s">
        <v>2478</v>
      </c>
      <c r="F530" s="1615" t="s">
        <v>1694</v>
      </c>
      <c r="G530" s="1615" t="s">
        <v>5370</v>
      </c>
      <c r="H530" s="1615" t="s">
        <v>5371</v>
      </c>
      <c r="I530" s="1615" t="s">
        <v>5372</v>
      </c>
      <c r="J530" s="1615" t="s">
        <v>5373</v>
      </c>
      <c r="K530" s="1615" t="s">
        <v>3278</v>
      </c>
    </row>
    <row r="531" spans="1:11" customFormat="1" ht="16.5" x14ac:dyDescent="0.3">
      <c r="A531" s="1623">
        <v>122145</v>
      </c>
      <c r="B531" s="1615" t="s">
        <v>1696</v>
      </c>
      <c r="C531" s="1615" t="s">
        <v>1694</v>
      </c>
      <c r="D531" s="1615" t="s">
        <v>3259</v>
      </c>
      <c r="E531" s="1615" t="s">
        <v>2478</v>
      </c>
      <c r="F531" s="1615" t="s">
        <v>1694</v>
      </c>
      <c r="G531" s="1615" t="s">
        <v>5374</v>
      </c>
      <c r="H531" s="1615" t="s">
        <v>5375</v>
      </c>
      <c r="I531" s="1615" t="s">
        <v>5376</v>
      </c>
      <c r="J531" s="1615" t="s">
        <v>5377</v>
      </c>
      <c r="K531" s="1615" t="s">
        <v>3278</v>
      </c>
    </row>
    <row r="532" spans="1:11" customFormat="1" ht="16.5" x14ac:dyDescent="0.3">
      <c r="A532" s="1623">
        <v>100079</v>
      </c>
      <c r="B532" s="1615" t="s">
        <v>2683</v>
      </c>
      <c r="C532" s="1615" t="s">
        <v>2477</v>
      </c>
      <c r="D532" s="1615" t="s">
        <v>2316</v>
      </c>
      <c r="E532" s="1615" t="s">
        <v>2478</v>
      </c>
      <c r="F532" s="1615" t="s">
        <v>2477</v>
      </c>
      <c r="G532" s="1615" t="s">
        <v>5378</v>
      </c>
      <c r="H532" s="1615" t="s">
        <v>5379</v>
      </c>
      <c r="I532" s="1615" t="s">
        <v>5380</v>
      </c>
      <c r="J532" s="1615" t="s">
        <v>5381</v>
      </c>
      <c r="K532" s="1615" t="s">
        <v>3278</v>
      </c>
    </row>
    <row r="533" spans="1:11" customFormat="1" ht="16.5" x14ac:dyDescent="0.3">
      <c r="A533" s="1623">
        <v>103035</v>
      </c>
      <c r="B533" s="1615" t="s">
        <v>2524</v>
      </c>
      <c r="C533" s="1615" t="s">
        <v>2505</v>
      </c>
      <c r="D533" s="1615" t="s">
        <v>791</v>
      </c>
      <c r="E533" s="1615" t="s">
        <v>2478</v>
      </c>
      <c r="F533" s="1615" t="s">
        <v>2477</v>
      </c>
      <c r="G533" s="1615" t="s">
        <v>5382</v>
      </c>
      <c r="H533" s="1615" t="s">
        <v>5383</v>
      </c>
      <c r="I533" s="1615" t="s">
        <v>5384</v>
      </c>
      <c r="J533" s="1615" t="s">
        <v>5385</v>
      </c>
      <c r="K533" s="1615" t="s">
        <v>3278</v>
      </c>
    </row>
    <row r="534" spans="1:11" customFormat="1" ht="16.5" x14ac:dyDescent="0.3">
      <c r="A534" s="1623">
        <v>100295</v>
      </c>
      <c r="B534" s="1615" t="s">
        <v>2525</v>
      </c>
      <c r="C534" s="1615" t="s">
        <v>2505</v>
      </c>
      <c r="D534" s="1615" t="s">
        <v>791</v>
      </c>
      <c r="E534" s="1615" t="s">
        <v>2478</v>
      </c>
      <c r="F534" s="1615" t="s">
        <v>2477</v>
      </c>
      <c r="G534" s="1615" t="s">
        <v>5386</v>
      </c>
      <c r="H534" s="1615" t="s">
        <v>5387</v>
      </c>
      <c r="I534" s="1615" t="s">
        <v>5388</v>
      </c>
      <c r="J534" s="1615" t="s">
        <v>5389</v>
      </c>
      <c r="K534" s="1615" t="s">
        <v>3278</v>
      </c>
    </row>
    <row r="535" spans="1:11" customFormat="1" ht="16.5" x14ac:dyDescent="0.3">
      <c r="A535" s="1623">
        <v>119006</v>
      </c>
      <c r="B535" s="1615" t="s">
        <v>2521</v>
      </c>
      <c r="C535" s="1615" t="s">
        <v>2505</v>
      </c>
      <c r="D535" s="1615" t="s">
        <v>503</v>
      </c>
      <c r="E535" s="1615" t="s">
        <v>2478</v>
      </c>
      <c r="F535" s="1615" t="s">
        <v>2477</v>
      </c>
      <c r="G535" s="1615" t="s">
        <v>5390</v>
      </c>
      <c r="H535" s="1615" t="s">
        <v>5391</v>
      </c>
      <c r="I535" s="1615" t="s">
        <v>5392</v>
      </c>
      <c r="J535" s="1615" t="s">
        <v>5393</v>
      </c>
      <c r="K535" s="1615" t="s">
        <v>3278</v>
      </c>
    </row>
    <row r="536" spans="1:11" customFormat="1" ht="16.5" x14ac:dyDescent="0.3">
      <c r="A536" s="1623">
        <v>112039</v>
      </c>
      <c r="B536" s="1615" t="s">
        <v>2522</v>
      </c>
      <c r="C536" s="1615" t="s">
        <v>2505</v>
      </c>
      <c r="D536" s="1615" t="s">
        <v>503</v>
      </c>
      <c r="E536" s="1615" t="s">
        <v>2478</v>
      </c>
      <c r="F536" s="1615" t="s">
        <v>2477</v>
      </c>
      <c r="G536" s="1615" t="s">
        <v>5394</v>
      </c>
      <c r="H536" s="1615" t="s">
        <v>5395</v>
      </c>
      <c r="I536" s="1615" t="s">
        <v>5396</v>
      </c>
      <c r="J536" s="1615" t="s">
        <v>5397</v>
      </c>
      <c r="K536" s="1615" t="s">
        <v>3278</v>
      </c>
    </row>
    <row r="537" spans="1:11" customFormat="1" ht="16.5" x14ac:dyDescent="0.3">
      <c r="A537" s="1623">
        <v>107010</v>
      </c>
      <c r="B537" s="1615" t="s">
        <v>2519</v>
      </c>
      <c r="C537" s="1615" t="s">
        <v>2505</v>
      </c>
      <c r="D537" s="1615" t="s">
        <v>558</v>
      </c>
      <c r="E537" s="1615" t="s">
        <v>2478</v>
      </c>
      <c r="F537" s="1615" t="s">
        <v>2477</v>
      </c>
      <c r="G537" s="1615" t="s">
        <v>5398</v>
      </c>
      <c r="H537" s="1615" t="s">
        <v>5399</v>
      </c>
      <c r="I537" s="1615" t="s">
        <v>5400</v>
      </c>
      <c r="J537" s="1615" t="s">
        <v>5401</v>
      </c>
      <c r="K537" s="1615" t="s">
        <v>3278</v>
      </c>
    </row>
    <row r="538" spans="1:11" customFormat="1" ht="16.5" x14ac:dyDescent="0.3">
      <c r="A538" s="1623">
        <v>113040</v>
      </c>
      <c r="B538" s="1615" t="s">
        <v>2518</v>
      </c>
      <c r="C538" s="1615" t="s">
        <v>2505</v>
      </c>
      <c r="D538" s="1615" t="s">
        <v>558</v>
      </c>
      <c r="E538" s="1615" t="s">
        <v>2478</v>
      </c>
      <c r="F538" s="1615" t="s">
        <v>2477</v>
      </c>
      <c r="G538" s="1615" t="s">
        <v>5402</v>
      </c>
      <c r="H538" s="1615" t="s">
        <v>5403</v>
      </c>
      <c r="I538" s="1615" t="s">
        <v>5404</v>
      </c>
      <c r="J538" s="1615" t="s">
        <v>5405</v>
      </c>
      <c r="K538" s="1615" t="s">
        <v>3278</v>
      </c>
    </row>
    <row r="539" spans="1:11" customFormat="1" ht="16.5" x14ac:dyDescent="0.3">
      <c r="A539" s="1623">
        <v>122029</v>
      </c>
      <c r="B539" s="1615" t="s">
        <v>2511</v>
      </c>
      <c r="C539" s="1615" t="s">
        <v>2505</v>
      </c>
      <c r="D539" s="1615" t="s">
        <v>558</v>
      </c>
      <c r="E539" s="1615" t="s">
        <v>2478</v>
      </c>
      <c r="F539" s="1615" t="s">
        <v>2477</v>
      </c>
      <c r="G539" s="1615" t="s">
        <v>5406</v>
      </c>
      <c r="H539" s="1615" t="s">
        <v>5407</v>
      </c>
      <c r="I539" s="1615" t="s">
        <v>5408</v>
      </c>
      <c r="J539" s="1615" t="s">
        <v>5409</v>
      </c>
      <c r="K539" s="1615" t="s">
        <v>3278</v>
      </c>
    </row>
    <row r="540" spans="1:11" customFormat="1" ht="16.5" x14ac:dyDescent="0.3">
      <c r="A540" s="1623">
        <v>119007</v>
      </c>
      <c r="B540" s="1615" t="s">
        <v>2512</v>
      </c>
      <c r="C540" s="1615" t="s">
        <v>2505</v>
      </c>
      <c r="D540" s="1615" t="s">
        <v>558</v>
      </c>
      <c r="E540" s="1615" t="s">
        <v>2478</v>
      </c>
      <c r="F540" s="1615" t="s">
        <v>2477</v>
      </c>
      <c r="G540" s="1615" t="s">
        <v>5410</v>
      </c>
      <c r="H540" s="1615" t="s">
        <v>5411</v>
      </c>
      <c r="I540" s="1615" t="s">
        <v>5412</v>
      </c>
      <c r="J540" s="1615" t="s">
        <v>5413</v>
      </c>
      <c r="K540" s="1615" t="s">
        <v>3278</v>
      </c>
    </row>
    <row r="541" spans="1:11" customFormat="1" ht="16.5" x14ac:dyDescent="0.3">
      <c r="A541" s="1623">
        <v>117042</v>
      </c>
      <c r="B541" s="1615" t="s">
        <v>2516</v>
      </c>
      <c r="C541" s="1615" t="s">
        <v>2505</v>
      </c>
      <c r="D541" s="1615" t="s">
        <v>558</v>
      </c>
      <c r="E541" s="1615" t="s">
        <v>2478</v>
      </c>
      <c r="F541" s="1615" t="s">
        <v>2477</v>
      </c>
      <c r="G541" s="1615" t="s">
        <v>5414</v>
      </c>
      <c r="H541" s="1615" t="s">
        <v>5415</v>
      </c>
      <c r="I541" s="1615" t="s">
        <v>5416</v>
      </c>
      <c r="J541" s="1615" t="s">
        <v>5417</v>
      </c>
      <c r="K541" s="1615" t="s">
        <v>3278</v>
      </c>
    </row>
    <row r="542" spans="1:11" customFormat="1" ht="16.5" x14ac:dyDescent="0.3">
      <c r="A542" s="1623">
        <v>118005</v>
      </c>
      <c r="B542" s="1615" t="s">
        <v>2514</v>
      </c>
      <c r="C542" s="1615" t="s">
        <v>2505</v>
      </c>
      <c r="D542" s="1615" t="s">
        <v>558</v>
      </c>
      <c r="E542" s="1615" t="s">
        <v>2478</v>
      </c>
      <c r="F542" s="1615" t="s">
        <v>2477</v>
      </c>
      <c r="G542" s="1615" t="s">
        <v>5418</v>
      </c>
      <c r="H542" s="1615" t="s">
        <v>5419</v>
      </c>
      <c r="I542" s="1615" t="s">
        <v>5420</v>
      </c>
      <c r="J542" s="1615" t="s">
        <v>5421</v>
      </c>
      <c r="K542" s="1615" t="s">
        <v>3278</v>
      </c>
    </row>
    <row r="543" spans="1:11" customFormat="1" ht="16.5" x14ac:dyDescent="0.3">
      <c r="A543" s="1623">
        <v>124012</v>
      </c>
      <c r="B543" s="1615" t="s">
        <v>2510</v>
      </c>
      <c r="C543" s="1615" t="s">
        <v>2505</v>
      </c>
      <c r="D543" s="1615" t="s">
        <v>558</v>
      </c>
      <c r="E543" s="1615" t="s">
        <v>2478</v>
      </c>
      <c r="F543" s="1615" t="s">
        <v>2477</v>
      </c>
      <c r="G543" s="1615" t="s">
        <v>5422</v>
      </c>
      <c r="H543" s="1615" t="s">
        <v>5423</v>
      </c>
      <c r="I543" s="1615" t="s">
        <v>5424</v>
      </c>
      <c r="J543" s="1615" t="s">
        <v>5425</v>
      </c>
      <c r="K543" s="1615" t="s">
        <v>3278</v>
      </c>
    </row>
    <row r="544" spans="1:11" customFormat="1" ht="16.5" x14ac:dyDescent="0.3">
      <c r="A544" s="1623">
        <v>122128</v>
      </c>
      <c r="B544" s="1615" t="s">
        <v>2506</v>
      </c>
      <c r="C544" s="1615" t="s">
        <v>2505</v>
      </c>
      <c r="D544" s="1615" t="s">
        <v>1375</v>
      </c>
      <c r="E544" s="1615" t="s">
        <v>2478</v>
      </c>
      <c r="F544" s="1615" t="s">
        <v>2477</v>
      </c>
      <c r="G544" s="1615" t="s">
        <v>5426</v>
      </c>
      <c r="H544" s="1615" t="s">
        <v>5427</v>
      </c>
      <c r="I544" s="1615" t="s">
        <v>5428</v>
      </c>
      <c r="J544" s="1615" t="s">
        <v>5429</v>
      </c>
      <c r="K544" s="1615" t="s">
        <v>3278</v>
      </c>
    </row>
    <row r="545" spans="1:11" customFormat="1" ht="16.5" x14ac:dyDescent="0.3">
      <c r="A545" s="1623">
        <v>122018</v>
      </c>
      <c r="B545" s="1615" t="s">
        <v>2508</v>
      </c>
      <c r="C545" s="1615" t="s">
        <v>2505</v>
      </c>
      <c r="D545" s="1615" t="s">
        <v>1375</v>
      </c>
      <c r="E545" s="1615" t="s">
        <v>2478</v>
      </c>
      <c r="F545" s="1615" t="s">
        <v>2477</v>
      </c>
      <c r="G545" s="1615" t="s">
        <v>5430</v>
      </c>
      <c r="H545" s="1615" t="s">
        <v>5431</v>
      </c>
      <c r="I545" s="1615" t="s">
        <v>5432</v>
      </c>
      <c r="J545" s="1615" t="s">
        <v>5433</v>
      </c>
      <c r="K545" s="1615" t="s">
        <v>3278</v>
      </c>
    </row>
    <row r="546" spans="1:11" customFormat="1" ht="16.5" x14ac:dyDescent="0.3">
      <c r="A546" s="1623">
        <v>121038</v>
      </c>
      <c r="B546" s="1615" t="s">
        <v>2503</v>
      </c>
      <c r="C546" s="1615" t="s">
        <v>2505</v>
      </c>
      <c r="D546" s="1615" t="s">
        <v>419</v>
      </c>
      <c r="E546" s="1615" t="s">
        <v>2478</v>
      </c>
      <c r="F546" s="1615" t="s">
        <v>2477</v>
      </c>
      <c r="G546" s="1615" t="s">
        <v>5434</v>
      </c>
      <c r="H546" s="1615" t="s">
        <v>5435</v>
      </c>
      <c r="I546" s="1615" t="s">
        <v>5436</v>
      </c>
      <c r="J546" s="1615" t="s">
        <v>5437</v>
      </c>
      <c r="K546" s="1615" t="s">
        <v>3278</v>
      </c>
    </row>
    <row r="547" spans="1:11" customFormat="1" ht="16.5" x14ac:dyDescent="0.3">
      <c r="A547" s="1623">
        <v>117014</v>
      </c>
      <c r="B547" s="1615" t="s">
        <v>2501</v>
      </c>
      <c r="C547" s="1615" t="s">
        <v>2495</v>
      </c>
      <c r="D547" s="1615" t="s">
        <v>791</v>
      </c>
      <c r="E547" s="1615" t="s">
        <v>2478</v>
      </c>
      <c r="F547" s="1615" t="s">
        <v>2477</v>
      </c>
      <c r="G547" s="1615" t="s">
        <v>5438</v>
      </c>
      <c r="H547" s="1615" t="s">
        <v>5439</v>
      </c>
      <c r="I547" s="1615" t="s">
        <v>5440</v>
      </c>
      <c r="J547" s="1615" t="s">
        <v>5441</v>
      </c>
      <c r="K547" s="1615" t="s">
        <v>3278</v>
      </c>
    </row>
    <row r="548" spans="1:11" customFormat="1" ht="16.5" x14ac:dyDescent="0.3">
      <c r="A548" s="1623">
        <v>102036</v>
      </c>
      <c r="B548" s="1615" t="s">
        <v>2502</v>
      </c>
      <c r="C548" s="1615" t="s">
        <v>2495</v>
      </c>
      <c r="D548" s="1615" t="s">
        <v>791</v>
      </c>
      <c r="E548" s="1615" t="s">
        <v>2478</v>
      </c>
      <c r="F548" s="1615" t="s">
        <v>2477</v>
      </c>
      <c r="G548" s="1615" t="s">
        <v>5442</v>
      </c>
      <c r="H548" s="1615" t="s">
        <v>5443</v>
      </c>
      <c r="I548" s="1615" t="s">
        <v>5444</v>
      </c>
      <c r="J548" s="1615" t="s">
        <v>5445</v>
      </c>
      <c r="K548" s="1615" t="s">
        <v>3278</v>
      </c>
    </row>
    <row r="549" spans="1:11" customFormat="1" ht="16.5" x14ac:dyDescent="0.3">
      <c r="A549" s="1623">
        <v>110022</v>
      </c>
      <c r="B549" s="1615" t="s">
        <v>2496</v>
      </c>
      <c r="C549" s="1615" t="s">
        <v>2495</v>
      </c>
      <c r="D549" s="1615" t="s">
        <v>540</v>
      </c>
      <c r="E549" s="1615" t="s">
        <v>2478</v>
      </c>
      <c r="F549" s="1615" t="s">
        <v>2477</v>
      </c>
      <c r="G549" s="1615" t="s">
        <v>5446</v>
      </c>
      <c r="H549" s="1615" t="s">
        <v>5447</v>
      </c>
      <c r="I549" s="1615" t="s">
        <v>5448</v>
      </c>
      <c r="J549" s="1615" t="s">
        <v>5449</v>
      </c>
      <c r="K549" s="1615" t="s">
        <v>3278</v>
      </c>
    </row>
    <row r="550" spans="1:11" customFormat="1" ht="16.5" x14ac:dyDescent="0.3">
      <c r="A550" s="1623">
        <v>107007</v>
      </c>
      <c r="B550" s="1615" t="s">
        <v>2498</v>
      </c>
      <c r="C550" s="1615" t="s">
        <v>2495</v>
      </c>
      <c r="D550" s="1615" t="s">
        <v>540</v>
      </c>
      <c r="E550" s="1615" t="s">
        <v>2478</v>
      </c>
      <c r="F550" s="1615" t="s">
        <v>2477</v>
      </c>
      <c r="G550" s="1615" t="s">
        <v>4413</v>
      </c>
      <c r="H550" s="1615" t="s">
        <v>5450</v>
      </c>
      <c r="I550" s="1615" t="s">
        <v>5451</v>
      </c>
      <c r="J550" s="1615" t="s">
        <v>5452</v>
      </c>
      <c r="K550" s="1615" t="s">
        <v>3278</v>
      </c>
    </row>
    <row r="551" spans="1:11" customFormat="1" ht="16.5" x14ac:dyDescent="0.3">
      <c r="A551" s="1623">
        <v>106003</v>
      </c>
      <c r="B551" s="1615" t="s">
        <v>2500</v>
      </c>
      <c r="C551" s="1615" t="s">
        <v>2495</v>
      </c>
      <c r="D551" s="1615" t="s">
        <v>540</v>
      </c>
      <c r="E551" s="1615" t="s">
        <v>2478</v>
      </c>
      <c r="F551" s="1615" t="s">
        <v>2477</v>
      </c>
      <c r="G551" s="1615" t="s">
        <v>5453</v>
      </c>
      <c r="H551" s="1615" t="s">
        <v>5454</v>
      </c>
      <c r="I551" s="1615" t="s">
        <v>5455</v>
      </c>
      <c r="J551" s="1615" t="s">
        <v>5456</v>
      </c>
      <c r="K551" s="1615" t="s">
        <v>3278</v>
      </c>
    </row>
    <row r="552" spans="1:11" customFormat="1" ht="16.5" x14ac:dyDescent="0.3">
      <c r="A552" s="1623">
        <v>121039</v>
      </c>
      <c r="B552" s="1615" t="s">
        <v>2493</v>
      </c>
      <c r="C552" s="1615" t="s">
        <v>2495</v>
      </c>
      <c r="D552" s="1615" t="s">
        <v>419</v>
      </c>
      <c r="E552" s="1615" t="s">
        <v>2478</v>
      </c>
      <c r="F552" s="1615" t="s">
        <v>2477</v>
      </c>
      <c r="G552" s="1615" t="s">
        <v>4785</v>
      </c>
      <c r="H552" s="1615" t="s">
        <v>5457</v>
      </c>
      <c r="I552" s="1615" t="s">
        <v>5458</v>
      </c>
      <c r="J552" s="1615" t="s">
        <v>5459</v>
      </c>
      <c r="K552" s="1615" t="s">
        <v>3278</v>
      </c>
    </row>
    <row r="553" spans="1:11" customFormat="1" ht="16.5" x14ac:dyDescent="0.3">
      <c r="A553" s="1623">
        <v>123023</v>
      </c>
      <c r="B553" s="1615" t="s">
        <v>2678</v>
      </c>
      <c r="C553" s="1615" t="s">
        <v>1792</v>
      </c>
      <c r="D553" s="1615" t="s">
        <v>540</v>
      </c>
      <c r="E553" s="1615" t="s">
        <v>2478</v>
      </c>
      <c r="F553" s="1615" t="s">
        <v>2477</v>
      </c>
      <c r="G553" s="1615" t="s">
        <v>5460</v>
      </c>
      <c r="H553" s="1615" t="s">
        <v>5461</v>
      </c>
      <c r="I553" s="1615" t="s">
        <v>5462</v>
      </c>
      <c r="J553" s="1615" t="s">
        <v>5463</v>
      </c>
      <c r="K553" s="1615" t="s">
        <v>3278</v>
      </c>
    </row>
    <row r="554" spans="1:11" customFormat="1" ht="16.5" x14ac:dyDescent="0.3">
      <c r="A554" s="1623">
        <v>105027</v>
      </c>
      <c r="B554" s="1615" t="s">
        <v>2680</v>
      </c>
      <c r="C554" s="1615" t="s">
        <v>1792</v>
      </c>
      <c r="D554" s="1615" t="s">
        <v>540</v>
      </c>
      <c r="E554" s="1615" t="s">
        <v>2478</v>
      </c>
      <c r="F554" s="1615" t="s">
        <v>2477</v>
      </c>
      <c r="G554" s="1615" t="s">
        <v>5464</v>
      </c>
      <c r="H554" s="1615" t="s">
        <v>5465</v>
      </c>
      <c r="I554" s="1615" t="s">
        <v>5466</v>
      </c>
      <c r="J554" s="1615" t="s">
        <v>5467</v>
      </c>
      <c r="K554" s="1615" t="s">
        <v>3278</v>
      </c>
    </row>
    <row r="555" spans="1:11" customFormat="1" ht="16.5" x14ac:dyDescent="0.3">
      <c r="A555" s="1623">
        <v>121009</v>
      </c>
      <c r="B555" s="1615" t="s">
        <v>1793</v>
      </c>
      <c r="C555" s="1615" t="s">
        <v>1792</v>
      </c>
      <c r="D555" s="1615" t="s">
        <v>558</v>
      </c>
      <c r="E555" s="1615" t="s">
        <v>2478</v>
      </c>
      <c r="F555" s="1615" t="s">
        <v>2477</v>
      </c>
      <c r="G555" s="1615" t="s">
        <v>5468</v>
      </c>
      <c r="H555" s="1615" t="s">
        <v>5469</v>
      </c>
      <c r="I555" s="1615" t="s">
        <v>5470</v>
      </c>
      <c r="J555" s="1615" t="s">
        <v>2292</v>
      </c>
      <c r="K555" s="1615" t="s">
        <v>3278</v>
      </c>
    </row>
    <row r="556" spans="1:11" customFormat="1" ht="16.5" x14ac:dyDescent="0.3">
      <c r="A556" s="1623">
        <v>116023</v>
      </c>
      <c r="B556" s="1615" t="s">
        <v>2676</v>
      </c>
      <c r="C556" s="1615" t="s">
        <v>1792</v>
      </c>
      <c r="D556" s="1615" t="s">
        <v>558</v>
      </c>
      <c r="E556" s="1615" t="s">
        <v>2478</v>
      </c>
      <c r="F556" s="1615" t="s">
        <v>2477</v>
      </c>
      <c r="G556" s="1615" t="s">
        <v>5471</v>
      </c>
      <c r="H556" s="1615" t="s">
        <v>5472</v>
      </c>
      <c r="I556" s="1615" t="s">
        <v>5473</v>
      </c>
      <c r="J556" s="1615" t="s">
        <v>5474</v>
      </c>
      <c r="K556" s="1615" t="s">
        <v>3278</v>
      </c>
    </row>
    <row r="557" spans="1:11" customFormat="1" ht="16.5" x14ac:dyDescent="0.3">
      <c r="A557" s="1623">
        <v>117041</v>
      </c>
      <c r="B557" s="1615" t="s">
        <v>2674</v>
      </c>
      <c r="C557" s="1615" t="s">
        <v>1792</v>
      </c>
      <c r="D557" s="1615" t="s">
        <v>558</v>
      </c>
      <c r="E557" s="1615" t="s">
        <v>2478</v>
      </c>
      <c r="F557" s="1615" t="s">
        <v>2477</v>
      </c>
      <c r="G557" s="1615" t="s">
        <v>5475</v>
      </c>
      <c r="H557" s="1615" t="s">
        <v>5476</v>
      </c>
      <c r="I557" s="1615" t="s">
        <v>5477</v>
      </c>
      <c r="J557" s="1615" t="s">
        <v>5478</v>
      </c>
      <c r="K557" s="1615" t="s">
        <v>3278</v>
      </c>
    </row>
    <row r="558" spans="1:11" customFormat="1" ht="16.5" x14ac:dyDescent="0.3">
      <c r="A558" s="1623">
        <v>122129</v>
      </c>
      <c r="B558" s="1615" t="s">
        <v>2671</v>
      </c>
      <c r="C558" s="1615" t="s">
        <v>1792</v>
      </c>
      <c r="D558" s="1615" t="s">
        <v>558</v>
      </c>
      <c r="E558" s="1615" t="s">
        <v>2478</v>
      </c>
      <c r="F558" s="1615" t="s">
        <v>2477</v>
      </c>
      <c r="G558" s="1615" t="s">
        <v>5479</v>
      </c>
      <c r="H558" s="1615" t="s">
        <v>5480</v>
      </c>
      <c r="I558" s="1615" t="s">
        <v>5481</v>
      </c>
      <c r="J558" s="1615" t="s">
        <v>5482</v>
      </c>
      <c r="K558" s="1615" t="s">
        <v>3278</v>
      </c>
    </row>
    <row r="559" spans="1:11" customFormat="1" ht="16.5" x14ac:dyDescent="0.3">
      <c r="A559" s="1623">
        <v>122027</v>
      </c>
      <c r="B559" s="1615" t="s">
        <v>2669</v>
      </c>
      <c r="C559" s="1615" t="s">
        <v>1792</v>
      </c>
      <c r="D559" s="1615" t="s">
        <v>1375</v>
      </c>
      <c r="E559" s="1615" t="s">
        <v>2478</v>
      </c>
      <c r="F559" s="1615" t="s">
        <v>2477</v>
      </c>
      <c r="G559" s="1615" t="s">
        <v>5483</v>
      </c>
      <c r="H559" s="1615" t="s">
        <v>5484</v>
      </c>
      <c r="I559" s="1615" t="s">
        <v>5485</v>
      </c>
      <c r="J559" s="1615" t="s">
        <v>5486</v>
      </c>
      <c r="K559" s="1615" t="s">
        <v>3278</v>
      </c>
    </row>
    <row r="560" spans="1:11" customFormat="1" ht="16.5" x14ac:dyDescent="0.3">
      <c r="A560" s="1623">
        <v>123018</v>
      </c>
      <c r="B560" s="1615" t="s">
        <v>2667</v>
      </c>
      <c r="C560" s="1615" t="s">
        <v>1792</v>
      </c>
      <c r="D560" s="1615" t="s">
        <v>419</v>
      </c>
      <c r="E560" s="1615" t="s">
        <v>2478</v>
      </c>
      <c r="F560" s="1615" t="s">
        <v>2477</v>
      </c>
      <c r="G560" s="1615" t="s">
        <v>5487</v>
      </c>
      <c r="H560" s="1615" t="s">
        <v>5488</v>
      </c>
      <c r="I560" s="1615" t="s">
        <v>5489</v>
      </c>
      <c r="J560" s="1615" t="s">
        <v>5490</v>
      </c>
      <c r="K560" s="1615" t="s">
        <v>3278</v>
      </c>
    </row>
    <row r="561" spans="1:11" customFormat="1" ht="16.5" x14ac:dyDescent="0.3">
      <c r="A561" s="1623">
        <v>101019</v>
      </c>
      <c r="B561" s="1615" t="s">
        <v>2492</v>
      </c>
      <c r="C561" s="1615" t="s">
        <v>1697</v>
      </c>
      <c r="D561" s="1615" t="s">
        <v>791</v>
      </c>
      <c r="E561" s="1615" t="s">
        <v>2478</v>
      </c>
      <c r="F561" s="1615" t="s">
        <v>2477</v>
      </c>
      <c r="G561" s="1615" t="s">
        <v>5491</v>
      </c>
      <c r="H561" s="1615" t="s">
        <v>5492</v>
      </c>
      <c r="I561" s="1615" t="s">
        <v>5493</v>
      </c>
      <c r="J561" s="1615" t="s">
        <v>5494</v>
      </c>
      <c r="K561" s="1615" t="s">
        <v>3278</v>
      </c>
    </row>
    <row r="562" spans="1:11" customFormat="1" ht="16.5" x14ac:dyDescent="0.3">
      <c r="A562" s="1623">
        <v>109011</v>
      </c>
      <c r="B562" s="1615" t="s">
        <v>2489</v>
      </c>
      <c r="C562" s="1615" t="s">
        <v>1697</v>
      </c>
      <c r="D562" s="1615" t="s">
        <v>540</v>
      </c>
      <c r="E562" s="1615" t="s">
        <v>2478</v>
      </c>
      <c r="F562" s="1615" t="s">
        <v>2477</v>
      </c>
      <c r="G562" s="1615" t="s">
        <v>5495</v>
      </c>
      <c r="H562" s="1615" t="s">
        <v>5496</v>
      </c>
      <c r="I562" s="1615" t="s">
        <v>5497</v>
      </c>
      <c r="J562" s="1615" t="s">
        <v>5498</v>
      </c>
      <c r="K562" s="1615" t="s">
        <v>3278</v>
      </c>
    </row>
    <row r="563" spans="1:11" customFormat="1" ht="16.5" x14ac:dyDescent="0.3">
      <c r="A563" s="1623">
        <v>105051</v>
      </c>
      <c r="B563" s="1615" t="s">
        <v>1790</v>
      </c>
      <c r="C563" s="1615" t="s">
        <v>1697</v>
      </c>
      <c r="D563" s="1615" t="s">
        <v>540</v>
      </c>
      <c r="E563" s="1615" t="s">
        <v>2478</v>
      </c>
      <c r="F563" s="1615" t="s">
        <v>2477</v>
      </c>
      <c r="G563" s="1615" t="s">
        <v>5499</v>
      </c>
      <c r="H563" s="1615" t="s">
        <v>5500</v>
      </c>
      <c r="I563" s="1615" t="s">
        <v>5501</v>
      </c>
      <c r="J563" s="1615" t="s">
        <v>5502</v>
      </c>
      <c r="K563" s="1615" t="s">
        <v>3278</v>
      </c>
    </row>
    <row r="564" spans="1:11" customFormat="1" ht="16.5" x14ac:dyDescent="0.3">
      <c r="A564" s="1623">
        <v>111002</v>
      </c>
      <c r="B564" s="1615" t="s">
        <v>2487</v>
      </c>
      <c r="C564" s="1615" t="s">
        <v>1697</v>
      </c>
      <c r="D564" s="1615" t="s">
        <v>503</v>
      </c>
      <c r="E564" s="1615" t="s">
        <v>2478</v>
      </c>
      <c r="F564" s="1615" t="s">
        <v>2477</v>
      </c>
      <c r="G564" s="1615" t="s">
        <v>5503</v>
      </c>
      <c r="H564" s="1615" t="s">
        <v>5504</v>
      </c>
      <c r="I564" s="1615" t="s">
        <v>5505</v>
      </c>
      <c r="J564" s="1615" t="s">
        <v>5506</v>
      </c>
      <c r="K564" s="1615" t="s">
        <v>3278</v>
      </c>
    </row>
    <row r="565" spans="1:11" customFormat="1" ht="16.5" x14ac:dyDescent="0.3">
      <c r="A565" s="1623">
        <v>113009</v>
      </c>
      <c r="B565" s="1615" t="s">
        <v>2485</v>
      </c>
      <c r="C565" s="1615" t="s">
        <v>1697</v>
      </c>
      <c r="D565" s="1615" t="s">
        <v>503</v>
      </c>
      <c r="E565" s="1615" t="s">
        <v>2478</v>
      </c>
      <c r="F565" s="1615" t="s">
        <v>2477</v>
      </c>
      <c r="G565" s="1615" t="s">
        <v>5507</v>
      </c>
      <c r="H565" s="1615" t="s">
        <v>5508</v>
      </c>
      <c r="I565" s="1615" t="s">
        <v>5509</v>
      </c>
      <c r="J565" s="1615" t="s">
        <v>5510</v>
      </c>
      <c r="K565" s="1615" t="s">
        <v>3278</v>
      </c>
    </row>
    <row r="566" spans="1:11" customFormat="1" ht="16.5" x14ac:dyDescent="0.3">
      <c r="A566" s="1623">
        <v>116052</v>
      </c>
      <c r="B566" s="1615" t="s">
        <v>2481</v>
      </c>
      <c r="C566" s="1615" t="s">
        <v>1697</v>
      </c>
      <c r="D566" s="1615" t="s">
        <v>558</v>
      </c>
      <c r="E566" s="1615" t="s">
        <v>2478</v>
      </c>
      <c r="F566" s="1615" t="s">
        <v>2477</v>
      </c>
      <c r="G566" s="1615" t="s">
        <v>5511</v>
      </c>
      <c r="H566" s="1615" t="s">
        <v>5512</v>
      </c>
      <c r="I566" s="1615" t="s">
        <v>5513</v>
      </c>
      <c r="J566" s="1615" t="s">
        <v>5514</v>
      </c>
      <c r="K566" s="1615" t="s">
        <v>3278</v>
      </c>
    </row>
    <row r="567" spans="1:11" customFormat="1" ht="16.5" x14ac:dyDescent="0.3">
      <c r="A567" s="1623">
        <v>116051</v>
      </c>
      <c r="B567" s="1615" t="s">
        <v>2483</v>
      </c>
      <c r="C567" s="1615" t="s">
        <v>1697</v>
      </c>
      <c r="D567" s="1615" t="s">
        <v>558</v>
      </c>
      <c r="E567" s="1615" t="s">
        <v>2478</v>
      </c>
      <c r="F567" s="1615" t="s">
        <v>2477</v>
      </c>
      <c r="G567" s="1615" t="s">
        <v>5515</v>
      </c>
      <c r="H567" s="1615" t="s">
        <v>5516</v>
      </c>
      <c r="I567" s="1615" t="s">
        <v>5517</v>
      </c>
      <c r="J567" s="1615" t="s">
        <v>5518</v>
      </c>
      <c r="K567" s="1615" t="s">
        <v>3278</v>
      </c>
    </row>
    <row r="568" spans="1:11" customFormat="1" ht="16.5" x14ac:dyDescent="0.3">
      <c r="A568" s="1623">
        <v>121041</v>
      </c>
      <c r="B568" s="1615" t="s">
        <v>2479</v>
      </c>
      <c r="C568" s="1615" t="s">
        <v>1697</v>
      </c>
      <c r="D568" s="1615" t="s">
        <v>1375</v>
      </c>
      <c r="E568" s="1615" t="s">
        <v>2478</v>
      </c>
      <c r="F568" s="1615" t="s">
        <v>2477</v>
      </c>
      <c r="G568" s="1615" t="s">
        <v>5519</v>
      </c>
      <c r="H568" s="1615" t="s">
        <v>5520</v>
      </c>
      <c r="I568" s="1615" t="s">
        <v>5521</v>
      </c>
      <c r="J568" s="1615" t="s">
        <v>5522</v>
      </c>
      <c r="K568" s="1615" t="s">
        <v>3278</v>
      </c>
    </row>
    <row r="569" spans="1:11" customFormat="1" ht="16.5" x14ac:dyDescent="0.3">
      <c r="A569" s="1623">
        <v>122123</v>
      </c>
      <c r="B569" s="1615" t="s">
        <v>1698</v>
      </c>
      <c r="C569" s="1615" t="s">
        <v>1697</v>
      </c>
      <c r="D569" s="1615" t="s">
        <v>419</v>
      </c>
      <c r="E569" s="1615" t="s">
        <v>2478</v>
      </c>
      <c r="F569" s="1615" t="s">
        <v>2477</v>
      </c>
      <c r="G569" s="1615" t="s">
        <v>5523</v>
      </c>
      <c r="H569" s="1615" t="s">
        <v>5524</v>
      </c>
      <c r="I569" s="1615" t="s">
        <v>5525</v>
      </c>
      <c r="J569" s="1615" t="s">
        <v>5526</v>
      </c>
      <c r="K569" s="1615" t="s">
        <v>3278</v>
      </c>
    </row>
    <row r="570" spans="1:11" customFormat="1" ht="16.5" x14ac:dyDescent="0.3">
      <c r="A570" s="1623">
        <v>194010</v>
      </c>
      <c r="B570" s="1615" t="s">
        <v>2681</v>
      </c>
      <c r="C570" s="1615" t="s">
        <v>2537</v>
      </c>
      <c r="D570" s="1615" t="s">
        <v>791</v>
      </c>
      <c r="E570" s="1615" t="s">
        <v>2478</v>
      </c>
      <c r="F570" s="1615" t="s">
        <v>2537</v>
      </c>
      <c r="G570" s="1615" t="s">
        <v>5527</v>
      </c>
      <c r="H570" s="1615" t="s">
        <v>5528</v>
      </c>
      <c r="I570" s="1615" t="s">
        <v>5529</v>
      </c>
      <c r="J570" s="1615" t="s">
        <v>5530</v>
      </c>
      <c r="K570" s="1615" t="s">
        <v>3278</v>
      </c>
    </row>
    <row r="571" spans="1:11" customFormat="1" ht="16.5" x14ac:dyDescent="0.3">
      <c r="A571" s="1623">
        <v>195024</v>
      </c>
      <c r="B571" s="1615" t="s">
        <v>2582</v>
      </c>
      <c r="C571" s="1615" t="s">
        <v>3260</v>
      </c>
      <c r="D571" s="1615" t="s">
        <v>791</v>
      </c>
      <c r="E571" s="1615" t="s">
        <v>2478</v>
      </c>
      <c r="F571" s="1615" t="s">
        <v>2537</v>
      </c>
      <c r="G571" s="1615" t="s">
        <v>5531</v>
      </c>
      <c r="H571" s="1615" t="s">
        <v>5532</v>
      </c>
      <c r="I571" s="1615" t="s">
        <v>5533</v>
      </c>
      <c r="J571" s="1615" t="s">
        <v>5534</v>
      </c>
      <c r="K571" s="1615" t="s">
        <v>3278</v>
      </c>
    </row>
    <row r="572" spans="1:11" customFormat="1" ht="16.5" x14ac:dyDescent="0.3">
      <c r="A572" s="1623">
        <v>105064</v>
      </c>
      <c r="B572" s="1615" t="s">
        <v>2580</v>
      </c>
      <c r="C572" s="1615" t="s">
        <v>3260</v>
      </c>
      <c r="D572" s="1615" t="s">
        <v>791</v>
      </c>
      <c r="E572" s="1615" t="s">
        <v>2478</v>
      </c>
      <c r="F572" s="1615" t="s">
        <v>2537</v>
      </c>
      <c r="G572" s="1615" t="s">
        <v>5535</v>
      </c>
      <c r="H572" s="1615" t="s">
        <v>5536</v>
      </c>
      <c r="I572" s="1615" t="s">
        <v>5537</v>
      </c>
      <c r="J572" s="1615" t="s">
        <v>5538</v>
      </c>
      <c r="K572" s="1615" t="s">
        <v>3278</v>
      </c>
    </row>
    <row r="573" spans="1:11" customFormat="1" ht="16.5" x14ac:dyDescent="0.3">
      <c r="A573" s="1623">
        <v>102035</v>
      </c>
      <c r="B573" s="1615" t="s">
        <v>2581</v>
      </c>
      <c r="C573" s="1615" t="s">
        <v>3260</v>
      </c>
      <c r="D573" s="1615" t="s">
        <v>791</v>
      </c>
      <c r="E573" s="1615" t="s">
        <v>2478</v>
      </c>
      <c r="F573" s="1615" t="s">
        <v>2537</v>
      </c>
      <c r="G573" s="1615" t="s">
        <v>5539</v>
      </c>
      <c r="H573" s="1615" t="s">
        <v>5540</v>
      </c>
      <c r="I573" s="1615" t="s">
        <v>5541</v>
      </c>
      <c r="J573" s="1615" t="s">
        <v>5542</v>
      </c>
      <c r="K573" s="1615" t="s">
        <v>3278</v>
      </c>
    </row>
    <row r="574" spans="1:11" customFormat="1" ht="16.5" x14ac:dyDescent="0.3">
      <c r="A574" s="1623">
        <v>108026</v>
      </c>
      <c r="B574" s="1615" t="s">
        <v>2578</v>
      </c>
      <c r="C574" s="1615" t="s">
        <v>3260</v>
      </c>
      <c r="D574" s="1615" t="s">
        <v>540</v>
      </c>
      <c r="E574" s="1615" t="s">
        <v>2478</v>
      </c>
      <c r="F574" s="1615" t="s">
        <v>2537</v>
      </c>
      <c r="G574" s="1615" t="s">
        <v>5543</v>
      </c>
      <c r="H574" s="1615" t="s">
        <v>5544</v>
      </c>
      <c r="I574" s="1615" t="s">
        <v>5545</v>
      </c>
      <c r="J574" s="1615" t="s">
        <v>5546</v>
      </c>
      <c r="K574" s="1615" t="s">
        <v>3278</v>
      </c>
    </row>
    <row r="575" spans="1:11" customFormat="1" ht="16.5" x14ac:dyDescent="0.3">
      <c r="A575" s="1623">
        <v>106002</v>
      </c>
      <c r="B575" s="1615" t="s">
        <v>2579</v>
      </c>
      <c r="C575" s="1615" t="s">
        <v>3260</v>
      </c>
      <c r="D575" s="1615" t="s">
        <v>540</v>
      </c>
      <c r="E575" s="1615" t="s">
        <v>2478</v>
      </c>
      <c r="F575" s="1615" t="s">
        <v>2537</v>
      </c>
      <c r="G575" s="1615" t="s">
        <v>3903</v>
      </c>
      <c r="H575" s="1615" t="s">
        <v>5547</v>
      </c>
      <c r="I575" s="1615" t="s">
        <v>5548</v>
      </c>
      <c r="J575" s="1615" t="s">
        <v>5549</v>
      </c>
      <c r="K575" s="1615" t="s">
        <v>3278</v>
      </c>
    </row>
    <row r="576" spans="1:11" customFormat="1" ht="16.5" x14ac:dyDescent="0.3">
      <c r="A576" s="1623">
        <v>113049</v>
      </c>
      <c r="B576" s="1615" t="s">
        <v>2577</v>
      </c>
      <c r="C576" s="1615" t="s">
        <v>3260</v>
      </c>
      <c r="D576" s="1615" t="s">
        <v>558</v>
      </c>
      <c r="E576" s="1615" t="s">
        <v>2478</v>
      </c>
      <c r="F576" s="1615" t="s">
        <v>2537</v>
      </c>
      <c r="G576" s="1615" t="s">
        <v>5550</v>
      </c>
      <c r="H576" s="1615" t="s">
        <v>5551</v>
      </c>
      <c r="I576" s="1615" t="s">
        <v>5552</v>
      </c>
      <c r="J576" s="1615" t="s">
        <v>5553</v>
      </c>
      <c r="K576" s="1615" t="s">
        <v>3278</v>
      </c>
    </row>
    <row r="577" spans="1:11" customFormat="1" ht="16.5" x14ac:dyDescent="0.3">
      <c r="A577" s="1623">
        <v>103002</v>
      </c>
      <c r="B577" s="1615" t="s">
        <v>2575</v>
      </c>
      <c r="C577" s="1615" t="s">
        <v>3261</v>
      </c>
      <c r="D577" s="1615" t="s">
        <v>774</v>
      </c>
      <c r="E577" s="1615" t="s">
        <v>2478</v>
      </c>
      <c r="F577" s="1615" t="s">
        <v>2537</v>
      </c>
      <c r="G577" s="1615" t="s">
        <v>5554</v>
      </c>
      <c r="H577" s="1615" t="s">
        <v>5555</v>
      </c>
      <c r="I577" s="1615" t="s">
        <v>5556</v>
      </c>
      <c r="J577" s="1615" t="s">
        <v>5557</v>
      </c>
      <c r="K577" s="1615" t="s">
        <v>3278</v>
      </c>
    </row>
    <row r="578" spans="1:11" customFormat="1" ht="16.5" x14ac:dyDescent="0.3">
      <c r="A578" s="1623">
        <v>199088</v>
      </c>
      <c r="B578" s="1615" t="s">
        <v>2573</v>
      </c>
      <c r="C578" s="1615" t="s">
        <v>3261</v>
      </c>
      <c r="D578" s="1615" t="s">
        <v>774</v>
      </c>
      <c r="E578" s="1615" t="s">
        <v>2478</v>
      </c>
      <c r="F578" s="1615" t="s">
        <v>2537</v>
      </c>
      <c r="G578" s="1615" t="s">
        <v>5558</v>
      </c>
      <c r="H578" s="1615" t="s">
        <v>5559</v>
      </c>
      <c r="I578" s="1615" t="s">
        <v>5560</v>
      </c>
      <c r="J578" s="1615" t="s">
        <v>5561</v>
      </c>
      <c r="K578" s="1615" t="s">
        <v>3278</v>
      </c>
    </row>
    <row r="579" spans="1:11" customFormat="1" ht="16.5" x14ac:dyDescent="0.3">
      <c r="A579" s="1623">
        <v>196064</v>
      </c>
      <c r="B579" s="1615" t="s">
        <v>2574</v>
      </c>
      <c r="C579" s="1615" t="s">
        <v>3261</v>
      </c>
      <c r="D579" s="1615" t="s">
        <v>774</v>
      </c>
      <c r="E579" s="1615" t="s">
        <v>2478</v>
      </c>
      <c r="F579" s="1615" t="s">
        <v>2537</v>
      </c>
      <c r="G579" s="1615" t="s">
        <v>5562</v>
      </c>
      <c r="H579" s="1615" t="s">
        <v>5563</v>
      </c>
      <c r="I579" s="1615" t="s">
        <v>5564</v>
      </c>
      <c r="J579" s="1615" t="s">
        <v>5565</v>
      </c>
      <c r="K579" s="1615" t="s">
        <v>3278</v>
      </c>
    </row>
    <row r="580" spans="1:11" customFormat="1" ht="16.5" x14ac:dyDescent="0.3">
      <c r="A580" s="1623">
        <v>196066</v>
      </c>
      <c r="B580" s="1615" t="s">
        <v>2576</v>
      </c>
      <c r="C580" s="1615" t="s">
        <v>3261</v>
      </c>
      <c r="D580" s="1615" t="s">
        <v>774</v>
      </c>
      <c r="E580" s="1615" t="s">
        <v>2478</v>
      </c>
      <c r="F580" s="1615" t="s">
        <v>2537</v>
      </c>
      <c r="G580" s="1615" t="s">
        <v>5566</v>
      </c>
      <c r="H580" s="1615" t="s">
        <v>5567</v>
      </c>
      <c r="I580" s="1615" t="s">
        <v>5568</v>
      </c>
      <c r="J580" s="1615" t="s">
        <v>5569</v>
      </c>
      <c r="K580" s="1615" t="s">
        <v>3278</v>
      </c>
    </row>
    <row r="581" spans="1:11" customFormat="1" ht="16.5" x14ac:dyDescent="0.3">
      <c r="A581" s="1623">
        <v>106039</v>
      </c>
      <c r="B581" s="1615" t="s">
        <v>2564</v>
      </c>
      <c r="C581" s="1615" t="s">
        <v>3261</v>
      </c>
      <c r="D581" s="1615" t="s">
        <v>774</v>
      </c>
      <c r="E581" s="1615" t="s">
        <v>2478</v>
      </c>
      <c r="F581" s="1615" t="s">
        <v>2537</v>
      </c>
      <c r="G581" s="1615" t="s">
        <v>5570</v>
      </c>
      <c r="H581" s="1615" t="s">
        <v>5571</v>
      </c>
      <c r="I581" s="1615" t="s">
        <v>5572</v>
      </c>
      <c r="J581" s="1615" t="s">
        <v>5573</v>
      </c>
      <c r="K581" s="1615" t="s">
        <v>3278</v>
      </c>
    </row>
    <row r="582" spans="1:11" customFormat="1" ht="16.5" x14ac:dyDescent="0.3">
      <c r="A582" s="1623">
        <v>110003</v>
      </c>
      <c r="B582" s="1615" t="s">
        <v>2563</v>
      </c>
      <c r="C582" s="1615" t="s">
        <v>3261</v>
      </c>
      <c r="D582" s="1615" t="s">
        <v>774</v>
      </c>
      <c r="E582" s="1615" t="s">
        <v>2478</v>
      </c>
      <c r="F582" s="1615" t="s">
        <v>2537</v>
      </c>
      <c r="G582" s="1615" t="s">
        <v>5574</v>
      </c>
      <c r="H582" s="1615" t="s">
        <v>5575</v>
      </c>
      <c r="I582" s="1615" t="s">
        <v>5576</v>
      </c>
      <c r="J582" s="1615" t="s">
        <v>5577</v>
      </c>
      <c r="K582" s="1615" t="s">
        <v>3278</v>
      </c>
    </row>
    <row r="583" spans="1:11" customFormat="1" ht="16.5" x14ac:dyDescent="0.3">
      <c r="A583" s="1623">
        <v>105060</v>
      </c>
      <c r="B583" s="1615" t="s">
        <v>2566</v>
      </c>
      <c r="C583" s="1615" t="s">
        <v>3261</v>
      </c>
      <c r="D583" s="1615" t="s">
        <v>774</v>
      </c>
      <c r="E583" s="1615" t="s">
        <v>2478</v>
      </c>
      <c r="F583" s="1615" t="s">
        <v>2537</v>
      </c>
      <c r="G583" s="1615" t="s">
        <v>5578</v>
      </c>
      <c r="H583" s="1615" t="s">
        <v>5579</v>
      </c>
      <c r="I583" s="1615" t="s">
        <v>5580</v>
      </c>
      <c r="J583" s="1615" t="s">
        <v>5581</v>
      </c>
      <c r="K583" s="1615" t="s">
        <v>3278</v>
      </c>
    </row>
    <row r="584" spans="1:11" customFormat="1" ht="16.5" x14ac:dyDescent="0.3">
      <c r="A584" s="1623">
        <v>102040</v>
      </c>
      <c r="B584" s="1615" t="s">
        <v>2572</v>
      </c>
      <c r="C584" s="1615" t="s">
        <v>3261</v>
      </c>
      <c r="D584" s="1615" t="s">
        <v>774</v>
      </c>
      <c r="E584" s="1615" t="s">
        <v>2478</v>
      </c>
      <c r="F584" s="1615" t="s">
        <v>2537</v>
      </c>
      <c r="G584" s="1615" t="s">
        <v>5582</v>
      </c>
      <c r="H584" s="1615" t="s">
        <v>5583</v>
      </c>
      <c r="I584" s="1615" t="s">
        <v>5584</v>
      </c>
      <c r="J584" s="1615" t="s">
        <v>5585</v>
      </c>
      <c r="K584" s="1615" t="s">
        <v>3278</v>
      </c>
    </row>
    <row r="585" spans="1:11" customFormat="1" ht="16.5" x14ac:dyDescent="0.3">
      <c r="A585" s="1623">
        <v>105010</v>
      </c>
      <c r="B585" s="1615" t="s">
        <v>2570</v>
      </c>
      <c r="C585" s="1615" t="s">
        <v>3261</v>
      </c>
      <c r="D585" s="1615" t="s">
        <v>774</v>
      </c>
      <c r="E585" s="1615" t="s">
        <v>2478</v>
      </c>
      <c r="F585" s="1615" t="s">
        <v>2537</v>
      </c>
      <c r="G585" s="1615" t="s">
        <v>5586</v>
      </c>
      <c r="H585" s="1615" t="s">
        <v>5587</v>
      </c>
      <c r="I585" s="1615" t="s">
        <v>5588</v>
      </c>
      <c r="J585" s="1615" t="s">
        <v>5589</v>
      </c>
      <c r="K585" s="1615" t="s">
        <v>3278</v>
      </c>
    </row>
    <row r="586" spans="1:11" customFormat="1" ht="16.5" x14ac:dyDescent="0.3">
      <c r="A586" s="1623">
        <v>105036</v>
      </c>
      <c r="B586" s="1615" t="s">
        <v>2569</v>
      </c>
      <c r="C586" s="1615" t="s">
        <v>3261</v>
      </c>
      <c r="D586" s="1615" t="s">
        <v>774</v>
      </c>
      <c r="E586" s="1615" t="s">
        <v>2478</v>
      </c>
      <c r="F586" s="1615" t="s">
        <v>2537</v>
      </c>
      <c r="G586" s="1615" t="s">
        <v>5590</v>
      </c>
      <c r="H586" s="1615" t="s">
        <v>5591</v>
      </c>
      <c r="I586" s="1615" t="s">
        <v>5592</v>
      </c>
      <c r="J586" s="1615" t="s">
        <v>5593</v>
      </c>
      <c r="K586" s="1615" t="s">
        <v>3278</v>
      </c>
    </row>
    <row r="587" spans="1:11" customFormat="1" ht="16.5" x14ac:dyDescent="0.3">
      <c r="A587" s="1623">
        <v>105037</v>
      </c>
      <c r="B587" s="1615" t="s">
        <v>2568</v>
      </c>
      <c r="C587" s="1615" t="s">
        <v>3261</v>
      </c>
      <c r="D587" s="1615" t="s">
        <v>774</v>
      </c>
      <c r="E587" s="1615" t="s">
        <v>2478</v>
      </c>
      <c r="F587" s="1615" t="s">
        <v>2537</v>
      </c>
      <c r="G587" s="1615" t="s">
        <v>5594</v>
      </c>
      <c r="H587" s="1615" t="s">
        <v>5595</v>
      </c>
      <c r="I587" s="1615" t="s">
        <v>5596</v>
      </c>
      <c r="J587" s="1615" t="s">
        <v>5597</v>
      </c>
      <c r="K587" s="1615" t="s">
        <v>3278</v>
      </c>
    </row>
    <row r="588" spans="1:11" customFormat="1" ht="16.5" x14ac:dyDescent="0.3">
      <c r="A588" s="1623">
        <v>106004</v>
      </c>
      <c r="B588" s="1615" t="s">
        <v>2565</v>
      </c>
      <c r="C588" s="1615" t="s">
        <v>3261</v>
      </c>
      <c r="D588" s="1615" t="s">
        <v>774</v>
      </c>
      <c r="E588" s="1615" t="s">
        <v>2478</v>
      </c>
      <c r="F588" s="1615" t="s">
        <v>2537</v>
      </c>
      <c r="G588" s="1615" t="s">
        <v>5598</v>
      </c>
      <c r="H588" s="1615" t="s">
        <v>5599</v>
      </c>
      <c r="I588" s="1615" t="s">
        <v>5600</v>
      </c>
      <c r="J588" s="1615" t="s">
        <v>5601</v>
      </c>
      <c r="K588" s="1615" t="s">
        <v>3278</v>
      </c>
    </row>
    <row r="589" spans="1:11" customFormat="1" ht="16.5" x14ac:dyDescent="0.3">
      <c r="A589" s="1623">
        <v>105058</v>
      </c>
      <c r="B589" s="1615" t="s">
        <v>2567</v>
      </c>
      <c r="C589" s="1615" t="s">
        <v>3261</v>
      </c>
      <c r="D589" s="1615" t="s">
        <v>774</v>
      </c>
      <c r="E589" s="1615" t="s">
        <v>2478</v>
      </c>
      <c r="F589" s="1615" t="s">
        <v>2537</v>
      </c>
      <c r="G589" s="1615" t="s">
        <v>5602</v>
      </c>
      <c r="H589" s="1615" t="s">
        <v>5603</v>
      </c>
      <c r="I589" s="1615" t="s">
        <v>5604</v>
      </c>
      <c r="J589" s="1615" t="s">
        <v>5605</v>
      </c>
      <c r="K589" s="1615" t="s">
        <v>3278</v>
      </c>
    </row>
    <row r="590" spans="1:11" customFormat="1" ht="16.5" x14ac:dyDescent="0.3">
      <c r="A590" s="1623">
        <v>104011</v>
      </c>
      <c r="B590" s="1615" t="s">
        <v>2571</v>
      </c>
      <c r="C590" s="1615" t="s">
        <v>3261</v>
      </c>
      <c r="D590" s="1615" t="s">
        <v>774</v>
      </c>
      <c r="E590" s="1615" t="s">
        <v>2478</v>
      </c>
      <c r="F590" s="1615" t="s">
        <v>2537</v>
      </c>
      <c r="G590" s="1615" t="s">
        <v>5606</v>
      </c>
      <c r="H590" s="1615" t="s">
        <v>5607</v>
      </c>
      <c r="I590" s="1615" t="s">
        <v>5608</v>
      </c>
      <c r="J590" s="1615" t="s">
        <v>5609</v>
      </c>
      <c r="K590" s="1615" t="s">
        <v>3278</v>
      </c>
    </row>
    <row r="591" spans="1:11" customFormat="1" ht="16.5" x14ac:dyDescent="0.3">
      <c r="A591" s="1623">
        <v>108031</v>
      </c>
      <c r="B591" s="1615" t="s">
        <v>2554</v>
      </c>
      <c r="C591" s="1615" t="s">
        <v>3261</v>
      </c>
      <c r="D591" s="1615" t="s">
        <v>2414</v>
      </c>
      <c r="E591" s="1615" t="s">
        <v>2478</v>
      </c>
      <c r="F591" s="1615" t="s">
        <v>2537</v>
      </c>
      <c r="G591" s="1615" t="s">
        <v>5610</v>
      </c>
      <c r="H591" s="1615" t="s">
        <v>5611</v>
      </c>
      <c r="I591" s="1615" t="s">
        <v>5612</v>
      </c>
      <c r="J591" s="1615" t="s">
        <v>5613</v>
      </c>
      <c r="K591" s="1615" t="s">
        <v>3278</v>
      </c>
    </row>
    <row r="592" spans="1:11" customFormat="1" ht="16.5" x14ac:dyDescent="0.3">
      <c r="A592" s="1623">
        <v>109020</v>
      </c>
      <c r="B592" s="1615" t="s">
        <v>2553</v>
      </c>
      <c r="C592" s="1615" t="s">
        <v>3261</v>
      </c>
      <c r="D592" s="1615" t="s">
        <v>2414</v>
      </c>
      <c r="E592" s="1615" t="s">
        <v>2478</v>
      </c>
      <c r="F592" s="1615" t="s">
        <v>2537</v>
      </c>
      <c r="G592" s="1615" t="s">
        <v>5614</v>
      </c>
      <c r="H592" s="1615" t="s">
        <v>5615</v>
      </c>
      <c r="I592" s="1615" t="s">
        <v>5616</v>
      </c>
      <c r="J592" s="1615" t="s">
        <v>5617</v>
      </c>
      <c r="K592" s="1615" t="s">
        <v>3278</v>
      </c>
    </row>
    <row r="593" spans="1:11" customFormat="1" ht="16.5" x14ac:dyDescent="0.3">
      <c r="A593" s="1623">
        <v>109023</v>
      </c>
      <c r="B593" s="1615" t="s">
        <v>2552</v>
      </c>
      <c r="C593" s="1615" t="s">
        <v>3261</v>
      </c>
      <c r="D593" s="1615" t="s">
        <v>2414</v>
      </c>
      <c r="E593" s="1615" t="s">
        <v>2478</v>
      </c>
      <c r="F593" s="1615" t="s">
        <v>2537</v>
      </c>
      <c r="G593" s="1615" t="s">
        <v>5618</v>
      </c>
      <c r="H593" s="1615" t="s">
        <v>5619</v>
      </c>
      <c r="I593" s="1615" t="s">
        <v>5620</v>
      </c>
      <c r="J593" s="1615" t="s">
        <v>5621</v>
      </c>
      <c r="K593" s="1615" t="s">
        <v>3278</v>
      </c>
    </row>
    <row r="594" spans="1:11" customFormat="1" ht="16.5" x14ac:dyDescent="0.3">
      <c r="A594" s="1623">
        <v>109025</v>
      </c>
      <c r="B594" s="1615" t="s">
        <v>2551</v>
      </c>
      <c r="C594" s="1615" t="s">
        <v>3261</v>
      </c>
      <c r="D594" s="1615" t="s">
        <v>2414</v>
      </c>
      <c r="E594" s="1615" t="s">
        <v>2478</v>
      </c>
      <c r="F594" s="1615" t="s">
        <v>2537</v>
      </c>
      <c r="G594" s="1615" t="s">
        <v>5622</v>
      </c>
      <c r="H594" s="1615" t="s">
        <v>5623</v>
      </c>
      <c r="I594" s="1615" t="s">
        <v>5624</v>
      </c>
      <c r="J594" s="1615" t="s">
        <v>5625</v>
      </c>
      <c r="K594" s="1615" t="s">
        <v>3278</v>
      </c>
    </row>
    <row r="595" spans="1:11" customFormat="1" ht="16.5" x14ac:dyDescent="0.3">
      <c r="A595" s="1623">
        <v>109027</v>
      </c>
      <c r="B595" s="1615" t="s">
        <v>2550</v>
      </c>
      <c r="C595" s="1615" t="s">
        <v>3261</v>
      </c>
      <c r="D595" s="1615" t="s">
        <v>2414</v>
      </c>
      <c r="E595" s="1615" t="s">
        <v>2478</v>
      </c>
      <c r="F595" s="1615" t="s">
        <v>2537</v>
      </c>
      <c r="G595" s="1615" t="s">
        <v>3613</v>
      </c>
      <c r="H595" s="1615" t="s">
        <v>5626</v>
      </c>
      <c r="I595" s="1615" t="s">
        <v>5627</v>
      </c>
      <c r="J595" s="1615" t="s">
        <v>5628</v>
      </c>
      <c r="K595" s="1615" t="s">
        <v>3278</v>
      </c>
    </row>
    <row r="596" spans="1:11" customFormat="1" ht="16.5" x14ac:dyDescent="0.3">
      <c r="A596" s="1623">
        <v>109028</v>
      </c>
      <c r="B596" s="1615" t="s">
        <v>2549</v>
      </c>
      <c r="C596" s="1615" t="s">
        <v>3261</v>
      </c>
      <c r="D596" s="1615" t="s">
        <v>2414</v>
      </c>
      <c r="E596" s="1615" t="s">
        <v>2478</v>
      </c>
      <c r="F596" s="1615" t="s">
        <v>2537</v>
      </c>
      <c r="G596" s="1615" t="s">
        <v>5629</v>
      </c>
      <c r="H596" s="1615" t="s">
        <v>5630</v>
      </c>
      <c r="I596" s="1615" t="s">
        <v>5631</v>
      </c>
      <c r="J596" s="1615" t="s">
        <v>5632</v>
      </c>
      <c r="K596" s="1615" t="s">
        <v>3278</v>
      </c>
    </row>
    <row r="597" spans="1:11" customFormat="1" ht="16.5" x14ac:dyDescent="0.3">
      <c r="A597" s="1623">
        <v>109029</v>
      </c>
      <c r="B597" s="1615" t="s">
        <v>2548</v>
      </c>
      <c r="C597" s="1615" t="s">
        <v>3261</v>
      </c>
      <c r="D597" s="1615" t="s">
        <v>2414</v>
      </c>
      <c r="E597" s="1615" t="s">
        <v>2478</v>
      </c>
      <c r="F597" s="1615" t="s">
        <v>2537</v>
      </c>
      <c r="G597" s="1615" t="s">
        <v>5633</v>
      </c>
      <c r="H597" s="1615" t="s">
        <v>5634</v>
      </c>
      <c r="I597" s="1615" t="s">
        <v>5635</v>
      </c>
      <c r="J597" s="1615" t="s">
        <v>5636</v>
      </c>
      <c r="K597" s="1615" t="s">
        <v>3278</v>
      </c>
    </row>
    <row r="598" spans="1:11" customFormat="1" ht="16.5" x14ac:dyDescent="0.3">
      <c r="A598" s="1623">
        <v>110025</v>
      </c>
      <c r="B598" s="1615" t="s">
        <v>2547</v>
      </c>
      <c r="C598" s="1615" t="s">
        <v>3261</v>
      </c>
      <c r="D598" s="1615" t="s">
        <v>2414</v>
      </c>
      <c r="E598" s="1615" t="s">
        <v>2478</v>
      </c>
      <c r="F598" s="1615" t="s">
        <v>2537</v>
      </c>
      <c r="G598" s="1615" t="s">
        <v>5637</v>
      </c>
      <c r="H598" s="1615" t="s">
        <v>5638</v>
      </c>
      <c r="I598" s="1615" t="s">
        <v>5639</v>
      </c>
      <c r="J598" s="1615" t="s">
        <v>5640</v>
      </c>
      <c r="K598" s="1615" t="s">
        <v>3278</v>
      </c>
    </row>
    <row r="599" spans="1:11" customFormat="1" ht="16.5" x14ac:dyDescent="0.3">
      <c r="A599" s="1623">
        <v>110026</v>
      </c>
      <c r="B599" s="1615" t="s">
        <v>2546</v>
      </c>
      <c r="C599" s="1615" t="s">
        <v>3261</v>
      </c>
      <c r="D599" s="1615" t="s">
        <v>2414</v>
      </c>
      <c r="E599" s="1615" t="s">
        <v>2478</v>
      </c>
      <c r="F599" s="1615" t="s">
        <v>2537</v>
      </c>
      <c r="G599" s="1615" t="s">
        <v>5641</v>
      </c>
      <c r="H599" s="1615" t="s">
        <v>5642</v>
      </c>
      <c r="I599" s="1615" t="s">
        <v>5643</v>
      </c>
      <c r="J599" s="1615" t="s">
        <v>5644</v>
      </c>
      <c r="K599" s="1615" t="s">
        <v>3278</v>
      </c>
    </row>
    <row r="600" spans="1:11" customFormat="1" ht="16.5" x14ac:dyDescent="0.3">
      <c r="A600" s="1623">
        <v>108016</v>
      </c>
      <c r="B600" s="1615" t="s">
        <v>2557</v>
      </c>
      <c r="C600" s="1615" t="s">
        <v>3261</v>
      </c>
      <c r="D600" s="1615" t="s">
        <v>2414</v>
      </c>
      <c r="E600" s="1615" t="s">
        <v>2478</v>
      </c>
      <c r="F600" s="1615" t="s">
        <v>2537</v>
      </c>
      <c r="G600" s="1615" t="s">
        <v>5645</v>
      </c>
      <c r="H600" s="1615" t="s">
        <v>5646</v>
      </c>
      <c r="I600" s="1615" t="s">
        <v>5647</v>
      </c>
      <c r="J600" s="1615" t="s">
        <v>5648</v>
      </c>
      <c r="K600" s="1615" t="s">
        <v>3278</v>
      </c>
    </row>
    <row r="601" spans="1:11" customFormat="1" ht="16.5" x14ac:dyDescent="0.3">
      <c r="A601" s="1623">
        <v>108017</v>
      </c>
      <c r="B601" s="1615" t="s">
        <v>2556</v>
      </c>
      <c r="C601" s="1615" t="s">
        <v>3261</v>
      </c>
      <c r="D601" s="1615" t="s">
        <v>2414</v>
      </c>
      <c r="E601" s="1615" t="s">
        <v>2478</v>
      </c>
      <c r="F601" s="1615" t="s">
        <v>2537</v>
      </c>
      <c r="G601" s="1615" t="s">
        <v>5649</v>
      </c>
      <c r="H601" s="1615" t="s">
        <v>5650</v>
      </c>
      <c r="I601" s="1615" t="s">
        <v>5651</v>
      </c>
      <c r="J601" s="1615" t="s">
        <v>5652</v>
      </c>
      <c r="K601" s="1615" t="s">
        <v>3278</v>
      </c>
    </row>
    <row r="602" spans="1:11" customFormat="1" ht="16.5" x14ac:dyDescent="0.3">
      <c r="A602" s="1623">
        <v>108018</v>
      </c>
      <c r="B602" s="1615" t="s">
        <v>2555</v>
      </c>
      <c r="C602" s="1615" t="s">
        <v>3261</v>
      </c>
      <c r="D602" s="1615" t="s">
        <v>2414</v>
      </c>
      <c r="E602" s="1615" t="s">
        <v>2478</v>
      </c>
      <c r="F602" s="1615" t="s">
        <v>2537</v>
      </c>
      <c r="G602" s="1615" t="s">
        <v>5653</v>
      </c>
      <c r="H602" s="1615" t="s">
        <v>5654</v>
      </c>
      <c r="I602" s="1615" t="s">
        <v>5655</v>
      </c>
      <c r="J602" s="1615" t="s">
        <v>5656</v>
      </c>
      <c r="K602" s="1615" t="s">
        <v>3278</v>
      </c>
    </row>
    <row r="603" spans="1:11" customFormat="1" ht="16.5" x14ac:dyDescent="0.3">
      <c r="A603" s="1623">
        <v>110089</v>
      </c>
      <c r="B603" s="1615" t="s">
        <v>2545</v>
      </c>
      <c r="C603" s="1615" t="s">
        <v>3261</v>
      </c>
      <c r="D603" s="1615" t="s">
        <v>2414</v>
      </c>
      <c r="E603" s="1615" t="s">
        <v>2478</v>
      </c>
      <c r="F603" s="1615" t="s">
        <v>2537</v>
      </c>
      <c r="G603" s="1615" t="s">
        <v>5657</v>
      </c>
      <c r="H603" s="1615" t="s">
        <v>5658</v>
      </c>
      <c r="I603" s="1615" t="s">
        <v>5659</v>
      </c>
      <c r="J603" s="1615" t="s">
        <v>5660</v>
      </c>
      <c r="K603" s="1615" t="s">
        <v>3278</v>
      </c>
    </row>
    <row r="604" spans="1:11" customFormat="1" ht="16.5" x14ac:dyDescent="0.3">
      <c r="A604" s="1623">
        <v>111046</v>
      </c>
      <c r="B604" s="1615" t="s">
        <v>2544</v>
      </c>
      <c r="C604" s="1615" t="s">
        <v>3261</v>
      </c>
      <c r="D604" s="1615" t="s">
        <v>2414</v>
      </c>
      <c r="E604" s="1615" t="s">
        <v>2478</v>
      </c>
      <c r="F604" s="1615" t="s">
        <v>2537</v>
      </c>
      <c r="G604" s="1615" t="s">
        <v>5661</v>
      </c>
      <c r="H604" s="1615" t="s">
        <v>5662</v>
      </c>
      <c r="I604" s="1615" t="s">
        <v>5663</v>
      </c>
      <c r="J604" s="1615" t="s">
        <v>5664</v>
      </c>
      <c r="K604" s="1615" t="s">
        <v>3278</v>
      </c>
    </row>
    <row r="605" spans="1:11" customFormat="1" ht="16.5" x14ac:dyDescent="0.3">
      <c r="A605" s="1623">
        <v>106007</v>
      </c>
      <c r="B605" s="1615" t="s">
        <v>2561</v>
      </c>
      <c r="C605" s="1615" t="s">
        <v>3261</v>
      </c>
      <c r="D605" s="1615" t="s">
        <v>2414</v>
      </c>
      <c r="E605" s="1615" t="s">
        <v>2478</v>
      </c>
      <c r="F605" s="1615" t="s">
        <v>2537</v>
      </c>
      <c r="G605" s="1615" t="s">
        <v>5665</v>
      </c>
      <c r="H605" s="1615" t="s">
        <v>5666</v>
      </c>
      <c r="I605" s="1615" t="s">
        <v>5667</v>
      </c>
      <c r="J605" s="1615" t="s">
        <v>5668</v>
      </c>
      <c r="K605" s="1615" t="s">
        <v>3278</v>
      </c>
    </row>
    <row r="606" spans="1:11" customFormat="1" ht="16.5" x14ac:dyDescent="0.3">
      <c r="A606" s="1623">
        <v>104024</v>
      </c>
      <c r="B606" s="1615" t="s">
        <v>2562</v>
      </c>
      <c r="C606" s="1615" t="s">
        <v>3261</v>
      </c>
      <c r="D606" s="1615" t="s">
        <v>2414</v>
      </c>
      <c r="E606" s="1615" t="s">
        <v>2478</v>
      </c>
      <c r="F606" s="1615" t="s">
        <v>2537</v>
      </c>
      <c r="G606" s="1615" t="s">
        <v>4291</v>
      </c>
      <c r="H606" s="1615" t="s">
        <v>5669</v>
      </c>
      <c r="I606" s="1615" t="s">
        <v>5670</v>
      </c>
      <c r="J606" s="1615" t="s">
        <v>5671</v>
      </c>
      <c r="K606" s="1615" t="s">
        <v>3278</v>
      </c>
    </row>
    <row r="607" spans="1:11" customFormat="1" ht="16.5" x14ac:dyDescent="0.3">
      <c r="A607" s="1623">
        <v>107002</v>
      </c>
      <c r="B607" s="1615" t="s">
        <v>2558</v>
      </c>
      <c r="C607" s="1615" t="s">
        <v>3261</v>
      </c>
      <c r="D607" s="1615" t="s">
        <v>2414</v>
      </c>
      <c r="E607" s="1615" t="s">
        <v>2478</v>
      </c>
      <c r="F607" s="1615" t="s">
        <v>2537</v>
      </c>
      <c r="G607" s="1615" t="s">
        <v>5672</v>
      </c>
      <c r="H607" s="1615" t="s">
        <v>5673</v>
      </c>
      <c r="I607" s="1615" t="s">
        <v>5674</v>
      </c>
      <c r="J607" s="1615" t="s">
        <v>5675</v>
      </c>
      <c r="K607" s="1615" t="s">
        <v>3278</v>
      </c>
    </row>
    <row r="608" spans="1:11" customFormat="1" ht="16.5" x14ac:dyDescent="0.3">
      <c r="A608" s="1623">
        <v>106014</v>
      </c>
      <c r="B608" s="1615" t="s">
        <v>2560</v>
      </c>
      <c r="C608" s="1615" t="s">
        <v>3261</v>
      </c>
      <c r="D608" s="1615" t="s">
        <v>2414</v>
      </c>
      <c r="E608" s="1615" t="s">
        <v>2478</v>
      </c>
      <c r="F608" s="1615" t="s">
        <v>2537</v>
      </c>
      <c r="G608" s="1615" t="s">
        <v>5676</v>
      </c>
      <c r="H608" s="1615" t="s">
        <v>5677</v>
      </c>
      <c r="I608" s="1615" t="s">
        <v>5678</v>
      </c>
      <c r="J608" s="1615" t="s">
        <v>5679</v>
      </c>
      <c r="K608" s="1615" t="s">
        <v>3278</v>
      </c>
    </row>
    <row r="609" spans="1:11" customFormat="1" ht="16.5" x14ac:dyDescent="0.3">
      <c r="A609" s="1623">
        <v>106026</v>
      </c>
      <c r="B609" s="1615" t="s">
        <v>2559</v>
      </c>
      <c r="C609" s="1615" t="s">
        <v>3261</v>
      </c>
      <c r="D609" s="1615" t="s">
        <v>2414</v>
      </c>
      <c r="E609" s="1615" t="s">
        <v>2478</v>
      </c>
      <c r="F609" s="1615" t="s">
        <v>2537</v>
      </c>
      <c r="G609" s="1615" t="s">
        <v>5680</v>
      </c>
      <c r="H609" s="1615" t="s">
        <v>5681</v>
      </c>
      <c r="I609" s="1615" t="s">
        <v>5682</v>
      </c>
      <c r="J609" s="1615" t="s">
        <v>5683</v>
      </c>
      <c r="K609" s="1615" t="s">
        <v>3278</v>
      </c>
    </row>
    <row r="610" spans="1:11" customFormat="1" ht="16.5" x14ac:dyDescent="0.3">
      <c r="A610" s="1623">
        <v>117018</v>
      </c>
      <c r="B610" s="1615" t="s">
        <v>2539</v>
      </c>
      <c r="C610" s="1615" t="s">
        <v>3261</v>
      </c>
      <c r="D610" s="1615" t="s">
        <v>2405</v>
      </c>
      <c r="E610" s="1615" t="s">
        <v>2478</v>
      </c>
      <c r="F610" s="1615" t="s">
        <v>2537</v>
      </c>
      <c r="G610" s="1615" t="s">
        <v>5684</v>
      </c>
      <c r="H610" s="1615" t="s">
        <v>5685</v>
      </c>
      <c r="I610" s="1615" t="s">
        <v>5686</v>
      </c>
      <c r="J610" s="1615" t="s">
        <v>5687</v>
      </c>
      <c r="K610" s="1615" t="s">
        <v>3278</v>
      </c>
    </row>
    <row r="611" spans="1:11" customFormat="1" ht="16.5" x14ac:dyDescent="0.3">
      <c r="A611" s="1623">
        <v>117021</v>
      </c>
      <c r="B611" s="1615" t="s">
        <v>2538</v>
      </c>
      <c r="C611" s="1615" t="s">
        <v>3261</v>
      </c>
      <c r="D611" s="1615" t="s">
        <v>2405</v>
      </c>
      <c r="E611" s="1615" t="s">
        <v>2478</v>
      </c>
      <c r="F611" s="1615" t="s">
        <v>2537</v>
      </c>
      <c r="G611" s="1615" t="s">
        <v>5688</v>
      </c>
      <c r="H611" s="1615" t="s">
        <v>5689</v>
      </c>
      <c r="I611" s="1615" t="s">
        <v>5690</v>
      </c>
      <c r="J611" s="1615" t="s">
        <v>5691</v>
      </c>
      <c r="K611" s="1615" t="s">
        <v>3278</v>
      </c>
    </row>
    <row r="612" spans="1:11" customFormat="1" ht="16.5" x14ac:dyDescent="0.3">
      <c r="A612" s="1623">
        <v>111044</v>
      </c>
      <c r="B612" s="1615" t="s">
        <v>2543</v>
      </c>
      <c r="C612" s="1615" t="s">
        <v>3261</v>
      </c>
      <c r="D612" s="1615" t="s">
        <v>2405</v>
      </c>
      <c r="E612" s="1615" t="s">
        <v>2478</v>
      </c>
      <c r="F612" s="1615" t="s">
        <v>2537</v>
      </c>
      <c r="G612" s="1615" t="s">
        <v>5692</v>
      </c>
      <c r="H612" s="1615" t="s">
        <v>5693</v>
      </c>
      <c r="I612" s="1615" t="s">
        <v>5694</v>
      </c>
      <c r="J612" s="1615" t="s">
        <v>5695</v>
      </c>
      <c r="K612" s="1615" t="s">
        <v>3278</v>
      </c>
    </row>
    <row r="613" spans="1:11" customFormat="1" ht="16.5" x14ac:dyDescent="0.3">
      <c r="A613" s="1623">
        <v>116019</v>
      </c>
      <c r="B613" s="1615" t="s">
        <v>2542</v>
      </c>
      <c r="C613" s="1615" t="s">
        <v>3261</v>
      </c>
      <c r="D613" s="1615" t="s">
        <v>2405</v>
      </c>
      <c r="E613" s="1615" t="s">
        <v>2478</v>
      </c>
      <c r="F613" s="1615" t="s">
        <v>2537</v>
      </c>
      <c r="G613" s="1615" t="s">
        <v>5696</v>
      </c>
      <c r="H613" s="1615" t="s">
        <v>5697</v>
      </c>
      <c r="I613" s="1615" t="s">
        <v>5698</v>
      </c>
      <c r="J613" s="1615" t="s">
        <v>5699</v>
      </c>
      <c r="K613" s="1615" t="s">
        <v>3278</v>
      </c>
    </row>
    <row r="614" spans="1:11" customFormat="1" ht="16.5" x14ac:dyDescent="0.3">
      <c r="A614" s="1623">
        <v>116036</v>
      </c>
      <c r="B614" s="1615" t="s">
        <v>2541</v>
      </c>
      <c r="C614" s="1615" t="s">
        <v>3261</v>
      </c>
      <c r="D614" s="1615" t="s">
        <v>2405</v>
      </c>
      <c r="E614" s="1615" t="s">
        <v>2478</v>
      </c>
      <c r="F614" s="1615" t="s">
        <v>2537</v>
      </c>
      <c r="G614" s="1615" t="s">
        <v>5700</v>
      </c>
      <c r="H614" s="1615" t="s">
        <v>5701</v>
      </c>
      <c r="I614" s="1615" t="s">
        <v>5702</v>
      </c>
      <c r="J614" s="1615" t="s">
        <v>5703</v>
      </c>
      <c r="K614" s="1615" t="s">
        <v>3278</v>
      </c>
    </row>
    <row r="615" spans="1:11" customFormat="1" ht="16.5" x14ac:dyDescent="0.3">
      <c r="A615" s="1623">
        <v>116037</v>
      </c>
      <c r="B615" s="1615" t="s">
        <v>2540</v>
      </c>
      <c r="C615" s="1615" t="s">
        <v>3261</v>
      </c>
      <c r="D615" s="1615" t="s">
        <v>2405</v>
      </c>
      <c r="E615" s="1615" t="s">
        <v>2478</v>
      </c>
      <c r="F615" s="1615" t="s">
        <v>2537</v>
      </c>
      <c r="G615" s="1615" t="s">
        <v>5704</v>
      </c>
      <c r="H615" s="1615" t="s">
        <v>5705</v>
      </c>
      <c r="I615" s="1615" t="s">
        <v>5706</v>
      </c>
      <c r="J615" s="1615" t="s">
        <v>5707</v>
      </c>
      <c r="K615" s="1615" t="s">
        <v>3278</v>
      </c>
    </row>
    <row r="616" spans="1:11" customFormat="1" ht="16.5" x14ac:dyDescent="0.3">
      <c r="A616" s="1623">
        <v>117016</v>
      </c>
      <c r="B616" s="1615" t="s">
        <v>2536</v>
      </c>
      <c r="C616" s="1615" t="s">
        <v>3261</v>
      </c>
      <c r="D616" s="1615" t="s">
        <v>2440</v>
      </c>
      <c r="E616" s="1615" t="s">
        <v>2478</v>
      </c>
      <c r="F616" s="1615" t="s">
        <v>2537</v>
      </c>
      <c r="G616" s="1615" t="s">
        <v>5708</v>
      </c>
      <c r="H616" s="1615" t="s">
        <v>5709</v>
      </c>
      <c r="I616" s="1615" t="s">
        <v>5710</v>
      </c>
      <c r="J616" s="1615" t="s">
        <v>5711</v>
      </c>
      <c r="K616" s="1615" t="s">
        <v>3278</v>
      </c>
    </row>
    <row r="617" spans="1:11" customFormat="1" ht="16.5" x14ac:dyDescent="0.3">
      <c r="A617" s="1623">
        <v>103039</v>
      </c>
      <c r="B617" s="1615" t="s">
        <v>2645</v>
      </c>
      <c r="C617" s="1615" t="s">
        <v>2634</v>
      </c>
      <c r="D617" s="1615" t="s">
        <v>540</v>
      </c>
      <c r="E617" s="1615" t="s">
        <v>2478</v>
      </c>
      <c r="F617" s="1615" t="s">
        <v>2537</v>
      </c>
      <c r="G617" s="1615" t="s">
        <v>5712</v>
      </c>
      <c r="H617" s="1615" t="s">
        <v>5713</v>
      </c>
      <c r="I617" s="1615" t="s">
        <v>5714</v>
      </c>
      <c r="J617" s="1615" t="s">
        <v>5715</v>
      </c>
      <c r="K617" s="1615" t="s">
        <v>3278</v>
      </c>
    </row>
    <row r="618" spans="1:11" customFormat="1" ht="16.5" x14ac:dyDescent="0.3">
      <c r="A618" s="1623">
        <v>105055</v>
      </c>
      <c r="B618" s="1615" t="s">
        <v>2644</v>
      </c>
      <c r="C618" s="1615" t="s">
        <v>2634</v>
      </c>
      <c r="D618" s="1615" t="s">
        <v>540</v>
      </c>
      <c r="E618" s="1615" t="s">
        <v>2478</v>
      </c>
      <c r="F618" s="1615" t="s">
        <v>2537</v>
      </c>
      <c r="G618" s="1615" t="s">
        <v>5716</v>
      </c>
      <c r="H618" s="1615" t="s">
        <v>5717</v>
      </c>
      <c r="I618" s="1615" t="s">
        <v>5718</v>
      </c>
      <c r="J618" s="1615" t="s">
        <v>5719</v>
      </c>
      <c r="K618" s="1615" t="s">
        <v>3278</v>
      </c>
    </row>
    <row r="619" spans="1:11" customFormat="1" ht="16.5" x14ac:dyDescent="0.3">
      <c r="A619" s="1623">
        <v>102039</v>
      </c>
      <c r="B619" s="1615" t="s">
        <v>2646</v>
      </c>
      <c r="C619" s="1615" t="s">
        <v>2634</v>
      </c>
      <c r="D619" s="1615" t="s">
        <v>540</v>
      </c>
      <c r="E619" s="1615" t="s">
        <v>2478</v>
      </c>
      <c r="F619" s="1615" t="s">
        <v>2537</v>
      </c>
      <c r="G619" s="1615" t="s">
        <v>5720</v>
      </c>
      <c r="H619" s="1615" t="s">
        <v>5721</v>
      </c>
      <c r="I619" s="1615" t="s">
        <v>5722</v>
      </c>
      <c r="J619" s="1615" t="s">
        <v>5723</v>
      </c>
      <c r="K619" s="1615" t="s">
        <v>3278</v>
      </c>
    </row>
    <row r="620" spans="1:11" customFormat="1" ht="16.5" x14ac:dyDescent="0.3">
      <c r="A620" s="1623">
        <v>108023</v>
      </c>
      <c r="B620" s="1615" t="s">
        <v>2641</v>
      </c>
      <c r="C620" s="1615" t="s">
        <v>2634</v>
      </c>
      <c r="D620" s="1615" t="s">
        <v>540</v>
      </c>
      <c r="E620" s="1615" t="s">
        <v>2478</v>
      </c>
      <c r="F620" s="1615" t="s">
        <v>2537</v>
      </c>
      <c r="G620" s="1615" t="s">
        <v>5724</v>
      </c>
      <c r="H620" s="1615" t="s">
        <v>5725</v>
      </c>
      <c r="I620" s="1615" t="s">
        <v>5726</v>
      </c>
      <c r="J620" s="1615" t="s">
        <v>5727</v>
      </c>
      <c r="K620" s="1615" t="s">
        <v>3278</v>
      </c>
    </row>
    <row r="621" spans="1:11" customFormat="1" ht="16.5" x14ac:dyDescent="0.3">
      <c r="A621" s="1623">
        <v>109013</v>
      </c>
      <c r="B621" s="1615" t="s">
        <v>2640</v>
      </c>
      <c r="C621" s="1615" t="s">
        <v>2634</v>
      </c>
      <c r="D621" s="1615" t="s">
        <v>540</v>
      </c>
      <c r="E621" s="1615" t="s">
        <v>2478</v>
      </c>
      <c r="F621" s="1615" t="s">
        <v>2537</v>
      </c>
      <c r="G621" s="1615" t="s">
        <v>5728</v>
      </c>
      <c r="H621" s="1615" t="s">
        <v>5729</v>
      </c>
      <c r="I621" s="1615" t="s">
        <v>5730</v>
      </c>
      <c r="J621" s="1615" t="s">
        <v>5731</v>
      </c>
      <c r="K621" s="1615" t="s">
        <v>3278</v>
      </c>
    </row>
    <row r="622" spans="1:11" customFormat="1" ht="16.5" x14ac:dyDescent="0.3">
      <c r="A622" s="1623">
        <v>107009</v>
      </c>
      <c r="B622" s="1615" t="s">
        <v>2642</v>
      </c>
      <c r="C622" s="1615" t="s">
        <v>2634</v>
      </c>
      <c r="D622" s="1615" t="s">
        <v>540</v>
      </c>
      <c r="E622" s="1615" t="s">
        <v>2478</v>
      </c>
      <c r="F622" s="1615" t="s">
        <v>2537</v>
      </c>
      <c r="G622" s="1615" t="s">
        <v>5732</v>
      </c>
      <c r="H622" s="1615" t="s">
        <v>5733</v>
      </c>
      <c r="I622" s="1615" t="s">
        <v>5734</v>
      </c>
      <c r="J622" s="1615" t="s">
        <v>5735</v>
      </c>
      <c r="K622" s="1615" t="s">
        <v>3278</v>
      </c>
    </row>
    <row r="623" spans="1:11" customFormat="1" ht="16.5" x14ac:dyDescent="0.3">
      <c r="A623" s="1623">
        <v>106023</v>
      </c>
      <c r="B623" s="1615" t="s">
        <v>2643</v>
      </c>
      <c r="C623" s="1615" t="s">
        <v>2634</v>
      </c>
      <c r="D623" s="1615" t="s">
        <v>540</v>
      </c>
      <c r="E623" s="1615" t="s">
        <v>2478</v>
      </c>
      <c r="F623" s="1615" t="s">
        <v>2537</v>
      </c>
      <c r="G623" s="1615" t="s">
        <v>5736</v>
      </c>
      <c r="H623" s="1615" t="s">
        <v>5737</v>
      </c>
      <c r="I623" s="1615" t="s">
        <v>5738</v>
      </c>
      <c r="J623" s="1615" t="s">
        <v>5739</v>
      </c>
      <c r="K623" s="1615" t="s">
        <v>3278</v>
      </c>
    </row>
    <row r="624" spans="1:11" customFormat="1" ht="16.5" x14ac:dyDescent="0.3">
      <c r="A624" s="1623">
        <v>114012</v>
      </c>
      <c r="B624" s="1615" t="s">
        <v>2637</v>
      </c>
      <c r="C624" s="1615" t="s">
        <v>2634</v>
      </c>
      <c r="D624" s="1615" t="s">
        <v>503</v>
      </c>
      <c r="E624" s="1615" t="s">
        <v>2478</v>
      </c>
      <c r="F624" s="1615" t="s">
        <v>2537</v>
      </c>
      <c r="G624" s="1615" t="s">
        <v>5740</v>
      </c>
      <c r="H624" s="1615" t="s">
        <v>5741</v>
      </c>
      <c r="I624" s="1615" t="s">
        <v>5742</v>
      </c>
      <c r="J624" s="1615" t="s">
        <v>5743</v>
      </c>
      <c r="K624" s="1615" t="s">
        <v>3278</v>
      </c>
    </row>
    <row r="625" spans="1:11" customFormat="1" ht="16.5" x14ac:dyDescent="0.3">
      <c r="A625" s="1623">
        <v>112021</v>
      </c>
      <c r="B625" s="1615" t="s">
        <v>2639</v>
      </c>
      <c r="C625" s="1615" t="s">
        <v>2634</v>
      </c>
      <c r="D625" s="1615" t="s">
        <v>503</v>
      </c>
      <c r="E625" s="1615" t="s">
        <v>2478</v>
      </c>
      <c r="F625" s="1615" t="s">
        <v>2537</v>
      </c>
      <c r="G625" s="1615" t="s">
        <v>5744</v>
      </c>
      <c r="H625" s="1615" t="s">
        <v>5745</v>
      </c>
      <c r="I625" s="1615" t="s">
        <v>5746</v>
      </c>
      <c r="J625" s="1615" t="s">
        <v>5747</v>
      </c>
      <c r="K625" s="1615" t="s">
        <v>3278</v>
      </c>
    </row>
    <row r="626" spans="1:11" customFormat="1" ht="16.5" x14ac:dyDescent="0.3">
      <c r="A626" s="1623">
        <v>112022</v>
      </c>
      <c r="B626" s="1615" t="s">
        <v>2638</v>
      </c>
      <c r="C626" s="1615" t="s">
        <v>2634</v>
      </c>
      <c r="D626" s="1615" t="s">
        <v>503</v>
      </c>
      <c r="E626" s="1615" t="s">
        <v>2478</v>
      </c>
      <c r="F626" s="1615" t="s">
        <v>2537</v>
      </c>
      <c r="G626" s="1615" t="s">
        <v>5748</v>
      </c>
      <c r="H626" s="1615" t="s">
        <v>5749</v>
      </c>
      <c r="I626" s="1615" t="s">
        <v>5750</v>
      </c>
      <c r="J626" s="1615" t="s">
        <v>5751</v>
      </c>
      <c r="K626" s="1615" t="s">
        <v>3278</v>
      </c>
    </row>
    <row r="627" spans="1:11" customFormat="1" ht="16.5" x14ac:dyDescent="0.3">
      <c r="A627" s="1623">
        <v>121008</v>
      </c>
      <c r="B627" s="1615" t="s">
        <v>2636</v>
      </c>
      <c r="C627" s="1615" t="s">
        <v>2634</v>
      </c>
      <c r="D627" s="1615" t="s">
        <v>558</v>
      </c>
      <c r="E627" s="1615" t="s">
        <v>2478</v>
      </c>
      <c r="F627" s="1615" t="s">
        <v>2537</v>
      </c>
      <c r="G627" s="1615" t="s">
        <v>5752</v>
      </c>
      <c r="H627" s="1615" t="s">
        <v>5753</v>
      </c>
      <c r="I627" s="1615" t="s">
        <v>5754</v>
      </c>
      <c r="J627" s="1615" t="s">
        <v>5755</v>
      </c>
      <c r="K627" s="1615" t="s">
        <v>3278</v>
      </c>
    </row>
    <row r="628" spans="1:11" customFormat="1" ht="16.5" x14ac:dyDescent="0.3">
      <c r="A628" s="1623">
        <v>122030</v>
      </c>
      <c r="B628" s="1615" t="s">
        <v>2635</v>
      </c>
      <c r="C628" s="1615" t="s">
        <v>2634</v>
      </c>
      <c r="D628" s="1615" t="s">
        <v>558</v>
      </c>
      <c r="E628" s="1615" t="s">
        <v>2478</v>
      </c>
      <c r="F628" s="1615" t="s">
        <v>2537</v>
      </c>
      <c r="G628" s="1615" t="s">
        <v>5756</v>
      </c>
      <c r="H628" s="1615" t="s">
        <v>5757</v>
      </c>
      <c r="I628" s="1615" t="s">
        <v>5758</v>
      </c>
      <c r="J628" s="1615" t="s">
        <v>5759</v>
      </c>
      <c r="K628" s="1615" t="s">
        <v>3278</v>
      </c>
    </row>
    <row r="629" spans="1:11" customFormat="1" ht="16.5" x14ac:dyDescent="0.3">
      <c r="A629" s="1623">
        <v>122034</v>
      </c>
      <c r="B629" s="1615" t="s">
        <v>2633</v>
      </c>
      <c r="C629" s="1615" t="s">
        <v>2634</v>
      </c>
      <c r="D629" s="1615" t="s">
        <v>558</v>
      </c>
      <c r="E629" s="1615" t="s">
        <v>2478</v>
      </c>
      <c r="F629" s="1615" t="s">
        <v>2537</v>
      </c>
      <c r="G629" s="1615" t="s">
        <v>5760</v>
      </c>
      <c r="H629" s="1615" t="s">
        <v>5761</v>
      </c>
      <c r="I629" s="1615" t="s">
        <v>5762</v>
      </c>
      <c r="J629" s="1615" t="s">
        <v>5763</v>
      </c>
      <c r="K629" s="1615" t="s">
        <v>3278</v>
      </c>
    </row>
    <row r="630" spans="1:11" customFormat="1" ht="16.5" x14ac:dyDescent="0.3">
      <c r="A630" s="1623">
        <v>106069</v>
      </c>
      <c r="B630" s="1615" t="s">
        <v>2632</v>
      </c>
      <c r="C630" s="1615" t="s">
        <v>3256</v>
      </c>
      <c r="D630" s="1615" t="s">
        <v>774</v>
      </c>
      <c r="E630" s="1615" t="s">
        <v>2478</v>
      </c>
      <c r="F630" s="1615" t="s">
        <v>2537</v>
      </c>
      <c r="G630" s="1615" t="s">
        <v>5764</v>
      </c>
      <c r="H630" s="1615" t="s">
        <v>5765</v>
      </c>
      <c r="I630" s="1615" t="s">
        <v>5766</v>
      </c>
      <c r="J630" s="1615" t="s">
        <v>5767</v>
      </c>
      <c r="K630" s="1615" t="s">
        <v>3278</v>
      </c>
    </row>
    <row r="631" spans="1:11" customFormat="1" ht="16.5" x14ac:dyDescent="0.3">
      <c r="A631" s="1623">
        <v>110087</v>
      </c>
      <c r="B631" s="1615" t="s">
        <v>2630</v>
      </c>
      <c r="C631" s="1615" t="s">
        <v>3256</v>
      </c>
      <c r="D631" s="1615" t="s">
        <v>2414</v>
      </c>
      <c r="E631" s="1615" t="s">
        <v>2478</v>
      </c>
      <c r="F631" s="1615" t="s">
        <v>2537</v>
      </c>
      <c r="G631" s="1615" t="s">
        <v>5768</v>
      </c>
      <c r="H631" s="1615" t="s">
        <v>5769</v>
      </c>
      <c r="I631" s="1615" t="s">
        <v>5770</v>
      </c>
      <c r="J631" s="1615" t="s">
        <v>5771</v>
      </c>
      <c r="K631" s="1615" t="s">
        <v>3278</v>
      </c>
    </row>
    <row r="632" spans="1:11" customFormat="1" ht="16.5" x14ac:dyDescent="0.3">
      <c r="A632" s="1623">
        <v>109030</v>
      </c>
      <c r="B632" s="1615" t="s">
        <v>2631</v>
      </c>
      <c r="C632" s="1615" t="s">
        <v>3256</v>
      </c>
      <c r="D632" s="1615" t="s">
        <v>2414</v>
      </c>
      <c r="E632" s="1615" t="s">
        <v>2478</v>
      </c>
      <c r="F632" s="1615" t="s">
        <v>2537</v>
      </c>
      <c r="G632" s="1615" t="s">
        <v>5772</v>
      </c>
      <c r="H632" s="1615" t="s">
        <v>5773</v>
      </c>
      <c r="I632" s="1615" t="s">
        <v>5774</v>
      </c>
      <c r="J632" s="1615" t="s">
        <v>5775</v>
      </c>
      <c r="K632" s="1615" t="s">
        <v>3278</v>
      </c>
    </row>
    <row r="633" spans="1:11" customFormat="1" ht="16.5" x14ac:dyDescent="0.3">
      <c r="A633" s="1623">
        <v>111047</v>
      </c>
      <c r="B633" s="1615" t="s">
        <v>2628</v>
      </c>
      <c r="C633" s="1615" t="s">
        <v>3256</v>
      </c>
      <c r="D633" s="1615" t="s">
        <v>2414</v>
      </c>
      <c r="E633" s="1615" t="s">
        <v>2478</v>
      </c>
      <c r="F633" s="1615" t="s">
        <v>2537</v>
      </c>
      <c r="G633" s="1615" t="s">
        <v>5776</v>
      </c>
      <c r="H633" s="1615" t="s">
        <v>5777</v>
      </c>
      <c r="I633" s="1615" t="s">
        <v>5778</v>
      </c>
      <c r="J633" s="1615" t="s">
        <v>5779</v>
      </c>
      <c r="K633" s="1615" t="s">
        <v>3278</v>
      </c>
    </row>
    <row r="634" spans="1:11" customFormat="1" ht="16.5" x14ac:dyDescent="0.3">
      <c r="A634" s="1623">
        <v>111043</v>
      </c>
      <c r="B634" s="1615" t="s">
        <v>2629</v>
      </c>
      <c r="C634" s="1615" t="s">
        <v>3256</v>
      </c>
      <c r="D634" s="1615" t="s">
        <v>2414</v>
      </c>
      <c r="E634" s="1615" t="s">
        <v>2478</v>
      </c>
      <c r="F634" s="1615" t="s">
        <v>2537</v>
      </c>
      <c r="G634" s="1615" t="s">
        <v>5780</v>
      </c>
      <c r="H634" s="1615" t="s">
        <v>5781</v>
      </c>
      <c r="I634" s="1615" t="s">
        <v>5782</v>
      </c>
      <c r="J634" s="1615" t="s">
        <v>5783</v>
      </c>
      <c r="K634" s="1615" t="s">
        <v>3278</v>
      </c>
    </row>
    <row r="635" spans="1:11" customFormat="1" ht="16.5" x14ac:dyDescent="0.3">
      <c r="A635" s="1623">
        <v>117017</v>
      </c>
      <c r="B635" s="1615" t="s">
        <v>2626</v>
      </c>
      <c r="C635" s="1615" t="s">
        <v>3256</v>
      </c>
      <c r="D635" s="1615" t="s">
        <v>2405</v>
      </c>
      <c r="E635" s="1615" t="s">
        <v>2478</v>
      </c>
      <c r="F635" s="1615" t="s">
        <v>2537</v>
      </c>
      <c r="G635" s="1615" t="s">
        <v>5784</v>
      </c>
      <c r="H635" s="1615" t="s">
        <v>5785</v>
      </c>
      <c r="I635" s="1615" t="s">
        <v>5786</v>
      </c>
      <c r="J635" s="1615" t="s">
        <v>5787</v>
      </c>
      <c r="K635" s="1615" t="s">
        <v>3278</v>
      </c>
    </row>
    <row r="636" spans="1:11" customFormat="1" ht="16.5" x14ac:dyDescent="0.3">
      <c r="A636" s="1623">
        <v>112026</v>
      </c>
      <c r="B636" s="1615" t="s">
        <v>2627</v>
      </c>
      <c r="C636" s="1615" t="s">
        <v>3256</v>
      </c>
      <c r="D636" s="1615" t="s">
        <v>2405</v>
      </c>
      <c r="E636" s="1615" t="s">
        <v>2478</v>
      </c>
      <c r="F636" s="1615" t="s">
        <v>2537</v>
      </c>
      <c r="G636" s="1615" t="s">
        <v>3967</v>
      </c>
      <c r="H636" s="1615" t="s">
        <v>5788</v>
      </c>
      <c r="I636" s="1615" t="s">
        <v>5789</v>
      </c>
      <c r="J636" s="1615" t="s">
        <v>5790</v>
      </c>
      <c r="K636" s="1615" t="s">
        <v>3278</v>
      </c>
    </row>
    <row r="637" spans="1:11" customFormat="1" ht="16.5" x14ac:dyDescent="0.3">
      <c r="A637" s="1623">
        <v>100273</v>
      </c>
      <c r="B637" s="1615" t="s">
        <v>2682</v>
      </c>
      <c r="C637" s="1615" t="s">
        <v>2603</v>
      </c>
      <c r="D637" s="1615" t="s">
        <v>791</v>
      </c>
      <c r="E637" s="1615" t="s">
        <v>2478</v>
      </c>
      <c r="F637" s="1615" t="s">
        <v>2603</v>
      </c>
      <c r="G637" s="1615" t="s">
        <v>5791</v>
      </c>
      <c r="H637" s="1615" t="s">
        <v>5792</v>
      </c>
      <c r="I637" s="1615" t="s">
        <v>5793</v>
      </c>
      <c r="J637" s="1615" t="s">
        <v>5794</v>
      </c>
      <c r="K637" s="1615" t="s">
        <v>3278</v>
      </c>
    </row>
    <row r="638" spans="1:11" customFormat="1" ht="16.5" x14ac:dyDescent="0.3">
      <c r="A638" s="1623">
        <v>117046</v>
      </c>
      <c r="B638" s="1615" t="s">
        <v>2665</v>
      </c>
      <c r="C638" s="1615" t="s">
        <v>2648</v>
      </c>
      <c r="D638" s="1615" t="s">
        <v>540</v>
      </c>
      <c r="E638" s="1615" t="s">
        <v>2478</v>
      </c>
      <c r="F638" s="1615" t="s">
        <v>2603</v>
      </c>
      <c r="G638" s="1615" t="s">
        <v>5795</v>
      </c>
      <c r="H638" s="1615" t="s">
        <v>5796</v>
      </c>
      <c r="I638" s="1615" t="s">
        <v>5797</v>
      </c>
      <c r="J638" s="1615" t="s">
        <v>5798</v>
      </c>
      <c r="K638" s="1615" t="s">
        <v>3278</v>
      </c>
    </row>
    <row r="639" spans="1:11" customFormat="1" ht="16.5" x14ac:dyDescent="0.3">
      <c r="A639" s="1623">
        <v>117023</v>
      </c>
      <c r="B639" s="1615" t="s">
        <v>2666</v>
      </c>
      <c r="C639" s="1615" t="s">
        <v>2648</v>
      </c>
      <c r="D639" s="1615" t="s">
        <v>540</v>
      </c>
      <c r="E639" s="1615" t="s">
        <v>2478</v>
      </c>
      <c r="F639" s="1615" t="s">
        <v>2603</v>
      </c>
      <c r="G639" s="1615" t="s">
        <v>5799</v>
      </c>
      <c r="H639" s="1615" t="s">
        <v>5800</v>
      </c>
      <c r="I639" s="1615" t="s">
        <v>5801</v>
      </c>
      <c r="J639" s="1615" t="s">
        <v>5802</v>
      </c>
      <c r="K639" s="1615" t="s">
        <v>3278</v>
      </c>
    </row>
    <row r="640" spans="1:11" customFormat="1" ht="16.5" x14ac:dyDescent="0.3">
      <c r="A640" s="1623">
        <v>122127</v>
      </c>
      <c r="B640" s="1615" t="s">
        <v>2663</v>
      </c>
      <c r="C640" s="1615" t="s">
        <v>2648</v>
      </c>
      <c r="D640" s="1615" t="s">
        <v>503</v>
      </c>
      <c r="E640" s="1615" t="s">
        <v>2478</v>
      </c>
      <c r="F640" s="1615" t="s">
        <v>2603</v>
      </c>
      <c r="G640" s="1615" t="s">
        <v>5803</v>
      </c>
      <c r="H640" s="1615" t="s">
        <v>5804</v>
      </c>
      <c r="I640" s="1615" t="s">
        <v>5805</v>
      </c>
      <c r="J640" s="1615" t="s">
        <v>5806</v>
      </c>
      <c r="K640" s="1615" t="s">
        <v>3278</v>
      </c>
    </row>
    <row r="641" spans="1:11" customFormat="1" ht="16.5" x14ac:dyDescent="0.3">
      <c r="A641" s="1623">
        <v>117055</v>
      </c>
      <c r="B641" s="1615" t="s">
        <v>2664</v>
      </c>
      <c r="C641" s="1615" t="s">
        <v>2648</v>
      </c>
      <c r="D641" s="1615" t="s">
        <v>503</v>
      </c>
      <c r="E641" s="1615" t="s">
        <v>2478</v>
      </c>
      <c r="F641" s="1615" t="s">
        <v>2603</v>
      </c>
      <c r="G641" s="1615" t="s">
        <v>5807</v>
      </c>
      <c r="H641" s="1615" t="s">
        <v>5808</v>
      </c>
      <c r="I641" s="1615" t="s">
        <v>5809</v>
      </c>
      <c r="J641" s="1615" t="s">
        <v>5810</v>
      </c>
      <c r="K641" s="1615" t="s">
        <v>3278</v>
      </c>
    </row>
    <row r="642" spans="1:11" customFormat="1" ht="16.5" x14ac:dyDescent="0.3">
      <c r="A642" s="1623">
        <v>119013</v>
      </c>
      <c r="B642" s="1615" t="s">
        <v>2660</v>
      </c>
      <c r="C642" s="1615" t="s">
        <v>2648</v>
      </c>
      <c r="D642" s="1615" t="s">
        <v>558</v>
      </c>
      <c r="E642" s="1615" t="s">
        <v>2478</v>
      </c>
      <c r="F642" s="1615" t="s">
        <v>2603</v>
      </c>
      <c r="G642" s="1615" t="s">
        <v>5811</v>
      </c>
      <c r="H642" s="1615" t="s">
        <v>5812</v>
      </c>
      <c r="I642" s="1615" t="s">
        <v>5813</v>
      </c>
      <c r="J642" s="1615" t="s">
        <v>5814</v>
      </c>
      <c r="K642" s="1615" t="s">
        <v>3278</v>
      </c>
    </row>
    <row r="643" spans="1:11" customFormat="1" ht="16.5" x14ac:dyDescent="0.3">
      <c r="A643" s="1623">
        <v>116050</v>
      </c>
      <c r="B643" s="1615" t="s">
        <v>2661</v>
      </c>
      <c r="C643" s="1615" t="s">
        <v>2648</v>
      </c>
      <c r="D643" s="1615" t="s">
        <v>558</v>
      </c>
      <c r="E643" s="1615" t="s">
        <v>2478</v>
      </c>
      <c r="F643" s="1615" t="s">
        <v>2603</v>
      </c>
      <c r="G643" s="1615" t="s">
        <v>5815</v>
      </c>
      <c r="H643" s="1615" t="s">
        <v>5816</v>
      </c>
      <c r="I643" s="1615" t="s">
        <v>5817</v>
      </c>
      <c r="J643" s="1615" t="s">
        <v>5818</v>
      </c>
      <c r="K643" s="1615" t="s">
        <v>3278</v>
      </c>
    </row>
    <row r="644" spans="1:11" customFormat="1" ht="16.5" x14ac:dyDescent="0.3">
      <c r="A644" s="1623">
        <v>105006</v>
      </c>
      <c r="B644" s="1615" t="s">
        <v>2662</v>
      </c>
      <c r="C644" s="1615" t="s">
        <v>2648</v>
      </c>
      <c r="D644" s="1615" t="s">
        <v>558</v>
      </c>
      <c r="E644" s="1615" t="s">
        <v>2478</v>
      </c>
      <c r="F644" s="1615" t="s">
        <v>2603</v>
      </c>
      <c r="G644" s="1615" t="s">
        <v>5819</v>
      </c>
      <c r="H644" s="1615" t="s">
        <v>5820</v>
      </c>
      <c r="I644" s="1615" t="s">
        <v>5821</v>
      </c>
      <c r="J644" s="1615" t="s">
        <v>5822</v>
      </c>
      <c r="K644" s="1615" t="s">
        <v>3278</v>
      </c>
    </row>
    <row r="645" spans="1:11" customFormat="1" ht="16.5" x14ac:dyDescent="0.3">
      <c r="A645" s="1623">
        <v>122067</v>
      </c>
      <c r="B645" s="1615" t="s">
        <v>2659</v>
      </c>
      <c r="C645" s="1615" t="s">
        <v>2648</v>
      </c>
      <c r="D645" s="1615" t="s">
        <v>558</v>
      </c>
      <c r="E645" s="1615" t="s">
        <v>2478</v>
      </c>
      <c r="F645" s="1615" t="s">
        <v>2603</v>
      </c>
      <c r="G645" s="1615" t="s">
        <v>5823</v>
      </c>
      <c r="H645" s="1615" t="s">
        <v>5824</v>
      </c>
      <c r="I645" s="1615" t="s">
        <v>5825</v>
      </c>
      <c r="J645" s="1615" t="s">
        <v>5826</v>
      </c>
      <c r="K645" s="1615" t="s">
        <v>3278</v>
      </c>
    </row>
    <row r="646" spans="1:11" customFormat="1" ht="16.5" x14ac:dyDescent="0.3">
      <c r="A646" s="1623">
        <v>122084</v>
      </c>
      <c r="B646" s="1615" t="s">
        <v>2658</v>
      </c>
      <c r="C646" s="1615" t="s">
        <v>2648</v>
      </c>
      <c r="D646" s="1615" t="s">
        <v>1375</v>
      </c>
      <c r="E646" s="1615" t="s">
        <v>2478</v>
      </c>
      <c r="F646" s="1615" t="s">
        <v>2603</v>
      </c>
      <c r="G646" s="1615" t="s">
        <v>5827</v>
      </c>
      <c r="H646" s="1615" t="s">
        <v>5828</v>
      </c>
      <c r="I646" s="1615" t="s">
        <v>5829</v>
      </c>
      <c r="J646" s="1615" t="s">
        <v>5830</v>
      </c>
      <c r="K646" s="1615" t="s">
        <v>3278</v>
      </c>
    </row>
    <row r="647" spans="1:11" customFormat="1" ht="16.5" x14ac:dyDescent="0.3">
      <c r="A647" s="1623">
        <v>122088</v>
      </c>
      <c r="B647" s="1615" t="s">
        <v>2657</v>
      </c>
      <c r="C647" s="1615" t="s">
        <v>2648</v>
      </c>
      <c r="D647" s="1615" t="s">
        <v>1375</v>
      </c>
      <c r="E647" s="1615" t="s">
        <v>2478</v>
      </c>
      <c r="F647" s="1615" t="s">
        <v>2603</v>
      </c>
      <c r="G647" s="1615" t="s">
        <v>5831</v>
      </c>
      <c r="H647" s="1615" t="s">
        <v>5832</v>
      </c>
      <c r="I647" s="1615" t="s">
        <v>5833</v>
      </c>
      <c r="J647" s="1615" t="s">
        <v>5834</v>
      </c>
      <c r="K647" s="1615" t="s">
        <v>3278</v>
      </c>
    </row>
    <row r="648" spans="1:11" customFormat="1" ht="16.5" x14ac:dyDescent="0.3">
      <c r="A648" s="1623">
        <v>123024</v>
      </c>
      <c r="B648" s="1615" t="s">
        <v>2655</v>
      </c>
      <c r="C648" s="1615" t="s">
        <v>2648</v>
      </c>
      <c r="D648" s="1615" t="s">
        <v>1375</v>
      </c>
      <c r="E648" s="1615" t="s">
        <v>2478</v>
      </c>
      <c r="F648" s="1615" t="s">
        <v>2603</v>
      </c>
      <c r="G648" s="1615" t="s">
        <v>5835</v>
      </c>
      <c r="H648" s="1615" t="s">
        <v>5836</v>
      </c>
      <c r="I648" s="1615" t="s">
        <v>5837</v>
      </c>
      <c r="J648" s="1615" t="s">
        <v>5838</v>
      </c>
      <c r="K648" s="1615" t="s">
        <v>3278</v>
      </c>
    </row>
    <row r="649" spans="1:11" customFormat="1" ht="16.5" x14ac:dyDescent="0.3">
      <c r="A649" s="1623">
        <v>122121</v>
      </c>
      <c r="B649" s="1615" t="s">
        <v>2656</v>
      </c>
      <c r="C649" s="1615" t="s">
        <v>2648</v>
      </c>
      <c r="D649" s="1615" t="s">
        <v>1375</v>
      </c>
      <c r="E649" s="1615" t="s">
        <v>2478</v>
      </c>
      <c r="F649" s="1615" t="s">
        <v>2603</v>
      </c>
      <c r="G649" s="1615" t="s">
        <v>5839</v>
      </c>
      <c r="H649" s="1615" t="s">
        <v>5840</v>
      </c>
      <c r="I649" s="1615" t="s">
        <v>5841</v>
      </c>
      <c r="J649" s="1615" t="s">
        <v>5842</v>
      </c>
      <c r="K649" s="1615" t="s">
        <v>3278</v>
      </c>
    </row>
    <row r="650" spans="1:11" customFormat="1" ht="16.5" x14ac:dyDescent="0.3">
      <c r="A650" s="1623">
        <v>123064</v>
      </c>
      <c r="B650" s="1615" t="s">
        <v>2651</v>
      </c>
      <c r="C650" s="1615" t="s">
        <v>2648</v>
      </c>
      <c r="D650" s="1615" t="s">
        <v>419</v>
      </c>
      <c r="E650" s="1615" t="s">
        <v>2478</v>
      </c>
      <c r="F650" s="1615" t="s">
        <v>2603</v>
      </c>
      <c r="G650" s="1615" t="s">
        <v>5843</v>
      </c>
      <c r="H650" s="1615" t="s">
        <v>5844</v>
      </c>
      <c r="I650" s="1615" t="s">
        <v>5845</v>
      </c>
      <c r="J650" s="1615" t="s">
        <v>5846</v>
      </c>
      <c r="K650" s="1615" t="s">
        <v>3278</v>
      </c>
    </row>
    <row r="651" spans="1:11" customFormat="1" ht="16.5" x14ac:dyDescent="0.3">
      <c r="A651" s="1623">
        <v>124009</v>
      </c>
      <c r="B651" s="1615" t="s">
        <v>2649</v>
      </c>
      <c r="C651" s="1615" t="s">
        <v>2648</v>
      </c>
      <c r="D651" s="1615" t="s">
        <v>419</v>
      </c>
      <c r="E651" s="1615" t="s">
        <v>2478</v>
      </c>
      <c r="F651" s="1615" t="s">
        <v>2603</v>
      </c>
      <c r="G651" s="1615" t="s">
        <v>5847</v>
      </c>
      <c r="H651" s="1615" t="s">
        <v>5848</v>
      </c>
      <c r="I651" s="1615" t="s">
        <v>5849</v>
      </c>
      <c r="J651" s="1615" t="s">
        <v>5850</v>
      </c>
      <c r="K651" s="1615" t="s">
        <v>3278</v>
      </c>
    </row>
    <row r="652" spans="1:11" customFormat="1" ht="16.5" x14ac:dyDescent="0.3">
      <c r="A652" s="1623">
        <v>122087</v>
      </c>
      <c r="B652" s="1615" t="s">
        <v>2654</v>
      </c>
      <c r="C652" s="1615" t="s">
        <v>2648</v>
      </c>
      <c r="D652" s="1615" t="s">
        <v>419</v>
      </c>
      <c r="E652" s="1615" t="s">
        <v>2478</v>
      </c>
      <c r="F652" s="1615" t="s">
        <v>2603</v>
      </c>
      <c r="G652" s="1615" t="s">
        <v>3959</v>
      </c>
      <c r="H652" s="1615" t="s">
        <v>5851</v>
      </c>
      <c r="I652" s="1615" t="s">
        <v>5852</v>
      </c>
      <c r="J652" s="1615" t="s">
        <v>5853</v>
      </c>
      <c r="K652" s="1615" t="s">
        <v>3278</v>
      </c>
    </row>
    <row r="653" spans="1:11" customFormat="1" ht="16.5" x14ac:dyDescent="0.3">
      <c r="A653" s="1623">
        <v>123073</v>
      </c>
      <c r="B653" s="1615" t="s">
        <v>2650</v>
      </c>
      <c r="C653" s="1615" t="s">
        <v>2648</v>
      </c>
      <c r="D653" s="1615" t="s">
        <v>419</v>
      </c>
      <c r="E653" s="1615" t="s">
        <v>2478</v>
      </c>
      <c r="F653" s="1615" t="s">
        <v>2603</v>
      </c>
      <c r="G653" s="1615" t="s">
        <v>5854</v>
      </c>
      <c r="H653" s="1615" t="s">
        <v>5855</v>
      </c>
      <c r="I653" s="1615" t="s">
        <v>5856</v>
      </c>
      <c r="J653" s="1615" t="s">
        <v>5857</v>
      </c>
      <c r="K653" s="1615" t="s">
        <v>3278</v>
      </c>
    </row>
    <row r="654" spans="1:11" customFormat="1" ht="16.5" x14ac:dyDescent="0.3">
      <c r="A654" s="1623">
        <v>122124</v>
      </c>
      <c r="B654" s="1615" t="s">
        <v>2653</v>
      </c>
      <c r="C654" s="1615" t="s">
        <v>2648</v>
      </c>
      <c r="D654" s="1615" t="s">
        <v>419</v>
      </c>
      <c r="E654" s="1615" t="s">
        <v>2478</v>
      </c>
      <c r="F654" s="1615" t="s">
        <v>2603</v>
      </c>
      <c r="G654" s="1615" t="s">
        <v>5858</v>
      </c>
      <c r="H654" s="1615" t="s">
        <v>5859</v>
      </c>
      <c r="I654" s="1615" t="s">
        <v>5860</v>
      </c>
      <c r="J654" s="1615" t="s">
        <v>5861</v>
      </c>
      <c r="K654" s="1615" t="s">
        <v>3278</v>
      </c>
    </row>
    <row r="655" spans="1:11" customFormat="1" ht="16.5" x14ac:dyDescent="0.3">
      <c r="A655" s="1623">
        <v>123055</v>
      </c>
      <c r="B655" s="1615" t="s">
        <v>584</v>
      </c>
      <c r="C655" s="1615" t="s">
        <v>2648</v>
      </c>
      <c r="D655" s="1615" t="s">
        <v>419</v>
      </c>
      <c r="E655" s="1615" t="s">
        <v>2478</v>
      </c>
      <c r="F655" s="1615" t="s">
        <v>2603</v>
      </c>
      <c r="G655" s="1615" t="s">
        <v>5862</v>
      </c>
      <c r="H655" s="1615" t="s">
        <v>5863</v>
      </c>
      <c r="I655" s="1615" t="s">
        <v>5864</v>
      </c>
      <c r="J655" s="1615" t="s">
        <v>5865</v>
      </c>
      <c r="K655" s="1615" t="s">
        <v>3278</v>
      </c>
    </row>
    <row r="656" spans="1:11" customFormat="1" ht="16.5" x14ac:dyDescent="0.3">
      <c r="A656" s="1623">
        <v>123054</v>
      </c>
      <c r="B656" s="1615" t="s">
        <v>2652</v>
      </c>
      <c r="C656" s="1615" t="s">
        <v>2648</v>
      </c>
      <c r="D656" s="1615" t="s">
        <v>419</v>
      </c>
      <c r="E656" s="1615" t="s">
        <v>2478</v>
      </c>
      <c r="F656" s="1615" t="s">
        <v>2603</v>
      </c>
      <c r="G656" s="1615" t="s">
        <v>5866</v>
      </c>
      <c r="H656" s="1615" t="s">
        <v>5867</v>
      </c>
      <c r="I656" s="1615" t="s">
        <v>5868</v>
      </c>
      <c r="J656" s="1615" t="s">
        <v>5869</v>
      </c>
      <c r="K656" s="1615" t="s">
        <v>3278</v>
      </c>
    </row>
    <row r="657" spans="1:11" customFormat="1" ht="16.5" x14ac:dyDescent="0.3">
      <c r="A657" s="1623">
        <v>123053</v>
      </c>
      <c r="B657" s="1615" t="s">
        <v>2647</v>
      </c>
      <c r="C657" s="1615" t="s">
        <v>2648</v>
      </c>
      <c r="D657" s="1615" t="s">
        <v>2270</v>
      </c>
      <c r="E657" s="1615" t="s">
        <v>2478</v>
      </c>
      <c r="F657" s="1615" t="s">
        <v>2603</v>
      </c>
      <c r="G657" s="1615" t="s">
        <v>5870</v>
      </c>
      <c r="H657" s="1615" t="s">
        <v>5871</v>
      </c>
      <c r="I657" s="1615" t="s">
        <v>5872</v>
      </c>
      <c r="J657" s="1615" t="s">
        <v>5873</v>
      </c>
      <c r="K657" s="1615" t="s">
        <v>3278</v>
      </c>
    </row>
    <row r="658" spans="1:11" customFormat="1" ht="16.5" x14ac:dyDescent="0.3">
      <c r="A658" s="1623">
        <v>105025</v>
      </c>
      <c r="B658" s="1615" t="s">
        <v>2618</v>
      </c>
      <c r="C658" s="1615" t="s">
        <v>2615</v>
      </c>
      <c r="D658" s="1615" t="s">
        <v>791</v>
      </c>
      <c r="E658" s="1615" t="s">
        <v>2478</v>
      </c>
      <c r="F658" s="1615" t="s">
        <v>2603</v>
      </c>
      <c r="G658" s="1615" t="s">
        <v>5874</v>
      </c>
      <c r="H658" s="1615" t="s">
        <v>5875</v>
      </c>
      <c r="I658" s="1615" t="s">
        <v>5876</v>
      </c>
      <c r="J658" s="1615" t="s">
        <v>5877</v>
      </c>
      <c r="K658" s="1615" t="s">
        <v>3278</v>
      </c>
    </row>
    <row r="659" spans="1:11" customFormat="1" ht="16.5" x14ac:dyDescent="0.3">
      <c r="A659" s="1623">
        <v>111036</v>
      </c>
      <c r="B659" s="1615" t="s">
        <v>2617</v>
      </c>
      <c r="C659" s="1615" t="s">
        <v>2615</v>
      </c>
      <c r="D659" s="1615" t="s">
        <v>503</v>
      </c>
      <c r="E659" s="1615" t="s">
        <v>2478</v>
      </c>
      <c r="F659" s="1615" t="s">
        <v>2603</v>
      </c>
      <c r="G659" s="1615" t="s">
        <v>5878</v>
      </c>
      <c r="H659" s="1615" t="s">
        <v>5879</v>
      </c>
      <c r="I659" s="1615" t="s">
        <v>5880</v>
      </c>
      <c r="J659" s="1615" t="s">
        <v>5881</v>
      </c>
      <c r="K659" s="1615" t="s">
        <v>3278</v>
      </c>
    </row>
    <row r="660" spans="1:11" customFormat="1" ht="16.5" x14ac:dyDescent="0.3">
      <c r="A660" s="1623">
        <v>121006</v>
      </c>
      <c r="B660" s="1615" t="s">
        <v>2616</v>
      </c>
      <c r="C660" s="1615" t="s">
        <v>2615</v>
      </c>
      <c r="D660" s="1615" t="s">
        <v>558</v>
      </c>
      <c r="E660" s="1615" t="s">
        <v>2478</v>
      </c>
      <c r="F660" s="1615" t="s">
        <v>2603</v>
      </c>
      <c r="G660" s="1615" t="s">
        <v>5882</v>
      </c>
      <c r="H660" s="1615" t="s">
        <v>5883</v>
      </c>
      <c r="I660" s="1615" t="s">
        <v>5884</v>
      </c>
      <c r="J660" s="1615" t="s">
        <v>5885</v>
      </c>
      <c r="K660" s="1615" t="s">
        <v>3278</v>
      </c>
    </row>
    <row r="661" spans="1:11" customFormat="1" ht="16.5" x14ac:dyDescent="0.3">
      <c r="A661" s="1623">
        <v>122065</v>
      </c>
      <c r="B661" s="1615" t="s">
        <v>2614</v>
      </c>
      <c r="C661" s="1615" t="s">
        <v>2615</v>
      </c>
      <c r="D661" s="1615" t="s">
        <v>558</v>
      </c>
      <c r="E661" s="1615" t="s">
        <v>2478</v>
      </c>
      <c r="F661" s="1615" t="s">
        <v>2603</v>
      </c>
      <c r="G661" s="1615" t="s">
        <v>5886</v>
      </c>
      <c r="H661" s="1615" t="s">
        <v>5887</v>
      </c>
      <c r="I661" s="1615" t="s">
        <v>5888</v>
      </c>
      <c r="J661" s="1615" t="s">
        <v>5889</v>
      </c>
      <c r="K661" s="1615" t="s">
        <v>3278</v>
      </c>
    </row>
    <row r="662" spans="1:11" customFormat="1" ht="16.5" x14ac:dyDescent="0.3">
      <c r="A662" s="1623">
        <v>124017</v>
      </c>
      <c r="B662" s="1615" t="s">
        <v>3258</v>
      </c>
      <c r="C662" s="1615" t="s">
        <v>2615</v>
      </c>
      <c r="D662" s="1615" t="s">
        <v>3251</v>
      </c>
      <c r="E662" s="1615" t="s">
        <v>2478</v>
      </c>
      <c r="F662" s="1615" t="s">
        <v>2603</v>
      </c>
      <c r="G662" s="1615" t="s">
        <v>5890</v>
      </c>
      <c r="H662" s="1615" t="s">
        <v>2292</v>
      </c>
      <c r="I662" s="1615" t="s">
        <v>2292</v>
      </c>
      <c r="J662" s="1615" t="s">
        <v>2292</v>
      </c>
      <c r="K662" s="1615" t="s">
        <v>3278</v>
      </c>
    </row>
    <row r="663" spans="1:11" customFormat="1" ht="16.5" x14ac:dyDescent="0.3">
      <c r="A663" s="1623">
        <v>117058</v>
      </c>
      <c r="B663" s="1615" t="s">
        <v>1227</v>
      </c>
      <c r="C663" s="1615" t="s">
        <v>1621</v>
      </c>
      <c r="D663" s="1615" t="s">
        <v>540</v>
      </c>
      <c r="E663" s="1615" t="s">
        <v>2478</v>
      </c>
      <c r="F663" s="1615" t="s">
        <v>2603</v>
      </c>
      <c r="G663" s="1615" t="s">
        <v>5499</v>
      </c>
      <c r="H663" s="1615" t="s">
        <v>5891</v>
      </c>
      <c r="I663" s="1615" t="s">
        <v>5892</v>
      </c>
      <c r="J663" s="1615" t="s">
        <v>5893</v>
      </c>
      <c r="K663" s="1615" t="s">
        <v>3278</v>
      </c>
    </row>
    <row r="664" spans="1:11" customFormat="1" ht="16.5" x14ac:dyDescent="0.3">
      <c r="A664" s="1623">
        <v>112041</v>
      </c>
      <c r="B664" s="1615" t="s">
        <v>2612</v>
      </c>
      <c r="C664" s="1615" t="s">
        <v>1621</v>
      </c>
      <c r="D664" s="1615" t="s">
        <v>503</v>
      </c>
      <c r="E664" s="1615" t="s">
        <v>2478</v>
      </c>
      <c r="F664" s="1615" t="s">
        <v>2603</v>
      </c>
      <c r="G664" s="1615" t="s">
        <v>5894</v>
      </c>
      <c r="H664" s="1615" t="s">
        <v>5895</v>
      </c>
      <c r="I664" s="1615" t="s">
        <v>5896</v>
      </c>
      <c r="J664" s="1615" t="s">
        <v>5897</v>
      </c>
      <c r="K664" s="1615" t="s">
        <v>3564</v>
      </c>
    </row>
    <row r="665" spans="1:11" customFormat="1" ht="16.5" x14ac:dyDescent="0.3">
      <c r="A665" s="1623">
        <v>122085</v>
      </c>
      <c r="B665" s="1615" t="s">
        <v>1230</v>
      </c>
      <c r="C665" s="1615" t="s">
        <v>1621</v>
      </c>
      <c r="D665" s="1615" t="s">
        <v>503</v>
      </c>
      <c r="E665" s="1615" t="s">
        <v>2478</v>
      </c>
      <c r="F665" s="1615" t="s">
        <v>2603</v>
      </c>
      <c r="G665" s="1615" t="s">
        <v>5898</v>
      </c>
      <c r="H665" s="1615" t="s">
        <v>5899</v>
      </c>
      <c r="I665" s="1615" t="s">
        <v>5900</v>
      </c>
      <c r="J665" s="1615" t="s">
        <v>5901</v>
      </c>
      <c r="K665" s="1615" t="s">
        <v>3278</v>
      </c>
    </row>
    <row r="666" spans="1:11" customFormat="1" ht="16.5" x14ac:dyDescent="0.3">
      <c r="A666" s="1623">
        <v>119015</v>
      </c>
      <c r="B666" s="1615" t="s">
        <v>1232</v>
      </c>
      <c r="C666" s="1615" t="s">
        <v>1621</v>
      </c>
      <c r="D666" s="1615" t="s">
        <v>558</v>
      </c>
      <c r="E666" s="1615" t="s">
        <v>2478</v>
      </c>
      <c r="F666" s="1615" t="s">
        <v>2603</v>
      </c>
      <c r="G666" s="1615" t="s">
        <v>5902</v>
      </c>
      <c r="H666" s="1615" t="s">
        <v>5903</v>
      </c>
      <c r="I666" s="1615" t="s">
        <v>5904</v>
      </c>
      <c r="J666" s="1615" t="s">
        <v>5905</v>
      </c>
      <c r="K666" s="1615" t="s">
        <v>3278</v>
      </c>
    </row>
    <row r="667" spans="1:11" customFormat="1" ht="16.5" x14ac:dyDescent="0.3">
      <c r="A667" s="1623">
        <v>120021</v>
      </c>
      <c r="B667" s="1615" t="s">
        <v>1231</v>
      </c>
      <c r="C667" s="1615" t="s">
        <v>1621</v>
      </c>
      <c r="D667" s="1615" t="s">
        <v>558</v>
      </c>
      <c r="E667" s="1615" t="s">
        <v>2478</v>
      </c>
      <c r="F667" s="1615" t="s">
        <v>2603</v>
      </c>
      <c r="G667" s="1615" t="s">
        <v>5906</v>
      </c>
      <c r="H667" s="1615" t="s">
        <v>5907</v>
      </c>
      <c r="I667" s="1615" t="s">
        <v>5908</v>
      </c>
      <c r="J667" s="1615" t="s">
        <v>5909</v>
      </c>
      <c r="K667" s="1615" t="s">
        <v>3278</v>
      </c>
    </row>
    <row r="668" spans="1:11" customFormat="1" ht="16.5" x14ac:dyDescent="0.3">
      <c r="A668" s="1623">
        <v>123005</v>
      </c>
      <c r="B668" s="1615" t="s">
        <v>1236</v>
      </c>
      <c r="C668" s="1615" t="s">
        <v>1621</v>
      </c>
      <c r="D668" s="1615" t="s">
        <v>1375</v>
      </c>
      <c r="E668" s="1615" t="s">
        <v>2478</v>
      </c>
      <c r="F668" s="1615" t="s">
        <v>2603</v>
      </c>
      <c r="G668" s="1615" t="s">
        <v>5910</v>
      </c>
      <c r="H668" s="1615" t="s">
        <v>5911</v>
      </c>
      <c r="I668" s="1615" t="s">
        <v>5912</v>
      </c>
      <c r="J668" s="1615" t="s">
        <v>5913</v>
      </c>
      <c r="K668" s="1615" t="s">
        <v>3278</v>
      </c>
    </row>
    <row r="669" spans="1:11" customFormat="1" ht="16.5" x14ac:dyDescent="0.3">
      <c r="A669" s="1623">
        <v>123006</v>
      </c>
      <c r="B669" s="1615" t="s">
        <v>1234</v>
      </c>
      <c r="C669" s="1615" t="s">
        <v>1621</v>
      </c>
      <c r="D669" s="1615" t="s">
        <v>1375</v>
      </c>
      <c r="E669" s="1615" t="s">
        <v>2478</v>
      </c>
      <c r="F669" s="1615" t="s">
        <v>2603</v>
      </c>
      <c r="G669" s="1615" t="s">
        <v>5914</v>
      </c>
      <c r="H669" s="1615" t="s">
        <v>5915</v>
      </c>
      <c r="I669" s="1615" t="s">
        <v>5916</v>
      </c>
      <c r="J669" s="1615" t="s">
        <v>5917</v>
      </c>
      <c r="K669" s="1615" t="s">
        <v>3278</v>
      </c>
    </row>
    <row r="670" spans="1:11" customFormat="1" ht="16.5" x14ac:dyDescent="0.3">
      <c r="A670" s="1623">
        <v>123071</v>
      </c>
      <c r="B670" s="1615" t="s">
        <v>1241</v>
      </c>
      <c r="C670" s="1615" t="s">
        <v>1621</v>
      </c>
      <c r="D670" s="1615" t="s">
        <v>1375</v>
      </c>
      <c r="E670" s="1615" t="s">
        <v>2478</v>
      </c>
      <c r="F670" s="1615" t="s">
        <v>2603</v>
      </c>
      <c r="G670" s="1615" t="s">
        <v>5918</v>
      </c>
      <c r="H670" s="1615" t="s">
        <v>5919</v>
      </c>
      <c r="I670" s="1615" t="s">
        <v>5920</v>
      </c>
      <c r="J670" s="1615" t="s">
        <v>5921</v>
      </c>
      <c r="K670" s="1615" t="s">
        <v>3278</v>
      </c>
    </row>
    <row r="671" spans="1:11" customFormat="1" ht="16.5" x14ac:dyDescent="0.3">
      <c r="A671" s="1623">
        <v>123001</v>
      </c>
      <c r="B671" s="1615" t="s">
        <v>1238</v>
      </c>
      <c r="C671" s="1615" t="s">
        <v>1621</v>
      </c>
      <c r="D671" s="1615" t="s">
        <v>1375</v>
      </c>
      <c r="E671" s="1615" t="s">
        <v>2478</v>
      </c>
      <c r="F671" s="1615" t="s">
        <v>2603</v>
      </c>
      <c r="G671" s="1615" t="s">
        <v>5922</v>
      </c>
      <c r="H671" s="1615" t="s">
        <v>5923</v>
      </c>
      <c r="I671" s="1615" t="s">
        <v>5924</v>
      </c>
      <c r="J671" s="1615" t="s">
        <v>5925</v>
      </c>
      <c r="K671" s="1615" t="s">
        <v>3278</v>
      </c>
    </row>
    <row r="672" spans="1:11" customFormat="1" ht="16.5" x14ac:dyDescent="0.3">
      <c r="A672" s="1623">
        <v>123072</v>
      </c>
      <c r="B672" s="1615" t="s">
        <v>1242</v>
      </c>
      <c r="C672" s="1615" t="s">
        <v>1621</v>
      </c>
      <c r="D672" s="1615" t="s">
        <v>419</v>
      </c>
      <c r="E672" s="1615" t="s">
        <v>2478</v>
      </c>
      <c r="F672" s="1615" t="s">
        <v>2603</v>
      </c>
      <c r="G672" s="1615" t="s">
        <v>5926</v>
      </c>
      <c r="H672" s="1615" t="s">
        <v>5927</v>
      </c>
      <c r="I672" s="1615" t="s">
        <v>5928</v>
      </c>
      <c r="J672" s="1615" t="s">
        <v>5929</v>
      </c>
      <c r="K672" s="1615" t="s">
        <v>3278</v>
      </c>
    </row>
    <row r="673" spans="1:11" customFormat="1" ht="16.5" x14ac:dyDescent="0.3">
      <c r="A673" s="1623">
        <v>123007</v>
      </c>
      <c r="B673" s="1615" t="s">
        <v>1239</v>
      </c>
      <c r="C673" s="1615" t="s">
        <v>1621</v>
      </c>
      <c r="D673" s="1615" t="s">
        <v>419</v>
      </c>
      <c r="E673" s="1615" t="s">
        <v>2478</v>
      </c>
      <c r="F673" s="1615" t="s">
        <v>2603</v>
      </c>
      <c r="G673" s="1615" t="s">
        <v>5930</v>
      </c>
      <c r="H673" s="1615" t="s">
        <v>5931</v>
      </c>
      <c r="I673" s="1615" t="s">
        <v>5932</v>
      </c>
      <c r="J673" s="1615" t="s">
        <v>5933</v>
      </c>
      <c r="K673" s="1615" t="s">
        <v>3278</v>
      </c>
    </row>
    <row r="674" spans="1:11" customFormat="1" ht="16.5" x14ac:dyDescent="0.3">
      <c r="A674" s="1623">
        <v>103038</v>
      </c>
      <c r="B674" s="1615" t="s">
        <v>2625</v>
      </c>
      <c r="C674" s="1615" t="s">
        <v>2621</v>
      </c>
      <c r="D674" s="1615" t="s">
        <v>791</v>
      </c>
      <c r="E674" s="1615" t="s">
        <v>2478</v>
      </c>
      <c r="F674" s="1615" t="s">
        <v>2603</v>
      </c>
      <c r="G674" s="1615" t="s">
        <v>5934</v>
      </c>
      <c r="H674" s="1615" t="s">
        <v>5935</v>
      </c>
      <c r="I674" s="1615" t="s">
        <v>5936</v>
      </c>
      <c r="J674" s="1615" t="s">
        <v>5937</v>
      </c>
      <c r="K674" s="1615" t="s">
        <v>3278</v>
      </c>
    </row>
    <row r="675" spans="1:11" customFormat="1" ht="16.5" x14ac:dyDescent="0.3">
      <c r="A675" s="1623">
        <v>122094</v>
      </c>
      <c r="B675" s="1615" t="s">
        <v>2622</v>
      </c>
      <c r="C675" s="1615" t="s">
        <v>2621</v>
      </c>
      <c r="D675" s="1615" t="s">
        <v>558</v>
      </c>
      <c r="E675" s="1615" t="s">
        <v>2478</v>
      </c>
      <c r="F675" s="1615" t="s">
        <v>2603</v>
      </c>
      <c r="G675" s="1615" t="s">
        <v>5938</v>
      </c>
      <c r="H675" s="1615" t="s">
        <v>5939</v>
      </c>
      <c r="I675" s="1615" t="s">
        <v>5940</v>
      </c>
      <c r="J675" s="1615" t="s">
        <v>5941</v>
      </c>
      <c r="K675" s="1615" t="s">
        <v>3278</v>
      </c>
    </row>
    <row r="676" spans="1:11" customFormat="1" ht="16.5" x14ac:dyDescent="0.3">
      <c r="A676" s="1623">
        <v>114013</v>
      </c>
      <c r="B676" s="1615" t="s">
        <v>2623</v>
      </c>
      <c r="C676" s="1615" t="s">
        <v>2621</v>
      </c>
      <c r="D676" s="1615" t="s">
        <v>558</v>
      </c>
      <c r="E676" s="1615" t="s">
        <v>2478</v>
      </c>
      <c r="F676" s="1615" t="s">
        <v>2603</v>
      </c>
      <c r="G676" s="1615" t="s">
        <v>5942</v>
      </c>
      <c r="H676" s="1615" t="s">
        <v>5943</v>
      </c>
      <c r="I676" s="1615" t="s">
        <v>5944</v>
      </c>
      <c r="J676" s="1615" t="s">
        <v>5945</v>
      </c>
      <c r="K676" s="1615" t="s">
        <v>3278</v>
      </c>
    </row>
    <row r="677" spans="1:11" customFormat="1" ht="16.5" x14ac:dyDescent="0.3">
      <c r="A677" s="1623">
        <v>123069</v>
      </c>
      <c r="B677" s="1615" t="s">
        <v>2619</v>
      </c>
      <c r="C677" s="1615" t="s">
        <v>2621</v>
      </c>
      <c r="D677" s="1615" t="s">
        <v>419</v>
      </c>
      <c r="E677" s="1615" t="s">
        <v>2478</v>
      </c>
      <c r="F677" s="1615" t="s">
        <v>2603</v>
      </c>
      <c r="G677" s="1615" t="s">
        <v>5946</v>
      </c>
      <c r="H677" s="1615" t="s">
        <v>5947</v>
      </c>
      <c r="I677" s="1615" t="s">
        <v>5948</v>
      </c>
      <c r="J677" s="1615" t="s">
        <v>5949</v>
      </c>
      <c r="K677" s="1615" t="s">
        <v>3278</v>
      </c>
    </row>
    <row r="678" spans="1:11" customFormat="1" ht="16.5" x14ac:dyDescent="0.3">
      <c r="A678" s="1623">
        <v>124018</v>
      </c>
      <c r="B678" s="1615" t="s">
        <v>3257</v>
      </c>
      <c r="C678" s="1615" t="s">
        <v>2621</v>
      </c>
      <c r="D678" s="1615" t="s">
        <v>3251</v>
      </c>
      <c r="E678" s="1615" t="s">
        <v>2478</v>
      </c>
      <c r="F678" s="1615" t="s">
        <v>2603</v>
      </c>
      <c r="G678" s="1615" t="s">
        <v>5950</v>
      </c>
      <c r="H678" s="1615" t="s">
        <v>2292</v>
      </c>
      <c r="I678" s="1615" t="s">
        <v>2292</v>
      </c>
      <c r="J678" s="1615" t="s">
        <v>2292</v>
      </c>
      <c r="K678" s="1615" t="s">
        <v>3278</v>
      </c>
    </row>
    <row r="679" spans="1:11" customFormat="1" ht="16.5" x14ac:dyDescent="0.3">
      <c r="A679" s="1623">
        <v>199049</v>
      </c>
      <c r="B679" s="1615" t="s">
        <v>2927</v>
      </c>
      <c r="C679" s="1615" t="s">
        <v>2903</v>
      </c>
      <c r="D679" s="1615" t="s">
        <v>2316</v>
      </c>
      <c r="E679" s="1615" t="s">
        <v>2478</v>
      </c>
      <c r="F679" s="1615" t="s">
        <v>2903</v>
      </c>
      <c r="G679" s="1615" t="s">
        <v>5951</v>
      </c>
      <c r="H679" s="1615" t="s">
        <v>5952</v>
      </c>
      <c r="I679" s="1615" t="s">
        <v>5953</v>
      </c>
      <c r="J679" s="1615" t="s">
        <v>5954</v>
      </c>
      <c r="K679" s="1615" t="s">
        <v>3278</v>
      </c>
    </row>
    <row r="680" spans="1:11" customFormat="1" ht="16.5" x14ac:dyDescent="0.3">
      <c r="A680" s="1623">
        <v>109004</v>
      </c>
      <c r="B680" s="1615" t="s">
        <v>2916</v>
      </c>
      <c r="C680" s="1615" t="s">
        <v>1279</v>
      </c>
      <c r="D680" s="1615" t="s">
        <v>791</v>
      </c>
      <c r="E680" s="1615" t="s">
        <v>2478</v>
      </c>
      <c r="F680" s="1615" t="s">
        <v>2903</v>
      </c>
      <c r="G680" s="1615" t="s">
        <v>5955</v>
      </c>
      <c r="H680" s="1615" t="s">
        <v>5956</v>
      </c>
      <c r="I680" s="1615" t="s">
        <v>5957</v>
      </c>
      <c r="J680" s="1615" t="s">
        <v>5958</v>
      </c>
      <c r="K680" s="1615" t="s">
        <v>3278</v>
      </c>
    </row>
    <row r="681" spans="1:11" customFormat="1" ht="16.5" x14ac:dyDescent="0.3">
      <c r="A681" s="1623">
        <v>102037</v>
      </c>
      <c r="B681" s="1615" t="s">
        <v>1280</v>
      </c>
      <c r="C681" s="1615" t="s">
        <v>1279</v>
      </c>
      <c r="D681" s="1615" t="s">
        <v>791</v>
      </c>
      <c r="E681" s="1615" t="s">
        <v>2478</v>
      </c>
      <c r="F681" s="1615" t="s">
        <v>2903</v>
      </c>
      <c r="G681" s="1615" t="s">
        <v>5959</v>
      </c>
      <c r="H681" s="1615" t="s">
        <v>5960</v>
      </c>
      <c r="I681" s="1615" t="s">
        <v>5961</v>
      </c>
      <c r="J681" s="1615" t="s">
        <v>5962</v>
      </c>
      <c r="K681" s="1615" t="s">
        <v>3278</v>
      </c>
    </row>
    <row r="682" spans="1:11" customFormat="1" ht="16.5" x14ac:dyDescent="0.3">
      <c r="A682" s="1623">
        <v>109012</v>
      </c>
      <c r="B682" s="1615" t="s">
        <v>2914</v>
      </c>
      <c r="C682" s="1615" t="s">
        <v>1279</v>
      </c>
      <c r="D682" s="1615" t="s">
        <v>540</v>
      </c>
      <c r="E682" s="1615" t="s">
        <v>2478</v>
      </c>
      <c r="F682" s="1615" t="s">
        <v>2903</v>
      </c>
      <c r="G682" s="1615" t="s">
        <v>5963</v>
      </c>
      <c r="H682" s="1615" t="s">
        <v>5964</v>
      </c>
      <c r="I682" s="1615" t="s">
        <v>5965</v>
      </c>
      <c r="J682" s="1615" t="s">
        <v>5966</v>
      </c>
      <c r="K682" s="1615" t="s">
        <v>3278</v>
      </c>
    </row>
    <row r="683" spans="1:11" customFormat="1" ht="16.5" x14ac:dyDescent="0.3">
      <c r="A683" s="1623">
        <v>121048</v>
      </c>
      <c r="B683" s="1615" t="s">
        <v>2909</v>
      </c>
      <c r="C683" s="1615" t="s">
        <v>1279</v>
      </c>
      <c r="D683" s="1615" t="s">
        <v>503</v>
      </c>
      <c r="E683" s="1615" t="s">
        <v>2478</v>
      </c>
      <c r="F683" s="1615" t="s">
        <v>2903</v>
      </c>
      <c r="G683" s="1615" t="s">
        <v>5967</v>
      </c>
      <c r="H683" s="1615" t="s">
        <v>5968</v>
      </c>
      <c r="I683" s="1615" t="s">
        <v>5969</v>
      </c>
      <c r="J683" s="1615" t="s">
        <v>5970</v>
      </c>
      <c r="K683" s="1615" t="s">
        <v>3278</v>
      </c>
    </row>
    <row r="684" spans="1:11" customFormat="1" ht="16.5" x14ac:dyDescent="0.3">
      <c r="A684" s="1623">
        <v>118011</v>
      </c>
      <c r="B684" s="1615" t="s">
        <v>2203</v>
      </c>
      <c r="C684" s="1615" t="s">
        <v>1279</v>
      </c>
      <c r="D684" s="1615" t="s">
        <v>558</v>
      </c>
      <c r="E684" s="1615" t="s">
        <v>2478</v>
      </c>
      <c r="F684" s="1615" t="s">
        <v>2903</v>
      </c>
      <c r="G684" s="1615" t="s">
        <v>5971</v>
      </c>
      <c r="H684" s="1615" t="s">
        <v>5972</v>
      </c>
      <c r="I684" s="1615" t="s">
        <v>5973</v>
      </c>
      <c r="J684" s="1615" t="s">
        <v>5974</v>
      </c>
      <c r="K684" s="1615" t="s">
        <v>3278</v>
      </c>
    </row>
    <row r="685" spans="1:11" customFormat="1" ht="16.5" x14ac:dyDescent="0.3">
      <c r="A685" s="1623">
        <v>122033</v>
      </c>
      <c r="B685" s="1615" t="s">
        <v>2910</v>
      </c>
      <c r="C685" s="1615" t="s">
        <v>1279</v>
      </c>
      <c r="D685" s="1615" t="s">
        <v>1375</v>
      </c>
      <c r="E685" s="1615" t="s">
        <v>2478</v>
      </c>
      <c r="F685" s="1615" t="s">
        <v>2903</v>
      </c>
      <c r="G685" s="1615" t="s">
        <v>5975</v>
      </c>
      <c r="H685" s="1615" t="s">
        <v>5976</v>
      </c>
      <c r="I685" s="1615" t="s">
        <v>5977</v>
      </c>
      <c r="J685" s="1615" t="s">
        <v>5978</v>
      </c>
      <c r="K685" s="1615" t="s">
        <v>3278</v>
      </c>
    </row>
    <row r="686" spans="1:11" customFormat="1" ht="16.5" x14ac:dyDescent="0.3">
      <c r="A686" s="1623">
        <v>123012</v>
      </c>
      <c r="B686" s="1615" t="s">
        <v>2907</v>
      </c>
      <c r="C686" s="1615" t="s">
        <v>1279</v>
      </c>
      <c r="D686" s="1615" t="s">
        <v>419</v>
      </c>
      <c r="E686" s="1615" t="s">
        <v>2478</v>
      </c>
      <c r="F686" s="1615" t="s">
        <v>2903</v>
      </c>
      <c r="G686" s="1615" t="s">
        <v>5979</v>
      </c>
      <c r="H686" s="1615" t="s">
        <v>5980</v>
      </c>
      <c r="I686" s="1615" t="s">
        <v>5981</v>
      </c>
      <c r="J686" s="1615" t="s">
        <v>5982</v>
      </c>
      <c r="K686" s="1615" t="s">
        <v>3278</v>
      </c>
    </row>
    <row r="687" spans="1:11" customFormat="1" ht="16.5" x14ac:dyDescent="0.3">
      <c r="A687" s="1623">
        <v>122097</v>
      </c>
      <c r="B687" s="1615" t="s">
        <v>2909</v>
      </c>
      <c r="C687" s="1615" t="s">
        <v>1279</v>
      </c>
      <c r="D687" s="1615" t="s">
        <v>419</v>
      </c>
      <c r="E687" s="1615" t="s">
        <v>2478</v>
      </c>
      <c r="F687" s="1615" t="s">
        <v>2903</v>
      </c>
      <c r="G687" s="1615" t="s">
        <v>5983</v>
      </c>
      <c r="H687" s="1615" t="s">
        <v>5984</v>
      </c>
      <c r="I687" s="1615" t="s">
        <v>5985</v>
      </c>
      <c r="J687" s="1615" t="s">
        <v>5986</v>
      </c>
      <c r="K687" s="1615" t="s">
        <v>3278</v>
      </c>
    </row>
    <row r="688" spans="1:11" customFormat="1" ht="16.5" x14ac:dyDescent="0.3">
      <c r="A688" s="1623">
        <v>123052</v>
      </c>
      <c r="B688" s="1615" t="s">
        <v>1909</v>
      </c>
      <c r="C688" s="1615" t="s">
        <v>1279</v>
      </c>
      <c r="D688" s="1615" t="s">
        <v>2270</v>
      </c>
      <c r="E688" s="1615" t="s">
        <v>2478</v>
      </c>
      <c r="F688" s="1615" t="s">
        <v>2903</v>
      </c>
      <c r="G688" s="1615" t="s">
        <v>5987</v>
      </c>
      <c r="H688" s="1615" t="s">
        <v>5988</v>
      </c>
      <c r="I688" s="1615" t="s">
        <v>5989</v>
      </c>
      <c r="J688" s="1615" t="s">
        <v>5990</v>
      </c>
      <c r="K688" s="1615" t="s">
        <v>3278</v>
      </c>
    </row>
    <row r="689" spans="1:11" customFormat="1" ht="16.5" x14ac:dyDescent="0.3">
      <c r="A689" s="1623">
        <v>123060</v>
      </c>
      <c r="B689" s="1615" t="s">
        <v>2904</v>
      </c>
      <c r="C689" s="1615" t="s">
        <v>1279</v>
      </c>
      <c r="D689" s="1615" t="s">
        <v>2270</v>
      </c>
      <c r="E689" s="1615" t="s">
        <v>2478</v>
      </c>
      <c r="F689" s="1615" t="s">
        <v>2903</v>
      </c>
      <c r="G689" s="1615" t="s">
        <v>5991</v>
      </c>
      <c r="H689" s="1615" t="s">
        <v>5992</v>
      </c>
      <c r="I689" s="1615" t="s">
        <v>5993</v>
      </c>
      <c r="J689" s="1615" t="s">
        <v>5994</v>
      </c>
      <c r="K689" s="1615" t="s">
        <v>3278</v>
      </c>
    </row>
    <row r="690" spans="1:11" customFormat="1" ht="16.5" x14ac:dyDescent="0.3">
      <c r="A690" s="1623">
        <v>124014</v>
      </c>
      <c r="B690" s="1615" t="s">
        <v>2902</v>
      </c>
      <c r="C690" s="1615" t="s">
        <v>1279</v>
      </c>
      <c r="D690" s="1615" t="s">
        <v>3251</v>
      </c>
      <c r="E690" s="1615" t="s">
        <v>2478</v>
      </c>
      <c r="F690" s="1615" t="s">
        <v>2903</v>
      </c>
      <c r="G690" s="1615" t="s">
        <v>5995</v>
      </c>
      <c r="H690" s="1615" t="s">
        <v>5996</v>
      </c>
      <c r="I690" s="1615" t="s">
        <v>5997</v>
      </c>
      <c r="J690" s="1615" t="s">
        <v>5998</v>
      </c>
      <c r="K690" s="1615" t="s">
        <v>3278</v>
      </c>
    </row>
    <row r="691" spans="1:11" customFormat="1" ht="16.5" x14ac:dyDescent="0.3">
      <c r="A691" s="1623">
        <v>100254</v>
      </c>
      <c r="B691" s="1615" t="s">
        <v>1464</v>
      </c>
      <c r="C691" s="1615" t="s">
        <v>1463</v>
      </c>
      <c r="D691" s="1615" t="s">
        <v>791</v>
      </c>
      <c r="E691" s="1615" t="s">
        <v>2478</v>
      </c>
      <c r="F691" s="1615" t="s">
        <v>2903</v>
      </c>
      <c r="G691" s="1615" t="s">
        <v>3601</v>
      </c>
      <c r="H691" s="1615" t="s">
        <v>5999</v>
      </c>
      <c r="I691" s="1615" t="s">
        <v>6000</v>
      </c>
      <c r="J691" s="1615" t="s">
        <v>6001</v>
      </c>
      <c r="K691" s="1615" t="s">
        <v>3278</v>
      </c>
    </row>
    <row r="692" spans="1:11" customFormat="1" ht="16.5" x14ac:dyDescent="0.3">
      <c r="A692" s="1623">
        <v>103052</v>
      </c>
      <c r="B692" s="1615" t="s">
        <v>2952</v>
      </c>
      <c r="C692" s="1615" t="s">
        <v>1463</v>
      </c>
      <c r="D692" s="1615" t="s">
        <v>791</v>
      </c>
      <c r="E692" s="1615" t="s">
        <v>2478</v>
      </c>
      <c r="F692" s="1615" t="s">
        <v>2903</v>
      </c>
      <c r="G692" s="1615" t="s">
        <v>6002</v>
      </c>
      <c r="H692" s="1615" t="s">
        <v>6003</v>
      </c>
      <c r="I692" s="1615" t="s">
        <v>6004</v>
      </c>
      <c r="J692" s="1615" t="s">
        <v>6005</v>
      </c>
      <c r="K692" s="1615" t="s">
        <v>3278</v>
      </c>
    </row>
    <row r="693" spans="1:11" customFormat="1" ht="16.5" x14ac:dyDescent="0.3">
      <c r="A693" s="1623">
        <v>123034</v>
      </c>
      <c r="B693" s="1615" t="s">
        <v>2949</v>
      </c>
      <c r="C693" s="1615" t="s">
        <v>1463</v>
      </c>
      <c r="D693" s="1615" t="s">
        <v>540</v>
      </c>
      <c r="E693" s="1615" t="s">
        <v>2478</v>
      </c>
      <c r="F693" s="1615" t="s">
        <v>2903</v>
      </c>
      <c r="G693" s="1615" t="s">
        <v>6006</v>
      </c>
      <c r="H693" s="1615" t="s">
        <v>6007</v>
      </c>
      <c r="I693" s="1615" t="s">
        <v>6008</v>
      </c>
      <c r="J693" s="1615" t="s">
        <v>6009</v>
      </c>
      <c r="K693" s="1615" t="s">
        <v>3278</v>
      </c>
    </row>
    <row r="694" spans="1:11" customFormat="1" ht="16.5" x14ac:dyDescent="0.3">
      <c r="A694" s="1623">
        <v>110052</v>
      </c>
      <c r="B694" s="1615" t="s">
        <v>1465</v>
      </c>
      <c r="C694" s="1615" t="s">
        <v>1463</v>
      </c>
      <c r="D694" s="1615" t="s">
        <v>540</v>
      </c>
      <c r="E694" s="1615" t="s">
        <v>2478</v>
      </c>
      <c r="F694" s="1615" t="s">
        <v>2903</v>
      </c>
      <c r="G694" s="1615" t="s">
        <v>6010</v>
      </c>
      <c r="H694" s="1615" t="s">
        <v>6011</v>
      </c>
      <c r="I694" s="1615" t="s">
        <v>6012</v>
      </c>
      <c r="J694" s="1615" t="s">
        <v>6013</v>
      </c>
      <c r="K694" s="1615" t="s">
        <v>3278</v>
      </c>
    </row>
    <row r="695" spans="1:11" customFormat="1" ht="16.5" x14ac:dyDescent="0.3">
      <c r="A695" s="1623">
        <v>123063</v>
      </c>
      <c r="B695" s="1615" t="s">
        <v>1466</v>
      </c>
      <c r="C695" s="1615" t="s">
        <v>1463</v>
      </c>
      <c r="D695" s="1615" t="s">
        <v>558</v>
      </c>
      <c r="E695" s="1615" t="s">
        <v>2478</v>
      </c>
      <c r="F695" s="1615" t="s">
        <v>2903</v>
      </c>
      <c r="G695" s="1615" t="s">
        <v>6014</v>
      </c>
      <c r="H695" s="1615" t="s">
        <v>6015</v>
      </c>
      <c r="I695" s="1615" t="s">
        <v>6016</v>
      </c>
      <c r="J695" s="1615" t="s">
        <v>6017</v>
      </c>
      <c r="K695" s="1615" t="s">
        <v>3278</v>
      </c>
    </row>
    <row r="696" spans="1:11" customFormat="1" ht="16.5" x14ac:dyDescent="0.3">
      <c r="A696" s="1623">
        <v>123062</v>
      </c>
      <c r="B696" s="1615" t="s">
        <v>1376</v>
      </c>
      <c r="C696" s="1615" t="s">
        <v>1463</v>
      </c>
      <c r="D696" s="1615" t="s">
        <v>1375</v>
      </c>
      <c r="E696" s="1615" t="s">
        <v>2478</v>
      </c>
      <c r="F696" s="1615" t="s">
        <v>2903</v>
      </c>
      <c r="G696" s="1615" t="s">
        <v>6018</v>
      </c>
      <c r="H696" s="1615" t="s">
        <v>6019</v>
      </c>
      <c r="I696" s="1615" t="s">
        <v>6020</v>
      </c>
      <c r="J696" s="1615" t="s">
        <v>6021</v>
      </c>
      <c r="K696" s="1615" t="s">
        <v>3278</v>
      </c>
    </row>
    <row r="697" spans="1:11" customFormat="1" ht="16.5" x14ac:dyDescent="0.3">
      <c r="A697" s="1623">
        <v>122140</v>
      </c>
      <c r="B697" s="1615" t="s">
        <v>2945</v>
      </c>
      <c r="C697" s="1615" t="s">
        <v>1463</v>
      </c>
      <c r="D697" s="1615" t="s">
        <v>2270</v>
      </c>
      <c r="E697" s="1615" t="s">
        <v>2478</v>
      </c>
      <c r="F697" s="1615" t="s">
        <v>2903</v>
      </c>
      <c r="G697" s="1615" t="s">
        <v>6022</v>
      </c>
      <c r="H697" s="1615" t="s">
        <v>6023</v>
      </c>
      <c r="I697" s="1615" t="s">
        <v>6024</v>
      </c>
      <c r="J697" s="1615" t="s">
        <v>6025</v>
      </c>
      <c r="K697" s="1615" t="s">
        <v>3278</v>
      </c>
    </row>
    <row r="698" spans="1:11" customFormat="1" ht="16.5" x14ac:dyDescent="0.3">
      <c r="A698" s="1623">
        <v>111024</v>
      </c>
      <c r="B698" s="1615" t="s">
        <v>3078</v>
      </c>
      <c r="C698" s="1615" t="s">
        <v>3076</v>
      </c>
      <c r="D698" s="1615" t="s">
        <v>540</v>
      </c>
      <c r="E698" s="1615" t="s">
        <v>2478</v>
      </c>
      <c r="F698" s="1615" t="s">
        <v>2903</v>
      </c>
      <c r="G698" s="1615" t="s">
        <v>6026</v>
      </c>
      <c r="H698" s="1615" t="s">
        <v>6027</v>
      </c>
      <c r="I698" s="1615" t="s">
        <v>6028</v>
      </c>
      <c r="J698" s="1615" t="s">
        <v>6029</v>
      </c>
      <c r="K698" s="1615" t="s">
        <v>3278</v>
      </c>
    </row>
    <row r="699" spans="1:11" customFormat="1" ht="16.5" x14ac:dyDescent="0.3">
      <c r="A699" s="1623">
        <v>123076</v>
      </c>
      <c r="B699" s="1615" t="s">
        <v>3077</v>
      </c>
      <c r="C699" s="1615" t="s">
        <v>3076</v>
      </c>
      <c r="D699" s="1615" t="s">
        <v>419</v>
      </c>
      <c r="E699" s="1615" t="s">
        <v>2478</v>
      </c>
      <c r="F699" s="1615" t="s">
        <v>2903</v>
      </c>
      <c r="G699" s="1615" t="s">
        <v>6030</v>
      </c>
      <c r="H699" s="1615" t="s">
        <v>6031</v>
      </c>
      <c r="I699" s="1615" t="s">
        <v>6032</v>
      </c>
      <c r="J699" s="1615" t="s">
        <v>6033</v>
      </c>
      <c r="K699" s="1615" t="s">
        <v>3278</v>
      </c>
    </row>
    <row r="700" spans="1:11" customFormat="1" ht="16.5" x14ac:dyDescent="0.3">
      <c r="A700" s="1623">
        <v>124015</v>
      </c>
      <c r="B700" s="1615" t="s">
        <v>3075</v>
      </c>
      <c r="C700" s="1615" t="s">
        <v>3076</v>
      </c>
      <c r="D700" s="1615" t="s">
        <v>3251</v>
      </c>
      <c r="E700" s="1615" t="s">
        <v>2478</v>
      </c>
      <c r="F700" s="1615" t="s">
        <v>2903</v>
      </c>
      <c r="G700" s="1615" t="s">
        <v>6034</v>
      </c>
      <c r="H700" s="1615" t="s">
        <v>6035</v>
      </c>
      <c r="I700" s="1615" t="s">
        <v>6036</v>
      </c>
      <c r="J700" s="1615" t="s">
        <v>6037</v>
      </c>
      <c r="K700" s="1615" t="s">
        <v>3278</v>
      </c>
    </row>
    <row r="701" spans="1:11" customFormat="1" ht="16.5" x14ac:dyDescent="0.3">
      <c r="A701" s="1623">
        <v>100011</v>
      </c>
      <c r="B701" s="1615" t="s">
        <v>3116</v>
      </c>
      <c r="C701" s="1615" t="s">
        <v>3109</v>
      </c>
      <c r="D701" s="1615" t="s">
        <v>3117</v>
      </c>
      <c r="E701" s="1615" t="s">
        <v>3109</v>
      </c>
      <c r="F701" s="1615" t="s">
        <v>3109</v>
      </c>
      <c r="G701" s="1615" t="s">
        <v>6038</v>
      </c>
      <c r="H701" s="1615" t="s">
        <v>6039</v>
      </c>
      <c r="I701" s="1615" t="s">
        <v>6040</v>
      </c>
      <c r="J701" s="1615" t="s">
        <v>6041</v>
      </c>
      <c r="K701" s="1615" t="s">
        <v>3278</v>
      </c>
    </row>
    <row r="702" spans="1:11" customFormat="1" ht="16.5" x14ac:dyDescent="0.3">
      <c r="A702" s="1623">
        <v>100078</v>
      </c>
      <c r="B702" s="1615" t="s">
        <v>3114</v>
      </c>
      <c r="C702" s="1615" t="s">
        <v>3109</v>
      </c>
      <c r="D702" s="1615" t="s">
        <v>3115</v>
      </c>
      <c r="E702" s="1615" t="s">
        <v>3109</v>
      </c>
      <c r="F702" s="1615" t="s">
        <v>3109</v>
      </c>
      <c r="G702" s="1615" t="s">
        <v>6042</v>
      </c>
      <c r="H702" s="1615" t="s">
        <v>6043</v>
      </c>
      <c r="I702" s="1615" t="s">
        <v>6044</v>
      </c>
      <c r="J702" s="1615" t="s">
        <v>6045</v>
      </c>
      <c r="K702" s="1615" t="s">
        <v>3278</v>
      </c>
    </row>
    <row r="703" spans="1:11" customFormat="1" ht="16.5" x14ac:dyDescent="0.3">
      <c r="A703" s="1623">
        <v>100025</v>
      </c>
      <c r="B703" s="1615" t="s">
        <v>3113</v>
      </c>
      <c r="C703" s="1615" t="s">
        <v>3109</v>
      </c>
      <c r="D703" s="1615" t="s">
        <v>2706</v>
      </c>
      <c r="E703" s="1615" t="s">
        <v>3109</v>
      </c>
      <c r="F703" s="1615" t="s">
        <v>3109</v>
      </c>
      <c r="G703" s="1615" t="s">
        <v>6046</v>
      </c>
      <c r="H703" s="1615" t="s">
        <v>6047</v>
      </c>
      <c r="I703" s="1615" t="s">
        <v>6048</v>
      </c>
      <c r="J703" s="1615" t="s">
        <v>6049</v>
      </c>
      <c r="K703" s="1615" t="s">
        <v>3278</v>
      </c>
    </row>
    <row r="704" spans="1:11" customFormat="1" ht="16.5" x14ac:dyDescent="0.3">
      <c r="A704" s="1623">
        <v>100030</v>
      </c>
      <c r="B704" s="1615" t="s">
        <v>6050</v>
      </c>
      <c r="C704" s="1615" t="s">
        <v>3109</v>
      </c>
      <c r="D704" s="1615" t="s">
        <v>6051</v>
      </c>
      <c r="E704" s="1615" t="s">
        <v>3109</v>
      </c>
      <c r="F704" s="1615" t="s">
        <v>3109</v>
      </c>
      <c r="G704" s="1615" t="s">
        <v>2292</v>
      </c>
      <c r="H704" s="1615" t="s">
        <v>2292</v>
      </c>
      <c r="I704" s="1615" t="s">
        <v>2292</v>
      </c>
      <c r="J704" s="1615" t="s">
        <v>2292</v>
      </c>
      <c r="K704" s="1615" t="s">
        <v>3278</v>
      </c>
    </row>
    <row r="705" spans="1:11" customFormat="1" ht="16.5" x14ac:dyDescent="0.3">
      <c r="A705" s="1623">
        <v>100084</v>
      </c>
      <c r="B705" s="1615" t="s">
        <v>6052</v>
      </c>
      <c r="C705" s="1615" t="s">
        <v>3109</v>
      </c>
      <c r="D705" s="1615" t="s">
        <v>6053</v>
      </c>
      <c r="E705" s="1615" t="s">
        <v>3109</v>
      </c>
      <c r="F705" s="1615" t="s">
        <v>3109</v>
      </c>
      <c r="G705" s="1615" t="s">
        <v>6054</v>
      </c>
      <c r="H705" s="1615" t="s">
        <v>6055</v>
      </c>
      <c r="I705" s="1615" t="s">
        <v>2292</v>
      </c>
      <c r="J705" s="1615" t="s">
        <v>6056</v>
      </c>
      <c r="K705" s="1615" t="s">
        <v>3278</v>
      </c>
    </row>
    <row r="706" spans="1:11" customFormat="1" ht="16.5" x14ac:dyDescent="0.3">
      <c r="A706" s="1623">
        <v>100085</v>
      </c>
      <c r="B706" s="1615" t="s">
        <v>6057</v>
      </c>
      <c r="C706" s="1615" t="s">
        <v>3109</v>
      </c>
      <c r="D706" s="1615" t="s">
        <v>6053</v>
      </c>
      <c r="E706" s="1615" t="s">
        <v>3109</v>
      </c>
      <c r="F706" s="1615" t="s">
        <v>3109</v>
      </c>
      <c r="G706" s="1615" t="s">
        <v>6058</v>
      </c>
      <c r="H706" s="1615" t="s">
        <v>6059</v>
      </c>
      <c r="I706" s="1615" t="s">
        <v>2292</v>
      </c>
      <c r="J706" s="1615" t="s">
        <v>6060</v>
      </c>
      <c r="K706" s="1615" t="s">
        <v>3278</v>
      </c>
    </row>
    <row r="707" spans="1:11" customFormat="1" ht="16.5" x14ac:dyDescent="0.3">
      <c r="A707" s="1623">
        <v>100087</v>
      </c>
      <c r="B707" s="1615" t="s">
        <v>6061</v>
      </c>
      <c r="C707" s="1615" t="s">
        <v>3109</v>
      </c>
      <c r="D707" s="1615" t="s">
        <v>6053</v>
      </c>
      <c r="E707" s="1615" t="s">
        <v>3109</v>
      </c>
      <c r="F707" s="1615" t="s">
        <v>3109</v>
      </c>
      <c r="G707" s="1615" t="s">
        <v>6062</v>
      </c>
      <c r="H707" s="1615" t="s">
        <v>6063</v>
      </c>
      <c r="I707" s="1615" t="s">
        <v>6064</v>
      </c>
      <c r="J707" s="1615" t="s">
        <v>6065</v>
      </c>
      <c r="K707" s="1615" t="s">
        <v>3278</v>
      </c>
    </row>
    <row r="708" spans="1:11" customFormat="1" ht="16.5" x14ac:dyDescent="0.3">
      <c r="A708" s="1623">
        <v>100034</v>
      </c>
      <c r="B708" s="1615" t="s">
        <v>3111</v>
      </c>
      <c r="C708" s="1615" t="s">
        <v>3109</v>
      </c>
      <c r="D708" s="1615" t="s">
        <v>3112</v>
      </c>
      <c r="E708" s="1615" t="s">
        <v>3109</v>
      </c>
      <c r="F708" s="1615" t="s">
        <v>3109</v>
      </c>
      <c r="G708" s="1615" t="s">
        <v>6066</v>
      </c>
      <c r="H708" s="1615" t="s">
        <v>6067</v>
      </c>
      <c r="I708" s="1615" t="s">
        <v>6068</v>
      </c>
      <c r="J708" s="1615" t="s">
        <v>6069</v>
      </c>
      <c r="K708" s="1615" t="s">
        <v>3278</v>
      </c>
    </row>
    <row r="709" spans="1:11" customFormat="1" ht="16.5" x14ac:dyDescent="0.3">
      <c r="A709" s="1623">
        <v>100008</v>
      </c>
      <c r="B709" s="1615" t="s">
        <v>6070</v>
      </c>
      <c r="C709" s="1615" t="s">
        <v>3109</v>
      </c>
      <c r="D709" s="1615" t="s">
        <v>3108</v>
      </c>
      <c r="E709" s="1615" t="s">
        <v>3109</v>
      </c>
      <c r="F709" s="1615" t="s">
        <v>3109</v>
      </c>
      <c r="G709" s="1615" t="s">
        <v>6071</v>
      </c>
      <c r="H709" s="1615" t="s">
        <v>2292</v>
      </c>
      <c r="I709" s="1615" t="s">
        <v>2292</v>
      </c>
      <c r="J709" s="1615" t="s">
        <v>2292</v>
      </c>
      <c r="K709" s="1615" t="s">
        <v>3278</v>
      </c>
    </row>
    <row r="710" spans="1:11" customFormat="1" ht="16.5" x14ac:dyDescent="0.3">
      <c r="A710" s="1623">
        <v>100070</v>
      </c>
      <c r="B710" s="1615" t="s">
        <v>3107</v>
      </c>
      <c r="C710" s="1615" t="s">
        <v>3109</v>
      </c>
      <c r="D710" s="1615" t="s">
        <v>3108</v>
      </c>
      <c r="E710" s="1615" t="s">
        <v>3109</v>
      </c>
      <c r="F710" s="1615" t="s">
        <v>3109</v>
      </c>
      <c r="G710" s="1615" t="s">
        <v>6072</v>
      </c>
      <c r="H710" s="1615" t="s">
        <v>6073</v>
      </c>
      <c r="I710" s="1615" t="s">
        <v>6074</v>
      </c>
      <c r="J710" s="1615" t="s">
        <v>6075</v>
      </c>
      <c r="K710" s="1615" t="s">
        <v>3278</v>
      </c>
    </row>
    <row r="711" spans="1:11" customFormat="1" ht="16.5" x14ac:dyDescent="0.3">
      <c r="A711" s="1622">
        <v>100041</v>
      </c>
      <c r="B711" s="1615" t="s">
        <v>3110</v>
      </c>
      <c r="C711" s="1615" t="s">
        <v>3109</v>
      </c>
      <c r="D711" s="1615" t="s">
        <v>3108</v>
      </c>
      <c r="E711" s="1615" t="s">
        <v>3109</v>
      </c>
      <c r="F711" s="1615" t="s">
        <v>3109</v>
      </c>
      <c r="G711" s="1615" t="s">
        <v>6076</v>
      </c>
      <c r="H711" s="1615" t="s">
        <v>6077</v>
      </c>
      <c r="I711" s="1615" t="s">
        <v>6078</v>
      </c>
      <c r="J711" s="1615" t="s">
        <v>6079</v>
      </c>
      <c r="K711" s="1615" t="s">
        <v>3278</v>
      </c>
    </row>
  </sheetData>
  <sortState ref="A3:F700">
    <sortCondition ref="C3:C700" customList="전략기획팀,마케팅팀,정보기술팀,예산관리팀,HRM팀,HRD팀,총무팀,안전환경팀,감사팀,재무회계팀,글로벌사업팀,미래기술팀,로봇개발운영팀,기술서비스팀,상품개발운영팀,서울영업팀,서울유통영업팀,인천영업팀,수원유통영업팀,수원영업팀,천안영업팀,대전영업팀,대구영업팀,대구유통영업팀,창원영업팀,부산유통영업팀,울산영업팀,모션관리팀,SCM팀,레일공정팀,블록공정팀,제품출하팀,생산1팀,생산2팀,품질보증팀(테크노),자동화1팀,자동화2팀,제어팀,설비기술팀,생산관리팀,NBI영업팀,사업관리팀,외주개발팀,디바이스영업팀,신성장개발센터,로보틱스팀,OEM팀,로봇제어팀,공정장비팀,생산팀,품질보증팀(디바이스),시스템기술팀,시스템운영팀,시스템개발팀,머신비전팀,솔루션서비스팀,솔루션영업팀,솔루션개발팀"/>
  </sortState>
  <phoneticPr fontId="3" type="noConversion"/>
  <conditionalFormatting sqref="B1:B1048576">
    <cfRule type="duplicateValues" dxfId="12" priority="1"/>
  </conditionalFormatting>
  <hyperlinks>
    <hyperlink ref="I205" r:id="rId1" xr:uid="{B1BD2745-F495-418E-B109-D735302ADF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475-5D1A-47C7-862B-E6A49D38FF99}">
  <dimension ref="A1:XFD174"/>
  <sheetViews>
    <sheetView zoomScale="115" zoomScaleNormal="115" workbookViewId="0">
      <pane ySplit="4" topLeftCell="A5" activePane="bottomLeft" state="frozen"/>
      <selection pane="bottomLeft" activeCell="F8" sqref="F8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11.375" customWidth="1"/>
    <col min="7" max="7" width="5.625" bestFit="1" customWidth="1"/>
    <col min="8" max="8" width="6.75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3.875" style="1137" bestFit="1" customWidth="1"/>
    <col min="28" max="28" width="10.625" bestFit="1" customWidth="1"/>
  </cols>
  <sheetData>
    <row r="1" spans="1:27" ht="16.5" customHeight="1" x14ac:dyDescent="0.3">
      <c r="A1" s="1781" t="s">
        <v>0</v>
      </c>
      <c r="B1" s="1782"/>
      <c r="C1" s="1782"/>
      <c r="D1" s="1782"/>
      <c r="E1" s="1782"/>
      <c r="F1" s="1782"/>
      <c r="G1" s="1782"/>
      <c r="H1" s="1782"/>
      <c r="I1" s="1782"/>
      <c r="J1" s="1782"/>
      <c r="K1" s="1782"/>
      <c r="L1" s="1782"/>
      <c r="M1" s="1782"/>
      <c r="N1" s="1782"/>
      <c r="O1" s="1782"/>
      <c r="P1" s="1782"/>
      <c r="Q1" s="1782"/>
      <c r="R1" s="1782"/>
      <c r="S1" s="1782"/>
      <c r="T1" s="1782"/>
      <c r="U1" s="1782"/>
      <c r="V1" s="1782"/>
      <c r="W1" s="1782"/>
      <c r="X1" s="1782"/>
      <c r="Y1" s="1782"/>
      <c r="Z1" s="1783"/>
    </row>
    <row r="2" spans="1:27" ht="17.25" customHeight="1" thickBot="1" x14ac:dyDescent="0.35">
      <c r="A2" s="1784"/>
      <c r="B2" s="1785"/>
      <c r="C2" s="1785"/>
      <c r="D2" s="1785"/>
      <c r="E2" s="1785"/>
      <c r="F2" s="1785"/>
      <c r="G2" s="1785"/>
      <c r="H2" s="1785"/>
      <c r="I2" s="1785"/>
      <c r="J2" s="1785"/>
      <c r="K2" s="1785"/>
      <c r="L2" s="1785"/>
      <c r="M2" s="1785"/>
      <c r="N2" s="1785"/>
      <c r="O2" s="1785"/>
      <c r="P2" s="1785"/>
      <c r="Q2" s="1785"/>
      <c r="R2" s="1785"/>
      <c r="S2" s="1785"/>
      <c r="T2" s="1785"/>
      <c r="U2" s="1785"/>
      <c r="V2" s="1785"/>
      <c r="W2" s="1785"/>
      <c r="X2" s="1785"/>
      <c r="Y2" s="1785"/>
      <c r="Z2" s="1786"/>
    </row>
    <row r="3" spans="1:27" x14ac:dyDescent="0.3">
      <c r="A3" s="1787" t="s">
        <v>1</v>
      </c>
      <c r="B3" s="1789" t="s">
        <v>2</v>
      </c>
      <c r="C3" s="1791" t="s">
        <v>3</v>
      </c>
      <c r="D3" s="1791" t="s">
        <v>4</v>
      </c>
      <c r="E3" s="1791" t="s">
        <v>5</v>
      </c>
      <c r="F3" s="1789" t="s">
        <v>6</v>
      </c>
      <c r="G3" s="1793"/>
      <c r="H3" s="1793"/>
      <c r="I3" s="1794"/>
      <c r="J3" s="1793" t="s">
        <v>7</v>
      </c>
      <c r="K3" s="1793"/>
      <c r="L3" s="1795"/>
      <c r="M3" s="1796" t="s">
        <v>8</v>
      </c>
      <c r="N3" s="1793"/>
      <c r="O3" s="1793"/>
      <c r="P3" s="1793"/>
      <c r="Q3" s="1793"/>
      <c r="R3" s="1793"/>
      <c r="S3" s="1793"/>
      <c r="T3" s="1793"/>
      <c r="U3" s="1793"/>
      <c r="V3" s="1793"/>
      <c r="W3" s="1793"/>
      <c r="X3" s="1794"/>
      <c r="Y3" s="1797" t="s">
        <v>9</v>
      </c>
      <c r="Z3" s="1797" t="s">
        <v>1397</v>
      </c>
      <c r="AA3" s="1780"/>
    </row>
    <row r="4" spans="1:27" ht="17.25" thickBot="1" x14ac:dyDescent="0.35">
      <c r="A4" s="1788"/>
      <c r="B4" s="1790"/>
      <c r="C4" s="1792"/>
      <c r="D4" s="1792"/>
      <c r="E4" s="1792"/>
      <c r="F4" s="1340" t="s">
        <v>13</v>
      </c>
      <c r="G4" s="1340" t="s">
        <v>14</v>
      </c>
      <c r="H4" s="1340" t="s">
        <v>2261</v>
      </c>
      <c r="I4" s="1340" t="s">
        <v>15</v>
      </c>
      <c r="J4" s="1339" t="s">
        <v>16</v>
      </c>
      <c r="K4" s="1338" t="s">
        <v>17</v>
      </c>
      <c r="L4" s="1337" t="s">
        <v>18</v>
      </c>
      <c r="M4" s="1336">
        <v>1</v>
      </c>
      <c r="N4" s="1335">
        <v>2</v>
      </c>
      <c r="O4" s="1335">
        <v>3</v>
      </c>
      <c r="P4" s="1334">
        <v>4</v>
      </c>
      <c r="Q4" s="1334">
        <v>5</v>
      </c>
      <c r="R4" s="1334">
        <v>6</v>
      </c>
      <c r="S4" s="1335">
        <v>7</v>
      </c>
      <c r="T4" s="1335">
        <v>8</v>
      </c>
      <c r="U4" s="1335">
        <v>9</v>
      </c>
      <c r="V4" s="1334">
        <v>10</v>
      </c>
      <c r="W4" s="1333">
        <v>11</v>
      </c>
      <c r="X4" s="1332">
        <v>12</v>
      </c>
      <c r="Y4" s="1798"/>
      <c r="Z4" s="1798"/>
      <c r="AA4" s="1780"/>
    </row>
    <row r="5" spans="1:27" ht="22.5" x14ac:dyDescent="0.3">
      <c r="A5" s="310" t="s">
        <v>195</v>
      </c>
      <c r="B5" s="1100" t="s">
        <v>1332</v>
      </c>
      <c r="C5" s="89">
        <v>2</v>
      </c>
      <c r="D5" s="89">
        <v>11</v>
      </c>
      <c r="E5" s="89" t="s">
        <v>1328</v>
      </c>
      <c r="F5" s="90" t="str">
        <f>VLOOKUP(H5,'5.21명단'!$A$2:$F$700,3,FALSE)</f>
        <v>솔루션서비스팀</v>
      </c>
      <c r="G5" s="89" t="str">
        <f>VLOOKUP(H5,'5.21명단'!$A$2:$F$700,4,FALSE)</f>
        <v>관리직사원</v>
      </c>
      <c r="H5" s="1367">
        <v>123052</v>
      </c>
      <c r="I5" s="90" t="s">
        <v>1329</v>
      </c>
      <c r="J5" s="91">
        <v>66</v>
      </c>
      <c r="K5" s="1164">
        <v>0</v>
      </c>
      <c r="L5" s="93">
        <f>SUM(J5:K5)</f>
        <v>66</v>
      </c>
      <c r="M5" s="17"/>
      <c r="N5" s="18"/>
      <c r="O5" s="18"/>
      <c r="P5" s="19"/>
      <c r="Q5" s="19" t="s">
        <v>194</v>
      </c>
      <c r="R5" s="19"/>
      <c r="S5" s="18"/>
      <c r="T5" s="18"/>
      <c r="U5" s="18"/>
      <c r="V5" s="19"/>
      <c r="W5" s="20"/>
      <c r="X5" s="95"/>
      <c r="Y5" s="96" t="s">
        <v>208</v>
      </c>
      <c r="Z5" s="1165" t="s">
        <v>1607</v>
      </c>
    </row>
    <row r="6" spans="1:27" ht="16.5" customHeight="1" x14ac:dyDescent="0.3">
      <c r="A6" s="199" t="s">
        <v>63</v>
      </c>
      <c r="B6" s="1095" t="s">
        <v>2137</v>
      </c>
      <c r="C6" s="99">
        <v>2</v>
      </c>
      <c r="D6" s="99"/>
      <c r="E6" s="99" t="s">
        <v>2138</v>
      </c>
      <c r="F6" s="100" t="str">
        <f>VLOOKUP(H6,'5.21명단'!$A$2:$F$700,3,FALSE)</f>
        <v>마케팅팀</v>
      </c>
      <c r="G6" s="99" t="str">
        <f>VLOOKUP(H6,'5.21명단'!$A$2:$F$700,4,FALSE)</f>
        <v>주임</v>
      </c>
      <c r="H6" s="1368">
        <v>122068</v>
      </c>
      <c r="I6" s="100" t="s">
        <v>2139</v>
      </c>
      <c r="J6" s="101">
        <v>770</v>
      </c>
      <c r="K6" s="102">
        <v>10</v>
      </c>
      <c r="L6" s="103">
        <v>780</v>
      </c>
      <c r="M6" s="31"/>
      <c r="N6" s="32"/>
      <c r="O6" s="32"/>
      <c r="P6" s="34"/>
      <c r="Q6" s="34" t="s">
        <v>2140</v>
      </c>
      <c r="R6" s="34"/>
      <c r="S6" s="32"/>
      <c r="T6" s="32"/>
      <c r="U6" s="32"/>
      <c r="V6" s="34"/>
      <c r="W6" s="35"/>
      <c r="X6" s="104"/>
      <c r="Y6" s="105" t="s">
        <v>468</v>
      </c>
      <c r="Z6" s="517" t="s">
        <v>1720</v>
      </c>
    </row>
    <row r="7" spans="1:27" ht="22.5" x14ac:dyDescent="0.3">
      <c r="A7" s="106" t="s">
        <v>54</v>
      </c>
      <c r="B7" s="1082" t="s">
        <v>142</v>
      </c>
      <c r="C7" s="99">
        <v>3</v>
      </c>
      <c r="D7" s="99">
        <v>18</v>
      </c>
      <c r="E7" s="99" t="s">
        <v>21</v>
      </c>
      <c r="F7" s="100" t="str">
        <f>VLOOKUP(H7,'5.21명단'!$A$2:$F$700,3,FALSE)</f>
        <v>생산1팀(성서)</v>
      </c>
      <c r="G7" s="99" t="str">
        <f>VLOOKUP(H7,'5.21명단'!$A$2:$F$700,4,FALSE)</f>
        <v>과장</v>
      </c>
      <c r="H7" s="1368">
        <v>110065</v>
      </c>
      <c r="I7" s="100" t="s">
        <v>143</v>
      </c>
      <c r="J7" s="101">
        <v>590</v>
      </c>
      <c r="K7" s="102">
        <v>248.6</v>
      </c>
      <c r="L7" s="103">
        <f>SUM(J7:K7)</f>
        <v>838.6</v>
      </c>
      <c r="M7" s="31"/>
      <c r="N7" s="32"/>
      <c r="O7" s="32"/>
      <c r="P7" s="34"/>
      <c r="Q7" s="34" t="s">
        <v>144</v>
      </c>
      <c r="R7" s="108"/>
      <c r="S7" s="32"/>
      <c r="T7" s="32"/>
      <c r="U7" s="32"/>
      <c r="V7" s="34"/>
      <c r="W7" s="35"/>
      <c r="X7" s="104"/>
      <c r="Y7" s="105" t="s">
        <v>145</v>
      </c>
      <c r="Z7" s="517" t="s">
        <v>1564</v>
      </c>
    </row>
    <row r="8" spans="1:27" ht="22.5" x14ac:dyDescent="0.3">
      <c r="A8" s="205" t="s">
        <v>54</v>
      </c>
      <c r="B8" s="1095" t="s">
        <v>525</v>
      </c>
      <c r="C8" s="99">
        <v>2</v>
      </c>
      <c r="D8" s="99">
        <v>14</v>
      </c>
      <c r="E8" s="99" t="s">
        <v>288</v>
      </c>
      <c r="F8" s="100" t="str">
        <f>VLOOKUP(H8,'5.21명단'!$A$2:$F$700,3,FALSE)</f>
        <v>수원영업팀</v>
      </c>
      <c r="G8" s="99" t="str">
        <f>VLOOKUP(H8,'5.21명단'!$A$2:$F$700,4,FALSE)</f>
        <v>과장</v>
      </c>
      <c r="H8" s="1368">
        <v>111051</v>
      </c>
      <c r="I8" s="100" t="s">
        <v>527</v>
      </c>
      <c r="J8" s="101">
        <v>380</v>
      </c>
      <c r="K8" s="102">
        <v>130</v>
      </c>
      <c r="L8" s="103">
        <f t="shared" ref="L8:L39" si="0">J8+K8</f>
        <v>510</v>
      </c>
      <c r="M8" s="31"/>
      <c r="N8" s="32"/>
      <c r="O8" s="32"/>
      <c r="P8" s="34"/>
      <c r="Q8" s="34" t="s">
        <v>528</v>
      </c>
      <c r="R8" s="34"/>
      <c r="S8" s="32"/>
      <c r="T8" s="32"/>
      <c r="U8" s="32"/>
      <c r="V8" s="34"/>
      <c r="W8" s="35"/>
      <c r="X8" s="104"/>
      <c r="Y8" s="105" t="s">
        <v>60</v>
      </c>
      <c r="Z8" s="517" t="s">
        <v>1564</v>
      </c>
    </row>
    <row r="9" spans="1:27" ht="22.5" x14ac:dyDescent="0.3">
      <c r="A9" s="199" t="s">
        <v>54</v>
      </c>
      <c r="B9" s="1095" t="s">
        <v>1315</v>
      </c>
      <c r="C9" s="99">
        <v>2</v>
      </c>
      <c r="D9" s="99">
        <v>15</v>
      </c>
      <c r="E9" s="99" t="s">
        <v>288</v>
      </c>
      <c r="F9" s="100" t="str">
        <f>VLOOKUP(H9,'5.21명단'!$A$2:$F$700,3,FALSE)</f>
        <v>솔루션서비스팀</v>
      </c>
      <c r="G9" s="99" t="str">
        <f>VLOOKUP(H9,'5.21명단'!$A$2:$F$700,4,FALSE)</f>
        <v>대리</v>
      </c>
      <c r="H9" s="1368">
        <v>118011</v>
      </c>
      <c r="I9" s="100" t="s">
        <v>1312</v>
      </c>
      <c r="J9" s="101">
        <v>380</v>
      </c>
      <c r="K9" s="220">
        <v>130</v>
      </c>
      <c r="L9" s="103">
        <f t="shared" si="0"/>
        <v>510</v>
      </c>
      <c r="M9" s="31"/>
      <c r="N9" s="32"/>
      <c r="O9" s="32"/>
      <c r="P9" s="34"/>
      <c r="Q9" s="34" t="s">
        <v>528</v>
      </c>
      <c r="R9" s="34"/>
      <c r="S9" s="32"/>
      <c r="T9" s="32"/>
      <c r="U9" s="32"/>
      <c r="V9" s="34"/>
      <c r="W9" s="35"/>
      <c r="X9" s="104"/>
      <c r="Y9" s="105" t="s">
        <v>67</v>
      </c>
      <c r="Z9" s="517" t="s">
        <v>1564</v>
      </c>
    </row>
    <row r="10" spans="1:27" ht="22.5" x14ac:dyDescent="0.3">
      <c r="A10" s="199" t="s">
        <v>63</v>
      </c>
      <c r="B10" s="1095" t="s">
        <v>1997</v>
      </c>
      <c r="C10" s="99">
        <v>2</v>
      </c>
      <c r="D10" s="99">
        <v>14</v>
      </c>
      <c r="E10" s="99" t="s">
        <v>83</v>
      </c>
      <c r="F10" s="100" t="str">
        <f>VLOOKUP(H10,'5.21명단'!$A$2:$F$700,3,FALSE)</f>
        <v>자동화1팀</v>
      </c>
      <c r="G10" s="99" t="str">
        <f>VLOOKUP(H10,'5.21명단'!$A$2:$F$700,4,FALSE)</f>
        <v>부장</v>
      </c>
      <c r="H10" s="1285">
        <v>104014</v>
      </c>
      <c r="I10" s="100" t="s">
        <v>1995</v>
      </c>
      <c r="J10" s="101">
        <v>510</v>
      </c>
      <c r="K10" s="102">
        <v>10</v>
      </c>
      <c r="L10" s="103">
        <f t="shared" si="0"/>
        <v>520</v>
      </c>
      <c r="M10" s="31"/>
      <c r="N10" s="32"/>
      <c r="O10" s="32"/>
      <c r="P10" s="384" t="s">
        <v>128</v>
      </c>
      <c r="Q10" s="34" t="s">
        <v>1996</v>
      </c>
      <c r="R10" s="34"/>
      <c r="S10" s="32"/>
      <c r="T10" s="32"/>
      <c r="U10" s="32"/>
      <c r="V10" s="34"/>
      <c r="W10" s="35"/>
      <c r="X10" s="104"/>
      <c r="Y10" s="105" t="s">
        <v>280</v>
      </c>
      <c r="Z10" s="496" t="s">
        <v>2145</v>
      </c>
    </row>
    <row r="11" spans="1:27" ht="22.5" x14ac:dyDescent="0.3">
      <c r="A11" s="106" t="s">
        <v>19</v>
      </c>
      <c r="B11" s="1095" t="s">
        <v>20</v>
      </c>
      <c r="C11" s="99">
        <v>3</v>
      </c>
      <c r="D11" s="99">
        <v>18</v>
      </c>
      <c r="E11" s="99" t="s">
        <v>21</v>
      </c>
      <c r="F11" s="100" t="str">
        <f>VLOOKUP(H11,'5.21명단'!$A$2:$F$700,3,FALSE)</f>
        <v>전략기획팀</v>
      </c>
      <c r="G11" s="99" t="str">
        <f>VLOOKUP(H11,'5.21명단'!$A$2:$F$700,4,FALSE)</f>
        <v>차장</v>
      </c>
      <c r="H11" s="1368">
        <v>111019</v>
      </c>
      <c r="I11" s="100" t="s">
        <v>24</v>
      </c>
      <c r="J11" s="101">
        <v>590</v>
      </c>
      <c r="K11" s="102">
        <v>30</v>
      </c>
      <c r="L11" s="103">
        <f t="shared" si="0"/>
        <v>620</v>
      </c>
      <c r="M11" s="31"/>
      <c r="N11" s="32"/>
      <c r="O11" s="32"/>
      <c r="P11" s="34"/>
      <c r="Q11" s="34" t="s">
        <v>25</v>
      </c>
      <c r="R11" s="34"/>
      <c r="S11" s="32"/>
      <c r="T11" s="32"/>
      <c r="U11" s="32"/>
      <c r="V11" s="34"/>
      <c r="W11" s="35"/>
      <c r="X11" s="104"/>
      <c r="Y11" s="105" t="s">
        <v>26</v>
      </c>
      <c r="Z11" s="520" t="s">
        <v>1564</v>
      </c>
    </row>
    <row r="12" spans="1:27" ht="22.5" x14ac:dyDescent="0.3">
      <c r="A12" s="199" t="s">
        <v>54</v>
      </c>
      <c r="B12" s="1095" t="s">
        <v>351</v>
      </c>
      <c r="C12" s="99">
        <v>3</v>
      </c>
      <c r="D12" s="99">
        <v>18</v>
      </c>
      <c r="E12" s="99" t="s">
        <v>21</v>
      </c>
      <c r="F12" s="100" t="str">
        <f>VLOOKUP(H12,'5.21명단'!$A$2:$F$700,3,FALSE)</f>
        <v>SCM팀</v>
      </c>
      <c r="G12" s="99" t="str">
        <f>VLOOKUP(H12,'5.21명단'!$A$2:$F$700,4,FALSE)</f>
        <v>관리직사원</v>
      </c>
      <c r="H12" s="1368">
        <v>123020</v>
      </c>
      <c r="I12" s="100" t="s">
        <v>352</v>
      </c>
      <c r="J12" s="101">
        <v>590</v>
      </c>
      <c r="K12" s="102">
        <v>15</v>
      </c>
      <c r="L12" s="103">
        <f t="shared" si="0"/>
        <v>605</v>
      </c>
      <c r="M12" s="31"/>
      <c r="N12" s="32"/>
      <c r="O12" s="32"/>
      <c r="P12" s="34"/>
      <c r="Q12" s="34" t="s">
        <v>25</v>
      </c>
      <c r="R12" s="34"/>
      <c r="S12" s="32"/>
      <c r="T12" s="32"/>
      <c r="U12" s="32"/>
      <c r="V12" s="34"/>
      <c r="W12" s="35"/>
      <c r="X12" s="104"/>
      <c r="Y12" s="105" t="s">
        <v>348</v>
      </c>
      <c r="Z12" s="517" t="s">
        <v>1564</v>
      </c>
    </row>
    <row r="13" spans="1:27" ht="22.5" x14ac:dyDescent="0.3">
      <c r="A13" s="199" t="s">
        <v>416</v>
      </c>
      <c r="B13" s="1095" t="s">
        <v>556</v>
      </c>
      <c r="C13" s="99">
        <v>3</v>
      </c>
      <c r="D13" s="99">
        <v>16</v>
      </c>
      <c r="E13" s="99" t="s">
        <v>557</v>
      </c>
      <c r="F13" s="100" t="str">
        <f>VLOOKUP(H13,'5.21명단'!$A$2:$F$700,3,FALSE)</f>
        <v>레일공정팀(테크노)</v>
      </c>
      <c r="G13" s="99" t="str">
        <f>VLOOKUP(H13,'5.21명단'!$A$2:$F$700,4,FALSE)</f>
        <v>대리</v>
      </c>
      <c r="H13" s="1368">
        <v>117044</v>
      </c>
      <c r="I13" s="100" t="s">
        <v>559</v>
      </c>
      <c r="J13" s="101">
        <v>385</v>
      </c>
      <c r="K13" s="102">
        <v>231.6</v>
      </c>
      <c r="L13" s="103">
        <f t="shared" si="0"/>
        <v>616.6</v>
      </c>
      <c r="M13" s="31"/>
      <c r="N13" s="32"/>
      <c r="O13" s="32"/>
      <c r="P13" s="34"/>
      <c r="Q13" s="34" t="s">
        <v>560</v>
      </c>
      <c r="R13" s="34"/>
      <c r="S13" s="32"/>
      <c r="T13" s="32"/>
      <c r="U13" s="32"/>
      <c r="V13" s="34"/>
      <c r="W13" s="35"/>
      <c r="X13" s="104"/>
      <c r="Y13" s="105" t="s">
        <v>561</v>
      </c>
      <c r="Z13" s="517" t="s">
        <v>1564</v>
      </c>
    </row>
    <row r="14" spans="1:27" ht="22.5" x14ac:dyDescent="0.3">
      <c r="A14" s="205" t="s">
        <v>712</v>
      </c>
      <c r="B14" s="1095" t="s">
        <v>713</v>
      </c>
      <c r="C14" s="99">
        <v>3</v>
      </c>
      <c r="D14" s="99">
        <v>18</v>
      </c>
      <c r="E14" s="99" t="s">
        <v>714</v>
      </c>
      <c r="F14" s="100" t="str">
        <f>VLOOKUP(H14,'5.21명단'!$A$2:$F$700,3,FALSE)</f>
        <v>품질보증팀(볼나사)</v>
      </c>
      <c r="G14" s="99" t="str">
        <f>VLOOKUP(H14,'5.21명단'!$A$2:$F$700,4,FALSE)</f>
        <v>차장</v>
      </c>
      <c r="H14" s="1368">
        <v>106010</v>
      </c>
      <c r="I14" s="100" t="s">
        <v>717</v>
      </c>
      <c r="J14" s="101">
        <v>540</v>
      </c>
      <c r="K14" s="102">
        <v>30</v>
      </c>
      <c r="L14" s="103">
        <f t="shared" si="0"/>
        <v>570</v>
      </c>
      <c r="M14" s="31"/>
      <c r="N14" s="32"/>
      <c r="O14" s="656" t="s">
        <v>718</v>
      </c>
      <c r="P14" s="34"/>
      <c r="Q14" s="34" t="s">
        <v>1881</v>
      </c>
      <c r="R14" s="34"/>
      <c r="S14" s="32"/>
      <c r="T14" s="32"/>
      <c r="U14" s="32"/>
      <c r="V14" s="34"/>
      <c r="W14" s="35"/>
      <c r="X14" s="104"/>
      <c r="Y14" s="105" t="s">
        <v>26</v>
      </c>
      <c r="Z14" s="1312" t="s">
        <v>1720</v>
      </c>
    </row>
    <row r="15" spans="1:27" ht="22.5" x14ac:dyDescent="0.3">
      <c r="A15" s="199" t="s">
        <v>54</v>
      </c>
      <c r="B15" s="1095" t="s">
        <v>381</v>
      </c>
      <c r="C15" s="99">
        <v>4</v>
      </c>
      <c r="D15" s="99">
        <v>28</v>
      </c>
      <c r="E15" s="99" t="s">
        <v>21</v>
      </c>
      <c r="F15" s="100" t="str">
        <f>VLOOKUP(H15,'5.21명단'!$A$2:$F$700,3,FALSE)</f>
        <v>예산관리팀</v>
      </c>
      <c r="G15" s="99" t="str">
        <f>VLOOKUP(H15,'5.21명단'!$A$2:$F$700,4,FALSE)</f>
        <v>대리</v>
      </c>
      <c r="H15" s="1368">
        <v>116011</v>
      </c>
      <c r="I15" s="100" t="s">
        <v>383</v>
      </c>
      <c r="J15" s="101">
        <v>700</v>
      </c>
      <c r="K15" s="102">
        <f>(70*3)+(30*4)+(43.5*2)</f>
        <v>417</v>
      </c>
      <c r="L15" s="103">
        <f t="shared" si="0"/>
        <v>1117</v>
      </c>
      <c r="M15" s="31"/>
      <c r="N15" s="32"/>
      <c r="O15" s="32"/>
      <c r="P15" s="34"/>
      <c r="Q15" s="34" t="s">
        <v>384</v>
      </c>
      <c r="R15" s="34"/>
      <c r="S15" s="32"/>
      <c r="T15" s="32"/>
      <c r="U15" s="32"/>
      <c r="V15" s="34"/>
      <c r="W15" s="35"/>
      <c r="X15" s="104"/>
      <c r="Y15" s="105" t="s">
        <v>67</v>
      </c>
      <c r="Z15" s="517" t="s">
        <v>1564</v>
      </c>
    </row>
    <row r="16" spans="1:27" ht="22.5" x14ac:dyDescent="0.3">
      <c r="A16" s="1166" t="s">
        <v>19</v>
      </c>
      <c r="B16" s="1098" t="s">
        <v>566</v>
      </c>
      <c r="C16" s="277">
        <v>4</v>
      </c>
      <c r="D16" s="277">
        <v>28</v>
      </c>
      <c r="E16" s="277" t="s">
        <v>21</v>
      </c>
      <c r="F16" s="278" t="str">
        <f>VLOOKUP(H16,'5.21명단'!$A$2:$F$700,3,FALSE)</f>
        <v>생산2팀(성서)</v>
      </c>
      <c r="G16" s="277" t="str">
        <f>VLOOKUP(H16,'5.21명단'!$A$2:$F$700,4,FALSE)</f>
        <v>대리</v>
      </c>
      <c r="H16" s="1370">
        <v>117057</v>
      </c>
      <c r="I16" s="278" t="s">
        <v>699</v>
      </c>
      <c r="J16" s="279">
        <v>760</v>
      </c>
      <c r="K16" s="1167">
        <v>40</v>
      </c>
      <c r="L16" s="281">
        <f t="shared" si="0"/>
        <v>800</v>
      </c>
      <c r="M16" s="282"/>
      <c r="N16" s="269"/>
      <c r="O16" s="269"/>
      <c r="P16" s="283"/>
      <c r="Q16" s="283" t="s">
        <v>384</v>
      </c>
      <c r="R16" s="283"/>
      <c r="S16" s="269"/>
      <c r="T16" s="269"/>
      <c r="U16" s="269"/>
      <c r="V16" s="283"/>
      <c r="W16" s="284"/>
      <c r="X16" s="285"/>
      <c r="Y16" s="286" t="s">
        <v>33</v>
      </c>
      <c r="Z16" s="517" t="s">
        <v>1564</v>
      </c>
    </row>
    <row r="17" spans="1:27" ht="22.5" x14ac:dyDescent="0.3">
      <c r="A17" s="98" t="s">
        <v>54</v>
      </c>
      <c r="B17" s="1082" t="s">
        <v>1128</v>
      </c>
      <c r="C17" s="99">
        <v>5</v>
      </c>
      <c r="D17" s="99">
        <v>28</v>
      </c>
      <c r="E17" s="99" t="s">
        <v>288</v>
      </c>
      <c r="F17" s="100" t="str">
        <f>VLOOKUP(H17,'5.21명단'!$A$2:$F$700,3,FALSE)</f>
        <v>로봇제어팀</v>
      </c>
      <c r="G17" s="99" t="str">
        <f>VLOOKUP(H17,'5.21명단'!$A$2:$F$700,4,FALSE)</f>
        <v>대리</v>
      </c>
      <c r="H17" s="1368">
        <v>117041</v>
      </c>
      <c r="I17" s="100" t="s">
        <v>1129</v>
      </c>
      <c r="J17" s="101">
        <v>620</v>
      </c>
      <c r="K17" s="102">
        <v>430</v>
      </c>
      <c r="L17" s="103">
        <f t="shared" si="0"/>
        <v>1050</v>
      </c>
      <c r="M17" s="31"/>
      <c r="N17" s="32"/>
      <c r="O17" s="32"/>
      <c r="P17" s="34"/>
      <c r="Q17" s="34" t="s">
        <v>1130</v>
      </c>
      <c r="R17" s="34"/>
      <c r="S17" s="32"/>
      <c r="T17" s="32"/>
      <c r="U17" s="32"/>
      <c r="V17" s="34"/>
      <c r="W17" s="35"/>
      <c r="X17" s="104"/>
      <c r="Y17" s="105" t="s">
        <v>67</v>
      </c>
      <c r="Z17" s="518" t="s">
        <v>1564</v>
      </c>
    </row>
    <row r="18" spans="1:27" ht="22.5" x14ac:dyDescent="0.3">
      <c r="A18" s="199" t="s">
        <v>54</v>
      </c>
      <c r="B18" s="1095" t="s">
        <v>1030</v>
      </c>
      <c r="C18" s="99">
        <v>2</v>
      </c>
      <c r="D18" s="99">
        <v>14</v>
      </c>
      <c r="E18" s="99" t="s">
        <v>222</v>
      </c>
      <c r="F18" s="100" t="str">
        <f>VLOOKUP(H18,'5.21명단'!$A$2:$F$700,3,FALSE)</f>
        <v>생산관리팀(다산생산)</v>
      </c>
      <c r="G18" s="99" t="str">
        <f>VLOOKUP(H18,'5.21명단'!$A$2:$F$700,4,FALSE)</f>
        <v>반장</v>
      </c>
      <c r="H18" s="1368">
        <v>190110</v>
      </c>
      <c r="I18" s="100" t="s">
        <v>1031</v>
      </c>
      <c r="J18" s="101">
        <v>450</v>
      </c>
      <c r="K18" s="102">
        <v>10</v>
      </c>
      <c r="L18" s="103">
        <f t="shared" si="0"/>
        <v>460</v>
      </c>
      <c r="M18" s="31"/>
      <c r="N18" s="32"/>
      <c r="O18" s="32"/>
      <c r="P18" s="34"/>
      <c r="Q18" s="34" t="s">
        <v>347</v>
      </c>
      <c r="R18" s="34"/>
      <c r="S18" s="32"/>
      <c r="T18" s="32"/>
      <c r="U18" s="32"/>
      <c r="V18" s="34"/>
      <c r="W18" s="35"/>
      <c r="X18" s="104"/>
      <c r="Y18" s="105" t="s">
        <v>348</v>
      </c>
      <c r="Z18" s="517" t="s">
        <v>2197</v>
      </c>
    </row>
    <row r="19" spans="1:27" ht="22.5" x14ac:dyDescent="0.3">
      <c r="A19" s="199" t="s">
        <v>70</v>
      </c>
      <c r="B19" s="1095" t="s">
        <v>412</v>
      </c>
      <c r="C19" s="99">
        <v>3</v>
      </c>
      <c r="D19" s="99">
        <v>18</v>
      </c>
      <c r="E19" s="99" t="s">
        <v>83</v>
      </c>
      <c r="F19" s="100" t="str">
        <f>VLOOKUP(H19,'5.21명단'!$A$2:$F$700,3,FALSE)</f>
        <v>모션관리팀</v>
      </c>
      <c r="G19" s="99" t="str">
        <f>VLOOKUP(H19,'5.21명단'!$A$2:$F$700,4,FALSE)</f>
        <v>대리</v>
      </c>
      <c r="H19" s="1368">
        <v>119009</v>
      </c>
      <c r="I19" s="100" t="s">
        <v>413</v>
      </c>
      <c r="J19" s="101">
        <v>590</v>
      </c>
      <c r="K19" s="102">
        <v>30</v>
      </c>
      <c r="L19" s="103">
        <f t="shared" si="0"/>
        <v>620</v>
      </c>
      <c r="M19" s="31"/>
      <c r="N19" s="32"/>
      <c r="O19" s="32"/>
      <c r="P19" s="34"/>
      <c r="Q19" s="34" t="s">
        <v>87</v>
      </c>
      <c r="R19" s="34"/>
      <c r="S19" s="32"/>
      <c r="T19" s="32"/>
      <c r="U19" s="32"/>
      <c r="V19" s="34"/>
      <c r="W19" s="35"/>
      <c r="X19" s="104"/>
      <c r="Y19" s="1331" t="s">
        <v>26</v>
      </c>
      <c r="Z19" s="496" t="s">
        <v>1564</v>
      </c>
    </row>
    <row r="20" spans="1:27" ht="22.5" x14ac:dyDescent="0.3">
      <c r="A20" s="205" t="s">
        <v>131</v>
      </c>
      <c r="B20" s="1095" t="s">
        <v>1324</v>
      </c>
      <c r="C20" s="99">
        <v>3</v>
      </c>
      <c r="D20" s="99">
        <v>16</v>
      </c>
      <c r="E20" s="99" t="s">
        <v>288</v>
      </c>
      <c r="F20" s="100" t="str">
        <f>VLOOKUP(H20,'5.21명단'!$A$2:$F$700,3,FALSE)</f>
        <v>솔루션서비스팀</v>
      </c>
      <c r="G20" s="99" t="str">
        <f>VLOOKUP(H20,'5.21명단'!$A$2:$F$700,4,FALSE)</f>
        <v>관리직사원</v>
      </c>
      <c r="H20" s="1368">
        <v>123060</v>
      </c>
      <c r="I20" s="100" t="s">
        <v>1323</v>
      </c>
      <c r="J20" s="101">
        <v>450</v>
      </c>
      <c r="K20" s="220">
        <v>230</v>
      </c>
      <c r="L20" s="103">
        <f t="shared" si="0"/>
        <v>680</v>
      </c>
      <c r="M20" s="31"/>
      <c r="N20" s="32"/>
      <c r="O20" s="32"/>
      <c r="P20" s="34"/>
      <c r="Q20" s="34" t="s">
        <v>87</v>
      </c>
      <c r="R20" s="34"/>
      <c r="S20" s="32"/>
      <c r="T20" s="32"/>
      <c r="U20" s="32"/>
      <c r="V20" s="34"/>
      <c r="W20" s="35"/>
      <c r="X20" s="104"/>
      <c r="Y20" s="105" t="s">
        <v>67</v>
      </c>
      <c r="Z20" s="497" t="s">
        <v>1607</v>
      </c>
    </row>
    <row r="21" spans="1:27" ht="22.5" x14ac:dyDescent="0.3">
      <c r="A21" s="199" t="s">
        <v>63</v>
      </c>
      <c r="B21" s="1097" t="s">
        <v>1772</v>
      </c>
      <c r="C21" s="217">
        <v>3</v>
      </c>
      <c r="D21" s="217">
        <v>19</v>
      </c>
      <c r="E21" s="217" t="s">
        <v>327</v>
      </c>
      <c r="F21" s="218" t="str">
        <f>VLOOKUP(H21,'5.21명단'!$A$2:$F$700,3,FALSE)</f>
        <v>SCM팀</v>
      </c>
      <c r="G21" s="217" t="str">
        <f>VLOOKUP(H21,'5.21명단'!$A$2:$F$700,4,FALSE)</f>
        <v>부장</v>
      </c>
      <c r="H21" s="1388">
        <v>103018</v>
      </c>
      <c r="I21" s="218" t="s">
        <v>329</v>
      </c>
      <c r="J21" s="219">
        <v>238.7</v>
      </c>
      <c r="K21" s="220">
        <v>187.6</v>
      </c>
      <c r="L21" s="103">
        <f t="shared" si="0"/>
        <v>426.29999999999995</v>
      </c>
      <c r="M21" s="31"/>
      <c r="N21" s="32"/>
      <c r="O21" s="32"/>
      <c r="P21" s="34"/>
      <c r="Q21" s="34" t="s">
        <v>87</v>
      </c>
      <c r="R21" s="34"/>
      <c r="S21" s="32"/>
      <c r="T21" s="32"/>
      <c r="U21" s="32"/>
      <c r="V21" s="210"/>
      <c r="W21" s="211"/>
      <c r="X21" s="321"/>
      <c r="Y21" s="222" t="s">
        <v>331</v>
      </c>
      <c r="Z21" s="515" t="s">
        <v>1564</v>
      </c>
      <c r="AA21" s="1137" t="s">
        <v>1773</v>
      </c>
    </row>
    <row r="22" spans="1:27" ht="22.5" x14ac:dyDescent="0.3">
      <c r="A22" s="185" t="s">
        <v>54</v>
      </c>
      <c r="B22" s="1114" t="s">
        <v>361</v>
      </c>
      <c r="C22" s="186">
        <v>5</v>
      </c>
      <c r="D22" s="186">
        <v>34</v>
      </c>
      <c r="E22" s="187" t="s">
        <v>2152</v>
      </c>
      <c r="F22" s="186" t="str">
        <f>VLOOKUP(H22,'5.21명단'!$A$2:$F$700,3,FALSE)</f>
        <v>외주개발팀(디바이스)</v>
      </c>
      <c r="G22" s="186" t="str">
        <f>VLOOKUP(H22,'5.21명단'!$A$2:$F$700,4,FALSE)</f>
        <v>차장</v>
      </c>
      <c r="H22" s="1372">
        <v>108027</v>
      </c>
      <c r="I22" s="186" t="s">
        <v>363</v>
      </c>
      <c r="J22" s="188">
        <v>880</v>
      </c>
      <c r="K22" s="189">
        <v>517</v>
      </c>
      <c r="L22" s="190">
        <f t="shared" si="0"/>
        <v>1397</v>
      </c>
      <c r="M22" s="191"/>
      <c r="N22" s="192"/>
      <c r="O22" s="192"/>
      <c r="P22" s="193"/>
      <c r="Q22" s="193" t="s">
        <v>364</v>
      </c>
      <c r="R22" s="194"/>
      <c r="S22" s="192"/>
      <c r="T22" s="192"/>
      <c r="U22" s="192"/>
      <c r="V22" s="194"/>
      <c r="W22" s="195"/>
      <c r="X22" s="196"/>
      <c r="Y22" s="197" t="s">
        <v>67</v>
      </c>
      <c r="Z22" s="497" t="s">
        <v>2158</v>
      </c>
    </row>
    <row r="23" spans="1:27" ht="22.5" x14ac:dyDescent="0.3">
      <c r="A23" s="442" t="s">
        <v>1373</v>
      </c>
      <c r="B23" s="1095" t="s">
        <v>1374</v>
      </c>
      <c r="C23" s="443">
        <v>2</v>
      </c>
      <c r="D23" s="443">
        <v>16</v>
      </c>
      <c r="E23" s="443" t="s">
        <v>501</v>
      </c>
      <c r="F23" s="444" t="str">
        <f>VLOOKUP(H23,'5.21명단'!$A$2:$F$700,3,FALSE)</f>
        <v>솔루션영업팀</v>
      </c>
      <c r="G23" s="443" t="str">
        <f>VLOOKUP(H23,'5.21명단'!$A$2:$F$700,4,FALSE)</f>
        <v>계장</v>
      </c>
      <c r="H23" s="1373">
        <v>123062</v>
      </c>
      <c r="I23" s="444" t="s">
        <v>1376</v>
      </c>
      <c r="J23" s="445">
        <v>500</v>
      </c>
      <c r="K23" s="220">
        <v>130</v>
      </c>
      <c r="L23" s="446">
        <f t="shared" si="0"/>
        <v>630</v>
      </c>
      <c r="M23" s="447"/>
      <c r="N23" s="448"/>
      <c r="O23" s="448"/>
      <c r="P23" s="449"/>
      <c r="Q23" s="449" t="s">
        <v>1377</v>
      </c>
      <c r="R23" s="449"/>
      <c r="S23" s="448"/>
      <c r="T23" s="448"/>
      <c r="U23" s="448"/>
      <c r="V23" s="449"/>
      <c r="W23" s="450"/>
      <c r="X23" s="451"/>
      <c r="Y23" s="452" t="s">
        <v>506</v>
      </c>
      <c r="Z23" s="515"/>
    </row>
    <row r="24" spans="1:27" ht="22.5" x14ac:dyDescent="0.3">
      <c r="A24" s="199" t="s">
        <v>63</v>
      </c>
      <c r="B24" s="1095" t="s">
        <v>485</v>
      </c>
      <c r="C24" s="99">
        <v>1</v>
      </c>
      <c r="D24" s="99">
        <v>7</v>
      </c>
      <c r="E24" s="99" t="s">
        <v>486</v>
      </c>
      <c r="F24" s="100" t="str">
        <f>VLOOKUP(H24,'5.21명단'!$A$2:$F$700,3,FALSE)</f>
        <v>서울유통영업팀</v>
      </c>
      <c r="G24" s="99" t="str">
        <f>VLOOKUP(H24,'5.21명단'!$A$2:$F$700,4,FALSE)</f>
        <v>대리</v>
      </c>
      <c r="H24" s="1368">
        <v>114006</v>
      </c>
      <c r="I24" s="100" t="s">
        <v>488</v>
      </c>
      <c r="J24" s="101">
        <v>390</v>
      </c>
      <c r="K24" s="102">
        <v>5</v>
      </c>
      <c r="L24" s="103">
        <f t="shared" si="0"/>
        <v>395</v>
      </c>
      <c r="M24" s="31"/>
      <c r="N24" s="32"/>
      <c r="O24" s="32"/>
      <c r="P24" s="34"/>
      <c r="Q24" s="34">
        <v>24</v>
      </c>
      <c r="R24" s="34"/>
      <c r="S24" s="32"/>
      <c r="T24" s="32"/>
      <c r="U24" s="32"/>
      <c r="V24" s="34"/>
      <c r="W24" s="35"/>
      <c r="X24" s="104"/>
      <c r="Y24" s="105" t="s">
        <v>489</v>
      </c>
      <c r="Z24" s="518" t="s">
        <v>1720</v>
      </c>
    </row>
    <row r="25" spans="1:27" ht="22.5" x14ac:dyDescent="0.3">
      <c r="A25" s="106" t="s">
        <v>19</v>
      </c>
      <c r="B25" s="1095" t="s">
        <v>49</v>
      </c>
      <c r="C25" s="99">
        <v>3</v>
      </c>
      <c r="D25" s="99">
        <v>21</v>
      </c>
      <c r="E25" s="99" t="s">
        <v>50</v>
      </c>
      <c r="F25" s="100" t="str">
        <f>VLOOKUP(H25,'5.21명단'!$A$2:$F$700,3,FALSE)</f>
        <v>전략기획팀</v>
      </c>
      <c r="G25" s="99" t="str">
        <f>VLOOKUP(H25,'5.21명단'!$A$2:$F$700,4,FALSE)</f>
        <v>계장</v>
      </c>
      <c r="H25" s="1368">
        <v>121028</v>
      </c>
      <c r="I25" s="100" t="s">
        <v>45</v>
      </c>
      <c r="J25" s="101">
        <v>610</v>
      </c>
      <c r="K25" s="102">
        <v>30</v>
      </c>
      <c r="L25" s="103">
        <f t="shared" si="0"/>
        <v>640</v>
      </c>
      <c r="M25" s="31"/>
      <c r="N25" s="32"/>
      <c r="O25" s="656" t="s">
        <v>51</v>
      </c>
      <c r="P25" s="34"/>
      <c r="Q25" s="34" t="s">
        <v>467</v>
      </c>
      <c r="R25" s="34"/>
      <c r="S25" s="32"/>
      <c r="T25" s="32"/>
      <c r="U25" s="32"/>
      <c r="V25" s="34"/>
      <c r="W25" s="35"/>
      <c r="X25" s="104"/>
      <c r="Y25" s="105" t="s">
        <v>33</v>
      </c>
      <c r="Z25" s="1330" t="s">
        <v>1924</v>
      </c>
    </row>
    <row r="26" spans="1:27" ht="22.5" x14ac:dyDescent="0.3">
      <c r="A26" s="106" t="s">
        <v>63</v>
      </c>
      <c r="B26" s="1095" t="s">
        <v>2167</v>
      </c>
      <c r="C26" s="99">
        <v>2</v>
      </c>
      <c r="D26" s="99">
        <v>16</v>
      </c>
      <c r="E26" s="99" t="s">
        <v>2168</v>
      </c>
      <c r="F26" s="100" t="str">
        <f>VLOOKUP(H26,'5.21명단'!$A$2:$F$700,3,FALSE)</f>
        <v>자동화2팀</v>
      </c>
      <c r="G26" s="99" t="str">
        <f>VLOOKUP(H26,'5.21명단'!$A$2:$F$700,4,FALSE)</f>
        <v>과장</v>
      </c>
      <c r="H26" s="1368">
        <v>115009</v>
      </c>
      <c r="I26" s="100" t="s">
        <v>2169</v>
      </c>
      <c r="J26" s="101">
        <v>50</v>
      </c>
      <c r="K26" s="102">
        <v>60</v>
      </c>
      <c r="L26" s="103">
        <f t="shared" si="0"/>
        <v>110</v>
      </c>
      <c r="M26" s="31"/>
      <c r="N26" s="32"/>
      <c r="O26" s="32"/>
      <c r="P26" s="34"/>
      <c r="Q26" s="34" t="s">
        <v>818</v>
      </c>
      <c r="R26" s="34"/>
      <c r="S26" s="32"/>
      <c r="T26" s="32"/>
      <c r="U26" s="789" t="s">
        <v>1663</v>
      </c>
      <c r="V26" s="34"/>
      <c r="W26" s="35"/>
      <c r="X26" s="104"/>
      <c r="Y26" s="105" t="s">
        <v>1383</v>
      </c>
      <c r="Z26" s="515" t="s">
        <v>1564</v>
      </c>
    </row>
    <row r="27" spans="1:27" ht="22.5" x14ac:dyDescent="0.3">
      <c r="A27" s="106" t="s">
        <v>63</v>
      </c>
      <c r="B27" s="1095" t="s">
        <v>95</v>
      </c>
      <c r="C27" s="99">
        <v>3</v>
      </c>
      <c r="D27" s="99">
        <v>21</v>
      </c>
      <c r="E27" s="99" t="s">
        <v>83</v>
      </c>
      <c r="F27" s="100" t="str">
        <f>VLOOKUP(H27,'5.21명단'!$A$2:$F$700,3,FALSE)</f>
        <v>마케팅팀</v>
      </c>
      <c r="G27" s="99" t="str">
        <f>VLOOKUP(H27,'5.21명단'!$A$2:$F$700,4,FALSE)</f>
        <v>주임</v>
      </c>
      <c r="H27" s="1368">
        <v>122068</v>
      </c>
      <c r="I27" s="100" t="s">
        <v>97</v>
      </c>
      <c r="J27" s="101">
        <v>720</v>
      </c>
      <c r="K27" s="102">
        <v>15</v>
      </c>
      <c r="L27" s="103">
        <f t="shared" si="0"/>
        <v>735</v>
      </c>
      <c r="M27" s="31"/>
      <c r="N27" s="32"/>
      <c r="O27" s="32"/>
      <c r="P27" s="34"/>
      <c r="Q27" s="34" t="s">
        <v>98</v>
      </c>
      <c r="R27" s="34"/>
      <c r="S27" s="32"/>
      <c r="T27" s="32"/>
      <c r="U27" s="32"/>
      <c r="V27" s="34"/>
      <c r="W27" s="35"/>
      <c r="X27" s="104"/>
      <c r="Y27" s="105" t="s">
        <v>60</v>
      </c>
      <c r="Z27" s="515" t="s">
        <v>1564</v>
      </c>
    </row>
    <row r="28" spans="1:27" ht="22.5" x14ac:dyDescent="0.3">
      <c r="A28" s="276" t="s">
        <v>54</v>
      </c>
      <c r="B28" s="1101" t="s">
        <v>681</v>
      </c>
      <c r="C28" s="277">
        <v>3</v>
      </c>
      <c r="D28" s="277">
        <v>18</v>
      </c>
      <c r="E28" s="277" t="s">
        <v>451</v>
      </c>
      <c r="F28" s="278" t="str">
        <f>VLOOKUP(H28,'5.21명단'!$A$2:$F$700,3,FALSE)</f>
        <v>생산1팀(성서)</v>
      </c>
      <c r="G28" s="277" t="str">
        <f>VLOOKUP(H28,'5.21명단'!$A$2:$F$700,4,FALSE)</f>
        <v>주임</v>
      </c>
      <c r="H28" s="1370">
        <v>123029</v>
      </c>
      <c r="I28" s="278" t="s">
        <v>682</v>
      </c>
      <c r="J28" s="279">
        <v>341</v>
      </c>
      <c r="K28" s="280">
        <v>105</v>
      </c>
      <c r="L28" s="281">
        <f t="shared" si="0"/>
        <v>446</v>
      </c>
      <c r="M28" s="282"/>
      <c r="N28" s="269"/>
      <c r="O28" s="269"/>
      <c r="P28" s="283"/>
      <c r="Q28" s="283" t="s">
        <v>98</v>
      </c>
      <c r="R28" s="283"/>
      <c r="S28" s="269"/>
      <c r="T28" s="269"/>
      <c r="U28" s="269"/>
      <c r="V28" s="283"/>
      <c r="W28" s="284"/>
      <c r="X28" s="285"/>
      <c r="Y28" s="286" t="s">
        <v>662</v>
      </c>
      <c r="Z28" s="515" t="s">
        <v>1660</v>
      </c>
    </row>
    <row r="29" spans="1:27" ht="17.25" thickBot="1" x14ac:dyDescent="0.35">
      <c r="A29" s="201" t="s">
        <v>54</v>
      </c>
      <c r="B29" s="1094" t="s">
        <v>3124</v>
      </c>
      <c r="C29" s="110">
        <v>3</v>
      </c>
      <c r="D29" s="110">
        <v>24</v>
      </c>
      <c r="E29" s="110" t="s">
        <v>3125</v>
      </c>
      <c r="F29" s="111" t="str">
        <f>VLOOKUP(H29,'5.21명단'!$A$2:$F$700,3,FALSE)</f>
        <v>시스템개발팀</v>
      </c>
      <c r="G29" s="110" t="str">
        <f>VLOOKUP(H29,'5.21명단'!$A$2:$F$700,4,FALSE)</f>
        <v>계장</v>
      </c>
      <c r="H29" s="1387">
        <v>123005</v>
      </c>
      <c r="I29" s="111" t="s">
        <v>3126</v>
      </c>
      <c r="J29" s="112">
        <v>500</v>
      </c>
      <c r="K29" s="113">
        <v>210</v>
      </c>
      <c r="L29" s="114">
        <f t="shared" si="0"/>
        <v>710</v>
      </c>
      <c r="M29" s="54"/>
      <c r="N29" s="55"/>
      <c r="O29" s="55"/>
      <c r="P29" s="56"/>
      <c r="Q29" s="56">
        <v>0</v>
      </c>
      <c r="R29" s="56"/>
      <c r="S29" s="55"/>
      <c r="T29" s="55"/>
      <c r="U29" s="55"/>
      <c r="V29" s="56"/>
      <c r="W29" s="57"/>
      <c r="X29" s="115"/>
      <c r="Y29" s="116" t="s">
        <v>687</v>
      </c>
      <c r="Z29" s="1329"/>
      <c r="AA29" s="1137" t="s">
        <v>3127</v>
      </c>
    </row>
    <row r="30" spans="1:27" ht="22.5" x14ac:dyDescent="0.3">
      <c r="A30" s="1188" t="s">
        <v>712</v>
      </c>
      <c r="B30" s="1189" t="s">
        <v>726</v>
      </c>
      <c r="C30" s="1190">
        <v>2</v>
      </c>
      <c r="D30" s="1190">
        <v>16</v>
      </c>
      <c r="E30" s="1190" t="s">
        <v>714</v>
      </c>
      <c r="F30" s="1207" t="str">
        <f>VLOOKUP(H30,'5.21명단'!$A$2:$F$700,3,FALSE)</f>
        <v>품질보증팀(테크노)</v>
      </c>
      <c r="G30" s="1208" t="str">
        <f>VLOOKUP(H30,'5.21명단'!$A$2:$F$700,4,FALSE)</f>
        <v>차장</v>
      </c>
      <c r="H30" s="1379">
        <v>110020</v>
      </c>
      <c r="I30" s="1191" t="s">
        <v>728</v>
      </c>
      <c r="J30" s="1192">
        <v>490</v>
      </c>
      <c r="K30" s="1193">
        <v>20</v>
      </c>
      <c r="L30" s="1194">
        <f t="shared" si="0"/>
        <v>510</v>
      </c>
      <c r="M30" s="69"/>
      <c r="N30" s="33"/>
      <c r="O30" s="33"/>
      <c r="P30" s="70"/>
      <c r="Q30" s="70"/>
      <c r="R30" s="70" t="s">
        <v>729</v>
      </c>
      <c r="S30" s="33"/>
      <c r="T30" s="33"/>
      <c r="U30" s="33"/>
      <c r="V30" s="70"/>
      <c r="W30" s="71"/>
      <c r="X30" s="1195"/>
      <c r="Y30" s="1196" t="s">
        <v>26</v>
      </c>
      <c r="Z30" s="522"/>
      <c r="AA30"/>
    </row>
    <row r="31" spans="1:27" ht="22.5" x14ac:dyDescent="0.3">
      <c r="A31" s="205" t="s">
        <v>175</v>
      </c>
      <c r="B31" s="1095" t="s">
        <v>730</v>
      </c>
      <c r="C31" s="99">
        <v>2</v>
      </c>
      <c r="D31" s="99">
        <v>16</v>
      </c>
      <c r="E31" s="99" t="s">
        <v>714</v>
      </c>
      <c r="F31" s="1209" t="str">
        <f>VLOOKUP(H31,'5.21명단'!$A$2:$F$700,3,FALSE)</f>
        <v>품질보증팀(테크노)</v>
      </c>
      <c r="G31" s="1210" t="str">
        <f>VLOOKUP(H31,'5.21명단'!$A$2:$F$700,4,FALSE)</f>
        <v>주임</v>
      </c>
      <c r="H31" s="1368">
        <v>122074</v>
      </c>
      <c r="I31" s="100" t="s">
        <v>766</v>
      </c>
      <c r="J31" s="101">
        <v>490</v>
      </c>
      <c r="K31" s="102">
        <v>20</v>
      </c>
      <c r="L31" s="103">
        <f t="shared" si="0"/>
        <v>510</v>
      </c>
      <c r="M31" s="31"/>
      <c r="N31" s="32"/>
      <c r="O31" s="32"/>
      <c r="P31" s="34"/>
      <c r="Q31" s="34"/>
      <c r="R31" s="34" t="s">
        <v>729</v>
      </c>
      <c r="S31" s="32"/>
      <c r="T31" s="32"/>
      <c r="U31" s="32"/>
      <c r="V31" s="34"/>
      <c r="W31" s="35"/>
      <c r="X31" s="104"/>
      <c r="Y31" s="105" t="s">
        <v>735</v>
      </c>
      <c r="Z31" s="515"/>
      <c r="AA31"/>
    </row>
    <row r="32" spans="1:27" ht="22.5" x14ac:dyDescent="0.3">
      <c r="A32" s="199" t="s">
        <v>70</v>
      </c>
      <c r="B32" s="1095" t="s">
        <v>730</v>
      </c>
      <c r="C32" s="99">
        <v>2</v>
      </c>
      <c r="D32" s="99">
        <v>16</v>
      </c>
      <c r="E32" s="99" t="s">
        <v>199</v>
      </c>
      <c r="F32" s="1209" t="str">
        <f>VLOOKUP(H32,'5.21명단'!$A$2:$F$700,3,FALSE)</f>
        <v>품질보증팀(테크노)</v>
      </c>
      <c r="G32" s="1210" t="str">
        <f>VLOOKUP(H32,'5.21명단'!$A$2:$F$700,4,FALSE)</f>
        <v>조장</v>
      </c>
      <c r="H32" s="1380">
        <v>118028</v>
      </c>
      <c r="I32" s="319" t="s">
        <v>782</v>
      </c>
      <c r="J32" s="101">
        <v>490</v>
      </c>
      <c r="K32" s="102">
        <v>20</v>
      </c>
      <c r="L32" s="103">
        <f t="shared" si="0"/>
        <v>510</v>
      </c>
      <c r="M32" s="31"/>
      <c r="N32" s="32"/>
      <c r="O32" s="32"/>
      <c r="P32" s="34"/>
      <c r="Q32" s="34"/>
      <c r="R32" s="34" t="s">
        <v>783</v>
      </c>
      <c r="S32" s="32"/>
      <c r="T32" s="32"/>
      <c r="U32" s="32"/>
      <c r="V32" s="34"/>
      <c r="W32" s="35"/>
      <c r="X32" s="104"/>
      <c r="Y32" s="105" t="s">
        <v>735</v>
      </c>
      <c r="Z32" s="522"/>
      <c r="AA32"/>
    </row>
    <row r="33" spans="1:27" ht="22.5" x14ac:dyDescent="0.3">
      <c r="A33" s="106" t="s">
        <v>63</v>
      </c>
      <c r="B33" s="1095" t="s">
        <v>101</v>
      </c>
      <c r="C33" s="99">
        <v>3</v>
      </c>
      <c r="D33" s="99">
        <v>20</v>
      </c>
      <c r="E33" s="99" t="s">
        <v>83</v>
      </c>
      <c r="F33" s="1209" t="str">
        <f>VLOOKUP(H33,'5.21명단'!$A$2:$F$700,3,FALSE)</f>
        <v>마케팅팀</v>
      </c>
      <c r="G33" s="1210" t="str">
        <f>VLOOKUP(H33,'5.21명단'!$A$2:$F$700,4,FALSE)</f>
        <v>주임</v>
      </c>
      <c r="H33" s="1368">
        <v>121001</v>
      </c>
      <c r="I33" s="100" t="s">
        <v>102</v>
      </c>
      <c r="J33" s="101">
        <v>630</v>
      </c>
      <c r="K33" s="102">
        <v>15</v>
      </c>
      <c r="L33" s="103">
        <f t="shared" si="0"/>
        <v>645</v>
      </c>
      <c r="M33" s="31"/>
      <c r="N33" s="32"/>
      <c r="O33" s="32"/>
      <c r="P33" s="34"/>
      <c r="Q33" s="34"/>
      <c r="R33" s="34" t="s">
        <v>32</v>
      </c>
      <c r="S33" s="32"/>
      <c r="T33" s="32"/>
      <c r="U33" s="32"/>
      <c r="V33" s="34"/>
      <c r="W33" s="35"/>
      <c r="X33" s="104"/>
      <c r="Y33" s="105" t="s">
        <v>60</v>
      </c>
      <c r="Z33" s="522"/>
      <c r="AA33"/>
    </row>
    <row r="34" spans="1:27" ht="22.5" x14ac:dyDescent="0.3">
      <c r="A34" s="106" t="s">
        <v>54</v>
      </c>
      <c r="B34" s="1082" t="s">
        <v>1159</v>
      </c>
      <c r="C34" s="99">
        <v>3</v>
      </c>
      <c r="D34" s="99">
        <v>22</v>
      </c>
      <c r="E34" s="99" t="s">
        <v>451</v>
      </c>
      <c r="F34" s="1209" t="str">
        <f>VLOOKUP(H34,'5.21명단'!$A$2:$F$700,3,FALSE)</f>
        <v>공정장비팀</v>
      </c>
      <c r="G34" s="1210" t="str">
        <f>VLOOKUP(H34,'5.21명단'!$A$2:$F$700,4,FALSE)</f>
        <v>차장</v>
      </c>
      <c r="H34" s="1368">
        <v>105051</v>
      </c>
      <c r="I34" s="100" t="s">
        <v>1161</v>
      </c>
      <c r="J34" s="101">
        <v>330</v>
      </c>
      <c r="K34" s="102">
        <v>51</v>
      </c>
      <c r="L34" s="103">
        <f t="shared" si="0"/>
        <v>381</v>
      </c>
      <c r="M34" s="31"/>
      <c r="N34" s="32"/>
      <c r="O34" s="32"/>
      <c r="P34" s="34"/>
      <c r="Q34" s="34"/>
      <c r="R34" s="34" t="s">
        <v>32</v>
      </c>
      <c r="S34" s="32"/>
      <c r="T34" s="32"/>
      <c r="U34" s="32"/>
      <c r="V34" s="34"/>
      <c r="W34" s="35"/>
      <c r="X34" s="104"/>
      <c r="Y34" s="105" t="s">
        <v>687</v>
      </c>
      <c r="Z34" s="522" t="s">
        <v>1630</v>
      </c>
      <c r="AA34"/>
    </row>
    <row r="35" spans="1:27" ht="22.5" x14ac:dyDescent="0.3">
      <c r="A35" s="199" t="s">
        <v>54</v>
      </c>
      <c r="B35" s="1095" t="s">
        <v>1025</v>
      </c>
      <c r="C35" s="99">
        <v>2</v>
      </c>
      <c r="D35" s="99">
        <v>16</v>
      </c>
      <c r="E35" s="99" t="s">
        <v>222</v>
      </c>
      <c r="F35" s="1209" t="str">
        <f>VLOOKUP(H35,'5.21명단'!$A$2:$F$700,3,FALSE)</f>
        <v>공구생산담당</v>
      </c>
      <c r="G35" s="1210" t="str">
        <f>VLOOKUP(H35,'5.21명단'!$A$2:$F$700,4,FALSE)</f>
        <v>부장</v>
      </c>
      <c r="H35" s="1368">
        <v>191103</v>
      </c>
      <c r="I35" s="100" t="s">
        <v>1026</v>
      </c>
      <c r="J35" s="101">
        <v>480</v>
      </c>
      <c r="K35" s="102">
        <v>10</v>
      </c>
      <c r="L35" s="103">
        <f t="shared" si="0"/>
        <v>490</v>
      </c>
      <c r="M35" s="31"/>
      <c r="N35" s="32"/>
      <c r="O35" s="32"/>
      <c r="P35" s="34"/>
      <c r="Q35" s="34"/>
      <c r="R35" s="34" t="s">
        <v>1027</v>
      </c>
      <c r="S35" s="32"/>
      <c r="T35" s="32"/>
      <c r="U35" s="32"/>
      <c r="V35" s="34"/>
      <c r="W35" s="35"/>
      <c r="X35" s="104"/>
      <c r="Y35" s="105" t="s">
        <v>348</v>
      </c>
      <c r="Z35" s="792"/>
      <c r="AA35"/>
    </row>
    <row r="36" spans="1:27" ht="22.5" x14ac:dyDescent="0.3">
      <c r="A36" s="106" t="s">
        <v>70</v>
      </c>
      <c r="B36" s="1095" t="s">
        <v>2259</v>
      </c>
      <c r="C36" s="99">
        <v>3</v>
      </c>
      <c r="D36" s="99">
        <v>18</v>
      </c>
      <c r="E36" s="99" t="s">
        <v>83</v>
      </c>
      <c r="F36" s="1209" t="str">
        <f>VLOOKUP(H36,'5.21명단'!$A$2:$F$700,3,FALSE)</f>
        <v>총무팀</v>
      </c>
      <c r="G36" s="1210" t="str">
        <f>VLOOKUP(H36,'5.21명단'!$A$2:$F$700,4,FALSE)</f>
        <v>주임</v>
      </c>
      <c r="H36" s="1368">
        <v>121030</v>
      </c>
      <c r="I36" s="100" t="s">
        <v>91</v>
      </c>
      <c r="J36" s="101">
        <v>650</v>
      </c>
      <c r="K36" s="102">
        <v>30</v>
      </c>
      <c r="L36" s="103">
        <f t="shared" si="0"/>
        <v>680</v>
      </c>
      <c r="M36" s="31"/>
      <c r="N36" s="32"/>
      <c r="O36" s="32"/>
      <c r="P36" s="34"/>
      <c r="Q36" s="656" t="s">
        <v>92</v>
      </c>
      <c r="R36" s="34" t="s">
        <v>1959</v>
      </c>
      <c r="S36" s="32"/>
      <c r="T36" s="32"/>
      <c r="U36" s="32"/>
      <c r="V36" s="34"/>
      <c r="W36" s="35"/>
      <c r="X36" s="104"/>
      <c r="Y36" s="105" t="s">
        <v>26</v>
      </c>
      <c r="Z36" s="515"/>
      <c r="AA36" s="1138"/>
    </row>
    <row r="37" spans="1:27" ht="22.5" x14ac:dyDescent="0.3">
      <c r="A37" s="106" t="s">
        <v>70</v>
      </c>
      <c r="B37" s="1095" t="s">
        <v>105</v>
      </c>
      <c r="C37" s="99">
        <v>3</v>
      </c>
      <c r="D37" s="99">
        <v>18</v>
      </c>
      <c r="E37" s="99" t="s">
        <v>21</v>
      </c>
      <c r="F37" s="1209" t="str">
        <f>VLOOKUP(H37,'5.21명단'!$A$2:$F$700,3,FALSE)</f>
        <v>마케팅팀</v>
      </c>
      <c r="G37" s="1210" t="str">
        <f>VLOOKUP(H37,'5.21명단'!$A$2:$F$700,4,FALSE)</f>
        <v>관리직사원</v>
      </c>
      <c r="H37" s="1368">
        <v>122137</v>
      </c>
      <c r="I37" s="100" t="s">
        <v>106</v>
      </c>
      <c r="J37" s="101">
        <v>590</v>
      </c>
      <c r="K37" s="102">
        <v>30</v>
      </c>
      <c r="L37" s="103">
        <f t="shared" si="0"/>
        <v>620</v>
      </c>
      <c r="M37" s="31"/>
      <c r="N37" s="32"/>
      <c r="O37" s="32"/>
      <c r="P37" s="34"/>
      <c r="Q37" s="34"/>
      <c r="R37" s="34" t="s">
        <v>107</v>
      </c>
      <c r="S37" s="32"/>
      <c r="T37" s="32"/>
      <c r="U37" s="32"/>
      <c r="V37" s="34"/>
      <c r="W37" s="35"/>
      <c r="X37" s="104"/>
      <c r="Y37" s="105" t="s">
        <v>33</v>
      </c>
      <c r="Z37" s="522"/>
      <c r="AA37"/>
    </row>
    <row r="38" spans="1:27" ht="22.5" x14ac:dyDescent="0.3">
      <c r="A38" s="199" t="s">
        <v>54</v>
      </c>
      <c r="B38" s="1328" t="s">
        <v>1054</v>
      </c>
      <c r="C38" s="217">
        <v>3</v>
      </c>
      <c r="D38" s="217">
        <v>18</v>
      </c>
      <c r="E38" s="217" t="s">
        <v>21</v>
      </c>
      <c r="F38" s="1321" t="str">
        <f>VLOOKUP(H38,'5.21명단'!$A$2:$F$700,3,FALSE)</f>
        <v>사업관리팀(디바이스)</v>
      </c>
      <c r="G38" s="1217" t="str">
        <f>VLOOKUP(H38,'5.21명단'!$A$2:$F$700,4,FALSE)</f>
        <v>계장</v>
      </c>
      <c r="H38" s="1388">
        <v>113046</v>
      </c>
      <c r="I38" s="218" t="s">
        <v>1055</v>
      </c>
      <c r="J38" s="219">
        <v>590</v>
      </c>
      <c r="K38" s="220">
        <v>230</v>
      </c>
      <c r="L38" s="103">
        <f t="shared" si="0"/>
        <v>820</v>
      </c>
      <c r="M38" s="31"/>
      <c r="N38" s="32"/>
      <c r="O38" s="32"/>
      <c r="P38" s="34"/>
      <c r="Q38" s="34"/>
      <c r="R38" s="34" t="s">
        <v>107</v>
      </c>
      <c r="S38" s="32"/>
      <c r="T38" s="32"/>
      <c r="U38" s="32"/>
      <c r="V38" s="34"/>
      <c r="W38" s="35"/>
      <c r="X38" s="104"/>
      <c r="Y38" s="105" t="s">
        <v>67</v>
      </c>
      <c r="Z38" s="522"/>
      <c r="AA38"/>
    </row>
    <row r="39" spans="1:27" ht="22.5" x14ac:dyDescent="0.3">
      <c r="A39" s="205" t="s">
        <v>54</v>
      </c>
      <c r="B39" s="1097" t="s">
        <v>245</v>
      </c>
      <c r="C39" s="217">
        <v>3</v>
      </c>
      <c r="D39" s="217">
        <v>18</v>
      </c>
      <c r="E39" s="217" t="s">
        <v>21</v>
      </c>
      <c r="F39" s="1321" t="str">
        <f>VLOOKUP(H39,'5.21명단'!$A$2:$F$700,3,FALSE)</f>
        <v>HRM팀</v>
      </c>
      <c r="G39" s="1217" t="str">
        <f>VLOOKUP(H39,'5.21명단'!$A$2:$F$700,4,FALSE)</f>
        <v>과장</v>
      </c>
      <c r="H39" s="1388">
        <v>113029</v>
      </c>
      <c r="I39" s="218" t="s">
        <v>336</v>
      </c>
      <c r="J39" s="219">
        <v>590</v>
      </c>
      <c r="K39" s="220">
        <v>317</v>
      </c>
      <c r="L39" s="103">
        <f t="shared" si="0"/>
        <v>907</v>
      </c>
      <c r="M39" s="31"/>
      <c r="N39" s="32"/>
      <c r="O39" s="656" t="s">
        <v>337</v>
      </c>
      <c r="P39" s="34"/>
      <c r="Q39" s="34"/>
      <c r="R39" s="34" t="s">
        <v>107</v>
      </c>
      <c r="S39" s="32"/>
      <c r="T39" s="32"/>
      <c r="U39" s="32"/>
      <c r="V39" s="34"/>
      <c r="W39" s="35"/>
      <c r="X39" s="104"/>
      <c r="Y39" s="105" t="s">
        <v>67</v>
      </c>
      <c r="Z39" s="522" t="s">
        <v>2223</v>
      </c>
      <c r="AA39"/>
    </row>
    <row r="40" spans="1:27" ht="22.5" x14ac:dyDescent="0.3">
      <c r="A40" s="205" t="s">
        <v>54</v>
      </c>
      <c r="B40" s="1097" t="s">
        <v>245</v>
      </c>
      <c r="C40" s="217">
        <v>3</v>
      </c>
      <c r="D40" s="217">
        <v>18</v>
      </c>
      <c r="E40" s="217" t="s">
        <v>21</v>
      </c>
      <c r="F40" s="1321" t="str">
        <f>VLOOKUP(H40,'5.21명단'!$A$2:$F$700,3,FALSE)</f>
        <v>HRD팀</v>
      </c>
      <c r="G40" s="1217" t="str">
        <f>VLOOKUP(H40,'5.21명단'!$A$2:$F$700,4,FALSE)</f>
        <v>차장</v>
      </c>
      <c r="H40" s="1388">
        <v>110049</v>
      </c>
      <c r="I40" s="218" t="s">
        <v>31</v>
      </c>
      <c r="J40" s="219">
        <v>590</v>
      </c>
      <c r="K40" s="220">
        <v>332</v>
      </c>
      <c r="L40" s="103">
        <f t="shared" ref="L40:L60" si="1">J40+K40</f>
        <v>922</v>
      </c>
      <c r="M40" s="31"/>
      <c r="N40" s="32"/>
      <c r="O40" s="32"/>
      <c r="P40" s="34"/>
      <c r="Q40" s="34"/>
      <c r="R40" s="34" t="s">
        <v>107</v>
      </c>
      <c r="S40" s="656" t="s">
        <v>32</v>
      </c>
      <c r="T40" s="32"/>
      <c r="U40" s="32"/>
      <c r="V40" s="34"/>
      <c r="W40" s="35"/>
      <c r="X40" s="104"/>
      <c r="Y40" s="105" t="s">
        <v>67</v>
      </c>
      <c r="Z40" s="522" t="s">
        <v>2223</v>
      </c>
      <c r="AA40"/>
    </row>
    <row r="41" spans="1:27" ht="22.5" x14ac:dyDescent="0.3">
      <c r="A41" s="199" t="s">
        <v>54</v>
      </c>
      <c r="B41" s="1095" t="s">
        <v>303</v>
      </c>
      <c r="C41" s="99">
        <v>4</v>
      </c>
      <c r="D41" s="99">
        <v>28</v>
      </c>
      <c r="E41" s="99" t="s">
        <v>21</v>
      </c>
      <c r="F41" s="1209" t="str">
        <f>VLOOKUP(H41,'5.21명단'!$A$2:$F$700,3,FALSE)</f>
        <v>자동화1팀</v>
      </c>
      <c r="G41" s="1210" t="str">
        <f>VLOOKUP(H41,'5.21명단'!$A$2:$F$700,4,FALSE)</f>
        <v>과장</v>
      </c>
      <c r="H41" s="1285">
        <v>115010</v>
      </c>
      <c r="I41" s="100" t="s">
        <v>305</v>
      </c>
      <c r="J41" s="101">
        <v>700</v>
      </c>
      <c r="K41" s="102">
        <v>417</v>
      </c>
      <c r="L41" s="103">
        <f t="shared" si="1"/>
        <v>1117</v>
      </c>
      <c r="M41" s="31"/>
      <c r="N41" s="32"/>
      <c r="O41" s="32"/>
      <c r="P41" s="34"/>
      <c r="Q41" s="34"/>
      <c r="R41" s="34" t="s">
        <v>306</v>
      </c>
      <c r="S41" s="32"/>
      <c r="T41" s="32"/>
      <c r="U41" s="32"/>
      <c r="V41" s="34"/>
      <c r="W41" s="35"/>
      <c r="X41" s="104"/>
      <c r="Y41" s="105" t="s">
        <v>67</v>
      </c>
      <c r="Z41" s="522"/>
      <c r="AA41"/>
    </row>
    <row r="42" spans="1:27" ht="22.5" x14ac:dyDescent="0.3">
      <c r="A42" s="276" t="s">
        <v>54</v>
      </c>
      <c r="B42" s="1098" t="s">
        <v>698</v>
      </c>
      <c r="C42" s="277">
        <v>4</v>
      </c>
      <c r="D42" s="277">
        <v>22</v>
      </c>
      <c r="E42" s="277" t="s">
        <v>589</v>
      </c>
      <c r="F42" s="1215" t="str">
        <f>VLOOKUP(H42,'5.21명단'!$A$2:$F$700,3,FALSE)</f>
        <v>생산2팀(성서)</v>
      </c>
      <c r="G42" s="1216" t="str">
        <f>VLOOKUP(H42,'5.21명단'!$A$2:$F$700,4,FALSE)</f>
        <v>과장</v>
      </c>
      <c r="H42" s="1370">
        <v>110066</v>
      </c>
      <c r="I42" s="278" t="s">
        <v>696</v>
      </c>
      <c r="J42" s="279">
        <v>385</v>
      </c>
      <c r="K42" s="295">
        <v>323.8</v>
      </c>
      <c r="L42" s="281">
        <f t="shared" si="1"/>
        <v>708.8</v>
      </c>
      <c r="M42" s="282"/>
      <c r="N42" s="269"/>
      <c r="O42" s="269"/>
      <c r="P42" s="283"/>
      <c r="Q42" s="283"/>
      <c r="R42" s="283" t="s">
        <v>306</v>
      </c>
      <c r="S42" s="269"/>
      <c r="T42" s="269"/>
      <c r="U42" s="269"/>
      <c r="V42" s="283"/>
      <c r="W42" s="284"/>
      <c r="X42" s="285"/>
      <c r="Y42" s="286" t="s">
        <v>592</v>
      </c>
      <c r="Z42" s="522"/>
      <c r="AA42"/>
    </row>
    <row r="43" spans="1:27" ht="22.5" x14ac:dyDescent="0.3">
      <c r="A43" s="199" t="s">
        <v>54</v>
      </c>
      <c r="B43" s="1095" t="s">
        <v>1338</v>
      </c>
      <c r="C43" s="99">
        <v>5</v>
      </c>
      <c r="D43" s="99">
        <v>27</v>
      </c>
      <c r="E43" s="99" t="s">
        <v>288</v>
      </c>
      <c r="F43" s="1209" t="str">
        <f>VLOOKUP(H43,'5.21명단'!$A$2:$F$700,3,FALSE)</f>
        <v>솔루션서비스팀</v>
      </c>
      <c r="G43" s="1217" t="str">
        <f>VLOOKUP(H43,'5.21명단'!$A$2:$F$700,4,FALSE)</f>
        <v>주임</v>
      </c>
      <c r="H43" s="1285">
        <v>122097</v>
      </c>
      <c r="I43" s="100" t="s">
        <v>1339</v>
      </c>
      <c r="J43" s="101">
        <v>670</v>
      </c>
      <c r="K43" s="220">
        <v>430</v>
      </c>
      <c r="L43" s="103">
        <f t="shared" si="1"/>
        <v>1100</v>
      </c>
      <c r="M43" s="31"/>
      <c r="N43" s="32"/>
      <c r="O43" s="32"/>
      <c r="P43" s="34"/>
      <c r="Q43" s="34"/>
      <c r="R43" s="34" t="s">
        <v>1340</v>
      </c>
      <c r="S43" s="32"/>
      <c r="T43" s="32"/>
      <c r="U43" s="32"/>
      <c r="V43" s="34"/>
      <c r="W43" s="35"/>
      <c r="X43" s="104"/>
      <c r="Y43" s="105" t="s">
        <v>67</v>
      </c>
      <c r="Z43" s="522"/>
      <c r="AA43" s="1327"/>
    </row>
    <row r="44" spans="1:27" ht="22.5" x14ac:dyDescent="0.3">
      <c r="A44" s="205" t="s">
        <v>416</v>
      </c>
      <c r="B44" s="1095" t="s">
        <v>821</v>
      </c>
      <c r="C44" s="99">
        <v>3</v>
      </c>
      <c r="D44" s="99">
        <v>20</v>
      </c>
      <c r="E44" s="99" t="s">
        <v>501</v>
      </c>
      <c r="F44" s="1209" t="str">
        <f>VLOOKUP(H44,'5.21명단'!$A$2:$F$700,3,FALSE)</f>
        <v>자동화1팀</v>
      </c>
      <c r="G44" s="1210" t="str">
        <f>VLOOKUP(H44,'5.21명단'!$A$2:$F$700,4,FALSE)</f>
        <v>대리</v>
      </c>
      <c r="H44" s="1368">
        <v>118008</v>
      </c>
      <c r="I44" s="100" t="s">
        <v>822</v>
      </c>
      <c r="J44" s="101">
        <v>590</v>
      </c>
      <c r="K44" s="102">
        <v>232.6</v>
      </c>
      <c r="L44" s="103">
        <f t="shared" si="1"/>
        <v>822.6</v>
      </c>
      <c r="M44" s="31"/>
      <c r="N44" s="32"/>
      <c r="O44" s="32"/>
      <c r="P44" s="34"/>
      <c r="Q44" s="34"/>
      <c r="R44" s="34" t="s">
        <v>823</v>
      </c>
      <c r="S44" s="32"/>
      <c r="T44" s="32"/>
      <c r="U44" s="32"/>
      <c r="V44" s="34"/>
      <c r="W44" s="35"/>
      <c r="X44" s="104"/>
      <c r="Y44" s="105" t="s">
        <v>824</v>
      </c>
      <c r="Z44" s="522"/>
      <c r="AA44"/>
    </row>
    <row r="45" spans="1:27" ht="22.5" x14ac:dyDescent="0.3">
      <c r="A45" s="106" t="s">
        <v>63</v>
      </c>
      <c r="B45" s="1082" t="s">
        <v>1186</v>
      </c>
      <c r="C45" s="99">
        <v>3</v>
      </c>
      <c r="D45" s="99">
        <v>20</v>
      </c>
      <c r="E45" s="99" t="s">
        <v>21</v>
      </c>
      <c r="F45" s="1209" t="str">
        <f>VLOOKUP(H45,'5.21명단'!$A$2:$F$700,3,FALSE)</f>
        <v>공정장비팀</v>
      </c>
      <c r="G45" s="1210" t="str">
        <f>VLOOKUP(H45,'5.21명단'!$A$2:$F$700,4,FALSE)</f>
        <v>과장</v>
      </c>
      <c r="H45" s="1368">
        <v>111002</v>
      </c>
      <c r="I45" s="100" t="s">
        <v>1187</v>
      </c>
      <c r="J45" s="101">
        <v>620</v>
      </c>
      <c r="K45" s="102">
        <v>230</v>
      </c>
      <c r="L45" s="103">
        <f t="shared" si="1"/>
        <v>850</v>
      </c>
      <c r="M45" s="31"/>
      <c r="N45" s="32"/>
      <c r="O45" s="32"/>
      <c r="P45" s="34"/>
      <c r="Q45" s="34"/>
      <c r="R45" s="34" t="s">
        <v>291</v>
      </c>
      <c r="S45" s="32"/>
      <c r="T45" s="32"/>
      <c r="U45" s="32"/>
      <c r="V45" s="34"/>
      <c r="W45" s="35"/>
      <c r="X45" s="104"/>
      <c r="Y45" s="105" t="s">
        <v>67</v>
      </c>
      <c r="Z45" s="522"/>
      <c r="AA45"/>
    </row>
    <row r="46" spans="1:27" ht="22.5" x14ac:dyDescent="0.3">
      <c r="A46" s="442" t="s">
        <v>54</v>
      </c>
      <c r="B46" s="1095" t="s">
        <v>1380</v>
      </c>
      <c r="C46" s="443">
        <v>2</v>
      </c>
      <c r="D46" s="443">
        <v>14</v>
      </c>
      <c r="E46" s="443" t="s">
        <v>990</v>
      </c>
      <c r="F46" s="1220" t="str">
        <f>VLOOKUP(H46,'5.21명단'!$A$2:$F$700,3,FALSE)</f>
        <v>솔루션영업팀</v>
      </c>
      <c r="G46" s="1217" t="str">
        <f>VLOOKUP(H46,'5.21명단'!$A$2:$F$700,4,FALSE)</f>
        <v>관리직사원</v>
      </c>
      <c r="H46" s="1373">
        <v>122140</v>
      </c>
      <c r="I46" s="444" t="s">
        <v>1381</v>
      </c>
      <c r="J46" s="445">
        <v>470</v>
      </c>
      <c r="K46" s="220">
        <v>120</v>
      </c>
      <c r="L46" s="446">
        <f t="shared" si="1"/>
        <v>590</v>
      </c>
      <c r="M46" s="447"/>
      <c r="N46" s="448"/>
      <c r="O46" s="448"/>
      <c r="P46" s="449"/>
      <c r="Q46" s="449"/>
      <c r="R46" s="449" t="s">
        <v>1382</v>
      </c>
      <c r="S46" s="448"/>
      <c r="T46" s="448"/>
      <c r="U46" s="448"/>
      <c r="V46" s="449"/>
      <c r="W46" s="450"/>
      <c r="X46" s="451"/>
      <c r="Y46" s="452" t="s">
        <v>1383</v>
      </c>
      <c r="Z46" s="522"/>
      <c r="AA46"/>
    </row>
    <row r="47" spans="1:27" x14ac:dyDescent="0.3">
      <c r="A47" s="442" t="s">
        <v>54</v>
      </c>
      <c r="B47" s="1095" t="s">
        <v>2224</v>
      </c>
      <c r="C47" s="443">
        <v>1</v>
      </c>
      <c r="D47" s="443">
        <v>7</v>
      </c>
      <c r="E47" s="443" t="s">
        <v>21</v>
      </c>
      <c r="F47" s="1220" t="str">
        <f>VLOOKUP(H47,'5.21명단'!$A$2:$F$700,3,FALSE)</f>
        <v>감사팀</v>
      </c>
      <c r="G47" s="1217" t="str">
        <f>VLOOKUP(H47,'5.21명단'!$A$2:$F$700,4,FALSE)</f>
        <v>부장</v>
      </c>
      <c r="H47" s="1373">
        <v>194057</v>
      </c>
      <c r="I47" s="444" t="s">
        <v>1060</v>
      </c>
      <c r="J47" s="445">
        <v>340</v>
      </c>
      <c r="K47" s="220">
        <v>227</v>
      </c>
      <c r="L47" s="446">
        <f t="shared" si="1"/>
        <v>567</v>
      </c>
      <c r="M47" s="447"/>
      <c r="N47" s="448"/>
      <c r="O47" s="448"/>
      <c r="P47" s="449"/>
      <c r="Q47" s="449"/>
      <c r="R47" s="449">
        <v>14</v>
      </c>
      <c r="S47" s="448"/>
      <c r="T47" s="448"/>
      <c r="U47" s="448"/>
      <c r="V47" s="449"/>
      <c r="W47" s="450"/>
      <c r="X47" s="451"/>
      <c r="Y47" s="452" t="s">
        <v>67</v>
      </c>
      <c r="Z47" s="522" t="s">
        <v>2226</v>
      </c>
      <c r="AA47"/>
    </row>
    <row r="48" spans="1:27" ht="22.5" x14ac:dyDescent="0.3">
      <c r="A48" s="199" t="s">
        <v>63</v>
      </c>
      <c r="B48" s="1095" t="s">
        <v>438</v>
      </c>
      <c r="C48" s="99">
        <v>3</v>
      </c>
      <c r="D48" s="99">
        <v>18</v>
      </c>
      <c r="E48" s="99" t="s">
        <v>327</v>
      </c>
      <c r="F48" s="1209" t="str">
        <f>VLOOKUP(H48,'5.21명단'!$A$2:$F$700,3,FALSE)</f>
        <v>기술서비스팀</v>
      </c>
      <c r="G48" s="1210" t="str">
        <f>VLOOKUP(H48,'5.21명단'!$A$2:$F$700,4,FALSE)</f>
        <v>차장</v>
      </c>
      <c r="H48" s="1368">
        <v>110009</v>
      </c>
      <c r="I48" s="100" t="s">
        <v>440</v>
      </c>
      <c r="J48" s="101">
        <v>341</v>
      </c>
      <c r="K48" s="102">
        <v>84</v>
      </c>
      <c r="L48" s="103">
        <f t="shared" si="1"/>
        <v>425</v>
      </c>
      <c r="M48" s="31"/>
      <c r="N48" s="32"/>
      <c r="O48" s="32"/>
      <c r="P48" s="34"/>
      <c r="Q48" s="34"/>
      <c r="R48" s="34" t="s">
        <v>441</v>
      </c>
      <c r="S48" s="32"/>
      <c r="T48" s="32"/>
      <c r="U48" s="32"/>
      <c r="V48" s="34"/>
      <c r="W48" s="35"/>
      <c r="X48" s="104"/>
      <c r="Y48" s="105" t="s">
        <v>280</v>
      </c>
      <c r="Z48" s="522" t="s">
        <v>1629</v>
      </c>
      <c r="AA48"/>
    </row>
    <row r="49" spans="1:16384" s="1134" customFormat="1" ht="22.5" x14ac:dyDescent="0.3">
      <c r="A49" s="442" t="s">
        <v>54</v>
      </c>
      <c r="B49" s="1095" t="s">
        <v>2225</v>
      </c>
      <c r="C49" s="443">
        <v>2</v>
      </c>
      <c r="D49" s="443">
        <v>14</v>
      </c>
      <c r="E49" s="443" t="s">
        <v>21</v>
      </c>
      <c r="F49" s="1220" t="str">
        <f>VLOOKUP(H49,'5.21명단'!$A$2:$F$700,3,FALSE)</f>
        <v>감사팀</v>
      </c>
      <c r="G49" s="1217" t="str">
        <f>VLOOKUP(H49,'5.21명단'!$A$2:$F$700,4,FALSE)</f>
        <v>부장</v>
      </c>
      <c r="H49" s="1373">
        <v>194057</v>
      </c>
      <c r="I49" s="444" t="s">
        <v>1060</v>
      </c>
      <c r="J49" s="445">
        <v>430</v>
      </c>
      <c r="K49" s="220">
        <v>227</v>
      </c>
      <c r="L49" s="446">
        <f t="shared" si="1"/>
        <v>657</v>
      </c>
      <c r="M49" s="447"/>
      <c r="N49" s="448"/>
      <c r="O49" s="448"/>
      <c r="P49" s="449"/>
      <c r="Q49" s="449"/>
      <c r="R49" s="449" t="s">
        <v>323</v>
      </c>
      <c r="S49" s="448"/>
      <c r="T49" s="448"/>
      <c r="U49" s="448"/>
      <c r="V49" s="449"/>
      <c r="W49" s="450"/>
      <c r="X49" s="451"/>
      <c r="Y49" s="452" t="s">
        <v>67</v>
      </c>
      <c r="Z49" s="522" t="s">
        <v>2226</v>
      </c>
      <c r="AA49" s="1121"/>
      <c r="AB49" s="1129"/>
      <c r="AC49" s="214"/>
      <c r="AD49" s="214"/>
      <c r="AE49" s="214"/>
      <c r="AF49" s="1130"/>
      <c r="AG49" s="214"/>
      <c r="AH49" s="1130"/>
      <c r="AI49" s="1131"/>
      <c r="AJ49" s="1131"/>
      <c r="AK49" s="1132"/>
      <c r="AL49" s="1133"/>
      <c r="AM49" s="1133"/>
      <c r="AN49" s="1133"/>
      <c r="AO49" s="1133"/>
      <c r="AP49" s="1133"/>
      <c r="AQ49" s="1133"/>
      <c r="AR49" s="1133"/>
      <c r="AS49" s="1133"/>
      <c r="AT49" s="1133"/>
      <c r="AU49" s="1133"/>
      <c r="AV49" s="1133"/>
      <c r="AW49" s="214"/>
      <c r="AX49" s="214"/>
      <c r="AY49" s="1122"/>
      <c r="AZ49" s="1121"/>
      <c r="BA49" s="1129"/>
      <c r="BB49" s="214"/>
      <c r="BC49" s="214"/>
      <c r="BD49" s="214"/>
      <c r="BE49" s="1130"/>
      <c r="BF49" s="214"/>
      <c r="BG49" s="1130"/>
      <c r="BH49" s="1131"/>
      <c r="BI49" s="1131"/>
      <c r="BJ49" s="1132"/>
      <c r="BK49" s="1133"/>
      <c r="BL49" s="1133"/>
      <c r="BM49" s="1133"/>
      <c r="BN49" s="1133"/>
      <c r="BO49" s="1133"/>
      <c r="BP49" s="1133"/>
      <c r="BQ49" s="1133"/>
      <c r="BR49" s="1133"/>
      <c r="BS49" s="1133"/>
      <c r="BT49" s="1133"/>
      <c r="BU49" s="1133"/>
      <c r="BV49" s="214"/>
      <c r="BW49" s="214"/>
      <c r="BX49" s="1122"/>
      <c r="BY49" s="1121"/>
      <c r="BZ49" s="1129"/>
      <c r="CA49" s="214"/>
      <c r="CB49" s="214"/>
      <c r="CC49" s="214"/>
      <c r="CD49" s="1130"/>
      <c r="CE49" s="214"/>
      <c r="CF49" s="1130"/>
      <c r="CG49" s="1131"/>
      <c r="CH49" s="1131"/>
      <c r="CI49" s="1132"/>
      <c r="CJ49" s="1133"/>
      <c r="CK49" s="1133"/>
      <c r="CL49" s="1133"/>
      <c r="CM49" s="1133"/>
      <c r="CN49" s="1133"/>
      <c r="CO49" s="1133"/>
      <c r="CP49" s="1133"/>
      <c r="CQ49" s="1133"/>
      <c r="CR49" s="1133"/>
      <c r="CS49" s="1133"/>
      <c r="CT49" s="1133"/>
      <c r="CU49" s="214"/>
      <c r="CV49" s="214"/>
      <c r="CW49" s="1122"/>
      <c r="CX49" s="1121"/>
      <c r="CY49" s="1129"/>
      <c r="CZ49" s="214"/>
      <c r="DA49" s="214"/>
      <c r="DB49" s="214"/>
      <c r="DC49" s="1130"/>
      <c r="DD49" s="214"/>
      <c r="DE49" s="1130"/>
      <c r="DF49" s="1131"/>
      <c r="DG49" s="1131"/>
      <c r="DH49" s="1132"/>
      <c r="DI49" s="1133"/>
      <c r="DJ49" s="1133"/>
      <c r="DK49" s="1133"/>
      <c r="DL49" s="1133"/>
      <c r="DM49" s="1133"/>
      <c r="DN49" s="1133"/>
      <c r="DO49" s="1133"/>
      <c r="DP49" s="1133"/>
      <c r="DQ49" s="1133"/>
      <c r="DR49" s="1133"/>
      <c r="DS49" s="1133"/>
      <c r="DT49" s="214"/>
      <c r="DU49" s="214"/>
      <c r="DV49" s="1122"/>
      <c r="DW49" s="1121"/>
      <c r="DX49" s="1129"/>
      <c r="DY49" s="214"/>
      <c r="DZ49" s="214"/>
      <c r="EA49" s="214"/>
      <c r="EB49" s="1130"/>
      <c r="EC49" s="214"/>
      <c r="ED49" s="1130"/>
      <c r="EE49" s="1131"/>
      <c r="EF49" s="1131"/>
      <c r="EG49" s="1132"/>
      <c r="EH49" s="1133"/>
      <c r="EI49" s="1133"/>
      <c r="EJ49" s="1133"/>
      <c r="EK49" s="1133"/>
      <c r="EL49" s="1133"/>
      <c r="EM49" s="1133"/>
      <c r="EN49" s="1133"/>
      <c r="EO49" s="1133"/>
      <c r="EP49" s="1133"/>
      <c r="EQ49" s="1133"/>
      <c r="ER49" s="1133"/>
      <c r="ES49" s="214"/>
      <c r="ET49" s="214"/>
      <c r="EU49" s="1122"/>
      <c r="EV49" s="1121"/>
      <c r="EW49" s="1129"/>
      <c r="EX49" s="214"/>
      <c r="EY49" s="214"/>
      <c r="EZ49" s="214"/>
      <c r="FA49" s="1130"/>
      <c r="FB49" s="214"/>
      <c r="FC49" s="1130"/>
      <c r="FD49" s="1131"/>
      <c r="FE49" s="1131"/>
      <c r="FF49" s="1132"/>
      <c r="FG49" s="1133"/>
      <c r="FH49" s="1133"/>
      <c r="FI49" s="1133"/>
      <c r="FJ49" s="1133"/>
      <c r="FK49" s="1133"/>
      <c r="FL49" s="1133"/>
      <c r="FM49" s="1133"/>
      <c r="FN49" s="1133"/>
      <c r="FO49" s="1133"/>
      <c r="FP49" s="1133"/>
      <c r="FQ49" s="1133"/>
      <c r="FR49" s="214"/>
      <c r="FS49" s="214"/>
      <c r="FT49" s="1122"/>
      <c r="FU49" s="1121"/>
      <c r="FV49" s="1129"/>
      <c r="FW49" s="214"/>
      <c r="FX49" s="214"/>
      <c r="FY49" s="214"/>
      <c r="FZ49" s="1130"/>
      <c r="GA49" s="214"/>
      <c r="GB49" s="1130"/>
      <c r="GC49" s="1131"/>
      <c r="GD49" s="1131"/>
      <c r="GE49" s="1132"/>
      <c r="GF49" s="1133"/>
      <c r="GG49" s="1133"/>
      <c r="GH49" s="1133"/>
      <c r="GI49" s="1133"/>
      <c r="GJ49" s="1133"/>
      <c r="GK49" s="1133"/>
      <c r="GL49" s="1133"/>
      <c r="GM49" s="1133"/>
      <c r="GN49" s="1133"/>
      <c r="GO49" s="1133"/>
      <c r="GP49" s="1133"/>
      <c r="GQ49" s="214"/>
      <c r="GR49" s="214"/>
      <c r="GS49" s="1122"/>
      <c r="GT49" s="1121"/>
      <c r="GU49" s="1129"/>
      <c r="GV49" s="214"/>
      <c r="GW49" s="214"/>
      <c r="GX49" s="214"/>
      <c r="GY49" s="1130"/>
      <c r="GZ49" s="214"/>
      <c r="HA49" s="1130"/>
      <c r="HB49" s="1131"/>
      <c r="HC49" s="1131"/>
      <c r="HD49" s="1132"/>
      <c r="HE49" s="1133"/>
      <c r="HF49" s="1133"/>
      <c r="HG49" s="1133"/>
      <c r="HH49" s="1133"/>
      <c r="HI49" s="1133"/>
      <c r="HJ49" s="1133"/>
      <c r="HK49" s="1133"/>
      <c r="HL49" s="1133"/>
      <c r="HM49" s="1133"/>
      <c r="HN49" s="1133"/>
      <c r="HO49" s="1133"/>
      <c r="HP49" s="214"/>
      <c r="HQ49" s="214"/>
      <c r="HR49" s="1122"/>
      <c r="HS49" s="1121"/>
      <c r="HT49" s="1129"/>
      <c r="HU49" s="214"/>
      <c r="HV49" s="214"/>
      <c r="HW49" s="214"/>
      <c r="HX49" s="1130"/>
      <c r="HY49" s="214"/>
      <c r="HZ49" s="1130"/>
      <c r="IA49" s="1131"/>
      <c r="IB49" s="1131"/>
      <c r="IC49" s="1132"/>
      <c r="ID49" s="1133"/>
      <c r="IE49" s="1133"/>
      <c r="IF49" s="1133"/>
      <c r="IG49" s="1133"/>
      <c r="IH49" s="1133"/>
      <c r="II49" s="1133"/>
      <c r="IJ49" s="1133"/>
      <c r="IK49" s="1133"/>
      <c r="IL49" s="1133"/>
      <c r="IM49" s="1133"/>
      <c r="IN49" s="1133"/>
      <c r="IO49" s="214"/>
      <c r="IP49" s="214"/>
      <c r="IQ49" s="1122"/>
      <c r="IR49" s="1121"/>
      <c r="IS49" s="1129"/>
      <c r="IT49" s="214"/>
      <c r="IU49" s="214"/>
      <c r="IV49" s="214"/>
      <c r="IW49" s="1130"/>
      <c r="IX49" s="214"/>
      <c r="IY49" s="1130"/>
      <c r="IZ49" s="1131"/>
      <c r="JA49" s="1131"/>
      <c r="JB49" s="1132"/>
      <c r="JC49" s="1133"/>
      <c r="JD49" s="1133"/>
      <c r="JE49" s="1133"/>
      <c r="JF49" s="1133"/>
      <c r="JG49" s="1133"/>
      <c r="JH49" s="1133"/>
      <c r="JI49" s="1133"/>
      <c r="JJ49" s="1133"/>
      <c r="JK49" s="1133"/>
      <c r="JL49" s="1133"/>
      <c r="JM49" s="1133"/>
      <c r="JN49" s="214"/>
      <c r="JO49" s="214"/>
      <c r="JP49" s="1122"/>
      <c r="JQ49" s="1121"/>
      <c r="JR49" s="1129"/>
      <c r="JS49" s="214"/>
      <c r="JT49" s="214"/>
      <c r="JU49" s="214"/>
      <c r="JV49" s="1130"/>
      <c r="JW49" s="214"/>
      <c r="JX49" s="1130"/>
      <c r="JY49" s="1131"/>
      <c r="JZ49" s="1131"/>
      <c r="KA49" s="1132"/>
      <c r="KB49" s="1133"/>
      <c r="KC49" s="1133"/>
      <c r="KD49" s="1133"/>
      <c r="KE49" s="1133"/>
      <c r="KF49" s="1133"/>
      <c r="KG49" s="1133"/>
      <c r="KH49" s="1133"/>
      <c r="KI49" s="1133"/>
      <c r="KJ49" s="1133"/>
      <c r="KK49" s="1133"/>
      <c r="KL49" s="1133"/>
      <c r="KM49" s="214"/>
      <c r="KN49" s="214"/>
      <c r="KO49" s="1122"/>
      <c r="KP49" s="1121"/>
      <c r="KQ49" s="1129"/>
      <c r="KR49" s="214"/>
      <c r="KS49" s="214"/>
      <c r="KT49" s="214"/>
      <c r="KU49" s="1130"/>
      <c r="KV49" s="214"/>
      <c r="KW49" s="1130"/>
      <c r="KX49" s="1131"/>
      <c r="KY49" s="1131"/>
      <c r="KZ49" s="1132"/>
      <c r="LA49" s="1133"/>
      <c r="LB49" s="1133"/>
      <c r="LC49" s="1133"/>
      <c r="LD49" s="1133"/>
      <c r="LE49" s="1133"/>
      <c r="LF49" s="1133"/>
      <c r="LG49" s="1133"/>
      <c r="LH49" s="1133"/>
      <c r="LI49" s="1133"/>
      <c r="LJ49" s="1133"/>
      <c r="LK49" s="1133"/>
      <c r="LL49" s="214"/>
      <c r="LM49" s="214"/>
      <c r="LN49" s="1122"/>
      <c r="LO49" s="1121"/>
      <c r="LP49" s="1129"/>
      <c r="LQ49" s="214"/>
      <c r="LR49" s="214"/>
      <c r="LS49" s="214"/>
      <c r="LT49" s="1130"/>
      <c r="LU49" s="214"/>
      <c r="LV49" s="1130"/>
      <c r="LW49" s="1131"/>
      <c r="LX49" s="1131"/>
      <c r="LY49" s="1132"/>
      <c r="LZ49" s="1133"/>
      <c r="MA49" s="1133"/>
      <c r="MB49" s="1133"/>
      <c r="MC49" s="1133"/>
      <c r="MD49" s="1133"/>
      <c r="ME49" s="1133"/>
      <c r="MF49" s="1133"/>
      <c r="MG49" s="1133"/>
      <c r="MH49" s="1133"/>
      <c r="MI49" s="1133"/>
      <c r="MJ49" s="1133"/>
      <c r="MK49" s="214"/>
      <c r="ML49" s="214"/>
      <c r="MM49" s="1122"/>
      <c r="MN49" s="1121"/>
      <c r="MO49" s="1129"/>
      <c r="MP49" s="214"/>
      <c r="MQ49" s="214"/>
      <c r="MR49" s="214"/>
      <c r="MS49" s="1130"/>
      <c r="MT49" s="214"/>
      <c r="MU49" s="1130"/>
      <c r="MV49" s="1131"/>
      <c r="MW49" s="1131"/>
      <c r="MX49" s="1132"/>
      <c r="MY49" s="1133"/>
      <c r="MZ49" s="1133"/>
      <c r="NA49" s="1133"/>
      <c r="NB49" s="1133"/>
      <c r="NC49" s="1133"/>
      <c r="ND49" s="1133"/>
      <c r="NE49" s="1133"/>
      <c r="NF49" s="1133"/>
      <c r="NG49" s="1133"/>
      <c r="NH49" s="1133"/>
      <c r="NI49" s="1133"/>
      <c r="NJ49" s="214"/>
      <c r="NK49" s="214"/>
      <c r="NL49" s="1122"/>
      <c r="NM49" s="1121"/>
      <c r="NN49" s="1129"/>
      <c r="NO49" s="214"/>
      <c r="NP49" s="214"/>
      <c r="NQ49" s="214"/>
      <c r="NR49" s="1130"/>
      <c r="NS49" s="214"/>
      <c r="NT49" s="1130"/>
      <c r="NU49" s="1131"/>
      <c r="NV49" s="1131"/>
      <c r="NW49" s="1132"/>
      <c r="NX49" s="1133"/>
      <c r="NY49" s="1133"/>
      <c r="NZ49" s="1133"/>
      <c r="OA49" s="1133"/>
      <c r="OB49" s="1133"/>
      <c r="OC49" s="1133"/>
      <c r="OD49" s="1133"/>
      <c r="OE49" s="1133"/>
      <c r="OF49" s="1133"/>
      <c r="OG49" s="1133"/>
      <c r="OH49" s="1133"/>
      <c r="OI49" s="214"/>
      <c r="OJ49" s="214"/>
      <c r="OK49" s="1122"/>
      <c r="OL49" s="1121"/>
      <c r="OM49" s="1129"/>
      <c r="ON49" s="214"/>
      <c r="OO49" s="214"/>
      <c r="OP49" s="214"/>
      <c r="OQ49" s="1130"/>
      <c r="OR49" s="214"/>
      <c r="OS49" s="1130"/>
      <c r="OT49" s="1131"/>
      <c r="OU49" s="1131"/>
      <c r="OV49" s="1132"/>
      <c r="OW49" s="1133"/>
      <c r="OX49" s="1133"/>
      <c r="OY49" s="1133"/>
      <c r="OZ49" s="1133"/>
      <c r="PA49" s="1133"/>
      <c r="PB49" s="1133"/>
      <c r="PC49" s="1133"/>
      <c r="PD49" s="1133"/>
      <c r="PE49" s="1133"/>
      <c r="PF49" s="1133"/>
      <c r="PG49" s="1133"/>
      <c r="PH49" s="214"/>
      <c r="PI49" s="214"/>
      <c r="PJ49" s="1122"/>
      <c r="PK49" s="1121"/>
      <c r="PL49" s="1129"/>
      <c r="PM49" s="214"/>
      <c r="PN49" s="214"/>
      <c r="PO49" s="214"/>
      <c r="PP49" s="1130"/>
      <c r="PQ49" s="214"/>
      <c r="PR49" s="1130"/>
      <c r="PS49" s="1131"/>
      <c r="PT49" s="1131"/>
      <c r="PU49" s="1132"/>
      <c r="PV49" s="1133"/>
      <c r="PW49" s="1133"/>
      <c r="PX49" s="1133"/>
      <c r="PY49" s="1133"/>
      <c r="PZ49" s="1133"/>
      <c r="QA49" s="1133"/>
      <c r="QB49" s="1133"/>
      <c r="QC49" s="1133"/>
      <c r="QD49" s="1133"/>
      <c r="QE49" s="1133"/>
      <c r="QF49" s="1133"/>
      <c r="QG49" s="214"/>
      <c r="QH49" s="214"/>
      <c r="QI49" s="1122"/>
      <c r="QJ49" s="1121"/>
      <c r="QK49" s="1129"/>
      <c r="QL49" s="214"/>
      <c r="QM49" s="214"/>
      <c r="QN49" s="214"/>
      <c r="QO49" s="1130"/>
      <c r="QP49" s="214"/>
      <c r="QQ49" s="1130"/>
      <c r="QR49" s="1131"/>
      <c r="QS49" s="1131"/>
      <c r="QT49" s="1132"/>
      <c r="QU49" s="1133"/>
      <c r="QV49" s="1133"/>
      <c r="QW49" s="1133"/>
      <c r="QX49" s="1133"/>
      <c r="QY49" s="1133"/>
      <c r="QZ49" s="1133"/>
      <c r="RA49" s="1133"/>
      <c r="RB49" s="1133"/>
      <c r="RC49" s="1133"/>
      <c r="RD49" s="1133"/>
      <c r="RE49" s="1133"/>
      <c r="RF49" s="214"/>
      <c r="RG49" s="214"/>
      <c r="RH49" s="1122"/>
      <c r="RI49" s="1121"/>
      <c r="RJ49" s="1129"/>
      <c r="RK49" s="214"/>
      <c r="RL49" s="214"/>
      <c r="RM49" s="214"/>
      <c r="RN49" s="1130"/>
      <c r="RO49" s="214"/>
      <c r="RP49" s="1130"/>
      <c r="RQ49" s="1131"/>
      <c r="RR49" s="1131"/>
      <c r="RS49" s="1132"/>
      <c r="RT49" s="1133"/>
      <c r="RU49" s="1133"/>
      <c r="RV49" s="1133"/>
      <c r="RW49" s="1133"/>
      <c r="RX49" s="1133"/>
      <c r="RY49" s="1133"/>
      <c r="RZ49" s="1133"/>
      <c r="SA49" s="1133"/>
      <c r="SB49" s="1133"/>
      <c r="SC49" s="1133"/>
      <c r="SD49" s="1133"/>
      <c r="SE49" s="214"/>
      <c r="SF49" s="214"/>
      <c r="SG49" s="1122"/>
      <c r="SH49" s="1121"/>
      <c r="SI49" s="1129"/>
      <c r="SJ49" s="214"/>
      <c r="SK49" s="214"/>
      <c r="SL49" s="214"/>
      <c r="SM49" s="1130"/>
      <c r="SN49" s="214"/>
      <c r="SO49" s="1130"/>
      <c r="SP49" s="1131"/>
      <c r="SQ49" s="1131"/>
      <c r="SR49" s="1132"/>
      <c r="SS49" s="1133"/>
      <c r="ST49" s="1133"/>
      <c r="SU49" s="1133"/>
      <c r="SV49" s="1133"/>
      <c r="SW49" s="1133"/>
      <c r="SX49" s="1133"/>
      <c r="SY49" s="1133"/>
      <c r="SZ49" s="1133"/>
      <c r="TA49" s="1133"/>
      <c r="TB49" s="1133"/>
      <c r="TC49" s="1133"/>
      <c r="TD49" s="214"/>
      <c r="TE49" s="214"/>
      <c r="TF49" s="1122"/>
      <c r="TG49" s="1121"/>
      <c r="TH49" s="1129"/>
      <c r="TI49" s="214"/>
      <c r="TJ49" s="214"/>
      <c r="TK49" s="214"/>
      <c r="TL49" s="1130"/>
      <c r="TM49" s="214"/>
      <c r="TN49" s="1130"/>
      <c r="TO49" s="1131"/>
      <c r="TP49" s="1131"/>
      <c r="TQ49" s="1132"/>
      <c r="TR49" s="1133"/>
      <c r="TS49" s="1133"/>
      <c r="TT49" s="1133"/>
      <c r="TU49" s="1133"/>
      <c r="TV49" s="1133"/>
      <c r="TW49" s="1133"/>
      <c r="TX49" s="1133"/>
      <c r="TY49" s="1133"/>
      <c r="TZ49" s="1133"/>
      <c r="UA49" s="1133"/>
      <c r="UB49" s="1133"/>
      <c r="UC49" s="214"/>
      <c r="UD49" s="214"/>
      <c r="UE49" s="1122"/>
      <c r="UF49" s="1121"/>
      <c r="UG49" s="1129"/>
      <c r="UH49" s="214"/>
      <c r="UI49" s="214"/>
      <c r="UJ49" s="214"/>
      <c r="UK49" s="1130"/>
      <c r="UL49" s="214"/>
      <c r="UM49" s="1130"/>
      <c r="UN49" s="1131"/>
      <c r="UO49" s="1131"/>
      <c r="UP49" s="1132"/>
      <c r="UQ49" s="1133"/>
      <c r="UR49" s="1133"/>
      <c r="US49" s="1133"/>
      <c r="UT49" s="1133"/>
      <c r="UU49" s="1133"/>
      <c r="UV49" s="1133"/>
      <c r="UW49" s="1133"/>
      <c r="UX49" s="1133"/>
      <c r="UY49" s="1133"/>
      <c r="UZ49" s="1133"/>
      <c r="VA49" s="1133"/>
      <c r="VB49" s="214"/>
      <c r="VC49" s="214"/>
      <c r="VD49" s="1122"/>
      <c r="VE49" s="1121"/>
      <c r="VF49" s="1129"/>
      <c r="VG49" s="214"/>
      <c r="VH49" s="214"/>
      <c r="VI49" s="214"/>
      <c r="VJ49" s="1130"/>
      <c r="VK49" s="214"/>
      <c r="VL49" s="1130"/>
      <c r="VM49" s="1131"/>
      <c r="VN49" s="1131"/>
      <c r="VO49" s="1132"/>
      <c r="VP49" s="1133"/>
      <c r="VQ49" s="1133"/>
      <c r="VR49" s="1133"/>
      <c r="VS49" s="1133"/>
      <c r="VT49" s="1133"/>
      <c r="VU49" s="1133"/>
      <c r="VV49" s="1133"/>
      <c r="VW49" s="1133"/>
      <c r="VX49" s="1133"/>
      <c r="VY49" s="1133"/>
      <c r="VZ49" s="1133"/>
      <c r="WA49" s="214"/>
      <c r="WB49" s="214"/>
      <c r="WC49" s="1122"/>
      <c r="WD49" s="1121"/>
      <c r="WE49" s="1129"/>
      <c r="WF49" s="214"/>
      <c r="WG49" s="214"/>
      <c r="WH49" s="214"/>
      <c r="WI49" s="1130"/>
      <c r="WJ49" s="214"/>
      <c r="WK49" s="1130"/>
      <c r="WL49" s="1131"/>
      <c r="WM49" s="1131"/>
      <c r="WN49" s="1132"/>
      <c r="WO49" s="1133"/>
      <c r="WP49" s="1133"/>
      <c r="WQ49" s="1133"/>
      <c r="WR49" s="1133"/>
      <c r="WS49" s="1133"/>
      <c r="WT49" s="1133"/>
      <c r="WU49" s="1133"/>
      <c r="WV49" s="1133"/>
      <c r="WW49" s="1133"/>
      <c r="WX49" s="1133"/>
      <c r="WY49" s="1133"/>
      <c r="WZ49" s="214"/>
      <c r="XA49" s="214"/>
      <c r="XB49" s="1122"/>
      <c r="XC49" s="1121"/>
      <c r="XD49" s="1129"/>
      <c r="XE49" s="214"/>
      <c r="XF49" s="214"/>
      <c r="XG49" s="214"/>
      <c r="XH49" s="1130"/>
      <c r="XI49" s="214"/>
      <c r="XJ49" s="1130"/>
      <c r="XK49" s="1131"/>
      <c r="XL49" s="1131"/>
      <c r="XM49" s="1132"/>
      <c r="XN49" s="1133"/>
      <c r="XO49" s="1133"/>
      <c r="XP49" s="1133"/>
      <c r="XQ49" s="1133"/>
      <c r="XR49" s="1133"/>
      <c r="XS49" s="1133"/>
      <c r="XT49" s="1133"/>
      <c r="XU49" s="1133"/>
      <c r="XV49" s="1133"/>
      <c r="XW49" s="1133"/>
      <c r="XX49" s="1133"/>
      <c r="XY49" s="214"/>
      <c r="XZ49" s="214"/>
      <c r="YA49" s="1122"/>
      <c r="YB49" s="1121"/>
      <c r="YC49" s="1129"/>
      <c r="YD49" s="214"/>
      <c r="YE49" s="214"/>
      <c r="YF49" s="214"/>
      <c r="YG49" s="1130"/>
      <c r="YH49" s="214"/>
      <c r="YI49" s="1130"/>
      <c r="YJ49" s="1131"/>
      <c r="YK49" s="1131"/>
      <c r="YL49" s="1132"/>
      <c r="YM49" s="1133"/>
      <c r="YN49" s="1133"/>
      <c r="YO49" s="1133"/>
      <c r="YP49" s="1133"/>
      <c r="YQ49" s="1133"/>
      <c r="YR49" s="1133"/>
      <c r="YS49" s="1133"/>
      <c r="YT49" s="1133"/>
      <c r="YU49" s="1133"/>
      <c r="YV49" s="1133"/>
      <c r="YW49" s="1133"/>
      <c r="YX49" s="214"/>
      <c r="YY49" s="214"/>
      <c r="YZ49" s="1122"/>
      <c r="ZA49" s="1121"/>
      <c r="ZB49" s="1129"/>
      <c r="ZC49" s="214"/>
      <c r="ZD49" s="214"/>
      <c r="ZE49" s="214"/>
      <c r="ZF49" s="1130"/>
      <c r="ZG49" s="214"/>
      <c r="ZH49" s="1130"/>
      <c r="ZI49" s="1131"/>
      <c r="ZJ49" s="1131"/>
      <c r="ZK49" s="1132"/>
      <c r="ZL49" s="1133"/>
      <c r="ZM49" s="1133"/>
      <c r="ZN49" s="1133"/>
      <c r="ZO49" s="1133"/>
      <c r="ZP49" s="1133"/>
      <c r="ZQ49" s="1133"/>
      <c r="ZR49" s="1133"/>
      <c r="ZS49" s="1133"/>
      <c r="ZT49" s="1133"/>
      <c r="ZU49" s="1133"/>
      <c r="ZV49" s="1133"/>
      <c r="ZW49" s="214"/>
      <c r="ZX49" s="214"/>
      <c r="ZY49" s="1122"/>
      <c r="ZZ49" s="1121"/>
      <c r="AAA49" s="1129"/>
      <c r="AAB49" s="214"/>
      <c r="AAC49" s="214"/>
      <c r="AAD49" s="214"/>
      <c r="AAE49" s="1130"/>
      <c r="AAF49" s="214"/>
      <c r="AAG49" s="1130"/>
      <c r="AAH49" s="1131"/>
      <c r="AAI49" s="1131"/>
      <c r="AAJ49" s="1132"/>
      <c r="AAK49" s="1133"/>
      <c r="AAL49" s="1133"/>
      <c r="AAM49" s="1133"/>
      <c r="AAN49" s="1133"/>
      <c r="AAO49" s="1133"/>
      <c r="AAP49" s="1133"/>
      <c r="AAQ49" s="1133"/>
      <c r="AAR49" s="1133"/>
      <c r="AAS49" s="1133"/>
      <c r="AAT49" s="1133"/>
      <c r="AAU49" s="1133"/>
      <c r="AAV49" s="214"/>
      <c r="AAW49" s="214"/>
      <c r="AAX49" s="1122"/>
      <c r="AAY49" s="1121"/>
      <c r="AAZ49" s="1129"/>
      <c r="ABA49" s="214"/>
      <c r="ABB49" s="214"/>
      <c r="ABC49" s="214"/>
      <c r="ABD49" s="1130"/>
      <c r="ABE49" s="214"/>
      <c r="ABF49" s="1130"/>
      <c r="ABG49" s="1131"/>
      <c r="ABH49" s="1131"/>
      <c r="ABI49" s="1132"/>
      <c r="ABJ49" s="1133"/>
      <c r="ABK49" s="1133"/>
      <c r="ABL49" s="1133"/>
      <c r="ABM49" s="1133"/>
      <c r="ABN49" s="1133"/>
      <c r="ABO49" s="1133"/>
      <c r="ABP49" s="1133"/>
      <c r="ABQ49" s="1133"/>
      <c r="ABR49" s="1133"/>
      <c r="ABS49" s="1133"/>
      <c r="ABT49" s="1133"/>
      <c r="ABU49" s="214"/>
      <c r="ABV49" s="214"/>
      <c r="ABW49" s="1122"/>
      <c r="ABX49" s="1121"/>
      <c r="ABY49" s="1129"/>
      <c r="ABZ49" s="214"/>
      <c r="ACA49" s="214"/>
      <c r="ACB49" s="214"/>
      <c r="ACC49" s="1130"/>
      <c r="ACD49" s="214"/>
      <c r="ACE49" s="1130"/>
      <c r="ACF49" s="1131"/>
      <c r="ACG49" s="1131"/>
      <c r="ACH49" s="1132"/>
      <c r="ACI49" s="1133"/>
      <c r="ACJ49" s="1133"/>
      <c r="ACK49" s="1133"/>
      <c r="ACL49" s="1133"/>
      <c r="ACM49" s="1133"/>
      <c r="ACN49" s="1133"/>
      <c r="ACO49" s="1133"/>
      <c r="ACP49" s="1133"/>
      <c r="ACQ49" s="1133"/>
      <c r="ACR49" s="1133"/>
      <c r="ACS49" s="1133"/>
      <c r="ACT49" s="214"/>
      <c r="ACU49" s="214"/>
      <c r="ACV49" s="1122"/>
      <c r="ACW49" s="1121"/>
      <c r="ACX49" s="1129"/>
      <c r="ACY49" s="214"/>
      <c r="ACZ49" s="214"/>
      <c r="ADA49" s="214"/>
      <c r="ADB49" s="1130"/>
      <c r="ADC49" s="214"/>
      <c r="ADD49" s="1130"/>
      <c r="ADE49" s="1131"/>
      <c r="ADF49" s="1131"/>
      <c r="ADG49" s="1132"/>
      <c r="ADH49" s="1133"/>
      <c r="ADI49" s="1133"/>
      <c r="ADJ49" s="1133"/>
      <c r="ADK49" s="1133"/>
      <c r="ADL49" s="1133"/>
      <c r="ADM49" s="1133"/>
      <c r="ADN49" s="1133"/>
      <c r="ADO49" s="1133"/>
      <c r="ADP49" s="1133"/>
      <c r="ADQ49" s="1133"/>
      <c r="ADR49" s="1133"/>
      <c r="ADS49" s="214"/>
      <c r="ADT49" s="214"/>
      <c r="ADU49" s="1122"/>
      <c r="ADV49" s="1121"/>
      <c r="ADW49" s="1129"/>
      <c r="ADX49" s="214"/>
      <c r="ADY49" s="214"/>
      <c r="ADZ49" s="214"/>
      <c r="AEA49" s="1130"/>
      <c r="AEB49" s="214"/>
      <c r="AEC49" s="1130"/>
      <c r="AED49" s="1131"/>
      <c r="AEE49" s="1131"/>
      <c r="AEF49" s="1132"/>
      <c r="AEG49" s="1133"/>
      <c r="AEH49" s="1133"/>
      <c r="AEI49" s="1133"/>
      <c r="AEJ49" s="1133"/>
      <c r="AEK49" s="1133"/>
      <c r="AEL49" s="1133"/>
      <c r="AEM49" s="1133"/>
      <c r="AEN49" s="1133"/>
      <c r="AEO49" s="1133"/>
      <c r="AEP49" s="1133"/>
      <c r="AEQ49" s="1133"/>
      <c r="AER49" s="214"/>
      <c r="AES49" s="214"/>
      <c r="AET49" s="1122"/>
      <c r="AEU49" s="1121"/>
      <c r="AEV49" s="1129"/>
      <c r="AEW49" s="214"/>
      <c r="AEX49" s="214"/>
      <c r="AEY49" s="214"/>
      <c r="AEZ49" s="1130"/>
      <c r="AFA49" s="214"/>
      <c r="AFB49" s="1130"/>
      <c r="AFC49" s="1131"/>
      <c r="AFD49" s="1131"/>
      <c r="AFE49" s="1132"/>
      <c r="AFF49" s="1133"/>
      <c r="AFG49" s="1133"/>
      <c r="AFH49" s="1133"/>
      <c r="AFI49" s="1133"/>
      <c r="AFJ49" s="1133"/>
      <c r="AFK49" s="1133"/>
      <c r="AFL49" s="1133"/>
      <c r="AFM49" s="1133"/>
      <c r="AFN49" s="1133"/>
      <c r="AFO49" s="1133"/>
      <c r="AFP49" s="1133"/>
      <c r="AFQ49" s="214"/>
      <c r="AFR49" s="214"/>
      <c r="AFS49" s="1122"/>
      <c r="AFT49" s="1121"/>
      <c r="AFU49" s="1129"/>
      <c r="AFV49" s="214"/>
      <c r="AFW49" s="214"/>
      <c r="AFX49" s="214"/>
      <c r="AFY49" s="1130"/>
      <c r="AFZ49" s="214"/>
      <c r="AGA49" s="1130"/>
      <c r="AGB49" s="1131"/>
      <c r="AGC49" s="1131"/>
      <c r="AGD49" s="1132"/>
      <c r="AGE49" s="1133"/>
      <c r="AGF49" s="1133"/>
      <c r="AGG49" s="1133"/>
      <c r="AGH49" s="1133"/>
      <c r="AGI49" s="1133"/>
      <c r="AGJ49" s="1133"/>
      <c r="AGK49" s="1133"/>
      <c r="AGL49" s="1133"/>
      <c r="AGM49" s="1133"/>
      <c r="AGN49" s="1133"/>
      <c r="AGO49" s="1133"/>
      <c r="AGP49" s="214"/>
      <c r="AGQ49" s="214"/>
      <c r="AGR49" s="1122"/>
      <c r="AGS49" s="1121"/>
      <c r="AGT49" s="1129"/>
      <c r="AGU49" s="214"/>
      <c r="AGV49" s="214"/>
      <c r="AGW49" s="214"/>
      <c r="AGX49" s="1130"/>
      <c r="AGY49" s="214"/>
      <c r="AGZ49" s="1130"/>
      <c r="AHA49" s="1131"/>
      <c r="AHB49" s="1131"/>
      <c r="AHC49" s="1132"/>
      <c r="AHD49" s="1133"/>
      <c r="AHE49" s="1133"/>
      <c r="AHF49" s="1133"/>
      <c r="AHG49" s="1133"/>
      <c r="AHH49" s="1133"/>
      <c r="AHI49" s="1133"/>
      <c r="AHJ49" s="1133"/>
      <c r="AHK49" s="1133"/>
      <c r="AHL49" s="1133"/>
      <c r="AHM49" s="1133"/>
      <c r="AHN49" s="1133"/>
      <c r="AHO49" s="214"/>
      <c r="AHP49" s="214"/>
      <c r="AHQ49" s="1122"/>
      <c r="AHR49" s="1121"/>
      <c r="AHS49" s="1129"/>
      <c r="AHT49" s="214"/>
      <c r="AHU49" s="214"/>
      <c r="AHV49" s="214"/>
      <c r="AHW49" s="1130"/>
      <c r="AHX49" s="214"/>
      <c r="AHY49" s="1130"/>
      <c r="AHZ49" s="1131"/>
      <c r="AIA49" s="1131"/>
      <c r="AIB49" s="1132"/>
      <c r="AIC49" s="1133"/>
      <c r="AID49" s="1133"/>
      <c r="AIE49" s="1133"/>
      <c r="AIF49" s="1133"/>
      <c r="AIG49" s="1133"/>
      <c r="AIH49" s="1133"/>
      <c r="AII49" s="1133"/>
      <c r="AIJ49" s="1133"/>
      <c r="AIK49" s="1133"/>
      <c r="AIL49" s="1133"/>
      <c r="AIM49" s="1133"/>
      <c r="AIN49" s="214"/>
      <c r="AIO49" s="214"/>
      <c r="AIP49" s="1122"/>
      <c r="AIQ49" s="1121"/>
      <c r="AIR49" s="1129"/>
      <c r="AIS49" s="214"/>
      <c r="AIT49" s="214"/>
      <c r="AIU49" s="214"/>
      <c r="AIV49" s="1130"/>
      <c r="AIW49" s="214"/>
      <c r="AIX49" s="1130"/>
      <c r="AIY49" s="1131"/>
      <c r="AIZ49" s="1131"/>
      <c r="AJA49" s="1132"/>
      <c r="AJB49" s="1133"/>
      <c r="AJC49" s="1133"/>
      <c r="AJD49" s="1133"/>
      <c r="AJE49" s="1133"/>
      <c r="AJF49" s="1133"/>
      <c r="AJG49" s="1133"/>
      <c r="AJH49" s="1133"/>
      <c r="AJI49" s="1133"/>
      <c r="AJJ49" s="1133"/>
      <c r="AJK49" s="1133"/>
      <c r="AJL49" s="1133"/>
      <c r="AJM49" s="214"/>
      <c r="AJN49" s="214"/>
      <c r="AJO49" s="1122"/>
      <c r="AJP49" s="1121"/>
      <c r="AJQ49" s="1129"/>
      <c r="AJR49" s="214"/>
      <c r="AJS49" s="214"/>
      <c r="AJT49" s="214"/>
      <c r="AJU49" s="1130"/>
      <c r="AJV49" s="214"/>
      <c r="AJW49" s="1130"/>
      <c r="AJX49" s="1131"/>
      <c r="AJY49" s="1131"/>
      <c r="AJZ49" s="1132"/>
      <c r="AKA49" s="1133"/>
      <c r="AKB49" s="1133"/>
      <c r="AKC49" s="1133"/>
      <c r="AKD49" s="1133"/>
      <c r="AKE49" s="1133"/>
      <c r="AKF49" s="1133"/>
      <c r="AKG49" s="1133"/>
      <c r="AKH49" s="1133"/>
      <c r="AKI49" s="1133"/>
      <c r="AKJ49" s="1133"/>
      <c r="AKK49" s="1133"/>
      <c r="AKL49" s="214"/>
      <c r="AKM49" s="214"/>
      <c r="AKN49" s="1122"/>
      <c r="AKO49" s="1121"/>
      <c r="AKP49" s="1129"/>
      <c r="AKQ49" s="214"/>
      <c r="AKR49" s="214"/>
      <c r="AKS49" s="214"/>
      <c r="AKT49" s="1130"/>
      <c r="AKU49" s="214"/>
      <c r="AKV49" s="1130"/>
      <c r="AKW49" s="1131"/>
      <c r="AKX49" s="1131"/>
      <c r="AKY49" s="1132"/>
      <c r="AKZ49" s="1133"/>
      <c r="ALA49" s="1133"/>
      <c r="ALB49" s="1133"/>
      <c r="ALC49" s="1133"/>
      <c r="ALD49" s="1133"/>
      <c r="ALE49" s="1133"/>
      <c r="ALF49" s="1133"/>
      <c r="ALG49" s="1133"/>
      <c r="ALH49" s="1133"/>
      <c r="ALI49" s="1133"/>
      <c r="ALJ49" s="1133"/>
      <c r="ALK49" s="214"/>
      <c r="ALL49" s="214"/>
      <c r="ALM49" s="1122"/>
      <c r="ALN49" s="1121"/>
      <c r="ALO49" s="1129"/>
      <c r="ALP49" s="214"/>
      <c r="ALQ49" s="214"/>
      <c r="ALR49" s="214"/>
      <c r="ALS49" s="1130"/>
      <c r="ALT49" s="214"/>
      <c r="ALU49" s="1130"/>
      <c r="ALV49" s="1131"/>
      <c r="ALW49" s="1131"/>
      <c r="ALX49" s="1132"/>
      <c r="ALY49" s="1133"/>
      <c r="ALZ49" s="1133"/>
      <c r="AMA49" s="1133"/>
      <c r="AMB49" s="1133"/>
      <c r="AMC49" s="1133"/>
      <c r="AMD49" s="1133"/>
      <c r="AME49" s="1133"/>
      <c r="AMF49" s="1133"/>
      <c r="AMG49" s="1133"/>
      <c r="AMH49" s="1133"/>
      <c r="AMI49" s="1133"/>
      <c r="AMJ49" s="214"/>
      <c r="AMK49" s="214"/>
      <c r="AML49" s="1122"/>
      <c r="AMM49" s="1121"/>
      <c r="AMN49" s="1129"/>
      <c r="AMO49" s="214"/>
      <c r="AMP49" s="214"/>
      <c r="AMQ49" s="214"/>
      <c r="AMR49" s="1130"/>
      <c r="AMS49" s="214"/>
      <c r="AMT49" s="1130"/>
      <c r="AMU49" s="1131"/>
      <c r="AMV49" s="1131"/>
      <c r="AMW49" s="1132"/>
      <c r="AMX49" s="1133"/>
      <c r="AMY49" s="1133"/>
      <c r="AMZ49" s="1133"/>
      <c r="ANA49" s="1133"/>
      <c r="ANB49" s="1133"/>
      <c r="ANC49" s="1133"/>
      <c r="AND49" s="1133"/>
      <c r="ANE49" s="1133"/>
      <c r="ANF49" s="1133"/>
      <c r="ANG49" s="1133"/>
      <c r="ANH49" s="1133"/>
      <c r="ANI49" s="214"/>
      <c r="ANJ49" s="214"/>
      <c r="ANK49" s="1122"/>
      <c r="ANL49" s="1121"/>
      <c r="ANM49" s="1129"/>
      <c r="ANN49" s="214"/>
      <c r="ANO49" s="214"/>
      <c r="ANP49" s="214"/>
      <c r="ANQ49" s="1130"/>
      <c r="ANR49" s="214"/>
      <c r="ANS49" s="1130"/>
      <c r="ANT49" s="1131"/>
      <c r="ANU49" s="1131"/>
      <c r="ANV49" s="1132"/>
      <c r="ANW49" s="1133"/>
      <c r="ANX49" s="1133"/>
      <c r="ANY49" s="1133"/>
      <c r="ANZ49" s="1133"/>
      <c r="AOA49" s="1133"/>
      <c r="AOB49" s="1133"/>
      <c r="AOC49" s="1133"/>
      <c r="AOD49" s="1133"/>
      <c r="AOE49" s="1133"/>
      <c r="AOF49" s="1133"/>
      <c r="AOG49" s="1133"/>
      <c r="AOH49" s="214"/>
      <c r="AOI49" s="214"/>
      <c r="AOJ49" s="1122"/>
      <c r="AOK49" s="1121"/>
      <c r="AOL49" s="1129"/>
      <c r="AOM49" s="214"/>
      <c r="AON49" s="214"/>
      <c r="AOO49" s="214"/>
      <c r="AOP49" s="1130"/>
      <c r="AOQ49" s="214"/>
      <c r="AOR49" s="1130"/>
      <c r="AOS49" s="1131"/>
      <c r="AOT49" s="1131"/>
      <c r="AOU49" s="1132"/>
      <c r="AOV49" s="1133"/>
      <c r="AOW49" s="1133"/>
      <c r="AOX49" s="1133"/>
      <c r="AOY49" s="1133"/>
      <c r="AOZ49" s="1133"/>
      <c r="APA49" s="1133"/>
      <c r="APB49" s="1133"/>
      <c r="APC49" s="1133"/>
      <c r="APD49" s="1133"/>
      <c r="APE49" s="1133"/>
      <c r="APF49" s="1133"/>
      <c r="APG49" s="214"/>
      <c r="APH49" s="214"/>
      <c r="API49" s="1122"/>
      <c r="APJ49" s="1121"/>
      <c r="APK49" s="1129"/>
      <c r="APL49" s="214"/>
      <c r="APM49" s="214"/>
      <c r="APN49" s="214"/>
      <c r="APO49" s="1130"/>
      <c r="APP49" s="214"/>
      <c r="APQ49" s="1130"/>
      <c r="APR49" s="1131"/>
      <c r="APS49" s="1131"/>
      <c r="APT49" s="1132"/>
      <c r="APU49" s="1133"/>
      <c r="APV49" s="1133"/>
      <c r="APW49" s="1133"/>
      <c r="APX49" s="1133"/>
      <c r="APY49" s="1133"/>
      <c r="APZ49" s="1133"/>
      <c r="AQA49" s="1133"/>
      <c r="AQB49" s="1133"/>
      <c r="AQC49" s="1133"/>
      <c r="AQD49" s="1133"/>
      <c r="AQE49" s="1133"/>
      <c r="AQF49" s="214"/>
      <c r="AQG49" s="214"/>
      <c r="AQH49" s="1122"/>
      <c r="AQI49" s="1121"/>
      <c r="AQJ49" s="1129"/>
      <c r="AQK49" s="214"/>
      <c r="AQL49" s="214"/>
      <c r="AQM49" s="214"/>
      <c r="AQN49" s="1130"/>
      <c r="AQO49" s="214"/>
      <c r="AQP49" s="1130"/>
      <c r="AQQ49" s="1131"/>
      <c r="AQR49" s="1131"/>
      <c r="AQS49" s="1132"/>
      <c r="AQT49" s="1133"/>
      <c r="AQU49" s="1133"/>
      <c r="AQV49" s="1133"/>
      <c r="AQW49" s="1133"/>
      <c r="AQX49" s="1133"/>
      <c r="AQY49" s="1133"/>
      <c r="AQZ49" s="1133"/>
      <c r="ARA49" s="1133"/>
      <c r="ARB49" s="1133"/>
      <c r="ARC49" s="1133"/>
      <c r="ARD49" s="1133"/>
      <c r="ARE49" s="214"/>
      <c r="ARF49" s="214"/>
      <c r="ARG49" s="1122"/>
      <c r="ARH49" s="1121"/>
      <c r="ARI49" s="1129"/>
      <c r="ARJ49" s="214"/>
      <c r="ARK49" s="214"/>
      <c r="ARL49" s="214"/>
      <c r="ARM49" s="1130"/>
      <c r="ARN49" s="214"/>
      <c r="ARO49" s="1130"/>
      <c r="ARP49" s="1131"/>
      <c r="ARQ49" s="1131"/>
      <c r="ARR49" s="1132"/>
      <c r="ARS49" s="1133"/>
      <c r="ART49" s="1133"/>
      <c r="ARU49" s="1133"/>
      <c r="ARV49" s="1133"/>
      <c r="ARW49" s="1133"/>
      <c r="ARX49" s="1133"/>
      <c r="ARY49" s="1133"/>
      <c r="ARZ49" s="1133"/>
      <c r="ASA49" s="1133"/>
      <c r="ASB49" s="1133"/>
      <c r="ASC49" s="1133"/>
      <c r="ASD49" s="214"/>
      <c r="ASE49" s="214"/>
      <c r="ASF49" s="1122"/>
      <c r="ASG49" s="1121"/>
      <c r="ASH49" s="1129"/>
      <c r="ASI49" s="214"/>
      <c r="ASJ49" s="214"/>
      <c r="ASK49" s="214"/>
      <c r="ASL49" s="1130"/>
      <c r="ASM49" s="214"/>
      <c r="ASN49" s="1130"/>
      <c r="ASO49" s="1131"/>
      <c r="ASP49" s="1131"/>
      <c r="ASQ49" s="1132"/>
      <c r="ASR49" s="1133"/>
      <c r="ASS49" s="1133"/>
      <c r="AST49" s="1133"/>
      <c r="ASU49" s="1133"/>
      <c r="ASV49" s="1133"/>
      <c r="ASW49" s="1133"/>
      <c r="ASX49" s="1133"/>
      <c r="ASY49" s="1133"/>
      <c r="ASZ49" s="1133"/>
      <c r="ATA49" s="1133"/>
      <c r="ATB49" s="1133"/>
      <c r="ATC49" s="214"/>
      <c r="ATD49" s="214"/>
      <c r="ATE49" s="1122"/>
      <c r="ATF49" s="1121"/>
      <c r="ATG49" s="1129"/>
      <c r="ATH49" s="214"/>
      <c r="ATI49" s="214"/>
      <c r="ATJ49" s="214"/>
      <c r="ATK49" s="1130"/>
      <c r="ATL49" s="214"/>
      <c r="ATM49" s="1130"/>
      <c r="ATN49" s="1131"/>
      <c r="ATO49" s="1131"/>
      <c r="ATP49" s="1132"/>
      <c r="ATQ49" s="1133"/>
      <c r="ATR49" s="1133"/>
      <c r="ATS49" s="1133"/>
      <c r="ATT49" s="1133"/>
      <c r="ATU49" s="1133"/>
      <c r="ATV49" s="1133"/>
      <c r="ATW49" s="1133"/>
      <c r="ATX49" s="1133"/>
      <c r="ATY49" s="1133"/>
      <c r="ATZ49" s="1133"/>
      <c r="AUA49" s="1133"/>
      <c r="AUB49" s="214"/>
      <c r="AUC49" s="214"/>
      <c r="AUD49" s="1122"/>
      <c r="AUE49" s="1121"/>
      <c r="AUF49" s="1129"/>
      <c r="AUG49" s="214"/>
      <c r="AUH49" s="214"/>
      <c r="AUI49" s="214"/>
      <c r="AUJ49" s="1130"/>
      <c r="AUK49" s="214"/>
      <c r="AUL49" s="1130"/>
      <c r="AUM49" s="1131"/>
      <c r="AUN49" s="1131"/>
      <c r="AUO49" s="1132"/>
      <c r="AUP49" s="1133"/>
      <c r="AUQ49" s="1133"/>
      <c r="AUR49" s="1133"/>
      <c r="AUS49" s="1133"/>
      <c r="AUT49" s="1133"/>
      <c r="AUU49" s="1133"/>
      <c r="AUV49" s="1133"/>
      <c r="AUW49" s="1133"/>
      <c r="AUX49" s="1133"/>
      <c r="AUY49" s="1133"/>
      <c r="AUZ49" s="1133"/>
      <c r="AVA49" s="214"/>
      <c r="AVB49" s="214"/>
      <c r="AVC49" s="1122"/>
      <c r="AVD49" s="1121"/>
      <c r="AVE49" s="1129"/>
      <c r="AVF49" s="214"/>
      <c r="AVG49" s="214"/>
      <c r="AVH49" s="214"/>
      <c r="AVI49" s="1130"/>
      <c r="AVJ49" s="214"/>
      <c r="AVK49" s="1130"/>
      <c r="AVL49" s="1131"/>
      <c r="AVM49" s="1131"/>
      <c r="AVN49" s="1132"/>
      <c r="AVO49" s="1133"/>
      <c r="AVP49" s="1133"/>
      <c r="AVQ49" s="1133"/>
      <c r="AVR49" s="1133"/>
      <c r="AVS49" s="1133"/>
      <c r="AVT49" s="1133"/>
      <c r="AVU49" s="1133"/>
      <c r="AVV49" s="1133"/>
      <c r="AVW49" s="1133"/>
      <c r="AVX49" s="1133"/>
      <c r="AVY49" s="1133"/>
      <c r="AVZ49" s="214"/>
      <c r="AWA49" s="214"/>
      <c r="AWB49" s="1122"/>
      <c r="AWC49" s="1121"/>
      <c r="AWD49" s="1129"/>
      <c r="AWE49" s="214"/>
      <c r="AWF49" s="214"/>
      <c r="AWG49" s="214"/>
      <c r="AWH49" s="1130"/>
      <c r="AWI49" s="214"/>
      <c r="AWJ49" s="1130"/>
      <c r="AWK49" s="1131"/>
      <c r="AWL49" s="1131"/>
      <c r="AWM49" s="1132"/>
      <c r="AWN49" s="1133"/>
      <c r="AWO49" s="1133"/>
      <c r="AWP49" s="1133"/>
      <c r="AWQ49" s="1133"/>
      <c r="AWR49" s="1133"/>
      <c r="AWS49" s="1133"/>
      <c r="AWT49" s="1133"/>
      <c r="AWU49" s="1133"/>
      <c r="AWV49" s="1133"/>
      <c r="AWW49" s="1133"/>
      <c r="AWX49" s="1133"/>
      <c r="AWY49" s="214"/>
      <c r="AWZ49" s="214"/>
      <c r="AXA49" s="1122"/>
      <c r="AXB49" s="1121"/>
      <c r="AXC49" s="1129"/>
      <c r="AXD49" s="214"/>
      <c r="AXE49" s="214"/>
      <c r="AXF49" s="214"/>
      <c r="AXG49" s="1130"/>
      <c r="AXH49" s="214"/>
      <c r="AXI49" s="1130"/>
      <c r="AXJ49" s="1131"/>
      <c r="AXK49" s="1131"/>
      <c r="AXL49" s="1132"/>
      <c r="AXM49" s="1133"/>
      <c r="AXN49" s="1133"/>
      <c r="AXO49" s="1133"/>
      <c r="AXP49" s="1133"/>
      <c r="AXQ49" s="1133"/>
      <c r="AXR49" s="1133"/>
      <c r="AXS49" s="1133"/>
      <c r="AXT49" s="1133"/>
      <c r="AXU49" s="1133"/>
      <c r="AXV49" s="1133"/>
      <c r="AXW49" s="1133"/>
      <c r="AXX49" s="214"/>
      <c r="AXY49" s="214"/>
      <c r="AXZ49" s="1122"/>
      <c r="AYA49" s="1121"/>
      <c r="AYB49" s="1129"/>
      <c r="AYC49" s="214"/>
      <c r="AYD49" s="214"/>
      <c r="AYE49" s="214"/>
      <c r="AYF49" s="1130"/>
      <c r="AYG49" s="214"/>
      <c r="AYH49" s="1130"/>
      <c r="AYI49" s="1131"/>
      <c r="AYJ49" s="1131"/>
      <c r="AYK49" s="1132"/>
      <c r="AYL49" s="1133"/>
      <c r="AYM49" s="1133"/>
      <c r="AYN49" s="1133"/>
      <c r="AYO49" s="1133"/>
      <c r="AYP49" s="1133"/>
      <c r="AYQ49" s="1133"/>
      <c r="AYR49" s="1133"/>
      <c r="AYS49" s="1133"/>
      <c r="AYT49" s="1133"/>
      <c r="AYU49" s="1133"/>
      <c r="AYV49" s="1133"/>
      <c r="AYW49" s="214"/>
      <c r="AYX49" s="214"/>
      <c r="AYY49" s="1122"/>
      <c r="AYZ49" s="1121"/>
      <c r="AZA49" s="1129"/>
      <c r="AZB49" s="214"/>
      <c r="AZC49" s="214"/>
      <c r="AZD49" s="214"/>
      <c r="AZE49" s="1130"/>
      <c r="AZF49" s="214"/>
      <c r="AZG49" s="1130"/>
      <c r="AZH49" s="1131"/>
      <c r="AZI49" s="1131"/>
      <c r="AZJ49" s="1132"/>
      <c r="AZK49" s="1133"/>
      <c r="AZL49" s="1133"/>
      <c r="AZM49" s="1133"/>
      <c r="AZN49" s="1133"/>
      <c r="AZO49" s="1133"/>
      <c r="AZP49" s="1133"/>
      <c r="AZQ49" s="1133"/>
      <c r="AZR49" s="1133"/>
      <c r="AZS49" s="1133"/>
      <c r="AZT49" s="1133"/>
      <c r="AZU49" s="1133"/>
      <c r="AZV49" s="214"/>
      <c r="AZW49" s="214"/>
      <c r="AZX49" s="1122"/>
      <c r="AZY49" s="1121"/>
      <c r="AZZ49" s="1129"/>
      <c r="BAA49" s="214"/>
      <c r="BAB49" s="214"/>
      <c r="BAC49" s="214"/>
      <c r="BAD49" s="1130"/>
      <c r="BAE49" s="214"/>
      <c r="BAF49" s="1130"/>
      <c r="BAG49" s="1131"/>
      <c r="BAH49" s="1131"/>
      <c r="BAI49" s="1132"/>
      <c r="BAJ49" s="1133"/>
      <c r="BAK49" s="1133"/>
      <c r="BAL49" s="1133"/>
      <c r="BAM49" s="1133"/>
      <c r="BAN49" s="1133"/>
      <c r="BAO49" s="1133"/>
      <c r="BAP49" s="1133"/>
      <c r="BAQ49" s="1133"/>
      <c r="BAR49" s="1133"/>
      <c r="BAS49" s="1133"/>
      <c r="BAT49" s="1133"/>
      <c r="BAU49" s="214"/>
      <c r="BAV49" s="214"/>
      <c r="BAW49" s="1122"/>
      <c r="BAX49" s="1121"/>
      <c r="BAY49" s="1129"/>
      <c r="BAZ49" s="214"/>
      <c r="BBA49" s="214"/>
      <c r="BBB49" s="214"/>
      <c r="BBC49" s="1130"/>
      <c r="BBD49" s="214"/>
      <c r="BBE49" s="1130"/>
      <c r="BBF49" s="1131"/>
      <c r="BBG49" s="1131"/>
      <c r="BBH49" s="1132"/>
      <c r="BBI49" s="1133"/>
      <c r="BBJ49" s="1133"/>
      <c r="BBK49" s="1133"/>
      <c r="BBL49" s="1133"/>
      <c r="BBM49" s="1133"/>
      <c r="BBN49" s="1133"/>
      <c r="BBO49" s="1133"/>
      <c r="BBP49" s="1133"/>
      <c r="BBQ49" s="1133"/>
      <c r="BBR49" s="1133"/>
      <c r="BBS49" s="1133"/>
      <c r="BBT49" s="214"/>
      <c r="BBU49" s="214"/>
      <c r="BBV49" s="1122"/>
      <c r="BBW49" s="1121"/>
      <c r="BBX49" s="1129"/>
      <c r="BBY49" s="214"/>
      <c r="BBZ49" s="214"/>
      <c r="BCA49" s="214"/>
      <c r="BCB49" s="1130"/>
      <c r="BCC49" s="214"/>
      <c r="BCD49" s="1130"/>
      <c r="BCE49" s="1131"/>
      <c r="BCF49" s="1131"/>
      <c r="BCG49" s="1132"/>
      <c r="BCH49" s="1133"/>
      <c r="BCI49" s="1133"/>
      <c r="BCJ49" s="1133"/>
      <c r="BCK49" s="1133"/>
      <c r="BCL49" s="1133"/>
      <c r="BCM49" s="1133"/>
      <c r="BCN49" s="1133"/>
      <c r="BCO49" s="1133"/>
      <c r="BCP49" s="1133"/>
      <c r="BCQ49" s="1133"/>
      <c r="BCR49" s="1133"/>
      <c r="BCS49" s="214"/>
      <c r="BCT49" s="214"/>
      <c r="BCU49" s="1122"/>
      <c r="BCV49" s="1121"/>
      <c r="BCW49" s="1129"/>
      <c r="BCX49" s="214"/>
      <c r="BCY49" s="214"/>
      <c r="BCZ49" s="214"/>
      <c r="BDA49" s="1130"/>
      <c r="BDB49" s="214"/>
      <c r="BDC49" s="1130"/>
      <c r="BDD49" s="1131"/>
      <c r="BDE49" s="1131"/>
      <c r="BDF49" s="1132"/>
      <c r="BDG49" s="1133"/>
      <c r="BDH49" s="1133"/>
      <c r="BDI49" s="1133"/>
      <c r="BDJ49" s="1133"/>
      <c r="BDK49" s="1133"/>
      <c r="BDL49" s="1133"/>
      <c r="BDM49" s="1133"/>
      <c r="BDN49" s="1133"/>
      <c r="BDO49" s="1133"/>
      <c r="BDP49" s="1133"/>
      <c r="BDQ49" s="1133"/>
      <c r="BDR49" s="214"/>
      <c r="BDS49" s="214"/>
      <c r="BDT49" s="1122"/>
      <c r="BDU49" s="1121"/>
      <c r="BDV49" s="1129"/>
      <c r="BDW49" s="214"/>
      <c r="BDX49" s="214"/>
      <c r="BDY49" s="214"/>
      <c r="BDZ49" s="1130"/>
      <c r="BEA49" s="214"/>
      <c r="BEB49" s="1130"/>
      <c r="BEC49" s="1131"/>
      <c r="BED49" s="1131"/>
      <c r="BEE49" s="1132"/>
      <c r="BEF49" s="1133"/>
      <c r="BEG49" s="1133"/>
      <c r="BEH49" s="1133"/>
      <c r="BEI49" s="1133"/>
      <c r="BEJ49" s="1133"/>
      <c r="BEK49" s="1133"/>
      <c r="BEL49" s="1133"/>
      <c r="BEM49" s="1133"/>
      <c r="BEN49" s="1133"/>
      <c r="BEO49" s="1133"/>
      <c r="BEP49" s="1133"/>
      <c r="BEQ49" s="214"/>
      <c r="BER49" s="214"/>
      <c r="BES49" s="1122"/>
      <c r="BET49" s="1121"/>
      <c r="BEU49" s="1129"/>
      <c r="BEV49" s="214"/>
      <c r="BEW49" s="214"/>
      <c r="BEX49" s="214"/>
      <c r="BEY49" s="1130"/>
      <c r="BEZ49" s="214"/>
      <c r="BFA49" s="1130"/>
      <c r="BFB49" s="1131"/>
      <c r="BFC49" s="1131"/>
      <c r="BFD49" s="1132"/>
      <c r="BFE49" s="1133"/>
      <c r="BFF49" s="1133"/>
      <c r="BFG49" s="1133"/>
      <c r="BFH49" s="1133"/>
      <c r="BFI49" s="1133"/>
      <c r="BFJ49" s="1133"/>
      <c r="BFK49" s="1133"/>
      <c r="BFL49" s="1133"/>
      <c r="BFM49" s="1133"/>
      <c r="BFN49" s="1133"/>
      <c r="BFO49" s="1133"/>
      <c r="BFP49" s="214"/>
      <c r="BFQ49" s="214"/>
      <c r="BFR49" s="1122"/>
      <c r="BFS49" s="1121"/>
      <c r="BFT49" s="1129"/>
      <c r="BFU49" s="214"/>
      <c r="BFV49" s="214"/>
      <c r="BFW49" s="214"/>
      <c r="BFX49" s="1130"/>
      <c r="BFY49" s="214"/>
      <c r="BFZ49" s="1130"/>
      <c r="BGA49" s="1131"/>
      <c r="BGB49" s="1131"/>
      <c r="BGC49" s="1132"/>
      <c r="BGD49" s="1133"/>
      <c r="BGE49" s="1133"/>
      <c r="BGF49" s="1133"/>
      <c r="BGG49" s="1133"/>
      <c r="BGH49" s="1133"/>
      <c r="BGI49" s="1133"/>
      <c r="BGJ49" s="1133"/>
      <c r="BGK49" s="1133"/>
      <c r="BGL49" s="1133"/>
      <c r="BGM49" s="1133"/>
      <c r="BGN49" s="1133"/>
      <c r="BGO49" s="214"/>
      <c r="BGP49" s="214"/>
      <c r="BGQ49" s="1122"/>
      <c r="BGR49" s="1121"/>
      <c r="BGS49" s="1129"/>
      <c r="BGT49" s="214"/>
      <c r="BGU49" s="214"/>
      <c r="BGV49" s="214"/>
      <c r="BGW49" s="1130"/>
      <c r="BGX49" s="214"/>
      <c r="BGY49" s="1130"/>
      <c r="BGZ49" s="1131"/>
      <c r="BHA49" s="1131"/>
      <c r="BHB49" s="1132"/>
      <c r="BHC49" s="1133"/>
      <c r="BHD49" s="1133"/>
      <c r="BHE49" s="1133"/>
      <c r="BHF49" s="1133"/>
      <c r="BHG49" s="1133"/>
      <c r="BHH49" s="1133"/>
      <c r="BHI49" s="1133"/>
      <c r="BHJ49" s="1133"/>
      <c r="BHK49" s="1133"/>
      <c r="BHL49" s="1133"/>
      <c r="BHM49" s="1133"/>
      <c r="BHN49" s="214"/>
      <c r="BHO49" s="214"/>
      <c r="BHP49" s="1122"/>
      <c r="BHQ49" s="1121"/>
      <c r="BHR49" s="1129"/>
      <c r="BHS49" s="214"/>
      <c r="BHT49" s="214"/>
      <c r="BHU49" s="214"/>
      <c r="BHV49" s="1130"/>
      <c r="BHW49" s="214"/>
      <c r="BHX49" s="1130"/>
      <c r="BHY49" s="1131"/>
      <c r="BHZ49" s="1131"/>
      <c r="BIA49" s="1132"/>
      <c r="BIB49" s="1133"/>
      <c r="BIC49" s="1133"/>
      <c r="BID49" s="1133"/>
      <c r="BIE49" s="1133"/>
      <c r="BIF49" s="1133"/>
      <c r="BIG49" s="1133"/>
      <c r="BIH49" s="1133"/>
      <c r="BII49" s="1133"/>
      <c r="BIJ49" s="1133"/>
      <c r="BIK49" s="1133"/>
      <c r="BIL49" s="1133"/>
      <c r="BIM49" s="214"/>
      <c r="BIN49" s="214"/>
      <c r="BIO49" s="1122"/>
      <c r="BIP49" s="1121"/>
      <c r="BIQ49" s="1129"/>
      <c r="BIR49" s="214"/>
      <c r="BIS49" s="214"/>
      <c r="BIT49" s="214"/>
      <c r="BIU49" s="1130"/>
      <c r="BIV49" s="214"/>
      <c r="BIW49" s="1130"/>
      <c r="BIX49" s="1131"/>
      <c r="BIY49" s="1131"/>
      <c r="BIZ49" s="1132"/>
      <c r="BJA49" s="1133"/>
      <c r="BJB49" s="1133"/>
      <c r="BJC49" s="1133"/>
      <c r="BJD49" s="1133"/>
      <c r="BJE49" s="1133"/>
      <c r="BJF49" s="1133"/>
      <c r="BJG49" s="1133"/>
      <c r="BJH49" s="1133"/>
      <c r="BJI49" s="1133"/>
      <c r="BJJ49" s="1133"/>
      <c r="BJK49" s="1133"/>
      <c r="BJL49" s="214"/>
      <c r="BJM49" s="214"/>
      <c r="BJN49" s="1122"/>
      <c r="BJO49" s="1121"/>
      <c r="BJP49" s="1129"/>
      <c r="BJQ49" s="214"/>
      <c r="BJR49" s="214"/>
      <c r="BJS49" s="214"/>
      <c r="BJT49" s="1130"/>
      <c r="BJU49" s="214"/>
      <c r="BJV49" s="1130"/>
      <c r="BJW49" s="1131"/>
      <c r="BJX49" s="1131"/>
      <c r="BJY49" s="1132"/>
      <c r="BJZ49" s="1133"/>
      <c r="BKA49" s="1133"/>
      <c r="BKB49" s="1133"/>
      <c r="BKC49" s="1133"/>
      <c r="BKD49" s="1133"/>
      <c r="BKE49" s="1133"/>
      <c r="BKF49" s="1133"/>
      <c r="BKG49" s="1133"/>
      <c r="BKH49" s="1133"/>
      <c r="BKI49" s="1133"/>
      <c r="BKJ49" s="1133"/>
      <c r="BKK49" s="214"/>
      <c r="BKL49" s="214"/>
      <c r="BKM49" s="1122"/>
      <c r="BKN49" s="1121"/>
      <c r="BKO49" s="1129"/>
      <c r="BKP49" s="214"/>
      <c r="BKQ49" s="214"/>
      <c r="BKR49" s="214"/>
      <c r="BKS49" s="1130"/>
      <c r="BKT49" s="214"/>
      <c r="BKU49" s="1130"/>
      <c r="BKV49" s="1131"/>
      <c r="BKW49" s="1131"/>
      <c r="BKX49" s="1132"/>
      <c r="BKY49" s="1133"/>
      <c r="BKZ49" s="1133"/>
      <c r="BLA49" s="1133"/>
      <c r="BLB49" s="1133"/>
      <c r="BLC49" s="1133"/>
      <c r="BLD49" s="1133"/>
      <c r="BLE49" s="1133"/>
      <c r="BLF49" s="1133"/>
      <c r="BLG49" s="1133"/>
      <c r="BLH49" s="1133"/>
      <c r="BLI49" s="1133"/>
      <c r="BLJ49" s="214"/>
      <c r="BLK49" s="214"/>
      <c r="BLL49" s="1122"/>
      <c r="BLM49" s="1121"/>
      <c r="BLN49" s="1129"/>
      <c r="BLO49" s="214"/>
      <c r="BLP49" s="214"/>
      <c r="BLQ49" s="214"/>
      <c r="BLR49" s="1130"/>
      <c r="BLS49" s="214"/>
      <c r="BLT49" s="1130"/>
      <c r="BLU49" s="1131"/>
      <c r="BLV49" s="1131"/>
      <c r="BLW49" s="1132"/>
      <c r="BLX49" s="1133"/>
      <c r="BLY49" s="1133"/>
      <c r="BLZ49" s="1133"/>
      <c r="BMA49" s="1133"/>
      <c r="BMB49" s="1133"/>
      <c r="BMC49" s="1133"/>
      <c r="BMD49" s="1133"/>
      <c r="BME49" s="1133"/>
      <c r="BMF49" s="1133"/>
      <c r="BMG49" s="1133"/>
      <c r="BMH49" s="1133"/>
      <c r="BMI49" s="214"/>
      <c r="BMJ49" s="214"/>
      <c r="BMK49" s="1122"/>
      <c r="BML49" s="1121"/>
      <c r="BMM49" s="1129"/>
      <c r="BMN49" s="214"/>
      <c r="BMO49" s="214"/>
      <c r="BMP49" s="214"/>
      <c r="BMQ49" s="1130"/>
      <c r="BMR49" s="214"/>
      <c r="BMS49" s="1130"/>
      <c r="BMT49" s="1131"/>
      <c r="BMU49" s="1131"/>
      <c r="BMV49" s="1132"/>
      <c r="BMW49" s="1133"/>
      <c r="BMX49" s="1133"/>
      <c r="BMY49" s="1133"/>
      <c r="BMZ49" s="1133"/>
      <c r="BNA49" s="1133"/>
      <c r="BNB49" s="1133"/>
      <c r="BNC49" s="1133"/>
      <c r="BND49" s="1133"/>
      <c r="BNE49" s="1133"/>
      <c r="BNF49" s="1133"/>
      <c r="BNG49" s="1133"/>
      <c r="BNH49" s="214"/>
      <c r="BNI49" s="214"/>
      <c r="BNJ49" s="1122"/>
      <c r="BNK49" s="1121"/>
      <c r="BNL49" s="1129"/>
      <c r="BNM49" s="214"/>
      <c r="BNN49" s="214"/>
      <c r="BNO49" s="214"/>
      <c r="BNP49" s="1130"/>
      <c r="BNQ49" s="214"/>
      <c r="BNR49" s="1130"/>
      <c r="BNS49" s="1131"/>
      <c r="BNT49" s="1131"/>
      <c r="BNU49" s="1132"/>
      <c r="BNV49" s="1133"/>
      <c r="BNW49" s="1133"/>
      <c r="BNX49" s="1133"/>
      <c r="BNY49" s="1133"/>
      <c r="BNZ49" s="1133"/>
      <c r="BOA49" s="1133"/>
      <c r="BOB49" s="1133"/>
      <c r="BOC49" s="1133"/>
      <c r="BOD49" s="1133"/>
      <c r="BOE49" s="1133"/>
      <c r="BOF49" s="1133"/>
      <c r="BOG49" s="214"/>
      <c r="BOH49" s="214"/>
      <c r="BOI49" s="1122"/>
      <c r="BOJ49" s="1121"/>
      <c r="BOK49" s="1129"/>
      <c r="BOL49" s="214"/>
      <c r="BOM49" s="214"/>
      <c r="BON49" s="214"/>
      <c r="BOO49" s="1130"/>
      <c r="BOP49" s="214"/>
      <c r="BOQ49" s="1130"/>
      <c r="BOR49" s="1131"/>
      <c r="BOS49" s="1131"/>
      <c r="BOT49" s="1132"/>
      <c r="BOU49" s="1133"/>
      <c r="BOV49" s="1133"/>
      <c r="BOW49" s="1133"/>
      <c r="BOX49" s="1133"/>
      <c r="BOY49" s="1133"/>
      <c r="BOZ49" s="1133"/>
      <c r="BPA49" s="1133"/>
      <c r="BPB49" s="1133"/>
      <c r="BPC49" s="1133"/>
      <c r="BPD49" s="1133"/>
      <c r="BPE49" s="1133"/>
      <c r="BPF49" s="214"/>
      <c r="BPG49" s="214"/>
      <c r="BPH49" s="1122"/>
      <c r="BPI49" s="1121"/>
      <c r="BPJ49" s="1129"/>
      <c r="BPK49" s="214"/>
      <c r="BPL49" s="214"/>
      <c r="BPM49" s="214"/>
      <c r="BPN49" s="1130"/>
      <c r="BPO49" s="214"/>
      <c r="BPP49" s="1130"/>
      <c r="BPQ49" s="1131"/>
      <c r="BPR49" s="1131"/>
      <c r="BPS49" s="1132"/>
      <c r="BPT49" s="1133"/>
      <c r="BPU49" s="1133"/>
      <c r="BPV49" s="1133"/>
      <c r="BPW49" s="1133"/>
      <c r="BPX49" s="1133"/>
      <c r="BPY49" s="1133"/>
      <c r="BPZ49" s="1133"/>
      <c r="BQA49" s="1133"/>
      <c r="BQB49" s="1133"/>
      <c r="BQC49" s="1133"/>
      <c r="BQD49" s="1133"/>
      <c r="BQE49" s="214"/>
      <c r="BQF49" s="214"/>
      <c r="BQG49" s="1122"/>
      <c r="BQH49" s="1121"/>
      <c r="BQI49" s="1129"/>
      <c r="BQJ49" s="214"/>
      <c r="BQK49" s="214"/>
      <c r="BQL49" s="214"/>
      <c r="BQM49" s="1130"/>
      <c r="BQN49" s="214"/>
      <c r="BQO49" s="1130"/>
      <c r="BQP49" s="1131"/>
      <c r="BQQ49" s="1131"/>
      <c r="BQR49" s="1132"/>
      <c r="BQS49" s="1133"/>
      <c r="BQT49" s="1133"/>
      <c r="BQU49" s="1133"/>
      <c r="BQV49" s="1133"/>
      <c r="BQW49" s="1133"/>
      <c r="BQX49" s="1133"/>
      <c r="BQY49" s="1133"/>
      <c r="BQZ49" s="1133"/>
      <c r="BRA49" s="1133"/>
      <c r="BRB49" s="1133"/>
      <c r="BRC49" s="1133"/>
      <c r="BRD49" s="214"/>
      <c r="BRE49" s="214"/>
      <c r="BRF49" s="1122"/>
      <c r="BRG49" s="1121"/>
      <c r="BRH49" s="1129"/>
      <c r="BRI49" s="214"/>
      <c r="BRJ49" s="214"/>
      <c r="BRK49" s="214"/>
      <c r="BRL49" s="1130"/>
      <c r="BRM49" s="214"/>
      <c r="BRN49" s="1130"/>
      <c r="BRO49" s="1131"/>
      <c r="BRP49" s="1131"/>
      <c r="BRQ49" s="1132"/>
      <c r="BRR49" s="1133"/>
      <c r="BRS49" s="1133"/>
      <c r="BRT49" s="1133"/>
      <c r="BRU49" s="1133"/>
      <c r="BRV49" s="1133"/>
      <c r="BRW49" s="1133"/>
      <c r="BRX49" s="1133"/>
      <c r="BRY49" s="1133"/>
      <c r="BRZ49" s="1133"/>
      <c r="BSA49" s="1133"/>
      <c r="BSB49" s="1133"/>
      <c r="BSC49" s="214"/>
      <c r="BSD49" s="214"/>
      <c r="BSE49" s="1122"/>
      <c r="BSF49" s="1121"/>
      <c r="BSG49" s="1129"/>
      <c r="BSH49" s="214"/>
      <c r="BSI49" s="214"/>
      <c r="BSJ49" s="214"/>
      <c r="BSK49" s="1130"/>
      <c r="BSL49" s="214"/>
      <c r="BSM49" s="1130"/>
      <c r="BSN49" s="1131"/>
      <c r="BSO49" s="1131"/>
      <c r="BSP49" s="1132"/>
      <c r="BSQ49" s="1133"/>
      <c r="BSR49" s="1133"/>
      <c r="BSS49" s="1133"/>
      <c r="BST49" s="1133"/>
      <c r="BSU49" s="1133"/>
      <c r="BSV49" s="1133"/>
      <c r="BSW49" s="1133"/>
      <c r="BSX49" s="1133"/>
      <c r="BSY49" s="1133"/>
      <c r="BSZ49" s="1133"/>
      <c r="BTA49" s="1133"/>
      <c r="BTB49" s="214"/>
      <c r="BTC49" s="214"/>
      <c r="BTD49" s="1122"/>
      <c r="BTE49" s="1121"/>
      <c r="BTF49" s="1129"/>
      <c r="BTG49" s="214"/>
      <c r="BTH49" s="214"/>
      <c r="BTI49" s="214"/>
      <c r="BTJ49" s="1130"/>
      <c r="BTK49" s="214"/>
      <c r="BTL49" s="1130"/>
      <c r="BTM49" s="1131"/>
      <c r="BTN49" s="1131"/>
      <c r="BTO49" s="1132"/>
      <c r="BTP49" s="1133"/>
      <c r="BTQ49" s="1133"/>
      <c r="BTR49" s="1133"/>
      <c r="BTS49" s="1133"/>
      <c r="BTT49" s="1133"/>
      <c r="BTU49" s="1133"/>
      <c r="BTV49" s="1133"/>
      <c r="BTW49" s="1133"/>
      <c r="BTX49" s="1133"/>
      <c r="BTY49" s="1133"/>
      <c r="BTZ49" s="1133"/>
      <c r="BUA49" s="214"/>
      <c r="BUB49" s="214"/>
      <c r="BUC49" s="1122"/>
      <c r="BUD49" s="1121"/>
      <c r="BUE49" s="1129"/>
      <c r="BUF49" s="214"/>
      <c r="BUG49" s="214"/>
      <c r="BUH49" s="214"/>
      <c r="BUI49" s="1130"/>
      <c r="BUJ49" s="214"/>
      <c r="BUK49" s="1130"/>
      <c r="BUL49" s="1131"/>
      <c r="BUM49" s="1131"/>
      <c r="BUN49" s="1132"/>
      <c r="BUO49" s="1133"/>
      <c r="BUP49" s="1133"/>
      <c r="BUQ49" s="1133"/>
      <c r="BUR49" s="1133"/>
      <c r="BUS49" s="1133"/>
      <c r="BUT49" s="1133"/>
      <c r="BUU49" s="1133"/>
      <c r="BUV49" s="1133"/>
      <c r="BUW49" s="1133"/>
      <c r="BUX49" s="1133"/>
      <c r="BUY49" s="1133"/>
      <c r="BUZ49" s="214"/>
      <c r="BVA49" s="214"/>
      <c r="BVB49" s="1122"/>
      <c r="BVC49" s="1121"/>
      <c r="BVD49" s="1129"/>
      <c r="BVE49" s="214"/>
      <c r="BVF49" s="214"/>
      <c r="BVG49" s="214"/>
      <c r="BVH49" s="1130"/>
      <c r="BVI49" s="214"/>
      <c r="BVJ49" s="1130"/>
      <c r="BVK49" s="1131"/>
      <c r="BVL49" s="1131"/>
      <c r="BVM49" s="1132"/>
      <c r="BVN49" s="1133"/>
      <c r="BVO49" s="1133"/>
      <c r="BVP49" s="1133"/>
      <c r="BVQ49" s="1133"/>
      <c r="BVR49" s="1133"/>
      <c r="BVS49" s="1133"/>
      <c r="BVT49" s="1133"/>
      <c r="BVU49" s="1133"/>
      <c r="BVV49" s="1133"/>
      <c r="BVW49" s="1133"/>
      <c r="BVX49" s="1133"/>
      <c r="BVY49" s="214"/>
      <c r="BVZ49" s="214"/>
      <c r="BWA49" s="1122"/>
      <c r="BWB49" s="1121"/>
      <c r="BWC49" s="1129"/>
      <c r="BWD49" s="214"/>
      <c r="BWE49" s="214"/>
      <c r="BWF49" s="214"/>
      <c r="BWG49" s="1130"/>
      <c r="BWH49" s="214"/>
      <c r="BWI49" s="1130"/>
      <c r="BWJ49" s="1131"/>
      <c r="BWK49" s="1131"/>
      <c r="BWL49" s="1132"/>
      <c r="BWM49" s="1133"/>
      <c r="BWN49" s="1133"/>
      <c r="BWO49" s="1133"/>
      <c r="BWP49" s="1133"/>
      <c r="BWQ49" s="1133"/>
      <c r="BWR49" s="1133"/>
      <c r="BWS49" s="1133"/>
      <c r="BWT49" s="1133"/>
      <c r="BWU49" s="1133"/>
      <c r="BWV49" s="1133"/>
      <c r="BWW49" s="1133"/>
      <c r="BWX49" s="214"/>
      <c r="BWY49" s="214"/>
      <c r="BWZ49" s="1122"/>
      <c r="BXA49" s="1121"/>
      <c r="BXB49" s="1129"/>
      <c r="BXC49" s="214"/>
      <c r="BXD49" s="214"/>
      <c r="BXE49" s="214"/>
      <c r="BXF49" s="1130"/>
      <c r="BXG49" s="214"/>
      <c r="BXH49" s="1130"/>
      <c r="BXI49" s="1131"/>
      <c r="BXJ49" s="1131"/>
      <c r="BXK49" s="1132"/>
      <c r="BXL49" s="1133"/>
      <c r="BXM49" s="1133"/>
      <c r="BXN49" s="1133"/>
      <c r="BXO49" s="1133"/>
      <c r="BXP49" s="1133"/>
      <c r="BXQ49" s="1133"/>
      <c r="BXR49" s="1133"/>
      <c r="BXS49" s="1133"/>
      <c r="BXT49" s="1133"/>
      <c r="BXU49" s="1133"/>
      <c r="BXV49" s="1133"/>
      <c r="BXW49" s="214"/>
      <c r="BXX49" s="214"/>
      <c r="BXY49" s="1122"/>
      <c r="BXZ49" s="1121"/>
      <c r="BYA49" s="1129"/>
      <c r="BYB49" s="214"/>
      <c r="BYC49" s="214"/>
      <c r="BYD49" s="214"/>
      <c r="BYE49" s="1130"/>
      <c r="BYF49" s="214"/>
      <c r="BYG49" s="1130"/>
      <c r="BYH49" s="1131"/>
      <c r="BYI49" s="1131"/>
      <c r="BYJ49" s="1132"/>
      <c r="BYK49" s="1133"/>
      <c r="BYL49" s="1133"/>
      <c r="BYM49" s="1133"/>
      <c r="BYN49" s="1133"/>
      <c r="BYO49" s="1133"/>
      <c r="BYP49" s="1133"/>
      <c r="BYQ49" s="1133"/>
      <c r="BYR49" s="1133"/>
      <c r="BYS49" s="1133"/>
      <c r="BYT49" s="1133"/>
      <c r="BYU49" s="1133"/>
      <c r="BYV49" s="214"/>
      <c r="BYW49" s="214"/>
      <c r="BYX49" s="1122"/>
      <c r="BYY49" s="1121"/>
      <c r="BYZ49" s="1129"/>
      <c r="BZA49" s="214"/>
      <c r="BZB49" s="214"/>
      <c r="BZC49" s="214"/>
      <c r="BZD49" s="1130"/>
      <c r="BZE49" s="214"/>
      <c r="BZF49" s="1130"/>
      <c r="BZG49" s="1131"/>
      <c r="BZH49" s="1131"/>
      <c r="BZI49" s="1132"/>
      <c r="BZJ49" s="1133"/>
      <c r="BZK49" s="1133"/>
      <c r="BZL49" s="1133"/>
      <c r="BZM49" s="1133"/>
      <c r="BZN49" s="1133"/>
      <c r="BZO49" s="1133"/>
      <c r="BZP49" s="1133"/>
      <c r="BZQ49" s="1133"/>
      <c r="BZR49" s="1133"/>
      <c r="BZS49" s="1133"/>
      <c r="BZT49" s="1133"/>
      <c r="BZU49" s="214"/>
      <c r="BZV49" s="214"/>
      <c r="BZW49" s="1122"/>
      <c r="BZX49" s="1121"/>
      <c r="BZY49" s="1129"/>
      <c r="BZZ49" s="214"/>
      <c r="CAA49" s="214"/>
      <c r="CAB49" s="214"/>
      <c r="CAC49" s="1130"/>
      <c r="CAD49" s="214"/>
      <c r="CAE49" s="1130"/>
      <c r="CAF49" s="1131"/>
      <c r="CAG49" s="1131"/>
      <c r="CAH49" s="1132"/>
      <c r="CAI49" s="1133"/>
      <c r="CAJ49" s="1133"/>
      <c r="CAK49" s="1133"/>
      <c r="CAL49" s="1133"/>
      <c r="CAM49" s="1133"/>
      <c r="CAN49" s="1133"/>
      <c r="CAO49" s="1133"/>
      <c r="CAP49" s="1133"/>
      <c r="CAQ49" s="1133"/>
      <c r="CAR49" s="1133"/>
      <c r="CAS49" s="1133"/>
      <c r="CAT49" s="214"/>
      <c r="CAU49" s="214"/>
      <c r="CAV49" s="1122"/>
      <c r="CAW49" s="1121"/>
      <c r="CAX49" s="1129"/>
      <c r="CAY49" s="214"/>
      <c r="CAZ49" s="214"/>
      <c r="CBA49" s="214"/>
      <c r="CBB49" s="1130"/>
      <c r="CBC49" s="214"/>
      <c r="CBD49" s="1130"/>
      <c r="CBE49" s="1131"/>
      <c r="CBF49" s="1131"/>
      <c r="CBG49" s="1132"/>
      <c r="CBH49" s="1133"/>
      <c r="CBI49" s="1133"/>
      <c r="CBJ49" s="1133"/>
      <c r="CBK49" s="1133"/>
      <c r="CBL49" s="1133"/>
      <c r="CBM49" s="1133"/>
      <c r="CBN49" s="1133"/>
      <c r="CBO49" s="1133"/>
      <c r="CBP49" s="1133"/>
      <c r="CBQ49" s="1133"/>
      <c r="CBR49" s="1133"/>
      <c r="CBS49" s="214"/>
      <c r="CBT49" s="214"/>
      <c r="CBU49" s="1122"/>
      <c r="CBV49" s="1121"/>
      <c r="CBW49" s="1129"/>
      <c r="CBX49" s="214"/>
      <c r="CBY49" s="214"/>
      <c r="CBZ49" s="214"/>
      <c r="CCA49" s="1130"/>
      <c r="CCB49" s="214"/>
      <c r="CCC49" s="1130"/>
      <c r="CCD49" s="1131"/>
      <c r="CCE49" s="1131"/>
      <c r="CCF49" s="1132"/>
      <c r="CCG49" s="1133"/>
      <c r="CCH49" s="1133"/>
      <c r="CCI49" s="1133"/>
      <c r="CCJ49" s="1133"/>
      <c r="CCK49" s="1133"/>
      <c r="CCL49" s="1133"/>
      <c r="CCM49" s="1133"/>
      <c r="CCN49" s="1133"/>
      <c r="CCO49" s="1133"/>
      <c r="CCP49" s="1133"/>
      <c r="CCQ49" s="1133"/>
      <c r="CCR49" s="214"/>
      <c r="CCS49" s="214"/>
      <c r="CCT49" s="1122"/>
      <c r="CCU49" s="1121"/>
      <c r="CCV49" s="1129"/>
      <c r="CCW49" s="214"/>
      <c r="CCX49" s="214"/>
      <c r="CCY49" s="214"/>
      <c r="CCZ49" s="1130"/>
      <c r="CDA49" s="214"/>
      <c r="CDB49" s="1130"/>
      <c r="CDC49" s="1131"/>
      <c r="CDD49" s="1131"/>
      <c r="CDE49" s="1132"/>
      <c r="CDF49" s="1133"/>
      <c r="CDG49" s="1133"/>
      <c r="CDH49" s="1133"/>
      <c r="CDI49" s="1133"/>
      <c r="CDJ49" s="1133"/>
      <c r="CDK49" s="1133"/>
      <c r="CDL49" s="1133"/>
      <c r="CDM49" s="1133"/>
      <c r="CDN49" s="1133"/>
      <c r="CDO49" s="1133"/>
      <c r="CDP49" s="1133"/>
      <c r="CDQ49" s="214"/>
      <c r="CDR49" s="214"/>
      <c r="CDS49" s="1122"/>
      <c r="CDT49" s="1121"/>
      <c r="CDU49" s="1129"/>
      <c r="CDV49" s="214"/>
      <c r="CDW49" s="214"/>
      <c r="CDX49" s="214"/>
      <c r="CDY49" s="1130"/>
      <c r="CDZ49" s="214"/>
      <c r="CEA49" s="1130"/>
      <c r="CEB49" s="1131"/>
      <c r="CEC49" s="1131"/>
      <c r="CED49" s="1132"/>
      <c r="CEE49" s="1133"/>
      <c r="CEF49" s="1133"/>
      <c r="CEG49" s="1133"/>
      <c r="CEH49" s="1133"/>
      <c r="CEI49" s="1133"/>
      <c r="CEJ49" s="1133"/>
      <c r="CEK49" s="1133"/>
      <c r="CEL49" s="1133"/>
      <c r="CEM49" s="1133"/>
      <c r="CEN49" s="1133"/>
      <c r="CEO49" s="1133"/>
      <c r="CEP49" s="214"/>
      <c r="CEQ49" s="214"/>
      <c r="CER49" s="1122"/>
      <c r="CES49" s="1121"/>
      <c r="CET49" s="1129"/>
      <c r="CEU49" s="214"/>
      <c r="CEV49" s="214"/>
      <c r="CEW49" s="214"/>
      <c r="CEX49" s="1130"/>
      <c r="CEY49" s="214"/>
      <c r="CEZ49" s="1130"/>
      <c r="CFA49" s="1131"/>
      <c r="CFB49" s="1131"/>
      <c r="CFC49" s="1132"/>
      <c r="CFD49" s="1133"/>
      <c r="CFE49" s="1133"/>
      <c r="CFF49" s="1133"/>
      <c r="CFG49" s="1133"/>
      <c r="CFH49" s="1133"/>
      <c r="CFI49" s="1133"/>
      <c r="CFJ49" s="1133"/>
      <c r="CFK49" s="1133"/>
      <c r="CFL49" s="1133"/>
      <c r="CFM49" s="1133"/>
      <c r="CFN49" s="1133"/>
      <c r="CFO49" s="214"/>
      <c r="CFP49" s="214"/>
      <c r="CFQ49" s="1122"/>
      <c r="CFR49" s="1121"/>
      <c r="CFS49" s="1129"/>
      <c r="CFT49" s="214"/>
      <c r="CFU49" s="214"/>
      <c r="CFV49" s="214"/>
      <c r="CFW49" s="1130"/>
      <c r="CFX49" s="214"/>
      <c r="CFY49" s="1130"/>
      <c r="CFZ49" s="1131"/>
      <c r="CGA49" s="1131"/>
      <c r="CGB49" s="1132"/>
      <c r="CGC49" s="1133"/>
      <c r="CGD49" s="1133"/>
      <c r="CGE49" s="1133"/>
      <c r="CGF49" s="1133"/>
      <c r="CGG49" s="1133"/>
      <c r="CGH49" s="1133"/>
      <c r="CGI49" s="1133"/>
      <c r="CGJ49" s="1133"/>
      <c r="CGK49" s="1133"/>
      <c r="CGL49" s="1133"/>
      <c r="CGM49" s="1133"/>
      <c r="CGN49" s="214"/>
      <c r="CGO49" s="214"/>
      <c r="CGP49" s="1122"/>
      <c r="CGQ49" s="1121"/>
      <c r="CGR49" s="1129"/>
      <c r="CGS49" s="214"/>
      <c r="CGT49" s="214"/>
      <c r="CGU49" s="214"/>
      <c r="CGV49" s="1130"/>
      <c r="CGW49" s="214"/>
      <c r="CGX49" s="1130"/>
      <c r="CGY49" s="1131"/>
      <c r="CGZ49" s="1131"/>
      <c r="CHA49" s="1132"/>
      <c r="CHB49" s="1133"/>
      <c r="CHC49" s="1133"/>
      <c r="CHD49" s="1133"/>
      <c r="CHE49" s="1133"/>
      <c r="CHF49" s="1133"/>
      <c r="CHG49" s="1133"/>
      <c r="CHH49" s="1133"/>
      <c r="CHI49" s="1133"/>
      <c r="CHJ49" s="1133"/>
      <c r="CHK49" s="1133"/>
      <c r="CHL49" s="1133"/>
      <c r="CHM49" s="214"/>
      <c r="CHN49" s="214"/>
      <c r="CHO49" s="1122"/>
      <c r="CHP49" s="1121"/>
      <c r="CHQ49" s="1129"/>
      <c r="CHR49" s="214"/>
      <c r="CHS49" s="214"/>
      <c r="CHT49" s="214"/>
      <c r="CHU49" s="1130"/>
      <c r="CHV49" s="214"/>
      <c r="CHW49" s="1130"/>
      <c r="CHX49" s="1131"/>
      <c r="CHY49" s="1131"/>
      <c r="CHZ49" s="1132"/>
      <c r="CIA49" s="1133"/>
      <c r="CIB49" s="1133"/>
      <c r="CIC49" s="1133"/>
      <c r="CID49" s="1133"/>
      <c r="CIE49" s="1133"/>
      <c r="CIF49" s="1133"/>
      <c r="CIG49" s="1133"/>
      <c r="CIH49" s="1133"/>
      <c r="CII49" s="1133"/>
      <c r="CIJ49" s="1133"/>
      <c r="CIK49" s="1133"/>
      <c r="CIL49" s="214"/>
      <c r="CIM49" s="214"/>
      <c r="CIN49" s="1122"/>
      <c r="CIO49" s="1121"/>
      <c r="CIP49" s="1129"/>
      <c r="CIQ49" s="214"/>
      <c r="CIR49" s="214"/>
      <c r="CIS49" s="214"/>
      <c r="CIT49" s="1130"/>
      <c r="CIU49" s="214"/>
      <c r="CIV49" s="1130"/>
      <c r="CIW49" s="1131"/>
      <c r="CIX49" s="1131"/>
      <c r="CIY49" s="1132"/>
      <c r="CIZ49" s="1133"/>
      <c r="CJA49" s="1133"/>
      <c r="CJB49" s="1133"/>
      <c r="CJC49" s="1133"/>
      <c r="CJD49" s="1133"/>
      <c r="CJE49" s="1133"/>
      <c r="CJF49" s="1133"/>
      <c r="CJG49" s="1133"/>
      <c r="CJH49" s="1133"/>
      <c r="CJI49" s="1133"/>
      <c r="CJJ49" s="1133"/>
      <c r="CJK49" s="214"/>
      <c r="CJL49" s="214"/>
      <c r="CJM49" s="1122"/>
      <c r="CJN49" s="1121"/>
      <c r="CJO49" s="1129"/>
      <c r="CJP49" s="214"/>
      <c r="CJQ49" s="214"/>
      <c r="CJR49" s="214"/>
      <c r="CJS49" s="1130"/>
      <c r="CJT49" s="214"/>
      <c r="CJU49" s="1130"/>
      <c r="CJV49" s="1131"/>
      <c r="CJW49" s="1131"/>
      <c r="CJX49" s="1132"/>
      <c r="CJY49" s="1133"/>
      <c r="CJZ49" s="1133"/>
      <c r="CKA49" s="1133"/>
      <c r="CKB49" s="1133"/>
      <c r="CKC49" s="1133"/>
      <c r="CKD49" s="1133"/>
      <c r="CKE49" s="1133"/>
      <c r="CKF49" s="1133"/>
      <c r="CKG49" s="1133"/>
      <c r="CKH49" s="1133"/>
      <c r="CKI49" s="1133"/>
      <c r="CKJ49" s="214"/>
      <c r="CKK49" s="214"/>
      <c r="CKL49" s="1122"/>
      <c r="CKM49" s="1121"/>
      <c r="CKN49" s="1129"/>
      <c r="CKO49" s="214"/>
      <c r="CKP49" s="214"/>
      <c r="CKQ49" s="214"/>
      <c r="CKR49" s="1130"/>
      <c r="CKS49" s="214"/>
      <c r="CKT49" s="1130"/>
      <c r="CKU49" s="1131"/>
      <c r="CKV49" s="1131"/>
      <c r="CKW49" s="1132"/>
      <c r="CKX49" s="1133"/>
      <c r="CKY49" s="1133"/>
      <c r="CKZ49" s="1133"/>
      <c r="CLA49" s="1133"/>
      <c r="CLB49" s="1133"/>
      <c r="CLC49" s="1133"/>
      <c r="CLD49" s="1133"/>
      <c r="CLE49" s="1133"/>
      <c r="CLF49" s="1133"/>
      <c r="CLG49" s="1133"/>
      <c r="CLH49" s="1133"/>
      <c r="CLI49" s="214"/>
      <c r="CLJ49" s="214"/>
      <c r="CLK49" s="1122"/>
      <c r="CLL49" s="1121"/>
      <c r="CLM49" s="1129"/>
      <c r="CLN49" s="214"/>
      <c r="CLO49" s="214"/>
      <c r="CLP49" s="214"/>
      <c r="CLQ49" s="1130"/>
      <c r="CLR49" s="214"/>
      <c r="CLS49" s="1130"/>
      <c r="CLT49" s="1131"/>
      <c r="CLU49" s="1131"/>
      <c r="CLV49" s="1132"/>
      <c r="CLW49" s="1133"/>
      <c r="CLX49" s="1133"/>
      <c r="CLY49" s="1133"/>
      <c r="CLZ49" s="1133"/>
      <c r="CMA49" s="1133"/>
      <c r="CMB49" s="1133"/>
      <c r="CMC49" s="1133"/>
      <c r="CMD49" s="1133"/>
      <c r="CME49" s="1133"/>
      <c r="CMF49" s="1133"/>
      <c r="CMG49" s="1133"/>
      <c r="CMH49" s="214"/>
      <c r="CMI49" s="214"/>
      <c r="CMJ49" s="1122"/>
      <c r="CMK49" s="1121"/>
      <c r="CML49" s="1129"/>
      <c r="CMM49" s="214"/>
      <c r="CMN49" s="214"/>
      <c r="CMO49" s="214"/>
      <c r="CMP49" s="1130"/>
      <c r="CMQ49" s="214"/>
      <c r="CMR49" s="1130"/>
      <c r="CMS49" s="1131"/>
      <c r="CMT49" s="1131"/>
      <c r="CMU49" s="1132"/>
      <c r="CMV49" s="1133"/>
      <c r="CMW49" s="1133"/>
      <c r="CMX49" s="1133"/>
      <c r="CMY49" s="1133"/>
      <c r="CMZ49" s="1133"/>
      <c r="CNA49" s="1133"/>
      <c r="CNB49" s="1133"/>
      <c r="CNC49" s="1133"/>
      <c r="CND49" s="1133"/>
      <c r="CNE49" s="1133"/>
      <c r="CNF49" s="1133"/>
      <c r="CNG49" s="214"/>
      <c r="CNH49" s="214"/>
      <c r="CNI49" s="1122"/>
      <c r="CNJ49" s="1121"/>
      <c r="CNK49" s="1129"/>
      <c r="CNL49" s="214"/>
      <c r="CNM49" s="214"/>
      <c r="CNN49" s="214"/>
      <c r="CNO49" s="1130"/>
      <c r="CNP49" s="214"/>
      <c r="CNQ49" s="1130"/>
      <c r="CNR49" s="1131"/>
      <c r="CNS49" s="1131"/>
      <c r="CNT49" s="1132"/>
      <c r="CNU49" s="1133"/>
      <c r="CNV49" s="1133"/>
      <c r="CNW49" s="1133"/>
      <c r="CNX49" s="1133"/>
      <c r="CNY49" s="1133"/>
      <c r="CNZ49" s="1133"/>
      <c r="COA49" s="1133"/>
      <c r="COB49" s="1133"/>
      <c r="COC49" s="1133"/>
      <c r="COD49" s="1133"/>
      <c r="COE49" s="1133"/>
      <c r="COF49" s="214"/>
      <c r="COG49" s="214"/>
      <c r="COH49" s="1122"/>
      <c r="COI49" s="1121"/>
      <c r="COJ49" s="1129"/>
      <c r="COK49" s="214"/>
      <c r="COL49" s="214"/>
      <c r="COM49" s="214"/>
      <c r="CON49" s="1130"/>
      <c r="COO49" s="214"/>
      <c r="COP49" s="1130"/>
      <c r="COQ49" s="1131"/>
      <c r="COR49" s="1131"/>
      <c r="COS49" s="1132"/>
      <c r="COT49" s="1133"/>
      <c r="COU49" s="1133"/>
      <c r="COV49" s="1133"/>
      <c r="COW49" s="1133"/>
      <c r="COX49" s="1133"/>
      <c r="COY49" s="1133"/>
      <c r="COZ49" s="1133"/>
      <c r="CPA49" s="1133"/>
      <c r="CPB49" s="1133"/>
      <c r="CPC49" s="1133"/>
      <c r="CPD49" s="1133"/>
      <c r="CPE49" s="214"/>
      <c r="CPF49" s="214"/>
      <c r="CPG49" s="1122"/>
      <c r="CPH49" s="1121"/>
      <c r="CPI49" s="1129"/>
      <c r="CPJ49" s="214"/>
      <c r="CPK49" s="214"/>
      <c r="CPL49" s="214"/>
      <c r="CPM49" s="1130"/>
      <c r="CPN49" s="214"/>
      <c r="CPO49" s="1130"/>
      <c r="CPP49" s="1131"/>
      <c r="CPQ49" s="1131"/>
      <c r="CPR49" s="1132"/>
      <c r="CPS49" s="1133"/>
      <c r="CPT49" s="1133"/>
      <c r="CPU49" s="1133"/>
      <c r="CPV49" s="1133"/>
      <c r="CPW49" s="1133"/>
      <c r="CPX49" s="1133"/>
      <c r="CPY49" s="1133"/>
      <c r="CPZ49" s="1133"/>
      <c r="CQA49" s="1133"/>
      <c r="CQB49" s="1133"/>
      <c r="CQC49" s="1133"/>
      <c r="CQD49" s="214"/>
      <c r="CQE49" s="214"/>
      <c r="CQF49" s="1122"/>
      <c r="CQG49" s="1121"/>
      <c r="CQH49" s="1129"/>
      <c r="CQI49" s="214"/>
      <c r="CQJ49" s="214"/>
      <c r="CQK49" s="214"/>
      <c r="CQL49" s="1130"/>
      <c r="CQM49" s="214"/>
      <c r="CQN49" s="1130"/>
      <c r="CQO49" s="1131"/>
      <c r="CQP49" s="1131"/>
      <c r="CQQ49" s="1132"/>
      <c r="CQR49" s="1133"/>
      <c r="CQS49" s="1133"/>
      <c r="CQT49" s="1133"/>
      <c r="CQU49" s="1133"/>
      <c r="CQV49" s="1133"/>
      <c r="CQW49" s="1133"/>
      <c r="CQX49" s="1133"/>
      <c r="CQY49" s="1133"/>
      <c r="CQZ49" s="1133"/>
      <c r="CRA49" s="1133"/>
      <c r="CRB49" s="1133"/>
      <c r="CRC49" s="214"/>
      <c r="CRD49" s="214"/>
      <c r="CRE49" s="1122"/>
      <c r="CRF49" s="1121"/>
      <c r="CRG49" s="1129"/>
      <c r="CRH49" s="214"/>
      <c r="CRI49" s="214"/>
      <c r="CRJ49" s="214"/>
      <c r="CRK49" s="1130"/>
      <c r="CRL49" s="214"/>
      <c r="CRM49" s="1130"/>
      <c r="CRN49" s="1131"/>
      <c r="CRO49" s="1131"/>
      <c r="CRP49" s="1132"/>
      <c r="CRQ49" s="1133"/>
      <c r="CRR49" s="1133"/>
      <c r="CRS49" s="1133"/>
      <c r="CRT49" s="1133"/>
      <c r="CRU49" s="1133"/>
      <c r="CRV49" s="1133"/>
      <c r="CRW49" s="1133"/>
      <c r="CRX49" s="1133"/>
      <c r="CRY49" s="1133"/>
      <c r="CRZ49" s="1133"/>
      <c r="CSA49" s="1133"/>
      <c r="CSB49" s="214"/>
      <c r="CSC49" s="214"/>
      <c r="CSD49" s="1122"/>
      <c r="CSE49" s="1121"/>
      <c r="CSF49" s="1129"/>
      <c r="CSG49" s="214"/>
      <c r="CSH49" s="214"/>
      <c r="CSI49" s="214"/>
      <c r="CSJ49" s="1130"/>
      <c r="CSK49" s="214"/>
      <c r="CSL49" s="1130"/>
      <c r="CSM49" s="1131"/>
      <c r="CSN49" s="1131"/>
      <c r="CSO49" s="1132"/>
      <c r="CSP49" s="1133"/>
      <c r="CSQ49" s="1133"/>
      <c r="CSR49" s="1133"/>
      <c r="CSS49" s="1133"/>
      <c r="CST49" s="1133"/>
      <c r="CSU49" s="1133"/>
      <c r="CSV49" s="1133"/>
      <c r="CSW49" s="1133"/>
      <c r="CSX49" s="1133"/>
      <c r="CSY49" s="1133"/>
      <c r="CSZ49" s="1133"/>
      <c r="CTA49" s="214"/>
      <c r="CTB49" s="214"/>
      <c r="CTC49" s="1122"/>
      <c r="CTD49" s="1121"/>
      <c r="CTE49" s="1129"/>
      <c r="CTF49" s="214"/>
      <c r="CTG49" s="214"/>
      <c r="CTH49" s="214"/>
      <c r="CTI49" s="1130"/>
      <c r="CTJ49" s="214"/>
      <c r="CTK49" s="1130"/>
      <c r="CTL49" s="1131"/>
      <c r="CTM49" s="1131"/>
      <c r="CTN49" s="1132"/>
      <c r="CTO49" s="1133"/>
      <c r="CTP49" s="1133"/>
      <c r="CTQ49" s="1133"/>
      <c r="CTR49" s="1133"/>
      <c r="CTS49" s="1133"/>
      <c r="CTT49" s="1133"/>
      <c r="CTU49" s="1133"/>
      <c r="CTV49" s="1133"/>
      <c r="CTW49" s="1133"/>
      <c r="CTX49" s="1133"/>
      <c r="CTY49" s="1133"/>
      <c r="CTZ49" s="214"/>
      <c r="CUA49" s="214"/>
      <c r="CUB49" s="1122"/>
      <c r="CUC49" s="1121"/>
      <c r="CUD49" s="1129"/>
      <c r="CUE49" s="214"/>
      <c r="CUF49" s="214"/>
      <c r="CUG49" s="214"/>
      <c r="CUH49" s="1130"/>
      <c r="CUI49" s="214"/>
      <c r="CUJ49" s="1130"/>
      <c r="CUK49" s="1131"/>
      <c r="CUL49" s="1131"/>
      <c r="CUM49" s="1132"/>
      <c r="CUN49" s="1133"/>
      <c r="CUO49" s="1133"/>
      <c r="CUP49" s="1133"/>
      <c r="CUQ49" s="1133"/>
      <c r="CUR49" s="1133"/>
      <c r="CUS49" s="1133"/>
      <c r="CUT49" s="1133"/>
      <c r="CUU49" s="1133"/>
      <c r="CUV49" s="1133"/>
      <c r="CUW49" s="1133"/>
      <c r="CUX49" s="1133"/>
      <c r="CUY49" s="214"/>
      <c r="CUZ49" s="214"/>
      <c r="CVA49" s="1122"/>
      <c r="CVB49" s="1121"/>
      <c r="CVC49" s="1129"/>
      <c r="CVD49" s="214"/>
      <c r="CVE49" s="214"/>
      <c r="CVF49" s="214"/>
      <c r="CVG49" s="1130"/>
      <c r="CVH49" s="214"/>
      <c r="CVI49" s="1130"/>
      <c r="CVJ49" s="1131"/>
      <c r="CVK49" s="1131"/>
      <c r="CVL49" s="1132"/>
      <c r="CVM49" s="1133"/>
      <c r="CVN49" s="1133"/>
      <c r="CVO49" s="1133"/>
      <c r="CVP49" s="1133"/>
      <c r="CVQ49" s="1133"/>
      <c r="CVR49" s="1133"/>
      <c r="CVS49" s="1133"/>
      <c r="CVT49" s="1133"/>
      <c r="CVU49" s="1133"/>
      <c r="CVV49" s="1133"/>
      <c r="CVW49" s="1133"/>
      <c r="CVX49" s="214"/>
      <c r="CVY49" s="214"/>
      <c r="CVZ49" s="1122"/>
      <c r="CWA49" s="1121"/>
      <c r="CWB49" s="1129"/>
      <c r="CWC49" s="214"/>
      <c r="CWD49" s="214"/>
      <c r="CWE49" s="214"/>
      <c r="CWF49" s="1130"/>
      <c r="CWG49" s="214"/>
      <c r="CWH49" s="1130"/>
      <c r="CWI49" s="1131"/>
      <c r="CWJ49" s="1131"/>
      <c r="CWK49" s="1132"/>
      <c r="CWL49" s="1133"/>
      <c r="CWM49" s="1133"/>
      <c r="CWN49" s="1133"/>
      <c r="CWO49" s="1133"/>
      <c r="CWP49" s="1133"/>
      <c r="CWQ49" s="1133"/>
      <c r="CWR49" s="1133"/>
      <c r="CWS49" s="1133"/>
      <c r="CWT49" s="1133"/>
      <c r="CWU49" s="1133"/>
      <c r="CWV49" s="1133"/>
      <c r="CWW49" s="214"/>
      <c r="CWX49" s="214"/>
      <c r="CWY49" s="1122"/>
      <c r="CWZ49" s="1121"/>
      <c r="CXA49" s="1129"/>
      <c r="CXB49" s="214"/>
      <c r="CXC49" s="214"/>
      <c r="CXD49" s="214"/>
      <c r="CXE49" s="1130"/>
      <c r="CXF49" s="214"/>
      <c r="CXG49" s="1130"/>
      <c r="CXH49" s="1131"/>
      <c r="CXI49" s="1131"/>
      <c r="CXJ49" s="1132"/>
      <c r="CXK49" s="1133"/>
      <c r="CXL49" s="1133"/>
      <c r="CXM49" s="1133"/>
      <c r="CXN49" s="1133"/>
      <c r="CXO49" s="1133"/>
      <c r="CXP49" s="1133"/>
      <c r="CXQ49" s="1133"/>
      <c r="CXR49" s="1133"/>
      <c r="CXS49" s="1133"/>
      <c r="CXT49" s="1133"/>
      <c r="CXU49" s="1133"/>
      <c r="CXV49" s="214"/>
      <c r="CXW49" s="214"/>
      <c r="CXX49" s="1122"/>
      <c r="CXY49" s="1121"/>
      <c r="CXZ49" s="1129"/>
      <c r="CYA49" s="214"/>
      <c r="CYB49" s="214"/>
      <c r="CYC49" s="214"/>
      <c r="CYD49" s="1130"/>
      <c r="CYE49" s="214"/>
      <c r="CYF49" s="1130"/>
      <c r="CYG49" s="1131"/>
      <c r="CYH49" s="1131"/>
      <c r="CYI49" s="1132"/>
      <c r="CYJ49" s="1133"/>
      <c r="CYK49" s="1133"/>
      <c r="CYL49" s="1133"/>
      <c r="CYM49" s="1133"/>
      <c r="CYN49" s="1133"/>
      <c r="CYO49" s="1133"/>
      <c r="CYP49" s="1133"/>
      <c r="CYQ49" s="1133"/>
      <c r="CYR49" s="1133"/>
      <c r="CYS49" s="1133"/>
      <c r="CYT49" s="1133"/>
      <c r="CYU49" s="214"/>
      <c r="CYV49" s="214"/>
      <c r="CYW49" s="1122"/>
      <c r="CYX49" s="1121"/>
      <c r="CYY49" s="1129"/>
      <c r="CYZ49" s="214"/>
      <c r="CZA49" s="214"/>
      <c r="CZB49" s="214"/>
      <c r="CZC49" s="1130"/>
      <c r="CZD49" s="214"/>
      <c r="CZE49" s="1130"/>
      <c r="CZF49" s="1131"/>
      <c r="CZG49" s="1131"/>
      <c r="CZH49" s="1132"/>
      <c r="CZI49" s="1133"/>
      <c r="CZJ49" s="1133"/>
      <c r="CZK49" s="1133"/>
      <c r="CZL49" s="1133"/>
      <c r="CZM49" s="1133"/>
      <c r="CZN49" s="1133"/>
      <c r="CZO49" s="1133"/>
      <c r="CZP49" s="1133"/>
      <c r="CZQ49" s="1133"/>
      <c r="CZR49" s="1133"/>
      <c r="CZS49" s="1133"/>
      <c r="CZT49" s="214"/>
      <c r="CZU49" s="214"/>
      <c r="CZV49" s="1122"/>
      <c r="CZW49" s="1121"/>
      <c r="CZX49" s="1129"/>
      <c r="CZY49" s="214"/>
      <c r="CZZ49" s="214"/>
      <c r="DAA49" s="214"/>
      <c r="DAB49" s="1130"/>
      <c r="DAC49" s="214"/>
      <c r="DAD49" s="1130"/>
      <c r="DAE49" s="1131"/>
      <c r="DAF49" s="1131"/>
      <c r="DAG49" s="1132"/>
      <c r="DAH49" s="1133"/>
      <c r="DAI49" s="1133"/>
      <c r="DAJ49" s="1133"/>
      <c r="DAK49" s="1133"/>
      <c r="DAL49" s="1133"/>
      <c r="DAM49" s="1133"/>
      <c r="DAN49" s="1133"/>
      <c r="DAO49" s="1133"/>
      <c r="DAP49" s="1133"/>
      <c r="DAQ49" s="1133"/>
      <c r="DAR49" s="1133"/>
      <c r="DAS49" s="214"/>
      <c r="DAT49" s="214"/>
      <c r="DAU49" s="1122"/>
      <c r="DAV49" s="1121"/>
      <c r="DAW49" s="1129"/>
      <c r="DAX49" s="214"/>
      <c r="DAY49" s="214"/>
      <c r="DAZ49" s="214"/>
      <c r="DBA49" s="1130"/>
      <c r="DBB49" s="214"/>
      <c r="DBC49" s="1130"/>
      <c r="DBD49" s="1131"/>
      <c r="DBE49" s="1131"/>
      <c r="DBF49" s="1132"/>
      <c r="DBG49" s="1133"/>
      <c r="DBH49" s="1133"/>
      <c r="DBI49" s="1133"/>
      <c r="DBJ49" s="1133"/>
      <c r="DBK49" s="1133"/>
      <c r="DBL49" s="1133"/>
      <c r="DBM49" s="1133"/>
      <c r="DBN49" s="1133"/>
      <c r="DBO49" s="1133"/>
      <c r="DBP49" s="1133"/>
      <c r="DBQ49" s="1133"/>
      <c r="DBR49" s="214"/>
      <c r="DBS49" s="214"/>
      <c r="DBT49" s="1122"/>
      <c r="DBU49" s="1121"/>
      <c r="DBV49" s="1129"/>
      <c r="DBW49" s="214"/>
      <c r="DBX49" s="214"/>
      <c r="DBY49" s="214"/>
      <c r="DBZ49" s="1130"/>
      <c r="DCA49" s="214"/>
      <c r="DCB49" s="1130"/>
      <c r="DCC49" s="1131"/>
      <c r="DCD49" s="1131"/>
      <c r="DCE49" s="1132"/>
      <c r="DCF49" s="1133"/>
      <c r="DCG49" s="1133"/>
      <c r="DCH49" s="1133"/>
      <c r="DCI49" s="1133"/>
      <c r="DCJ49" s="1133"/>
      <c r="DCK49" s="1133"/>
      <c r="DCL49" s="1133"/>
      <c r="DCM49" s="1133"/>
      <c r="DCN49" s="1133"/>
      <c r="DCO49" s="1133"/>
      <c r="DCP49" s="1133"/>
      <c r="DCQ49" s="214"/>
      <c r="DCR49" s="214"/>
      <c r="DCS49" s="1122"/>
      <c r="DCT49" s="1121"/>
      <c r="DCU49" s="1129"/>
      <c r="DCV49" s="214"/>
      <c r="DCW49" s="214"/>
      <c r="DCX49" s="214"/>
      <c r="DCY49" s="1130"/>
      <c r="DCZ49" s="214"/>
      <c r="DDA49" s="1130"/>
      <c r="DDB49" s="1131"/>
      <c r="DDC49" s="1131"/>
      <c r="DDD49" s="1132"/>
      <c r="DDE49" s="1133"/>
      <c r="DDF49" s="1133"/>
      <c r="DDG49" s="1133"/>
      <c r="DDH49" s="1133"/>
      <c r="DDI49" s="1133"/>
      <c r="DDJ49" s="1133"/>
      <c r="DDK49" s="1133"/>
      <c r="DDL49" s="1133"/>
      <c r="DDM49" s="1133"/>
      <c r="DDN49" s="1133"/>
      <c r="DDO49" s="1133"/>
      <c r="DDP49" s="214"/>
      <c r="DDQ49" s="214"/>
      <c r="DDR49" s="1122"/>
      <c r="DDS49" s="1121"/>
      <c r="DDT49" s="1129"/>
      <c r="DDU49" s="214"/>
      <c r="DDV49" s="214"/>
      <c r="DDW49" s="214"/>
      <c r="DDX49" s="1130"/>
      <c r="DDY49" s="214"/>
      <c r="DDZ49" s="1130"/>
      <c r="DEA49" s="1131"/>
      <c r="DEB49" s="1131"/>
      <c r="DEC49" s="1132"/>
      <c r="DED49" s="1133"/>
      <c r="DEE49" s="1133"/>
      <c r="DEF49" s="1133"/>
      <c r="DEG49" s="1133"/>
      <c r="DEH49" s="1133"/>
      <c r="DEI49" s="1133"/>
      <c r="DEJ49" s="1133"/>
      <c r="DEK49" s="1133"/>
      <c r="DEL49" s="1133"/>
      <c r="DEM49" s="1133"/>
      <c r="DEN49" s="1133"/>
      <c r="DEO49" s="214"/>
      <c r="DEP49" s="214"/>
      <c r="DEQ49" s="1122"/>
      <c r="DER49" s="1121"/>
      <c r="DES49" s="1129"/>
      <c r="DET49" s="214"/>
      <c r="DEU49" s="214"/>
      <c r="DEV49" s="214"/>
      <c r="DEW49" s="1130"/>
      <c r="DEX49" s="214"/>
      <c r="DEY49" s="1130"/>
      <c r="DEZ49" s="1131"/>
      <c r="DFA49" s="1131"/>
      <c r="DFB49" s="1132"/>
      <c r="DFC49" s="1133"/>
      <c r="DFD49" s="1133"/>
      <c r="DFE49" s="1133"/>
      <c r="DFF49" s="1133"/>
      <c r="DFG49" s="1133"/>
      <c r="DFH49" s="1133"/>
      <c r="DFI49" s="1133"/>
      <c r="DFJ49" s="1133"/>
      <c r="DFK49" s="1133"/>
      <c r="DFL49" s="1133"/>
      <c r="DFM49" s="1133"/>
      <c r="DFN49" s="214"/>
      <c r="DFO49" s="214"/>
      <c r="DFP49" s="1122"/>
      <c r="DFQ49" s="1121"/>
      <c r="DFR49" s="1129"/>
      <c r="DFS49" s="214"/>
      <c r="DFT49" s="214"/>
      <c r="DFU49" s="214"/>
      <c r="DFV49" s="1130"/>
      <c r="DFW49" s="214"/>
      <c r="DFX49" s="1130"/>
      <c r="DFY49" s="1131"/>
      <c r="DFZ49" s="1131"/>
      <c r="DGA49" s="1132"/>
      <c r="DGB49" s="1133"/>
      <c r="DGC49" s="1133"/>
      <c r="DGD49" s="1133"/>
      <c r="DGE49" s="1133"/>
      <c r="DGF49" s="1133"/>
      <c r="DGG49" s="1133"/>
      <c r="DGH49" s="1133"/>
      <c r="DGI49" s="1133"/>
      <c r="DGJ49" s="1133"/>
      <c r="DGK49" s="1133"/>
      <c r="DGL49" s="1133"/>
      <c r="DGM49" s="214"/>
      <c r="DGN49" s="214"/>
      <c r="DGO49" s="1122"/>
      <c r="DGP49" s="1121"/>
      <c r="DGQ49" s="1129"/>
      <c r="DGR49" s="214"/>
      <c r="DGS49" s="214"/>
      <c r="DGT49" s="214"/>
      <c r="DGU49" s="1130"/>
      <c r="DGV49" s="214"/>
      <c r="DGW49" s="1130"/>
      <c r="DGX49" s="1131"/>
      <c r="DGY49" s="1131"/>
      <c r="DGZ49" s="1132"/>
      <c r="DHA49" s="1133"/>
      <c r="DHB49" s="1133"/>
      <c r="DHC49" s="1133"/>
      <c r="DHD49" s="1133"/>
      <c r="DHE49" s="1133"/>
      <c r="DHF49" s="1133"/>
      <c r="DHG49" s="1133"/>
      <c r="DHH49" s="1133"/>
      <c r="DHI49" s="1133"/>
      <c r="DHJ49" s="1133"/>
      <c r="DHK49" s="1133"/>
      <c r="DHL49" s="214"/>
      <c r="DHM49" s="214"/>
      <c r="DHN49" s="1122"/>
      <c r="DHO49" s="1121"/>
      <c r="DHP49" s="1129"/>
      <c r="DHQ49" s="214"/>
      <c r="DHR49" s="214"/>
      <c r="DHS49" s="214"/>
      <c r="DHT49" s="1130"/>
      <c r="DHU49" s="214"/>
      <c r="DHV49" s="1130"/>
      <c r="DHW49" s="1131"/>
      <c r="DHX49" s="1131"/>
      <c r="DHY49" s="1132"/>
      <c r="DHZ49" s="1133"/>
      <c r="DIA49" s="1133"/>
      <c r="DIB49" s="1133"/>
      <c r="DIC49" s="1133"/>
      <c r="DID49" s="1133"/>
      <c r="DIE49" s="1133"/>
      <c r="DIF49" s="1133"/>
      <c r="DIG49" s="1133"/>
      <c r="DIH49" s="1133"/>
      <c r="DII49" s="1133"/>
      <c r="DIJ49" s="1133"/>
      <c r="DIK49" s="214"/>
      <c r="DIL49" s="214"/>
      <c r="DIM49" s="1122"/>
      <c r="DIN49" s="1121"/>
      <c r="DIO49" s="1129"/>
      <c r="DIP49" s="214"/>
      <c r="DIQ49" s="214"/>
      <c r="DIR49" s="214"/>
      <c r="DIS49" s="1130"/>
      <c r="DIT49" s="214"/>
      <c r="DIU49" s="1130"/>
      <c r="DIV49" s="1131"/>
      <c r="DIW49" s="1131"/>
      <c r="DIX49" s="1132"/>
      <c r="DIY49" s="1133"/>
      <c r="DIZ49" s="1133"/>
      <c r="DJA49" s="1133"/>
      <c r="DJB49" s="1133"/>
      <c r="DJC49" s="1133"/>
      <c r="DJD49" s="1133"/>
      <c r="DJE49" s="1133"/>
      <c r="DJF49" s="1133"/>
      <c r="DJG49" s="1133"/>
      <c r="DJH49" s="1133"/>
      <c r="DJI49" s="1133"/>
      <c r="DJJ49" s="214"/>
      <c r="DJK49" s="214"/>
      <c r="DJL49" s="1122"/>
      <c r="DJM49" s="1121"/>
      <c r="DJN49" s="1129"/>
      <c r="DJO49" s="214"/>
      <c r="DJP49" s="214"/>
      <c r="DJQ49" s="214"/>
      <c r="DJR49" s="1130"/>
      <c r="DJS49" s="214"/>
      <c r="DJT49" s="1130"/>
      <c r="DJU49" s="1131"/>
      <c r="DJV49" s="1131"/>
      <c r="DJW49" s="1132"/>
      <c r="DJX49" s="1133"/>
      <c r="DJY49" s="1133"/>
      <c r="DJZ49" s="1133"/>
      <c r="DKA49" s="1133"/>
      <c r="DKB49" s="1133"/>
      <c r="DKC49" s="1133"/>
      <c r="DKD49" s="1133"/>
      <c r="DKE49" s="1133"/>
      <c r="DKF49" s="1133"/>
      <c r="DKG49" s="1133"/>
      <c r="DKH49" s="1133"/>
      <c r="DKI49" s="214"/>
      <c r="DKJ49" s="214"/>
      <c r="DKK49" s="1122"/>
      <c r="DKL49" s="1121"/>
      <c r="DKM49" s="1129"/>
      <c r="DKN49" s="214"/>
      <c r="DKO49" s="214"/>
      <c r="DKP49" s="214"/>
      <c r="DKQ49" s="1130"/>
      <c r="DKR49" s="214"/>
      <c r="DKS49" s="1130"/>
      <c r="DKT49" s="1131"/>
      <c r="DKU49" s="1131"/>
      <c r="DKV49" s="1132"/>
      <c r="DKW49" s="1133"/>
      <c r="DKX49" s="1133"/>
      <c r="DKY49" s="1133"/>
      <c r="DKZ49" s="1133"/>
      <c r="DLA49" s="1133"/>
      <c r="DLB49" s="1133"/>
      <c r="DLC49" s="1133"/>
      <c r="DLD49" s="1133"/>
      <c r="DLE49" s="1133"/>
      <c r="DLF49" s="1133"/>
      <c r="DLG49" s="1133"/>
      <c r="DLH49" s="214"/>
      <c r="DLI49" s="214"/>
      <c r="DLJ49" s="1122"/>
      <c r="DLK49" s="1121"/>
      <c r="DLL49" s="1129"/>
      <c r="DLM49" s="214"/>
      <c r="DLN49" s="214"/>
      <c r="DLO49" s="214"/>
      <c r="DLP49" s="1130"/>
      <c r="DLQ49" s="214"/>
      <c r="DLR49" s="1130"/>
      <c r="DLS49" s="1131"/>
      <c r="DLT49" s="1131"/>
      <c r="DLU49" s="1132"/>
      <c r="DLV49" s="1133"/>
      <c r="DLW49" s="1133"/>
      <c r="DLX49" s="1133"/>
      <c r="DLY49" s="1133"/>
      <c r="DLZ49" s="1133"/>
      <c r="DMA49" s="1133"/>
      <c r="DMB49" s="1133"/>
      <c r="DMC49" s="1133"/>
      <c r="DMD49" s="1133"/>
      <c r="DME49" s="1133"/>
      <c r="DMF49" s="1133"/>
      <c r="DMG49" s="214"/>
      <c r="DMH49" s="214"/>
      <c r="DMI49" s="1122"/>
      <c r="DMJ49" s="1121"/>
      <c r="DMK49" s="1129"/>
      <c r="DML49" s="214"/>
      <c r="DMM49" s="214"/>
      <c r="DMN49" s="214"/>
      <c r="DMO49" s="1130"/>
      <c r="DMP49" s="214"/>
      <c r="DMQ49" s="1130"/>
      <c r="DMR49" s="1131"/>
      <c r="DMS49" s="1131"/>
      <c r="DMT49" s="1132"/>
      <c r="DMU49" s="1133"/>
      <c r="DMV49" s="1133"/>
      <c r="DMW49" s="1133"/>
      <c r="DMX49" s="1133"/>
      <c r="DMY49" s="1133"/>
      <c r="DMZ49" s="1133"/>
      <c r="DNA49" s="1133"/>
      <c r="DNB49" s="1133"/>
      <c r="DNC49" s="1133"/>
      <c r="DND49" s="1133"/>
      <c r="DNE49" s="1133"/>
      <c r="DNF49" s="214"/>
      <c r="DNG49" s="214"/>
      <c r="DNH49" s="1122"/>
      <c r="DNI49" s="1121"/>
      <c r="DNJ49" s="1129"/>
      <c r="DNK49" s="214"/>
      <c r="DNL49" s="214"/>
      <c r="DNM49" s="214"/>
      <c r="DNN49" s="1130"/>
      <c r="DNO49" s="214"/>
      <c r="DNP49" s="1130"/>
      <c r="DNQ49" s="1131"/>
      <c r="DNR49" s="1131"/>
      <c r="DNS49" s="1132"/>
      <c r="DNT49" s="1133"/>
      <c r="DNU49" s="1133"/>
      <c r="DNV49" s="1133"/>
      <c r="DNW49" s="1133"/>
      <c r="DNX49" s="1133"/>
      <c r="DNY49" s="1133"/>
      <c r="DNZ49" s="1133"/>
      <c r="DOA49" s="1133"/>
      <c r="DOB49" s="1133"/>
      <c r="DOC49" s="1133"/>
      <c r="DOD49" s="1133"/>
      <c r="DOE49" s="214"/>
      <c r="DOF49" s="214"/>
      <c r="DOG49" s="1122"/>
      <c r="DOH49" s="1121"/>
      <c r="DOI49" s="1129"/>
      <c r="DOJ49" s="214"/>
      <c r="DOK49" s="214"/>
      <c r="DOL49" s="214"/>
      <c r="DOM49" s="1130"/>
      <c r="DON49" s="214"/>
      <c r="DOO49" s="1130"/>
      <c r="DOP49" s="1131"/>
      <c r="DOQ49" s="1131"/>
      <c r="DOR49" s="1132"/>
      <c r="DOS49" s="1133"/>
      <c r="DOT49" s="1133"/>
      <c r="DOU49" s="1133"/>
      <c r="DOV49" s="1133"/>
      <c r="DOW49" s="1133"/>
      <c r="DOX49" s="1133"/>
      <c r="DOY49" s="1133"/>
      <c r="DOZ49" s="1133"/>
      <c r="DPA49" s="1133"/>
      <c r="DPB49" s="1133"/>
      <c r="DPC49" s="1133"/>
      <c r="DPD49" s="214"/>
      <c r="DPE49" s="214"/>
      <c r="DPF49" s="1122"/>
      <c r="DPG49" s="1121"/>
      <c r="DPH49" s="1129"/>
      <c r="DPI49" s="214"/>
      <c r="DPJ49" s="214"/>
      <c r="DPK49" s="214"/>
      <c r="DPL49" s="1130"/>
      <c r="DPM49" s="214"/>
      <c r="DPN49" s="1130"/>
      <c r="DPO49" s="1131"/>
      <c r="DPP49" s="1131"/>
      <c r="DPQ49" s="1132"/>
      <c r="DPR49" s="1133"/>
      <c r="DPS49" s="1133"/>
      <c r="DPT49" s="1133"/>
      <c r="DPU49" s="1133"/>
      <c r="DPV49" s="1133"/>
      <c r="DPW49" s="1133"/>
      <c r="DPX49" s="1133"/>
      <c r="DPY49" s="1133"/>
      <c r="DPZ49" s="1133"/>
      <c r="DQA49" s="1133"/>
      <c r="DQB49" s="1133"/>
      <c r="DQC49" s="214"/>
      <c r="DQD49" s="214"/>
      <c r="DQE49" s="1122"/>
      <c r="DQF49" s="1121"/>
      <c r="DQG49" s="1129"/>
      <c r="DQH49" s="214"/>
      <c r="DQI49" s="214"/>
      <c r="DQJ49" s="214"/>
      <c r="DQK49" s="1130"/>
      <c r="DQL49" s="214"/>
      <c r="DQM49" s="1130"/>
      <c r="DQN49" s="1131"/>
      <c r="DQO49" s="1131"/>
      <c r="DQP49" s="1132"/>
      <c r="DQQ49" s="1133"/>
      <c r="DQR49" s="1133"/>
      <c r="DQS49" s="1133"/>
      <c r="DQT49" s="1133"/>
      <c r="DQU49" s="1133"/>
      <c r="DQV49" s="1133"/>
      <c r="DQW49" s="1133"/>
      <c r="DQX49" s="1133"/>
      <c r="DQY49" s="1133"/>
      <c r="DQZ49" s="1133"/>
      <c r="DRA49" s="1133"/>
      <c r="DRB49" s="214"/>
      <c r="DRC49" s="214"/>
      <c r="DRD49" s="1122"/>
      <c r="DRE49" s="1121"/>
      <c r="DRF49" s="1129"/>
      <c r="DRG49" s="214"/>
      <c r="DRH49" s="214"/>
      <c r="DRI49" s="214"/>
      <c r="DRJ49" s="1130"/>
      <c r="DRK49" s="214"/>
      <c r="DRL49" s="1130"/>
      <c r="DRM49" s="1131"/>
      <c r="DRN49" s="1131"/>
      <c r="DRO49" s="1132"/>
      <c r="DRP49" s="1133"/>
      <c r="DRQ49" s="1133"/>
      <c r="DRR49" s="1133"/>
      <c r="DRS49" s="1133"/>
      <c r="DRT49" s="1133"/>
      <c r="DRU49" s="1133"/>
      <c r="DRV49" s="1133"/>
      <c r="DRW49" s="1133"/>
      <c r="DRX49" s="1133"/>
      <c r="DRY49" s="1133"/>
      <c r="DRZ49" s="1133"/>
      <c r="DSA49" s="214"/>
      <c r="DSB49" s="214"/>
      <c r="DSC49" s="1122"/>
      <c r="DSD49" s="1121"/>
      <c r="DSE49" s="1129"/>
      <c r="DSF49" s="214"/>
      <c r="DSG49" s="214"/>
      <c r="DSH49" s="214"/>
      <c r="DSI49" s="1130"/>
      <c r="DSJ49" s="214"/>
      <c r="DSK49" s="1130"/>
      <c r="DSL49" s="1131"/>
      <c r="DSM49" s="1131"/>
      <c r="DSN49" s="1132"/>
      <c r="DSO49" s="1133"/>
      <c r="DSP49" s="1133"/>
      <c r="DSQ49" s="1133"/>
      <c r="DSR49" s="1133"/>
      <c r="DSS49" s="1133"/>
      <c r="DST49" s="1133"/>
      <c r="DSU49" s="1133"/>
      <c r="DSV49" s="1133"/>
      <c r="DSW49" s="1133"/>
      <c r="DSX49" s="1133"/>
      <c r="DSY49" s="1133"/>
      <c r="DSZ49" s="214"/>
      <c r="DTA49" s="214"/>
      <c r="DTB49" s="1122"/>
      <c r="DTC49" s="1121"/>
      <c r="DTD49" s="1129"/>
      <c r="DTE49" s="214"/>
      <c r="DTF49" s="214"/>
      <c r="DTG49" s="214"/>
      <c r="DTH49" s="1130"/>
      <c r="DTI49" s="214"/>
      <c r="DTJ49" s="1130"/>
      <c r="DTK49" s="1131"/>
      <c r="DTL49" s="1131"/>
      <c r="DTM49" s="1132"/>
      <c r="DTN49" s="1133"/>
      <c r="DTO49" s="1133"/>
      <c r="DTP49" s="1133"/>
      <c r="DTQ49" s="1133"/>
      <c r="DTR49" s="1133"/>
      <c r="DTS49" s="1133"/>
      <c r="DTT49" s="1133"/>
      <c r="DTU49" s="1133"/>
      <c r="DTV49" s="1133"/>
      <c r="DTW49" s="1133"/>
      <c r="DTX49" s="1133"/>
      <c r="DTY49" s="214"/>
      <c r="DTZ49" s="214"/>
      <c r="DUA49" s="1122"/>
      <c r="DUB49" s="1121"/>
      <c r="DUC49" s="1129"/>
      <c r="DUD49" s="214"/>
      <c r="DUE49" s="214"/>
      <c r="DUF49" s="214"/>
      <c r="DUG49" s="1130"/>
      <c r="DUH49" s="214"/>
      <c r="DUI49" s="1130"/>
      <c r="DUJ49" s="1131"/>
      <c r="DUK49" s="1131"/>
      <c r="DUL49" s="1132"/>
      <c r="DUM49" s="1133"/>
      <c r="DUN49" s="1133"/>
      <c r="DUO49" s="1133"/>
      <c r="DUP49" s="1133"/>
      <c r="DUQ49" s="1133"/>
      <c r="DUR49" s="1133"/>
      <c r="DUS49" s="1133"/>
      <c r="DUT49" s="1133"/>
      <c r="DUU49" s="1133"/>
      <c r="DUV49" s="1133"/>
      <c r="DUW49" s="1133"/>
      <c r="DUX49" s="214"/>
      <c r="DUY49" s="214"/>
      <c r="DUZ49" s="1122"/>
      <c r="DVA49" s="1121"/>
      <c r="DVB49" s="1129"/>
      <c r="DVC49" s="214"/>
      <c r="DVD49" s="214"/>
      <c r="DVE49" s="214"/>
      <c r="DVF49" s="1130"/>
      <c r="DVG49" s="214"/>
      <c r="DVH49" s="1130"/>
      <c r="DVI49" s="1131"/>
      <c r="DVJ49" s="1131"/>
      <c r="DVK49" s="1132"/>
      <c r="DVL49" s="1133"/>
      <c r="DVM49" s="1133"/>
      <c r="DVN49" s="1133"/>
      <c r="DVO49" s="1133"/>
      <c r="DVP49" s="1133"/>
      <c r="DVQ49" s="1133"/>
      <c r="DVR49" s="1133"/>
      <c r="DVS49" s="1133"/>
      <c r="DVT49" s="1133"/>
      <c r="DVU49" s="1133"/>
      <c r="DVV49" s="1133"/>
      <c r="DVW49" s="214"/>
      <c r="DVX49" s="214"/>
      <c r="DVY49" s="1122"/>
      <c r="DVZ49" s="1121"/>
      <c r="DWA49" s="1129"/>
      <c r="DWB49" s="214"/>
      <c r="DWC49" s="214"/>
      <c r="DWD49" s="214"/>
      <c r="DWE49" s="1130"/>
      <c r="DWF49" s="214"/>
      <c r="DWG49" s="1130"/>
      <c r="DWH49" s="1131"/>
      <c r="DWI49" s="1131"/>
      <c r="DWJ49" s="1132"/>
      <c r="DWK49" s="1133"/>
      <c r="DWL49" s="1133"/>
      <c r="DWM49" s="1133"/>
      <c r="DWN49" s="1133"/>
      <c r="DWO49" s="1133"/>
      <c r="DWP49" s="1133"/>
      <c r="DWQ49" s="1133"/>
      <c r="DWR49" s="1133"/>
      <c r="DWS49" s="1133"/>
      <c r="DWT49" s="1133"/>
      <c r="DWU49" s="1133"/>
      <c r="DWV49" s="214"/>
      <c r="DWW49" s="214"/>
      <c r="DWX49" s="1122"/>
      <c r="DWY49" s="1121"/>
      <c r="DWZ49" s="1129"/>
      <c r="DXA49" s="214"/>
      <c r="DXB49" s="214"/>
      <c r="DXC49" s="214"/>
      <c r="DXD49" s="1130"/>
      <c r="DXE49" s="214"/>
      <c r="DXF49" s="1130"/>
      <c r="DXG49" s="1131"/>
      <c r="DXH49" s="1131"/>
      <c r="DXI49" s="1132"/>
      <c r="DXJ49" s="1133"/>
      <c r="DXK49" s="1133"/>
      <c r="DXL49" s="1133"/>
      <c r="DXM49" s="1133"/>
      <c r="DXN49" s="1133"/>
      <c r="DXO49" s="1133"/>
      <c r="DXP49" s="1133"/>
      <c r="DXQ49" s="1133"/>
      <c r="DXR49" s="1133"/>
      <c r="DXS49" s="1133"/>
      <c r="DXT49" s="1133"/>
      <c r="DXU49" s="214"/>
      <c r="DXV49" s="214"/>
      <c r="DXW49" s="1122"/>
      <c r="DXX49" s="1121"/>
      <c r="DXY49" s="1129"/>
      <c r="DXZ49" s="214"/>
      <c r="DYA49" s="214"/>
      <c r="DYB49" s="214"/>
      <c r="DYC49" s="1130"/>
      <c r="DYD49" s="214"/>
      <c r="DYE49" s="1130"/>
      <c r="DYF49" s="1131"/>
      <c r="DYG49" s="1131"/>
      <c r="DYH49" s="1132"/>
      <c r="DYI49" s="1133"/>
      <c r="DYJ49" s="1133"/>
      <c r="DYK49" s="1133"/>
      <c r="DYL49" s="1133"/>
      <c r="DYM49" s="1133"/>
      <c r="DYN49" s="1133"/>
      <c r="DYO49" s="1133"/>
      <c r="DYP49" s="1133"/>
      <c r="DYQ49" s="1133"/>
      <c r="DYR49" s="1133"/>
      <c r="DYS49" s="1133"/>
      <c r="DYT49" s="214"/>
      <c r="DYU49" s="214"/>
      <c r="DYV49" s="1122"/>
      <c r="DYW49" s="1121"/>
      <c r="DYX49" s="1129"/>
      <c r="DYY49" s="214"/>
      <c r="DYZ49" s="214"/>
      <c r="DZA49" s="214"/>
      <c r="DZB49" s="1130"/>
      <c r="DZC49" s="214"/>
      <c r="DZD49" s="1130"/>
      <c r="DZE49" s="1131"/>
      <c r="DZF49" s="1131"/>
      <c r="DZG49" s="1132"/>
      <c r="DZH49" s="1133"/>
      <c r="DZI49" s="1133"/>
      <c r="DZJ49" s="1133"/>
      <c r="DZK49" s="1133"/>
      <c r="DZL49" s="1133"/>
      <c r="DZM49" s="1133"/>
      <c r="DZN49" s="1133"/>
      <c r="DZO49" s="1133"/>
      <c r="DZP49" s="1133"/>
      <c r="DZQ49" s="1133"/>
      <c r="DZR49" s="1133"/>
      <c r="DZS49" s="214"/>
      <c r="DZT49" s="214"/>
      <c r="DZU49" s="1122"/>
      <c r="DZV49" s="1121"/>
      <c r="DZW49" s="1129"/>
      <c r="DZX49" s="214"/>
      <c r="DZY49" s="214"/>
      <c r="DZZ49" s="214"/>
      <c r="EAA49" s="1130"/>
      <c r="EAB49" s="214"/>
      <c r="EAC49" s="1130"/>
      <c r="EAD49" s="1131"/>
      <c r="EAE49" s="1131"/>
      <c r="EAF49" s="1132"/>
      <c r="EAG49" s="1133"/>
      <c r="EAH49" s="1133"/>
      <c r="EAI49" s="1133"/>
      <c r="EAJ49" s="1133"/>
      <c r="EAK49" s="1133"/>
      <c r="EAL49" s="1133"/>
      <c r="EAM49" s="1133"/>
      <c r="EAN49" s="1133"/>
      <c r="EAO49" s="1133"/>
      <c r="EAP49" s="1133"/>
      <c r="EAQ49" s="1133"/>
      <c r="EAR49" s="214"/>
      <c r="EAS49" s="214"/>
      <c r="EAT49" s="1122"/>
      <c r="EAU49" s="1121"/>
      <c r="EAV49" s="1129"/>
      <c r="EAW49" s="214"/>
      <c r="EAX49" s="214"/>
      <c r="EAY49" s="214"/>
      <c r="EAZ49" s="1130"/>
      <c r="EBA49" s="214"/>
      <c r="EBB49" s="1130"/>
      <c r="EBC49" s="1131"/>
      <c r="EBD49" s="1131"/>
      <c r="EBE49" s="1132"/>
      <c r="EBF49" s="1133"/>
      <c r="EBG49" s="1133"/>
      <c r="EBH49" s="1133"/>
      <c r="EBI49" s="1133"/>
      <c r="EBJ49" s="1133"/>
      <c r="EBK49" s="1133"/>
      <c r="EBL49" s="1133"/>
      <c r="EBM49" s="1133"/>
      <c r="EBN49" s="1133"/>
      <c r="EBO49" s="1133"/>
      <c r="EBP49" s="1133"/>
      <c r="EBQ49" s="214"/>
      <c r="EBR49" s="214"/>
      <c r="EBS49" s="1122"/>
      <c r="EBT49" s="1121"/>
      <c r="EBU49" s="1129"/>
      <c r="EBV49" s="214"/>
      <c r="EBW49" s="214"/>
      <c r="EBX49" s="214"/>
      <c r="EBY49" s="1130"/>
      <c r="EBZ49" s="214"/>
      <c r="ECA49" s="1130"/>
      <c r="ECB49" s="1131"/>
      <c r="ECC49" s="1131"/>
      <c r="ECD49" s="1132"/>
      <c r="ECE49" s="1133"/>
      <c r="ECF49" s="1133"/>
      <c r="ECG49" s="1133"/>
      <c r="ECH49" s="1133"/>
      <c r="ECI49" s="1133"/>
      <c r="ECJ49" s="1133"/>
      <c r="ECK49" s="1133"/>
      <c r="ECL49" s="1133"/>
      <c r="ECM49" s="1133"/>
      <c r="ECN49" s="1133"/>
      <c r="ECO49" s="1133"/>
      <c r="ECP49" s="214"/>
      <c r="ECQ49" s="214"/>
      <c r="ECR49" s="1122"/>
      <c r="ECS49" s="1121"/>
      <c r="ECT49" s="1129"/>
      <c r="ECU49" s="214"/>
      <c r="ECV49" s="214"/>
      <c r="ECW49" s="214"/>
      <c r="ECX49" s="1130"/>
      <c r="ECY49" s="214"/>
      <c r="ECZ49" s="1130"/>
      <c r="EDA49" s="1131"/>
      <c r="EDB49" s="1131"/>
      <c r="EDC49" s="1132"/>
      <c r="EDD49" s="1133"/>
      <c r="EDE49" s="1133"/>
      <c r="EDF49" s="1133"/>
      <c r="EDG49" s="1133"/>
      <c r="EDH49" s="1133"/>
      <c r="EDI49" s="1133"/>
      <c r="EDJ49" s="1133"/>
      <c r="EDK49" s="1133"/>
      <c r="EDL49" s="1133"/>
      <c r="EDM49" s="1133"/>
      <c r="EDN49" s="1133"/>
      <c r="EDO49" s="214"/>
      <c r="EDP49" s="214"/>
      <c r="EDQ49" s="1122"/>
      <c r="EDR49" s="1121"/>
      <c r="EDS49" s="1129"/>
      <c r="EDT49" s="214"/>
      <c r="EDU49" s="214"/>
      <c r="EDV49" s="214"/>
      <c r="EDW49" s="1130"/>
      <c r="EDX49" s="214"/>
      <c r="EDY49" s="1130"/>
      <c r="EDZ49" s="1131"/>
      <c r="EEA49" s="1131"/>
      <c r="EEB49" s="1132"/>
      <c r="EEC49" s="1133"/>
      <c r="EED49" s="1133"/>
      <c r="EEE49" s="1133"/>
      <c r="EEF49" s="1133"/>
      <c r="EEG49" s="1133"/>
      <c r="EEH49" s="1133"/>
      <c r="EEI49" s="1133"/>
      <c r="EEJ49" s="1133"/>
      <c r="EEK49" s="1133"/>
      <c r="EEL49" s="1133"/>
      <c r="EEM49" s="1133"/>
      <c r="EEN49" s="214"/>
      <c r="EEO49" s="214"/>
      <c r="EEP49" s="1122"/>
      <c r="EEQ49" s="1121"/>
      <c r="EER49" s="1129"/>
      <c r="EES49" s="214"/>
      <c r="EET49" s="214"/>
      <c r="EEU49" s="214"/>
      <c r="EEV49" s="1130"/>
      <c r="EEW49" s="214"/>
      <c r="EEX49" s="1130"/>
      <c r="EEY49" s="1131"/>
      <c r="EEZ49" s="1131"/>
      <c r="EFA49" s="1132"/>
      <c r="EFB49" s="1133"/>
      <c r="EFC49" s="1133"/>
      <c r="EFD49" s="1133"/>
      <c r="EFE49" s="1133"/>
      <c r="EFF49" s="1133"/>
      <c r="EFG49" s="1133"/>
      <c r="EFH49" s="1133"/>
      <c r="EFI49" s="1133"/>
      <c r="EFJ49" s="1133"/>
      <c r="EFK49" s="1133"/>
      <c r="EFL49" s="1133"/>
      <c r="EFM49" s="214"/>
      <c r="EFN49" s="214"/>
      <c r="EFO49" s="1122"/>
      <c r="EFP49" s="1121"/>
      <c r="EFQ49" s="1129"/>
      <c r="EFR49" s="214"/>
      <c r="EFS49" s="214"/>
      <c r="EFT49" s="214"/>
      <c r="EFU49" s="1130"/>
      <c r="EFV49" s="214"/>
      <c r="EFW49" s="1130"/>
      <c r="EFX49" s="1131"/>
      <c r="EFY49" s="1131"/>
      <c r="EFZ49" s="1132"/>
      <c r="EGA49" s="1133"/>
      <c r="EGB49" s="1133"/>
      <c r="EGC49" s="1133"/>
      <c r="EGD49" s="1133"/>
      <c r="EGE49" s="1133"/>
      <c r="EGF49" s="1133"/>
      <c r="EGG49" s="1133"/>
      <c r="EGH49" s="1133"/>
      <c r="EGI49" s="1133"/>
      <c r="EGJ49" s="1133"/>
      <c r="EGK49" s="1133"/>
      <c r="EGL49" s="214"/>
      <c r="EGM49" s="214"/>
      <c r="EGN49" s="1122"/>
      <c r="EGO49" s="1121"/>
      <c r="EGP49" s="1129"/>
      <c r="EGQ49" s="214"/>
      <c r="EGR49" s="214"/>
      <c r="EGS49" s="214"/>
      <c r="EGT49" s="1130"/>
      <c r="EGU49" s="214"/>
      <c r="EGV49" s="1130"/>
      <c r="EGW49" s="1131"/>
      <c r="EGX49" s="1131"/>
      <c r="EGY49" s="1132"/>
      <c r="EGZ49" s="1133"/>
      <c r="EHA49" s="1133"/>
      <c r="EHB49" s="1133"/>
      <c r="EHC49" s="1133"/>
      <c r="EHD49" s="1133"/>
      <c r="EHE49" s="1133"/>
      <c r="EHF49" s="1133"/>
      <c r="EHG49" s="1133"/>
      <c r="EHH49" s="1133"/>
      <c r="EHI49" s="1133"/>
      <c r="EHJ49" s="1133"/>
      <c r="EHK49" s="214"/>
      <c r="EHL49" s="214"/>
      <c r="EHM49" s="1122"/>
      <c r="EHN49" s="1121"/>
      <c r="EHO49" s="1129"/>
      <c r="EHP49" s="214"/>
      <c r="EHQ49" s="214"/>
      <c r="EHR49" s="214"/>
      <c r="EHS49" s="1130"/>
      <c r="EHT49" s="214"/>
      <c r="EHU49" s="1130"/>
      <c r="EHV49" s="1131"/>
      <c r="EHW49" s="1131"/>
      <c r="EHX49" s="1132"/>
      <c r="EHY49" s="1133"/>
      <c r="EHZ49" s="1133"/>
      <c r="EIA49" s="1133"/>
      <c r="EIB49" s="1133"/>
      <c r="EIC49" s="1133"/>
      <c r="EID49" s="1133"/>
      <c r="EIE49" s="1133"/>
      <c r="EIF49" s="1133"/>
      <c r="EIG49" s="1133"/>
      <c r="EIH49" s="1133"/>
      <c r="EII49" s="1133"/>
      <c r="EIJ49" s="214"/>
      <c r="EIK49" s="214"/>
      <c r="EIL49" s="1122"/>
      <c r="EIM49" s="1121"/>
      <c r="EIN49" s="1129"/>
      <c r="EIO49" s="214"/>
      <c r="EIP49" s="214"/>
      <c r="EIQ49" s="214"/>
      <c r="EIR49" s="1130"/>
      <c r="EIS49" s="214"/>
      <c r="EIT49" s="1130"/>
      <c r="EIU49" s="1131"/>
      <c r="EIV49" s="1131"/>
      <c r="EIW49" s="1132"/>
      <c r="EIX49" s="1133"/>
      <c r="EIY49" s="1133"/>
      <c r="EIZ49" s="1133"/>
      <c r="EJA49" s="1133"/>
      <c r="EJB49" s="1133"/>
      <c r="EJC49" s="1133"/>
      <c r="EJD49" s="1133"/>
      <c r="EJE49" s="1133"/>
      <c r="EJF49" s="1133"/>
      <c r="EJG49" s="1133"/>
      <c r="EJH49" s="1133"/>
      <c r="EJI49" s="214"/>
      <c r="EJJ49" s="214"/>
      <c r="EJK49" s="1122"/>
      <c r="EJL49" s="1121"/>
      <c r="EJM49" s="1129"/>
      <c r="EJN49" s="214"/>
      <c r="EJO49" s="214"/>
      <c r="EJP49" s="214"/>
      <c r="EJQ49" s="1130"/>
      <c r="EJR49" s="214"/>
      <c r="EJS49" s="1130"/>
      <c r="EJT49" s="1131"/>
      <c r="EJU49" s="1131"/>
      <c r="EJV49" s="1132"/>
      <c r="EJW49" s="1133"/>
      <c r="EJX49" s="1133"/>
      <c r="EJY49" s="1133"/>
      <c r="EJZ49" s="1133"/>
      <c r="EKA49" s="1133"/>
      <c r="EKB49" s="1133"/>
      <c r="EKC49" s="1133"/>
      <c r="EKD49" s="1133"/>
      <c r="EKE49" s="1133"/>
      <c r="EKF49" s="1133"/>
      <c r="EKG49" s="1133"/>
      <c r="EKH49" s="214"/>
      <c r="EKI49" s="214"/>
      <c r="EKJ49" s="1122"/>
      <c r="EKK49" s="1121"/>
      <c r="EKL49" s="1129"/>
      <c r="EKM49" s="214"/>
      <c r="EKN49" s="214"/>
      <c r="EKO49" s="214"/>
      <c r="EKP49" s="1130"/>
      <c r="EKQ49" s="214"/>
      <c r="EKR49" s="1130"/>
      <c r="EKS49" s="1131"/>
      <c r="EKT49" s="1131"/>
      <c r="EKU49" s="1132"/>
      <c r="EKV49" s="1133"/>
      <c r="EKW49" s="1133"/>
      <c r="EKX49" s="1133"/>
      <c r="EKY49" s="1133"/>
      <c r="EKZ49" s="1133"/>
      <c r="ELA49" s="1133"/>
      <c r="ELB49" s="1133"/>
      <c r="ELC49" s="1133"/>
      <c r="ELD49" s="1133"/>
      <c r="ELE49" s="1133"/>
      <c r="ELF49" s="1133"/>
      <c r="ELG49" s="214"/>
      <c r="ELH49" s="214"/>
      <c r="ELI49" s="1122"/>
      <c r="ELJ49" s="1121"/>
      <c r="ELK49" s="1129"/>
      <c r="ELL49" s="214"/>
      <c r="ELM49" s="214"/>
      <c r="ELN49" s="214"/>
      <c r="ELO49" s="1130"/>
      <c r="ELP49" s="214"/>
      <c r="ELQ49" s="1130"/>
      <c r="ELR49" s="1131"/>
      <c r="ELS49" s="1131"/>
      <c r="ELT49" s="1132"/>
      <c r="ELU49" s="1133"/>
      <c r="ELV49" s="1133"/>
      <c r="ELW49" s="1133"/>
      <c r="ELX49" s="1133"/>
      <c r="ELY49" s="1133"/>
      <c r="ELZ49" s="1133"/>
      <c r="EMA49" s="1133"/>
      <c r="EMB49" s="1133"/>
      <c r="EMC49" s="1133"/>
      <c r="EMD49" s="1133"/>
      <c r="EME49" s="1133"/>
      <c r="EMF49" s="214"/>
      <c r="EMG49" s="214"/>
      <c r="EMH49" s="1122"/>
      <c r="EMI49" s="1121"/>
      <c r="EMJ49" s="1129"/>
      <c r="EMK49" s="214"/>
      <c r="EML49" s="214"/>
      <c r="EMM49" s="214"/>
      <c r="EMN49" s="1130"/>
      <c r="EMO49" s="214"/>
      <c r="EMP49" s="1130"/>
      <c r="EMQ49" s="1131"/>
      <c r="EMR49" s="1131"/>
      <c r="EMS49" s="1132"/>
      <c r="EMT49" s="1133"/>
      <c r="EMU49" s="1133"/>
      <c r="EMV49" s="1133"/>
      <c r="EMW49" s="1133"/>
      <c r="EMX49" s="1133"/>
      <c r="EMY49" s="1133"/>
      <c r="EMZ49" s="1133"/>
      <c r="ENA49" s="1133"/>
      <c r="ENB49" s="1133"/>
      <c r="ENC49" s="1133"/>
      <c r="END49" s="1133"/>
      <c r="ENE49" s="214"/>
      <c r="ENF49" s="214"/>
      <c r="ENG49" s="1122"/>
      <c r="ENH49" s="1121"/>
      <c r="ENI49" s="1129"/>
      <c r="ENJ49" s="214"/>
      <c r="ENK49" s="214"/>
      <c r="ENL49" s="214"/>
      <c r="ENM49" s="1130"/>
      <c r="ENN49" s="214"/>
      <c r="ENO49" s="1130"/>
      <c r="ENP49" s="1131"/>
      <c r="ENQ49" s="1131"/>
      <c r="ENR49" s="1132"/>
      <c r="ENS49" s="1133"/>
      <c r="ENT49" s="1133"/>
      <c r="ENU49" s="1133"/>
      <c r="ENV49" s="1133"/>
      <c r="ENW49" s="1133"/>
      <c r="ENX49" s="1133"/>
      <c r="ENY49" s="1133"/>
      <c r="ENZ49" s="1133"/>
      <c r="EOA49" s="1133"/>
      <c r="EOB49" s="1133"/>
      <c r="EOC49" s="1133"/>
      <c r="EOD49" s="214"/>
      <c r="EOE49" s="214"/>
      <c r="EOF49" s="1122"/>
      <c r="EOG49" s="1121"/>
      <c r="EOH49" s="1129"/>
      <c r="EOI49" s="214"/>
      <c r="EOJ49" s="214"/>
      <c r="EOK49" s="214"/>
      <c r="EOL49" s="1130"/>
      <c r="EOM49" s="214"/>
      <c r="EON49" s="1130"/>
      <c r="EOO49" s="1131"/>
      <c r="EOP49" s="1131"/>
      <c r="EOQ49" s="1132"/>
      <c r="EOR49" s="1133"/>
      <c r="EOS49" s="1133"/>
      <c r="EOT49" s="1133"/>
      <c r="EOU49" s="1133"/>
      <c r="EOV49" s="1133"/>
      <c r="EOW49" s="1133"/>
      <c r="EOX49" s="1133"/>
      <c r="EOY49" s="1133"/>
      <c r="EOZ49" s="1133"/>
      <c r="EPA49" s="1133"/>
      <c r="EPB49" s="1133"/>
      <c r="EPC49" s="214"/>
      <c r="EPD49" s="214"/>
      <c r="EPE49" s="1122"/>
      <c r="EPF49" s="1121"/>
      <c r="EPG49" s="1129"/>
      <c r="EPH49" s="214"/>
      <c r="EPI49" s="214"/>
      <c r="EPJ49" s="214"/>
      <c r="EPK49" s="1130"/>
      <c r="EPL49" s="214"/>
      <c r="EPM49" s="1130"/>
      <c r="EPN49" s="1131"/>
      <c r="EPO49" s="1131"/>
      <c r="EPP49" s="1132"/>
      <c r="EPQ49" s="1133"/>
      <c r="EPR49" s="1133"/>
      <c r="EPS49" s="1133"/>
      <c r="EPT49" s="1133"/>
      <c r="EPU49" s="1133"/>
      <c r="EPV49" s="1133"/>
      <c r="EPW49" s="1133"/>
      <c r="EPX49" s="1133"/>
      <c r="EPY49" s="1133"/>
      <c r="EPZ49" s="1133"/>
      <c r="EQA49" s="1133"/>
      <c r="EQB49" s="214"/>
      <c r="EQC49" s="214"/>
      <c r="EQD49" s="1122"/>
      <c r="EQE49" s="1121"/>
      <c r="EQF49" s="1129"/>
      <c r="EQG49" s="214"/>
      <c r="EQH49" s="214"/>
      <c r="EQI49" s="214"/>
      <c r="EQJ49" s="1130"/>
      <c r="EQK49" s="214"/>
      <c r="EQL49" s="1130"/>
      <c r="EQM49" s="1131"/>
      <c r="EQN49" s="1131"/>
      <c r="EQO49" s="1132"/>
      <c r="EQP49" s="1133"/>
      <c r="EQQ49" s="1133"/>
      <c r="EQR49" s="1133"/>
      <c r="EQS49" s="1133"/>
      <c r="EQT49" s="1133"/>
      <c r="EQU49" s="1133"/>
      <c r="EQV49" s="1133"/>
      <c r="EQW49" s="1133"/>
      <c r="EQX49" s="1133"/>
      <c r="EQY49" s="1133"/>
      <c r="EQZ49" s="1133"/>
      <c r="ERA49" s="214"/>
      <c r="ERB49" s="214"/>
      <c r="ERC49" s="1122"/>
      <c r="ERD49" s="1121"/>
      <c r="ERE49" s="1129"/>
      <c r="ERF49" s="214"/>
      <c r="ERG49" s="214"/>
      <c r="ERH49" s="214"/>
      <c r="ERI49" s="1130"/>
      <c r="ERJ49" s="214"/>
      <c r="ERK49" s="1130"/>
      <c r="ERL49" s="1131"/>
      <c r="ERM49" s="1131"/>
      <c r="ERN49" s="1132"/>
      <c r="ERO49" s="1133"/>
      <c r="ERP49" s="1133"/>
      <c r="ERQ49" s="1133"/>
      <c r="ERR49" s="1133"/>
      <c r="ERS49" s="1133"/>
      <c r="ERT49" s="1133"/>
      <c r="ERU49" s="1133"/>
      <c r="ERV49" s="1133"/>
      <c r="ERW49" s="1133"/>
      <c r="ERX49" s="1133"/>
      <c r="ERY49" s="1133"/>
      <c r="ERZ49" s="214"/>
      <c r="ESA49" s="214"/>
      <c r="ESB49" s="1122"/>
      <c r="ESC49" s="1121"/>
      <c r="ESD49" s="1129"/>
      <c r="ESE49" s="214"/>
      <c r="ESF49" s="214"/>
      <c r="ESG49" s="214"/>
      <c r="ESH49" s="1130"/>
      <c r="ESI49" s="214"/>
      <c r="ESJ49" s="1130"/>
      <c r="ESK49" s="1131"/>
      <c r="ESL49" s="1131"/>
      <c r="ESM49" s="1132"/>
      <c r="ESN49" s="1133"/>
      <c r="ESO49" s="1133"/>
      <c r="ESP49" s="1133"/>
      <c r="ESQ49" s="1133"/>
      <c r="ESR49" s="1133"/>
      <c r="ESS49" s="1133"/>
      <c r="EST49" s="1133"/>
      <c r="ESU49" s="1133"/>
      <c r="ESV49" s="1133"/>
      <c r="ESW49" s="1133"/>
      <c r="ESX49" s="1133"/>
      <c r="ESY49" s="214"/>
      <c r="ESZ49" s="214"/>
      <c r="ETA49" s="1122"/>
      <c r="ETB49" s="1121"/>
      <c r="ETC49" s="1129"/>
      <c r="ETD49" s="214"/>
      <c r="ETE49" s="214"/>
      <c r="ETF49" s="214"/>
      <c r="ETG49" s="1130"/>
      <c r="ETH49" s="214"/>
      <c r="ETI49" s="1130"/>
      <c r="ETJ49" s="1131"/>
      <c r="ETK49" s="1131"/>
      <c r="ETL49" s="1132"/>
      <c r="ETM49" s="1133"/>
      <c r="ETN49" s="1133"/>
      <c r="ETO49" s="1133"/>
      <c r="ETP49" s="1133"/>
      <c r="ETQ49" s="1133"/>
      <c r="ETR49" s="1133"/>
      <c r="ETS49" s="1133"/>
      <c r="ETT49" s="1133"/>
      <c r="ETU49" s="1133"/>
      <c r="ETV49" s="1133"/>
      <c r="ETW49" s="1133"/>
      <c r="ETX49" s="214"/>
      <c r="ETY49" s="214"/>
      <c r="ETZ49" s="1122"/>
      <c r="EUA49" s="1121"/>
      <c r="EUB49" s="1129"/>
      <c r="EUC49" s="214"/>
      <c r="EUD49" s="214"/>
      <c r="EUE49" s="214"/>
      <c r="EUF49" s="1130"/>
      <c r="EUG49" s="214"/>
      <c r="EUH49" s="1130"/>
      <c r="EUI49" s="1131"/>
      <c r="EUJ49" s="1131"/>
      <c r="EUK49" s="1132"/>
      <c r="EUL49" s="1133"/>
      <c r="EUM49" s="1133"/>
      <c r="EUN49" s="1133"/>
      <c r="EUO49" s="1133"/>
      <c r="EUP49" s="1133"/>
      <c r="EUQ49" s="1133"/>
      <c r="EUR49" s="1133"/>
      <c r="EUS49" s="1133"/>
      <c r="EUT49" s="1133"/>
      <c r="EUU49" s="1133"/>
      <c r="EUV49" s="1133"/>
      <c r="EUW49" s="214"/>
      <c r="EUX49" s="214"/>
      <c r="EUY49" s="1122"/>
      <c r="EUZ49" s="1121"/>
      <c r="EVA49" s="1129"/>
      <c r="EVB49" s="214"/>
      <c r="EVC49" s="214"/>
      <c r="EVD49" s="214"/>
      <c r="EVE49" s="1130"/>
      <c r="EVF49" s="214"/>
      <c r="EVG49" s="1130"/>
      <c r="EVH49" s="1131"/>
      <c r="EVI49" s="1131"/>
      <c r="EVJ49" s="1132"/>
      <c r="EVK49" s="1133"/>
      <c r="EVL49" s="1133"/>
      <c r="EVM49" s="1133"/>
      <c r="EVN49" s="1133"/>
      <c r="EVO49" s="1133"/>
      <c r="EVP49" s="1133"/>
      <c r="EVQ49" s="1133"/>
      <c r="EVR49" s="1133"/>
      <c r="EVS49" s="1133"/>
      <c r="EVT49" s="1133"/>
      <c r="EVU49" s="1133"/>
      <c r="EVV49" s="214"/>
      <c r="EVW49" s="214"/>
      <c r="EVX49" s="1122"/>
      <c r="EVY49" s="1121"/>
      <c r="EVZ49" s="1129"/>
      <c r="EWA49" s="214"/>
      <c r="EWB49" s="214"/>
      <c r="EWC49" s="214"/>
      <c r="EWD49" s="1130"/>
      <c r="EWE49" s="214"/>
      <c r="EWF49" s="1130"/>
      <c r="EWG49" s="1131"/>
      <c r="EWH49" s="1131"/>
      <c r="EWI49" s="1132"/>
      <c r="EWJ49" s="1133"/>
      <c r="EWK49" s="1133"/>
      <c r="EWL49" s="1133"/>
      <c r="EWM49" s="1133"/>
      <c r="EWN49" s="1133"/>
      <c r="EWO49" s="1133"/>
      <c r="EWP49" s="1133"/>
      <c r="EWQ49" s="1133"/>
      <c r="EWR49" s="1133"/>
      <c r="EWS49" s="1133"/>
      <c r="EWT49" s="1133"/>
      <c r="EWU49" s="214"/>
      <c r="EWV49" s="214"/>
      <c r="EWW49" s="1122"/>
      <c r="EWX49" s="1121"/>
      <c r="EWY49" s="1129"/>
      <c r="EWZ49" s="214"/>
      <c r="EXA49" s="214"/>
      <c r="EXB49" s="214"/>
      <c r="EXC49" s="1130"/>
      <c r="EXD49" s="214"/>
      <c r="EXE49" s="1130"/>
      <c r="EXF49" s="1131"/>
      <c r="EXG49" s="1131"/>
      <c r="EXH49" s="1132"/>
      <c r="EXI49" s="1133"/>
      <c r="EXJ49" s="1133"/>
      <c r="EXK49" s="1133"/>
      <c r="EXL49" s="1133"/>
      <c r="EXM49" s="1133"/>
      <c r="EXN49" s="1133"/>
      <c r="EXO49" s="1133"/>
      <c r="EXP49" s="1133"/>
      <c r="EXQ49" s="1133"/>
      <c r="EXR49" s="1133"/>
      <c r="EXS49" s="1133"/>
      <c r="EXT49" s="214"/>
      <c r="EXU49" s="214"/>
      <c r="EXV49" s="1122"/>
      <c r="EXW49" s="1121"/>
      <c r="EXX49" s="1129"/>
      <c r="EXY49" s="214"/>
      <c r="EXZ49" s="214"/>
      <c r="EYA49" s="214"/>
      <c r="EYB49" s="1130"/>
      <c r="EYC49" s="214"/>
      <c r="EYD49" s="1130"/>
      <c r="EYE49" s="1131"/>
      <c r="EYF49" s="1131"/>
      <c r="EYG49" s="1132"/>
      <c r="EYH49" s="1133"/>
      <c r="EYI49" s="1133"/>
      <c r="EYJ49" s="1133"/>
      <c r="EYK49" s="1133"/>
      <c r="EYL49" s="1133"/>
      <c r="EYM49" s="1133"/>
      <c r="EYN49" s="1133"/>
      <c r="EYO49" s="1133"/>
      <c r="EYP49" s="1133"/>
      <c r="EYQ49" s="1133"/>
      <c r="EYR49" s="1133"/>
      <c r="EYS49" s="214"/>
      <c r="EYT49" s="214"/>
      <c r="EYU49" s="1122"/>
      <c r="EYV49" s="1121"/>
      <c r="EYW49" s="1129"/>
      <c r="EYX49" s="214"/>
      <c r="EYY49" s="214"/>
      <c r="EYZ49" s="214"/>
      <c r="EZA49" s="1130"/>
      <c r="EZB49" s="214"/>
      <c r="EZC49" s="1130"/>
      <c r="EZD49" s="1131"/>
      <c r="EZE49" s="1131"/>
      <c r="EZF49" s="1132"/>
      <c r="EZG49" s="1133"/>
      <c r="EZH49" s="1133"/>
      <c r="EZI49" s="1133"/>
      <c r="EZJ49" s="1133"/>
      <c r="EZK49" s="1133"/>
      <c r="EZL49" s="1133"/>
      <c r="EZM49" s="1133"/>
      <c r="EZN49" s="1133"/>
      <c r="EZO49" s="1133"/>
      <c r="EZP49" s="1133"/>
      <c r="EZQ49" s="1133"/>
      <c r="EZR49" s="214"/>
      <c r="EZS49" s="214"/>
      <c r="EZT49" s="1122"/>
      <c r="EZU49" s="1121"/>
      <c r="EZV49" s="1129"/>
      <c r="EZW49" s="214"/>
      <c r="EZX49" s="214"/>
      <c r="EZY49" s="214"/>
      <c r="EZZ49" s="1130"/>
      <c r="FAA49" s="214"/>
      <c r="FAB49" s="1130"/>
      <c r="FAC49" s="1131"/>
      <c r="FAD49" s="1131"/>
      <c r="FAE49" s="1132"/>
      <c r="FAF49" s="1133"/>
      <c r="FAG49" s="1133"/>
      <c r="FAH49" s="1133"/>
      <c r="FAI49" s="1133"/>
      <c r="FAJ49" s="1133"/>
      <c r="FAK49" s="1133"/>
      <c r="FAL49" s="1133"/>
      <c r="FAM49" s="1133"/>
      <c r="FAN49" s="1133"/>
      <c r="FAO49" s="1133"/>
      <c r="FAP49" s="1133"/>
      <c r="FAQ49" s="214"/>
      <c r="FAR49" s="214"/>
      <c r="FAS49" s="1122"/>
      <c r="FAT49" s="1121"/>
      <c r="FAU49" s="1129"/>
      <c r="FAV49" s="214"/>
      <c r="FAW49" s="214"/>
      <c r="FAX49" s="214"/>
      <c r="FAY49" s="1130"/>
      <c r="FAZ49" s="214"/>
      <c r="FBA49" s="1130"/>
      <c r="FBB49" s="1131"/>
      <c r="FBC49" s="1131"/>
      <c r="FBD49" s="1132"/>
      <c r="FBE49" s="1133"/>
      <c r="FBF49" s="1133"/>
      <c r="FBG49" s="1133"/>
      <c r="FBH49" s="1133"/>
      <c r="FBI49" s="1133"/>
      <c r="FBJ49" s="1133"/>
      <c r="FBK49" s="1133"/>
      <c r="FBL49" s="1133"/>
      <c r="FBM49" s="1133"/>
      <c r="FBN49" s="1133"/>
      <c r="FBO49" s="1133"/>
      <c r="FBP49" s="214"/>
      <c r="FBQ49" s="214"/>
      <c r="FBR49" s="1122"/>
      <c r="FBS49" s="1121"/>
      <c r="FBT49" s="1129"/>
      <c r="FBU49" s="214"/>
      <c r="FBV49" s="214"/>
      <c r="FBW49" s="214"/>
      <c r="FBX49" s="1130"/>
      <c r="FBY49" s="214"/>
      <c r="FBZ49" s="1130"/>
      <c r="FCA49" s="1131"/>
      <c r="FCB49" s="1131"/>
      <c r="FCC49" s="1132"/>
      <c r="FCD49" s="1133"/>
      <c r="FCE49" s="1133"/>
      <c r="FCF49" s="1133"/>
      <c r="FCG49" s="1133"/>
      <c r="FCH49" s="1133"/>
      <c r="FCI49" s="1133"/>
      <c r="FCJ49" s="1133"/>
      <c r="FCK49" s="1133"/>
      <c r="FCL49" s="1133"/>
      <c r="FCM49" s="1133"/>
      <c r="FCN49" s="1133"/>
      <c r="FCO49" s="214"/>
      <c r="FCP49" s="214"/>
      <c r="FCQ49" s="1122"/>
      <c r="FCR49" s="1121"/>
      <c r="FCS49" s="1129"/>
      <c r="FCT49" s="214"/>
      <c r="FCU49" s="214"/>
      <c r="FCV49" s="214"/>
      <c r="FCW49" s="1130"/>
      <c r="FCX49" s="214"/>
      <c r="FCY49" s="1130"/>
      <c r="FCZ49" s="1131"/>
      <c r="FDA49" s="1131"/>
      <c r="FDB49" s="1132"/>
      <c r="FDC49" s="1133"/>
      <c r="FDD49" s="1133"/>
      <c r="FDE49" s="1133"/>
      <c r="FDF49" s="1133"/>
      <c r="FDG49" s="1133"/>
      <c r="FDH49" s="1133"/>
      <c r="FDI49" s="1133"/>
      <c r="FDJ49" s="1133"/>
      <c r="FDK49" s="1133"/>
      <c r="FDL49" s="1133"/>
      <c r="FDM49" s="1133"/>
      <c r="FDN49" s="214"/>
      <c r="FDO49" s="214"/>
      <c r="FDP49" s="1122"/>
      <c r="FDQ49" s="1121"/>
      <c r="FDR49" s="1129"/>
      <c r="FDS49" s="214"/>
      <c r="FDT49" s="214"/>
      <c r="FDU49" s="214"/>
      <c r="FDV49" s="1130"/>
      <c r="FDW49" s="214"/>
      <c r="FDX49" s="1130"/>
      <c r="FDY49" s="1131"/>
      <c r="FDZ49" s="1131"/>
      <c r="FEA49" s="1132"/>
      <c r="FEB49" s="1133"/>
      <c r="FEC49" s="1133"/>
      <c r="FED49" s="1133"/>
      <c r="FEE49" s="1133"/>
      <c r="FEF49" s="1133"/>
      <c r="FEG49" s="1133"/>
      <c r="FEH49" s="1133"/>
      <c r="FEI49" s="1133"/>
      <c r="FEJ49" s="1133"/>
      <c r="FEK49" s="1133"/>
      <c r="FEL49" s="1133"/>
      <c r="FEM49" s="214"/>
      <c r="FEN49" s="214"/>
      <c r="FEO49" s="1122"/>
      <c r="FEP49" s="1121"/>
      <c r="FEQ49" s="1129"/>
      <c r="FER49" s="214"/>
      <c r="FES49" s="214"/>
      <c r="FET49" s="214"/>
      <c r="FEU49" s="1130"/>
      <c r="FEV49" s="214"/>
      <c r="FEW49" s="1130"/>
      <c r="FEX49" s="1131"/>
      <c r="FEY49" s="1131"/>
      <c r="FEZ49" s="1132"/>
      <c r="FFA49" s="1133"/>
      <c r="FFB49" s="1133"/>
      <c r="FFC49" s="1133"/>
      <c r="FFD49" s="1133"/>
      <c r="FFE49" s="1133"/>
      <c r="FFF49" s="1133"/>
      <c r="FFG49" s="1133"/>
      <c r="FFH49" s="1133"/>
      <c r="FFI49" s="1133"/>
      <c r="FFJ49" s="1133"/>
      <c r="FFK49" s="1133"/>
      <c r="FFL49" s="214"/>
      <c r="FFM49" s="214"/>
      <c r="FFN49" s="1122"/>
      <c r="FFO49" s="1121"/>
      <c r="FFP49" s="1129"/>
      <c r="FFQ49" s="214"/>
      <c r="FFR49" s="214"/>
      <c r="FFS49" s="214"/>
      <c r="FFT49" s="1130"/>
      <c r="FFU49" s="214"/>
      <c r="FFV49" s="1130"/>
      <c r="FFW49" s="1131"/>
      <c r="FFX49" s="1131"/>
      <c r="FFY49" s="1132"/>
      <c r="FFZ49" s="1133"/>
      <c r="FGA49" s="1133"/>
      <c r="FGB49" s="1133"/>
      <c r="FGC49" s="1133"/>
      <c r="FGD49" s="1133"/>
      <c r="FGE49" s="1133"/>
      <c r="FGF49" s="1133"/>
      <c r="FGG49" s="1133"/>
      <c r="FGH49" s="1133"/>
      <c r="FGI49" s="1133"/>
      <c r="FGJ49" s="1133"/>
      <c r="FGK49" s="214"/>
      <c r="FGL49" s="214"/>
      <c r="FGM49" s="1122"/>
      <c r="FGN49" s="1121"/>
      <c r="FGO49" s="1129"/>
      <c r="FGP49" s="214"/>
      <c r="FGQ49" s="214"/>
      <c r="FGR49" s="214"/>
      <c r="FGS49" s="1130"/>
      <c r="FGT49" s="214"/>
      <c r="FGU49" s="1130"/>
      <c r="FGV49" s="1131"/>
      <c r="FGW49" s="1131"/>
      <c r="FGX49" s="1132"/>
      <c r="FGY49" s="1133"/>
      <c r="FGZ49" s="1133"/>
      <c r="FHA49" s="1133"/>
      <c r="FHB49" s="1133"/>
      <c r="FHC49" s="1133"/>
      <c r="FHD49" s="1133"/>
      <c r="FHE49" s="1133"/>
      <c r="FHF49" s="1133"/>
      <c r="FHG49" s="1133"/>
      <c r="FHH49" s="1133"/>
      <c r="FHI49" s="1133"/>
      <c r="FHJ49" s="214"/>
      <c r="FHK49" s="214"/>
      <c r="FHL49" s="1122"/>
      <c r="FHM49" s="1121"/>
      <c r="FHN49" s="1129"/>
      <c r="FHO49" s="214"/>
      <c r="FHP49" s="214"/>
      <c r="FHQ49" s="214"/>
      <c r="FHR49" s="1130"/>
      <c r="FHS49" s="214"/>
      <c r="FHT49" s="1130"/>
      <c r="FHU49" s="1131"/>
      <c r="FHV49" s="1131"/>
      <c r="FHW49" s="1132"/>
      <c r="FHX49" s="1133"/>
      <c r="FHY49" s="1133"/>
      <c r="FHZ49" s="1133"/>
      <c r="FIA49" s="1133"/>
      <c r="FIB49" s="1133"/>
      <c r="FIC49" s="1133"/>
      <c r="FID49" s="1133"/>
      <c r="FIE49" s="1133"/>
      <c r="FIF49" s="1133"/>
      <c r="FIG49" s="1133"/>
      <c r="FIH49" s="1133"/>
      <c r="FII49" s="214"/>
      <c r="FIJ49" s="214"/>
      <c r="FIK49" s="1122"/>
      <c r="FIL49" s="1121"/>
      <c r="FIM49" s="1129"/>
      <c r="FIN49" s="214"/>
      <c r="FIO49" s="214"/>
      <c r="FIP49" s="214"/>
      <c r="FIQ49" s="1130"/>
      <c r="FIR49" s="214"/>
      <c r="FIS49" s="1130"/>
      <c r="FIT49" s="1131"/>
      <c r="FIU49" s="1131"/>
      <c r="FIV49" s="1132"/>
      <c r="FIW49" s="1133"/>
      <c r="FIX49" s="1133"/>
      <c r="FIY49" s="1133"/>
      <c r="FIZ49" s="1133"/>
      <c r="FJA49" s="1133"/>
      <c r="FJB49" s="1133"/>
      <c r="FJC49" s="1133"/>
      <c r="FJD49" s="1133"/>
      <c r="FJE49" s="1133"/>
      <c r="FJF49" s="1133"/>
      <c r="FJG49" s="1133"/>
      <c r="FJH49" s="214"/>
      <c r="FJI49" s="214"/>
      <c r="FJJ49" s="1122"/>
      <c r="FJK49" s="1121"/>
      <c r="FJL49" s="1129"/>
      <c r="FJM49" s="214"/>
      <c r="FJN49" s="214"/>
      <c r="FJO49" s="214"/>
      <c r="FJP49" s="1130"/>
      <c r="FJQ49" s="214"/>
      <c r="FJR49" s="1130"/>
      <c r="FJS49" s="1131"/>
      <c r="FJT49" s="1131"/>
      <c r="FJU49" s="1132"/>
      <c r="FJV49" s="1133"/>
      <c r="FJW49" s="1133"/>
      <c r="FJX49" s="1133"/>
      <c r="FJY49" s="1133"/>
      <c r="FJZ49" s="1133"/>
      <c r="FKA49" s="1133"/>
      <c r="FKB49" s="1133"/>
      <c r="FKC49" s="1133"/>
      <c r="FKD49" s="1133"/>
      <c r="FKE49" s="1133"/>
      <c r="FKF49" s="1133"/>
      <c r="FKG49" s="214"/>
      <c r="FKH49" s="214"/>
      <c r="FKI49" s="1122"/>
      <c r="FKJ49" s="1121"/>
      <c r="FKK49" s="1129"/>
      <c r="FKL49" s="214"/>
      <c r="FKM49" s="214"/>
      <c r="FKN49" s="214"/>
      <c r="FKO49" s="1130"/>
      <c r="FKP49" s="214"/>
      <c r="FKQ49" s="1130"/>
      <c r="FKR49" s="1131"/>
      <c r="FKS49" s="1131"/>
      <c r="FKT49" s="1132"/>
      <c r="FKU49" s="1133"/>
      <c r="FKV49" s="1133"/>
      <c r="FKW49" s="1133"/>
      <c r="FKX49" s="1133"/>
      <c r="FKY49" s="1133"/>
      <c r="FKZ49" s="1133"/>
      <c r="FLA49" s="1133"/>
      <c r="FLB49" s="1133"/>
      <c r="FLC49" s="1133"/>
      <c r="FLD49" s="1133"/>
      <c r="FLE49" s="1133"/>
      <c r="FLF49" s="214"/>
      <c r="FLG49" s="214"/>
      <c r="FLH49" s="1122"/>
      <c r="FLI49" s="1121"/>
      <c r="FLJ49" s="1129"/>
      <c r="FLK49" s="214"/>
      <c r="FLL49" s="214"/>
      <c r="FLM49" s="214"/>
      <c r="FLN49" s="1130"/>
      <c r="FLO49" s="214"/>
      <c r="FLP49" s="1130"/>
      <c r="FLQ49" s="1131"/>
      <c r="FLR49" s="1131"/>
      <c r="FLS49" s="1132"/>
      <c r="FLT49" s="1133"/>
      <c r="FLU49" s="1133"/>
      <c r="FLV49" s="1133"/>
      <c r="FLW49" s="1133"/>
      <c r="FLX49" s="1133"/>
      <c r="FLY49" s="1133"/>
      <c r="FLZ49" s="1133"/>
      <c r="FMA49" s="1133"/>
      <c r="FMB49" s="1133"/>
      <c r="FMC49" s="1133"/>
      <c r="FMD49" s="1133"/>
      <c r="FME49" s="214"/>
      <c r="FMF49" s="214"/>
      <c r="FMG49" s="1122"/>
      <c r="FMH49" s="1121"/>
      <c r="FMI49" s="1129"/>
      <c r="FMJ49" s="214"/>
      <c r="FMK49" s="214"/>
      <c r="FML49" s="214"/>
      <c r="FMM49" s="1130"/>
      <c r="FMN49" s="214"/>
      <c r="FMO49" s="1130"/>
      <c r="FMP49" s="1131"/>
      <c r="FMQ49" s="1131"/>
      <c r="FMR49" s="1132"/>
      <c r="FMS49" s="1133"/>
      <c r="FMT49" s="1133"/>
      <c r="FMU49" s="1133"/>
      <c r="FMV49" s="1133"/>
      <c r="FMW49" s="1133"/>
      <c r="FMX49" s="1133"/>
      <c r="FMY49" s="1133"/>
      <c r="FMZ49" s="1133"/>
      <c r="FNA49" s="1133"/>
      <c r="FNB49" s="1133"/>
      <c r="FNC49" s="1133"/>
      <c r="FND49" s="214"/>
      <c r="FNE49" s="214"/>
      <c r="FNF49" s="1122"/>
      <c r="FNG49" s="1121"/>
      <c r="FNH49" s="1129"/>
      <c r="FNI49" s="214"/>
      <c r="FNJ49" s="214"/>
      <c r="FNK49" s="214"/>
      <c r="FNL49" s="1130"/>
      <c r="FNM49" s="214"/>
      <c r="FNN49" s="1130"/>
      <c r="FNO49" s="1131"/>
      <c r="FNP49" s="1131"/>
      <c r="FNQ49" s="1132"/>
      <c r="FNR49" s="1133"/>
      <c r="FNS49" s="1133"/>
      <c r="FNT49" s="1133"/>
      <c r="FNU49" s="1133"/>
      <c r="FNV49" s="1133"/>
      <c r="FNW49" s="1133"/>
      <c r="FNX49" s="1133"/>
      <c r="FNY49" s="1133"/>
      <c r="FNZ49" s="1133"/>
      <c r="FOA49" s="1133"/>
      <c r="FOB49" s="1133"/>
      <c r="FOC49" s="214"/>
      <c r="FOD49" s="214"/>
      <c r="FOE49" s="1122"/>
      <c r="FOF49" s="1121"/>
      <c r="FOG49" s="1129"/>
      <c r="FOH49" s="214"/>
      <c r="FOI49" s="214"/>
      <c r="FOJ49" s="214"/>
      <c r="FOK49" s="1130"/>
      <c r="FOL49" s="214"/>
      <c r="FOM49" s="1130"/>
      <c r="FON49" s="1131"/>
      <c r="FOO49" s="1131"/>
      <c r="FOP49" s="1132"/>
      <c r="FOQ49" s="1133"/>
      <c r="FOR49" s="1133"/>
      <c r="FOS49" s="1133"/>
      <c r="FOT49" s="1133"/>
      <c r="FOU49" s="1133"/>
      <c r="FOV49" s="1133"/>
      <c r="FOW49" s="1133"/>
      <c r="FOX49" s="1133"/>
      <c r="FOY49" s="1133"/>
      <c r="FOZ49" s="1133"/>
      <c r="FPA49" s="1133"/>
      <c r="FPB49" s="214"/>
      <c r="FPC49" s="214"/>
      <c r="FPD49" s="1122"/>
      <c r="FPE49" s="1121"/>
      <c r="FPF49" s="1129"/>
      <c r="FPG49" s="214"/>
      <c r="FPH49" s="214"/>
      <c r="FPI49" s="214"/>
      <c r="FPJ49" s="1130"/>
      <c r="FPK49" s="214"/>
      <c r="FPL49" s="1130"/>
      <c r="FPM49" s="1131"/>
      <c r="FPN49" s="1131"/>
      <c r="FPO49" s="1132"/>
      <c r="FPP49" s="1133"/>
      <c r="FPQ49" s="1133"/>
      <c r="FPR49" s="1133"/>
      <c r="FPS49" s="1133"/>
      <c r="FPT49" s="1133"/>
      <c r="FPU49" s="1133"/>
      <c r="FPV49" s="1133"/>
      <c r="FPW49" s="1133"/>
      <c r="FPX49" s="1133"/>
      <c r="FPY49" s="1133"/>
      <c r="FPZ49" s="1133"/>
      <c r="FQA49" s="214"/>
      <c r="FQB49" s="214"/>
      <c r="FQC49" s="1122"/>
      <c r="FQD49" s="1121"/>
      <c r="FQE49" s="1129"/>
      <c r="FQF49" s="214"/>
      <c r="FQG49" s="214"/>
      <c r="FQH49" s="214"/>
      <c r="FQI49" s="1130"/>
      <c r="FQJ49" s="214"/>
      <c r="FQK49" s="1130"/>
      <c r="FQL49" s="1131"/>
      <c r="FQM49" s="1131"/>
      <c r="FQN49" s="1132"/>
      <c r="FQO49" s="1133"/>
      <c r="FQP49" s="1133"/>
      <c r="FQQ49" s="1133"/>
      <c r="FQR49" s="1133"/>
      <c r="FQS49" s="1133"/>
      <c r="FQT49" s="1133"/>
      <c r="FQU49" s="1133"/>
      <c r="FQV49" s="1133"/>
      <c r="FQW49" s="1133"/>
      <c r="FQX49" s="1133"/>
      <c r="FQY49" s="1133"/>
      <c r="FQZ49" s="214"/>
      <c r="FRA49" s="214"/>
      <c r="FRB49" s="1122"/>
      <c r="FRC49" s="1121"/>
      <c r="FRD49" s="1129"/>
      <c r="FRE49" s="214"/>
      <c r="FRF49" s="214"/>
      <c r="FRG49" s="214"/>
      <c r="FRH49" s="1130"/>
      <c r="FRI49" s="214"/>
      <c r="FRJ49" s="1130"/>
      <c r="FRK49" s="1131"/>
      <c r="FRL49" s="1131"/>
      <c r="FRM49" s="1132"/>
      <c r="FRN49" s="1133"/>
      <c r="FRO49" s="1133"/>
      <c r="FRP49" s="1133"/>
      <c r="FRQ49" s="1133"/>
      <c r="FRR49" s="1133"/>
      <c r="FRS49" s="1133"/>
      <c r="FRT49" s="1133"/>
      <c r="FRU49" s="1133"/>
      <c r="FRV49" s="1133"/>
      <c r="FRW49" s="1133"/>
      <c r="FRX49" s="1133"/>
      <c r="FRY49" s="214"/>
      <c r="FRZ49" s="214"/>
      <c r="FSA49" s="1122"/>
      <c r="FSB49" s="1121"/>
      <c r="FSC49" s="1129"/>
      <c r="FSD49" s="214"/>
      <c r="FSE49" s="214"/>
      <c r="FSF49" s="214"/>
      <c r="FSG49" s="1130"/>
      <c r="FSH49" s="214"/>
      <c r="FSI49" s="1130"/>
      <c r="FSJ49" s="1131"/>
      <c r="FSK49" s="1131"/>
      <c r="FSL49" s="1132"/>
      <c r="FSM49" s="1133"/>
      <c r="FSN49" s="1133"/>
      <c r="FSO49" s="1133"/>
      <c r="FSP49" s="1133"/>
      <c r="FSQ49" s="1133"/>
      <c r="FSR49" s="1133"/>
      <c r="FSS49" s="1133"/>
      <c r="FST49" s="1133"/>
      <c r="FSU49" s="1133"/>
      <c r="FSV49" s="1133"/>
      <c r="FSW49" s="1133"/>
      <c r="FSX49" s="214"/>
      <c r="FSY49" s="214"/>
      <c r="FSZ49" s="1122"/>
      <c r="FTA49" s="1121"/>
      <c r="FTB49" s="1129"/>
      <c r="FTC49" s="214"/>
      <c r="FTD49" s="214"/>
      <c r="FTE49" s="214"/>
      <c r="FTF49" s="1130"/>
      <c r="FTG49" s="214"/>
      <c r="FTH49" s="1130"/>
      <c r="FTI49" s="1131"/>
      <c r="FTJ49" s="1131"/>
      <c r="FTK49" s="1132"/>
      <c r="FTL49" s="1133"/>
      <c r="FTM49" s="1133"/>
      <c r="FTN49" s="1133"/>
      <c r="FTO49" s="1133"/>
      <c r="FTP49" s="1133"/>
      <c r="FTQ49" s="1133"/>
      <c r="FTR49" s="1133"/>
      <c r="FTS49" s="1133"/>
      <c r="FTT49" s="1133"/>
      <c r="FTU49" s="1133"/>
      <c r="FTV49" s="1133"/>
      <c r="FTW49" s="214"/>
      <c r="FTX49" s="214"/>
      <c r="FTY49" s="1122"/>
      <c r="FTZ49" s="1121"/>
      <c r="FUA49" s="1129"/>
      <c r="FUB49" s="214"/>
      <c r="FUC49" s="214"/>
      <c r="FUD49" s="214"/>
      <c r="FUE49" s="1130"/>
      <c r="FUF49" s="214"/>
      <c r="FUG49" s="1130"/>
      <c r="FUH49" s="1131"/>
      <c r="FUI49" s="1131"/>
      <c r="FUJ49" s="1132"/>
      <c r="FUK49" s="1133"/>
      <c r="FUL49" s="1133"/>
      <c r="FUM49" s="1133"/>
      <c r="FUN49" s="1133"/>
      <c r="FUO49" s="1133"/>
      <c r="FUP49" s="1133"/>
      <c r="FUQ49" s="1133"/>
      <c r="FUR49" s="1133"/>
      <c r="FUS49" s="1133"/>
      <c r="FUT49" s="1133"/>
      <c r="FUU49" s="1133"/>
      <c r="FUV49" s="214"/>
      <c r="FUW49" s="214"/>
      <c r="FUX49" s="1122"/>
      <c r="FUY49" s="1121"/>
      <c r="FUZ49" s="1129"/>
      <c r="FVA49" s="214"/>
      <c r="FVB49" s="214"/>
      <c r="FVC49" s="214"/>
      <c r="FVD49" s="1130"/>
      <c r="FVE49" s="214"/>
      <c r="FVF49" s="1130"/>
      <c r="FVG49" s="1131"/>
      <c r="FVH49" s="1131"/>
      <c r="FVI49" s="1132"/>
      <c r="FVJ49" s="1133"/>
      <c r="FVK49" s="1133"/>
      <c r="FVL49" s="1133"/>
      <c r="FVM49" s="1133"/>
      <c r="FVN49" s="1133"/>
      <c r="FVO49" s="1133"/>
      <c r="FVP49" s="1133"/>
      <c r="FVQ49" s="1133"/>
      <c r="FVR49" s="1133"/>
      <c r="FVS49" s="1133"/>
      <c r="FVT49" s="1133"/>
      <c r="FVU49" s="214"/>
      <c r="FVV49" s="214"/>
      <c r="FVW49" s="1122"/>
      <c r="FVX49" s="1121"/>
      <c r="FVY49" s="1129"/>
      <c r="FVZ49" s="214"/>
      <c r="FWA49" s="214"/>
      <c r="FWB49" s="214"/>
      <c r="FWC49" s="1130"/>
      <c r="FWD49" s="214"/>
      <c r="FWE49" s="1130"/>
      <c r="FWF49" s="1131"/>
      <c r="FWG49" s="1131"/>
      <c r="FWH49" s="1132"/>
      <c r="FWI49" s="1133"/>
      <c r="FWJ49" s="1133"/>
      <c r="FWK49" s="1133"/>
      <c r="FWL49" s="1133"/>
      <c r="FWM49" s="1133"/>
      <c r="FWN49" s="1133"/>
      <c r="FWO49" s="1133"/>
      <c r="FWP49" s="1133"/>
      <c r="FWQ49" s="1133"/>
      <c r="FWR49" s="1133"/>
      <c r="FWS49" s="1133"/>
      <c r="FWT49" s="214"/>
      <c r="FWU49" s="214"/>
      <c r="FWV49" s="1122"/>
      <c r="FWW49" s="1121"/>
      <c r="FWX49" s="1129"/>
      <c r="FWY49" s="214"/>
      <c r="FWZ49" s="214"/>
      <c r="FXA49" s="214"/>
      <c r="FXB49" s="1130"/>
      <c r="FXC49" s="214"/>
      <c r="FXD49" s="1130"/>
      <c r="FXE49" s="1131"/>
      <c r="FXF49" s="1131"/>
      <c r="FXG49" s="1132"/>
      <c r="FXH49" s="1133"/>
      <c r="FXI49" s="1133"/>
      <c r="FXJ49" s="1133"/>
      <c r="FXK49" s="1133"/>
      <c r="FXL49" s="1133"/>
      <c r="FXM49" s="1133"/>
      <c r="FXN49" s="1133"/>
      <c r="FXO49" s="1133"/>
      <c r="FXP49" s="1133"/>
      <c r="FXQ49" s="1133"/>
      <c r="FXR49" s="1133"/>
      <c r="FXS49" s="214"/>
      <c r="FXT49" s="214"/>
      <c r="FXU49" s="1122"/>
      <c r="FXV49" s="1121"/>
      <c r="FXW49" s="1129"/>
      <c r="FXX49" s="214"/>
      <c r="FXY49" s="214"/>
      <c r="FXZ49" s="214"/>
      <c r="FYA49" s="1130"/>
      <c r="FYB49" s="214"/>
      <c r="FYC49" s="1130"/>
      <c r="FYD49" s="1131"/>
      <c r="FYE49" s="1131"/>
      <c r="FYF49" s="1132"/>
      <c r="FYG49" s="1133"/>
      <c r="FYH49" s="1133"/>
      <c r="FYI49" s="1133"/>
      <c r="FYJ49" s="1133"/>
      <c r="FYK49" s="1133"/>
      <c r="FYL49" s="1133"/>
      <c r="FYM49" s="1133"/>
      <c r="FYN49" s="1133"/>
      <c r="FYO49" s="1133"/>
      <c r="FYP49" s="1133"/>
      <c r="FYQ49" s="1133"/>
      <c r="FYR49" s="214"/>
      <c r="FYS49" s="214"/>
      <c r="FYT49" s="1122"/>
      <c r="FYU49" s="1121"/>
      <c r="FYV49" s="1129"/>
      <c r="FYW49" s="214"/>
      <c r="FYX49" s="214"/>
      <c r="FYY49" s="214"/>
      <c r="FYZ49" s="1130"/>
      <c r="FZA49" s="214"/>
      <c r="FZB49" s="1130"/>
      <c r="FZC49" s="1131"/>
      <c r="FZD49" s="1131"/>
      <c r="FZE49" s="1132"/>
      <c r="FZF49" s="1133"/>
      <c r="FZG49" s="1133"/>
      <c r="FZH49" s="1133"/>
      <c r="FZI49" s="1133"/>
      <c r="FZJ49" s="1133"/>
      <c r="FZK49" s="1133"/>
      <c r="FZL49" s="1133"/>
      <c r="FZM49" s="1133"/>
      <c r="FZN49" s="1133"/>
      <c r="FZO49" s="1133"/>
      <c r="FZP49" s="1133"/>
      <c r="FZQ49" s="214"/>
      <c r="FZR49" s="214"/>
      <c r="FZS49" s="1122"/>
      <c r="FZT49" s="1121"/>
      <c r="FZU49" s="1129"/>
      <c r="FZV49" s="214"/>
      <c r="FZW49" s="214"/>
      <c r="FZX49" s="214"/>
      <c r="FZY49" s="1130"/>
      <c r="FZZ49" s="214"/>
      <c r="GAA49" s="1130"/>
      <c r="GAB49" s="1131"/>
      <c r="GAC49" s="1131"/>
      <c r="GAD49" s="1132"/>
      <c r="GAE49" s="1133"/>
      <c r="GAF49" s="1133"/>
      <c r="GAG49" s="1133"/>
      <c r="GAH49" s="1133"/>
      <c r="GAI49" s="1133"/>
      <c r="GAJ49" s="1133"/>
      <c r="GAK49" s="1133"/>
      <c r="GAL49" s="1133"/>
      <c r="GAM49" s="1133"/>
      <c r="GAN49" s="1133"/>
      <c r="GAO49" s="1133"/>
      <c r="GAP49" s="214"/>
      <c r="GAQ49" s="214"/>
      <c r="GAR49" s="1122"/>
      <c r="GAS49" s="1121"/>
      <c r="GAT49" s="1129"/>
      <c r="GAU49" s="214"/>
      <c r="GAV49" s="214"/>
      <c r="GAW49" s="214"/>
      <c r="GAX49" s="1130"/>
      <c r="GAY49" s="214"/>
      <c r="GAZ49" s="1130"/>
      <c r="GBA49" s="1131"/>
      <c r="GBB49" s="1131"/>
      <c r="GBC49" s="1132"/>
      <c r="GBD49" s="1133"/>
      <c r="GBE49" s="1133"/>
      <c r="GBF49" s="1133"/>
      <c r="GBG49" s="1133"/>
      <c r="GBH49" s="1133"/>
      <c r="GBI49" s="1133"/>
      <c r="GBJ49" s="1133"/>
      <c r="GBK49" s="1133"/>
      <c r="GBL49" s="1133"/>
      <c r="GBM49" s="1133"/>
      <c r="GBN49" s="1133"/>
      <c r="GBO49" s="214"/>
      <c r="GBP49" s="214"/>
      <c r="GBQ49" s="1122"/>
      <c r="GBR49" s="1121"/>
      <c r="GBS49" s="1129"/>
      <c r="GBT49" s="214"/>
      <c r="GBU49" s="214"/>
      <c r="GBV49" s="214"/>
      <c r="GBW49" s="1130"/>
      <c r="GBX49" s="214"/>
      <c r="GBY49" s="1130"/>
      <c r="GBZ49" s="1131"/>
      <c r="GCA49" s="1131"/>
      <c r="GCB49" s="1132"/>
      <c r="GCC49" s="1133"/>
      <c r="GCD49" s="1133"/>
      <c r="GCE49" s="1133"/>
      <c r="GCF49" s="1133"/>
      <c r="GCG49" s="1133"/>
      <c r="GCH49" s="1133"/>
      <c r="GCI49" s="1133"/>
      <c r="GCJ49" s="1133"/>
      <c r="GCK49" s="1133"/>
      <c r="GCL49" s="1133"/>
      <c r="GCM49" s="1133"/>
      <c r="GCN49" s="214"/>
      <c r="GCO49" s="214"/>
      <c r="GCP49" s="1122"/>
      <c r="GCQ49" s="1121"/>
      <c r="GCR49" s="1129"/>
      <c r="GCS49" s="214"/>
      <c r="GCT49" s="214"/>
      <c r="GCU49" s="214"/>
      <c r="GCV49" s="1130"/>
      <c r="GCW49" s="214"/>
      <c r="GCX49" s="1130"/>
      <c r="GCY49" s="1131"/>
      <c r="GCZ49" s="1131"/>
      <c r="GDA49" s="1132"/>
      <c r="GDB49" s="1133"/>
      <c r="GDC49" s="1133"/>
      <c r="GDD49" s="1133"/>
      <c r="GDE49" s="1133"/>
      <c r="GDF49" s="1133"/>
      <c r="GDG49" s="1133"/>
      <c r="GDH49" s="1133"/>
      <c r="GDI49" s="1133"/>
      <c r="GDJ49" s="1133"/>
      <c r="GDK49" s="1133"/>
      <c r="GDL49" s="1133"/>
      <c r="GDM49" s="214"/>
      <c r="GDN49" s="214"/>
      <c r="GDO49" s="1122"/>
      <c r="GDP49" s="1121"/>
      <c r="GDQ49" s="1129"/>
      <c r="GDR49" s="214"/>
      <c r="GDS49" s="214"/>
      <c r="GDT49" s="214"/>
      <c r="GDU49" s="1130"/>
      <c r="GDV49" s="214"/>
      <c r="GDW49" s="1130"/>
      <c r="GDX49" s="1131"/>
      <c r="GDY49" s="1131"/>
      <c r="GDZ49" s="1132"/>
      <c r="GEA49" s="1133"/>
      <c r="GEB49" s="1133"/>
      <c r="GEC49" s="1133"/>
      <c r="GED49" s="1133"/>
      <c r="GEE49" s="1133"/>
      <c r="GEF49" s="1133"/>
      <c r="GEG49" s="1133"/>
      <c r="GEH49" s="1133"/>
      <c r="GEI49" s="1133"/>
      <c r="GEJ49" s="1133"/>
      <c r="GEK49" s="1133"/>
      <c r="GEL49" s="214"/>
      <c r="GEM49" s="214"/>
      <c r="GEN49" s="1122"/>
      <c r="GEO49" s="1121"/>
      <c r="GEP49" s="1129"/>
      <c r="GEQ49" s="214"/>
      <c r="GER49" s="214"/>
      <c r="GES49" s="214"/>
      <c r="GET49" s="1130"/>
      <c r="GEU49" s="214"/>
      <c r="GEV49" s="1130"/>
      <c r="GEW49" s="1131"/>
      <c r="GEX49" s="1131"/>
      <c r="GEY49" s="1132"/>
      <c r="GEZ49" s="1133"/>
      <c r="GFA49" s="1133"/>
      <c r="GFB49" s="1133"/>
      <c r="GFC49" s="1133"/>
      <c r="GFD49" s="1133"/>
      <c r="GFE49" s="1133"/>
      <c r="GFF49" s="1133"/>
      <c r="GFG49" s="1133"/>
      <c r="GFH49" s="1133"/>
      <c r="GFI49" s="1133"/>
      <c r="GFJ49" s="1133"/>
      <c r="GFK49" s="214"/>
      <c r="GFL49" s="214"/>
      <c r="GFM49" s="1122"/>
      <c r="GFN49" s="1121"/>
      <c r="GFO49" s="1129"/>
      <c r="GFP49" s="214"/>
      <c r="GFQ49" s="214"/>
      <c r="GFR49" s="214"/>
      <c r="GFS49" s="1130"/>
      <c r="GFT49" s="214"/>
      <c r="GFU49" s="1130"/>
      <c r="GFV49" s="1131"/>
      <c r="GFW49" s="1131"/>
      <c r="GFX49" s="1132"/>
      <c r="GFY49" s="1133"/>
      <c r="GFZ49" s="1133"/>
      <c r="GGA49" s="1133"/>
      <c r="GGB49" s="1133"/>
      <c r="GGC49" s="1133"/>
      <c r="GGD49" s="1133"/>
      <c r="GGE49" s="1133"/>
      <c r="GGF49" s="1133"/>
      <c r="GGG49" s="1133"/>
      <c r="GGH49" s="1133"/>
      <c r="GGI49" s="1133"/>
      <c r="GGJ49" s="214"/>
      <c r="GGK49" s="214"/>
      <c r="GGL49" s="1122"/>
      <c r="GGM49" s="1121"/>
      <c r="GGN49" s="1129"/>
      <c r="GGO49" s="214"/>
      <c r="GGP49" s="214"/>
      <c r="GGQ49" s="214"/>
      <c r="GGR49" s="1130"/>
      <c r="GGS49" s="214"/>
      <c r="GGT49" s="1130"/>
      <c r="GGU49" s="1131"/>
      <c r="GGV49" s="1131"/>
      <c r="GGW49" s="1132"/>
      <c r="GGX49" s="1133"/>
      <c r="GGY49" s="1133"/>
      <c r="GGZ49" s="1133"/>
      <c r="GHA49" s="1133"/>
      <c r="GHB49" s="1133"/>
      <c r="GHC49" s="1133"/>
      <c r="GHD49" s="1133"/>
      <c r="GHE49" s="1133"/>
      <c r="GHF49" s="1133"/>
      <c r="GHG49" s="1133"/>
      <c r="GHH49" s="1133"/>
      <c r="GHI49" s="214"/>
      <c r="GHJ49" s="214"/>
      <c r="GHK49" s="1122"/>
      <c r="GHL49" s="1121"/>
      <c r="GHM49" s="1129"/>
      <c r="GHN49" s="214"/>
      <c r="GHO49" s="214"/>
      <c r="GHP49" s="214"/>
      <c r="GHQ49" s="1130"/>
      <c r="GHR49" s="214"/>
      <c r="GHS49" s="1130"/>
      <c r="GHT49" s="1131"/>
      <c r="GHU49" s="1131"/>
      <c r="GHV49" s="1132"/>
      <c r="GHW49" s="1133"/>
      <c r="GHX49" s="1133"/>
      <c r="GHY49" s="1133"/>
      <c r="GHZ49" s="1133"/>
      <c r="GIA49" s="1133"/>
      <c r="GIB49" s="1133"/>
      <c r="GIC49" s="1133"/>
      <c r="GID49" s="1133"/>
      <c r="GIE49" s="1133"/>
      <c r="GIF49" s="1133"/>
      <c r="GIG49" s="1133"/>
      <c r="GIH49" s="214"/>
      <c r="GII49" s="214"/>
      <c r="GIJ49" s="1122"/>
      <c r="GIK49" s="1121"/>
      <c r="GIL49" s="1129"/>
      <c r="GIM49" s="214"/>
      <c r="GIN49" s="214"/>
      <c r="GIO49" s="214"/>
      <c r="GIP49" s="1130"/>
      <c r="GIQ49" s="214"/>
      <c r="GIR49" s="1130"/>
      <c r="GIS49" s="1131"/>
      <c r="GIT49" s="1131"/>
      <c r="GIU49" s="1132"/>
      <c r="GIV49" s="1133"/>
      <c r="GIW49" s="1133"/>
      <c r="GIX49" s="1133"/>
      <c r="GIY49" s="1133"/>
      <c r="GIZ49" s="1133"/>
      <c r="GJA49" s="1133"/>
      <c r="GJB49" s="1133"/>
      <c r="GJC49" s="1133"/>
      <c r="GJD49" s="1133"/>
      <c r="GJE49" s="1133"/>
      <c r="GJF49" s="1133"/>
      <c r="GJG49" s="214"/>
      <c r="GJH49" s="214"/>
      <c r="GJI49" s="1122"/>
      <c r="GJJ49" s="1121"/>
      <c r="GJK49" s="1129"/>
      <c r="GJL49" s="214"/>
      <c r="GJM49" s="214"/>
      <c r="GJN49" s="214"/>
      <c r="GJO49" s="1130"/>
      <c r="GJP49" s="214"/>
      <c r="GJQ49" s="1130"/>
      <c r="GJR49" s="1131"/>
      <c r="GJS49" s="1131"/>
      <c r="GJT49" s="1132"/>
      <c r="GJU49" s="1133"/>
      <c r="GJV49" s="1133"/>
      <c r="GJW49" s="1133"/>
      <c r="GJX49" s="1133"/>
      <c r="GJY49" s="1133"/>
      <c r="GJZ49" s="1133"/>
      <c r="GKA49" s="1133"/>
      <c r="GKB49" s="1133"/>
      <c r="GKC49" s="1133"/>
      <c r="GKD49" s="1133"/>
      <c r="GKE49" s="1133"/>
      <c r="GKF49" s="214"/>
      <c r="GKG49" s="214"/>
      <c r="GKH49" s="1122"/>
      <c r="GKI49" s="1121"/>
      <c r="GKJ49" s="1129"/>
      <c r="GKK49" s="214"/>
      <c r="GKL49" s="214"/>
      <c r="GKM49" s="214"/>
      <c r="GKN49" s="1130"/>
      <c r="GKO49" s="214"/>
      <c r="GKP49" s="1130"/>
      <c r="GKQ49" s="1131"/>
      <c r="GKR49" s="1131"/>
      <c r="GKS49" s="1132"/>
      <c r="GKT49" s="1133"/>
      <c r="GKU49" s="1133"/>
      <c r="GKV49" s="1133"/>
      <c r="GKW49" s="1133"/>
      <c r="GKX49" s="1133"/>
      <c r="GKY49" s="1133"/>
      <c r="GKZ49" s="1133"/>
      <c r="GLA49" s="1133"/>
      <c r="GLB49" s="1133"/>
      <c r="GLC49" s="1133"/>
      <c r="GLD49" s="1133"/>
      <c r="GLE49" s="214"/>
      <c r="GLF49" s="214"/>
      <c r="GLG49" s="1122"/>
      <c r="GLH49" s="1121"/>
      <c r="GLI49" s="1129"/>
      <c r="GLJ49" s="214"/>
      <c r="GLK49" s="214"/>
      <c r="GLL49" s="214"/>
      <c r="GLM49" s="1130"/>
      <c r="GLN49" s="214"/>
      <c r="GLO49" s="1130"/>
      <c r="GLP49" s="1131"/>
      <c r="GLQ49" s="1131"/>
      <c r="GLR49" s="1132"/>
      <c r="GLS49" s="1133"/>
      <c r="GLT49" s="1133"/>
      <c r="GLU49" s="1133"/>
      <c r="GLV49" s="1133"/>
      <c r="GLW49" s="1133"/>
      <c r="GLX49" s="1133"/>
      <c r="GLY49" s="1133"/>
      <c r="GLZ49" s="1133"/>
      <c r="GMA49" s="1133"/>
      <c r="GMB49" s="1133"/>
      <c r="GMC49" s="1133"/>
      <c r="GMD49" s="214"/>
      <c r="GME49" s="214"/>
      <c r="GMF49" s="1122"/>
      <c r="GMG49" s="1121"/>
      <c r="GMH49" s="1129"/>
      <c r="GMI49" s="214"/>
      <c r="GMJ49" s="214"/>
      <c r="GMK49" s="214"/>
      <c r="GML49" s="1130"/>
      <c r="GMM49" s="214"/>
      <c r="GMN49" s="1130"/>
      <c r="GMO49" s="1131"/>
      <c r="GMP49" s="1131"/>
      <c r="GMQ49" s="1132"/>
      <c r="GMR49" s="1133"/>
      <c r="GMS49" s="1133"/>
      <c r="GMT49" s="1133"/>
      <c r="GMU49" s="1133"/>
      <c r="GMV49" s="1133"/>
      <c r="GMW49" s="1133"/>
      <c r="GMX49" s="1133"/>
      <c r="GMY49" s="1133"/>
      <c r="GMZ49" s="1133"/>
      <c r="GNA49" s="1133"/>
      <c r="GNB49" s="1133"/>
      <c r="GNC49" s="214"/>
      <c r="GND49" s="214"/>
      <c r="GNE49" s="1122"/>
      <c r="GNF49" s="1121"/>
      <c r="GNG49" s="1129"/>
      <c r="GNH49" s="214"/>
      <c r="GNI49" s="214"/>
      <c r="GNJ49" s="214"/>
      <c r="GNK49" s="1130"/>
      <c r="GNL49" s="214"/>
      <c r="GNM49" s="1130"/>
      <c r="GNN49" s="1131"/>
      <c r="GNO49" s="1131"/>
      <c r="GNP49" s="1132"/>
      <c r="GNQ49" s="1133"/>
      <c r="GNR49" s="1133"/>
      <c r="GNS49" s="1133"/>
      <c r="GNT49" s="1133"/>
      <c r="GNU49" s="1133"/>
      <c r="GNV49" s="1133"/>
      <c r="GNW49" s="1133"/>
      <c r="GNX49" s="1133"/>
      <c r="GNY49" s="1133"/>
      <c r="GNZ49" s="1133"/>
      <c r="GOA49" s="1133"/>
      <c r="GOB49" s="214"/>
      <c r="GOC49" s="214"/>
      <c r="GOD49" s="1122"/>
      <c r="GOE49" s="1121"/>
      <c r="GOF49" s="1129"/>
      <c r="GOG49" s="214"/>
      <c r="GOH49" s="214"/>
      <c r="GOI49" s="214"/>
      <c r="GOJ49" s="1130"/>
      <c r="GOK49" s="214"/>
      <c r="GOL49" s="1130"/>
      <c r="GOM49" s="1131"/>
      <c r="GON49" s="1131"/>
      <c r="GOO49" s="1132"/>
      <c r="GOP49" s="1133"/>
      <c r="GOQ49" s="1133"/>
      <c r="GOR49" s="1133"/>
      <c r="GOS49" s="1133"/>
      <c r="GOT49" s="1133"/>
      <c r="GOU49" s="1133"/>
      <c r="GOV49" s="1133"/>
      <c r="GOW49" s="1133"/>
      <c r="GOX49" s="1133"/>
      <c r="GOY49" s="1133"/>
      <c r="GOZ49" s="1133"/>
      <c r="GPA49" s="214"/>
      <c r="GPB49" s="214"/>
      <c r="GPC49" s="1122"/>
      <c r="GPD49" s="1121"/>
      <c r="GPE49" s="1129"/>
      <c r="GPF49" s="214"/>
      <c r="GPG49" s="214"/>
      <c r="GPH49" s="214"/>
      <c r="GPI49" s="1130"/>
      <c r="GPJ49" s="214"/>
      <c r="GPK49" s="1130"/>
      <c r="GPL49" s="1131"/>
      <c r="GPM49" s="1131"/>
      <c r="GPN49" s="1132"/>
      <c r="GPO49" s="1133"/>
      <c r="GPP49" s="1133"/>
      <c r="GPQ49" s="1133"/>
      <c r="GPR49" s="1133"/>
      <c r="GPS49" s="1133"/>
      <c r="GPT49" s="1133"/>
      <c r="GPU49" s="1133"/>
      <c r="GPV49" s="1133"/>
      <c r="GPW49" s="1133"/>
      <c r="GPX49" s="1133"/>
      <c r="GPY49" s="1133"/>
      <c r="GPZ49" s="214"/>
      <c r="GQA49" s="214"/>
      <c r="GQB49" s="1122"/>
      <c r="GQC49" s="1121"/>
      <c r="GQD49" s="1129"/>
      <c r="GQE49" s="214"/>
      <c r="GQF49" s="214"/>
      <c r="GQG49" s="214"/>
      <c r="GQH49" s="1130"/>
      <c r="GQI49" s="214"/>
      <c r="GQJ49" s="1130"/>
      <c r="GQK49" s="1131"/>
      <c r="GQL49" s="1131"/>
      <c r="GQM49" s="1132"/>
      <c r="GQN49" s="1133"/>
      <c r="GQO49" s="1133"/>
      <c r="GQP49" s="1133"/>
      <c r="GQQ49" s="1133"/>
      <c r="GQR49" s="1133"/>
      <c r="GQS49" s="1133"/>
      <c r="GQT49" s="1133"/>
      <c r="GQU49" s="1133"/>
      <c r="GQV49" s="1133"/>
      <c r="GQW49" s="1133"/>
      <c r="GQX49" s="1133"/>
      <c r="GQY49" s="214"/>
      <c r="GQZ49" s="214"/>
      <c r="GRA49" s="1122"/>
      <c r="GRB49" s="1121"/>
      <c r="GRC49" s="1129"/>
      <c r="GRD49" s="214"/>
      <c r="GRE49" s="214"/>
      <c r="GRF49" s="214"/>
      <c r="GRG49" s="1130"/>
      <c r="GRH49" s="214"/>
      <c r="GRI49" s="1130"/>
      <c r="GRJ49" s="1131"/>
      <c r="GRK49" s="1131"/>
      <c r="GRL49" s="1132"/>
      <c r="GRM49" s="1133"/>
      <c r="GRN49" s="1133"/>
      <c r="GRO49" s="1133"/>
      <c r="GRP49" s="1133"/>
      <c r="GRQ49" s="1133"/>
      <c r="GRR49" s="1133"/>
      <c r="GRS49" s="1133"/>
      <c r="GRT49" s="1133"/>
      <c r="GRU49" s="1133"/>
      <c r="GRV49" s="1133"/>
      <c r="GRW49" s="1133"/>
      <c r="GRX49" s="214"/>
      <c r="GRY49" s="214"/>
      <c r="GRZ49" s="1122"/>
      <c r="GSA49" s="1121"/>
      <c r="GSB49" s="1129"/>
      <c r="GSC49" s="214"/>
      <c r="GSD49" s="214"/>
      <c r="GSE49" s="214"/>
      <c r="GSF49" s="1130"/>
      <c r="GSG49" s="214"/>
      <c r="GSH49" s="1130"/>
      <c r="GSI49" s="1131"/>
      <c r="GSJ49" s="1131"/>
      <c r="GSK49" s="1132"/>
      <c r="GSL49" s="1133"/>
      <c r="GSM49" s="1133"/>
      <c r="GSN49" s="1133"/>
      <c r="GSO49" s="1133"/>
      <c r="GSP49" s="1133"/>
      <c r="GSQ49" s="1133"/>
      <c r="GSR49" s="1133"/>
      <c r="GSS49" s="1133"/>
      <c r="GST49" s="1133"/>
      <c r="GSU49" s="1133"/>
      <c r="GSV49" s="1133"/>
      <c r="GSW49" s="214"/>
      <c r="GSX49" s="214"/>
      <c r="GSY49" s="1122"/>
      <c r="GSZ49" s="1121"/>
      <c r="GTA49" s="1129"/>
      <c r="GTB49" s="214"/>
      <c r="GTC49" s="214"/>
      <c r="GTD49" s="214"/>
      <c r="GTE49" s="1130"/>
      <c r="GTF49" s="214"/>
      <c r="GTG49" s="1130"/>
      <c r="GTH49" s="1131"/>
      <c r="GTI49" s="1131"/>
      <c r="GTJ49" s="1132"/>
      <c r="GTK49" s="1133"/>
      <c r="GTL49" s="1133"/>
      <c r="GTM49" s="1133"/>
      <c r="GTN49" s="1133"/>
      <c r="GTO49" s="1133"/>
      <c r="GTP49" s="1133"/>
      <c r="GTQ49" s="1133"/>
      <c r="GTR49" s="1133"/>
      <c r="GTS49" s="1133"/>
      <c r="GTT49" s="1133"/>
      <c r="GTU49" s="1133"/>
      <c r="GTV49" s="214"/>
      <c r="GTW49" s="214"/>
      <c r="GTX49" s="1122"/>
      <c r="GTY49" s="1121"/>
      <c r="GTZ49" s="1129"/>
      <c r="GUA49" s="214"/>
      <c r="GUB49" s="214"/>
      <c r="GUC49" s="214"/>
      <c r="GUD49" s="1130"/>
      <c r="GUE49" s="214"/>
      <c r="GUF49" s="1130"/>
      <c r="GUG49" s="1131"/>
      <c r="GUH49" s="1131"/>
      <c r="GUI49" s="1132"/>
      <c r="GUJ49" s="1133"/>
      <c r="GUK49" s="1133"/>
      <c r="GUL49" s="1133"/>
      <c r="GUM49" s="1133"/>
      <c r="GUN49" s="1133"/>
      <c r="GUO49" s="1133"/>
      <c r="GUP49" s="1133"/>
      <c r="GUQ49" s="1133"/>
      <c r="GUR49" s="1133"/>
      <c r="GUS49" s="1133"/>
      <c r="GUT49" s="1133"/>
      <c r="GUU49" s="214"/>
      <c r="GUV49" s="214"/>
      <c r="GUW49" s="1122"/>
      <c r="GUX49" s="1121"/>
      <c r="GUY49" s="1129"/>
      <c r="GUZ49" s="214"/>
      <c r="GVA49" s="214"/>
      <c r="GVB49" s="214"/>
      <c r="GVC49" s="1130"/>
      <c r="GVD49" s="214"/>
      <c r="GVE49" s="1130"/>
      <c r="GVF49" s="1131"/>
      <c r="GVG49" s="1131"/>
      <c r="GVH49" s="1132"/>
      <c r="GVI49" s="1133"/>
      <c r="GVJ49" s="1133"/>
      <c r="GVK49" s="1133"/>
      <c r="GVL49" s="1133"/>
      <c r="GVM49" s="1133"/>
      <c r="GVN49" s="1133"/>
      <c r="GVO49" s="1133"/>
      <c r="GVP49" s="1133"/>
      <c r="GVQ49" s="1133"/>
      <c r="GVR49" s="1133"/>
      <c r="GVS49" s="1133"/>
      <c r="GVT49" s="214"/>
      <c r="GVU49" s="214"/>
      <c r="GVV49" s="1122"/>
      <c r="GVW49" s="1121"/>
      <c r="GVX49" s="1129"/>
      <c r="GVY49" s="214"/>
      <c r="GVZ49" s="214"/>
      <c r="GWA49" s="214"/>
      <c r="GWB49" s="1130"/>
      <c r="GWC49" s="214"/>
      <c r="GWD49" s="1130"/>
      <c r="GWE49" s="1131"/>
      <c r="GWF49" s="1131"/>
      <c r="GWG49" s="1132"/>
      <c r="GWH49" s="1133"/>
      <c r="GWI49" s="1133"/>
      <c r="GWJ49" s="1133"/>
      <c r="GWK49" s="1133"/>
      <c r="GWL49" s="1133"/>
      <c r="GWM49" s="1133"/>
      <c r="GWN49" s="1133"/>
      <c r="GWO49" s="1133"/>
      <c r="GWP49" s="1133"/>
      <c r="GWQ49" s="1133"/>
      <c r="GWR49" s="1133"/>
      <c r="GWS49" s="214"/>
      <c r="GWT49" s="214"/>
      <c r="GWU49" s="1122"/>
      <c r="GWV49" s="1121"/>
      <c r="GWW49" s="1129"/>
      <c r="GWX49" s="214"/>
      <c r="GWY49" s="214"/>
      <c r="GWZ49" s="214"/>
      <c r="GXA49" s="1130"/>
      <c r="GXB49" s="214"/>
      <c r="GXC49" s="1130"/>
      <c r="GXD49" s="1131"/>
      <c r="GXE49" s="1131"/>
      <c r="GXF49" s="1132"/>
      <c r="GXG49" s="1133"/>
      <c r="GXH49" s="1133"/>
      <c r="GXI49" s="1133"/>
      <c r="GXJ49" s="1133"/>
      <c r="GXK49" s="1133"/>
      <c r="GXL49" s="1133"/>
      <c r="GXM49" s="1133"/>
      <c r="GXN49" s="1133"/>
      <c r="GXO49" s="1133"/>
      <c r="GXP49" s="1133"/>
      <c r="GXQ49" s="1133"/>
      <c r="GXR49" s="214"/>
      <c r="GXS49" s="214"/>
      <c r="GXT49" s="1122"/>
      <c r="GXU49" s="1121"/>
      <c r="GXV49" s="1129"/>
      <c r="GXW49" s="214"/>
      <c r="GXX49" s="214"/>
      <c r="GXY49" s="214"/>
      <c r="GXZ49" s="1130"/>
      <c r="GYA49" s="214"/>
      <c r="GYB49" s="1130"/>
      <c r="GYC49" s="1131"/>
      <c r="GYD49" s="1131"/>
      <c r="GYE49" s="1132"/>
      <c r="GYF49" s="1133"/>
      <c r="GYG49" s="1133"/>
      <c r="GYH49" s="1133"/>
      <c r="GYI49" s="1133"/>
      <c r="GYJ49" s="1133"/>
      <c r="GYK49" s="1133"/>
      <c r="GYL49" s="1133"/>
      <c r="GYM49" s="1133"/>
      <c r="GYN49" s="1133"/>
      <c r="GYO49" s="1133"/>
      <c r="GYP49" s="1133"/>
      <c r="GYQ49" s="214"/>
      <c r="GYR49" s="214"/>
      <c r="GYS49" s="1122"/>
      <c r="GYT49" s="1121"/>
      <c r="GYU49" s="1129"/>
      <c r="GYV49" s="214"/>
      <c r="GYW49" s="214"/>
      <c r="GYX49" s="214"/>
      <c r="GYY49" s="1130"/>
      <c r="GYZ49" s="214"/>
      <c r="GZA49" s="1130"/>
      <c r="GZB49" s="1131"/>
      <c r="GZC49" s="1131"/>
      <c r="GZD49" s="1132"/>
      <c r="GZE49" s="1133"/>
      <c r="GZF49" s="1133"/>
      <c r="GZG49" s="1133"/>
      <c r="GZH49" s="1133"/>
      <c r="GZI49" s="1133"/>
      <c r="GZJ49" s="1133"/>
      <c r="GZK49" s="1133"/>
      <c r="GZL49" s="1133"/>
      <c r="GZM49" s="1133"/>
      <c r="GZN49" s="1133"/>
      <c r="GZO49" s="1133"/>
      <c r="GZP49" s="214"/>
      <c r="GZQ49" s="214"/>
      <c r="GZR49" s="1122"/>
      <c r="GZS49" s="1121"/>
      <c r="GZT49" s="1129"/>
      <c r="GZU49" s="214"/>
      <c r="GZV49" s="214"/>
      <c r="GZW49" s="214"/>
      <c r="GZX49" s="1130"/>
      <c r="GZY49" s="214"/>
      <c r="GZZ49" s="1130"/>
      <c r="HAA49" s="1131"/>
      <c r="HAB49" s="1131"/>
      <c r="HAC49" s="1132"/>
      <c r="HAD49" s="1133"/>
      <c r="HAE49" s="1133"/>
      <c r="HAF49" s="1133"/>
      <c r="HAG49" s="1133"/>
      <c r="HAH49" s="1133"/>
      <c r="HAI49" s="1133"/>
      <c r="HAJ49" s="1133"/>
      <c r="HAK49" s="1133"/>
      <c r="HAL49" s="1133"/>
      <c r="HAM49" s="1133"/>
      <c r="HAN49" s="1133"/>
      <c r="HAO49" s="214"/>
      <c r="HAP49" s="214"/>
      <c r="HAQ49" s="1122"/>
      <c r="HAR49" s="1121"/>
      <c r="HAS49" s="1129"/>
      <c r="HAT49" s="214"/>
      <c r="HAU49" s="214"/>
      <c r="HAV49" s="214"/>
      <c r="HAW49" s="1130"/>
      <c r="HAX49" s="214"/>
      <c r="HAY49" s="1130"/>
      <c r="HAZ49" s="1131"/>
      <c r="HBA49" s="1131"/>
      <c r="HBB49" s="1132"/>
      <c r="HBC49" s="1133"/>
      <c r="HBD49" s="1133"/>
      <c r="HBE49" s="1133"/>
      <c r="HBF49" s="1133"/>
      <c r="HBG49" s="1133"/>
      <c r="HBH49" s="1133"/>
      <c r="HBI49" s="1133"/>
      <c r="HBJ49" s="1133"/>
      <c r="HBK49" s="1133"/>
      <c r="HBL49" s="1133"/>
      <c r="HBM49" s="1133"/>
      <c r="HBN49" s="214"/>
      <c r="HBO49" s="214"/>
      <c r="HBP49" s="1122"/>
      <c r="HBQ49" s="1121"/>
      <c r="HBR49" s="1129"/>
      <c r="HBS49" s="214"/>
      <c r="HBT49" s="214"/>
      <c r="HBU49" s="214"/>
      <c r="HBV49" s="1130"/>
      <c r="HBW49" s="214"/>
      <c r="HBX49" s="1130"/>
      <c r="HBY49" s="1131"/>
      <c r="HBZ49" s="1131"/>
      <c r="HCA49" s="1132"/>
      <c r="HCB49" s="1133"/>
      <c r="HCC49" s="1133"/>
      <c r="HCD49" s="1133"/>
      <c r="HCE49" s="1133"/>
      <c r="HCF49" s="1133"/>
      <c r="HCG49" s="1133"/>
      <c r="HCH49" s="1133"/>
      <c r="HCI49" s="1133"/>
      <c r="HCJ49" s="1133"/>
      <c r="HCK49" s="1133"/>
      <c r="HCL49" s="1133"/>
      <c r="HCM49" s="214"/>
      <c r="HCN49" s="214"/>
      <c r="HCO49" s="1122"/>
      <c r="HCP49" s="1121"/>
      <c r="HCQ49" s="1129"/>
      <c r="HCR49" s="214"/>
      <c r="HCS49" s="214"/>
      <c r="HCT49" s="214"/>
      <c r="HCU49" s="1130"/>
      <c r="HCV49" s="214"/>
      <c r="HCW49" s="1130"/>
      <c r="HCX49" s="1131"/>
      <c r="HCY49" s="1131"/>
      <c r="HCZ49" s="1132"/>
      <c r="HDA49" s="1133"/>
      <c r="HDB49" s="1133"/>
      <c r="HDC49" s="1133"/>
      <c r="HDD49" s="1133"/>
      <c r="HDE49" s="1133"/>
      <c r="HDF49" s="1133"/>
      <c r="HDG49" s="1133"/>
      <c r="HDH49" s="1133"/>
      <c r="HDI49" s="1133"/>
      <c r="HDJ49" s="1133"/>
      <c r="HDK49" s="1133"/>
      <c r="HDL49" s="214"/>
      <c r="HDM49" s="214"/>
      <c r="HDN49" s="1122"/>
      <c r="HDO49" s="1121"/>
      <c r="HDP49" s="1129"/>
      <c r="HDQ49" s="214"/>
      <c r="HDR49" s="214"/>
      <c r="HDS49" s="214"/>
      <c r="HDT49" s="1130"/>
      <c r="HDU49" s="214"/>
      <c r="HDV49" s="1130"/>
      <c r="HDW49" s="1131"/>
      <c r="HDX49" s="1131"/>
      <c r="HDY49" s="1132"/>
      <c r="HDZ49" s="1133"/>
      <c r="HEA49" s="1133"/>
      <c r="HEB49" s="1133"/>
      <c r="HEC49" s="1133"/>
      <c r="HED49" s="1133"/>
      <c r="HEE49" s="1133"/>
      <c r="HEF49" s="1133"/>
      <c r="HEG49" s="1133"/>
      <c r="HEH49" s="1133"/>
      <c r="HEI49" s="1133"/>
      <c r="HEJ49" s="1133"/>
      <c r="HEK49" s="214"/>
      <c r="HEL49" s="214"/>
      <c r="HEM49" s="1122"/>
      <c r="HEN49" s="1121"/>
      <c r="HEO49" s="1129"/>
      <c r="HEP49" s="214"/>
      <c r="HEQ49" s="214"/>
      <c r="HER49" s="214"/>
      <c r="HES49" s="1130"/>
      <c r="HET49" s="214"/>
      <c r="HEU49" s="1130"/>
      <c r="HEV49" s="1131"/>
      <c r="HEW49" s="1131"/>
      <c r="HEX49" s="1132"/>
      <c r="HEY49" s="1133"/>
      <c r="HEZ49" s="1133"/>
      <c r="HFA49" s="1133"/>
      <c r="HFB49" s="1133"/>
      <c r="HFC49" s="1133"/>
      <c r="HFD49" s="1133"/>
      <c r="HFE49" s="1133"/>
      <c r="HFF49" s="1133"/>
      <c r="HFG49" s="1133"/>
      <c r="HFH49" s="1133"/>
      <c r="HFI49" s="1133"/>
      <c r="HFJ49" s="214"/>
      <c r="HFK49" s="214"/>
      <c r="HFL49" s="1122"/>
      <c r="HFM49" s="1121"/>
      <c r="HFN49" s="1129"/>
      <c r="HFO49" s="214"/>
      <c r="HFP49" s="214"/>
      <c r="HFQ49" s="214"/>
      <c r="HFR49" s="1130"/>
      <c r="HFS49" s="214"/>
      <c r="HFT49" s="1130"/>
      <c r="HFU49" s="1131"/>
      <c r="HFV49" s="1131"/>
      <c r="HFW49" s="1132"/>
      <c r="HFX49" s="1133"/>
      <c r="HFY49" s="1133"/>
      <c r="HFZ49" s="1133"/>
      <c r="HGA49" s="1133"/>
      <c r="HGB49" s="1133"/>
      <c r="HGC49" s="1133"/>
      <c r="HGD49" s="1133"/>
      <c r="HGE49" s="1133"/>
      <c r="HGF49" s="1133"/>
      <c r="HGG49" s="1133"/>
      <c r="HGH49" s="1133"/>
      <c r="HGI49" s="214"/>
      <c r="HGJ49" s="214"/>
      <c r="HGK49" s="1122"/>
      <c r="HGL49" s="1121"/>
      <c r="HGM49" s="1129"/>
      <c r="HGN49" s="214"/>
      <c r="HGO49" s="214"/>
      <c r="HGP49" s="214"/>
      <c r="HGQ49" s="1130"/>
      <c r="HGR49" s="214"/>
      <c r="HGS49" s="1130"/>
      <c r="HGT49" s="1131"/>
      <c r="HGU49" s="1131"/>
      <c r="HGV49" s="1132"/>
      <c r="HGW49" s="1133"/>
      <c r="HGX49" s="1133"/>
      <c r="HGY49" s="1133"/>
      <c r="HGZ49" s="1133"/>
      <c r="HHA49" s="1133"/>
      <c r="HHB49" s="1133"/>
      <c r="HHC49" s="1133"/>
      <c r="HHD49" s="1133"/>
      <c r="HHE49" s="1133"/>
      <c r="HHF49" s="1133"/>
      <c r="HHG49" s="1133"/>
      <c r="HHH49" s="214"/>
      <c r="HHI49" s="214"/>
      <c r="HHJ49" s="1122"/>
      <c r="HHK49" s="1121"/>
      <c r="HHL49" s="1129"/>
      <c r="HHM49" s="214"/>
      <c r="HHN49" s="214"/>
      <c r="HHO49" s="214"/>
      <c r="HHP49" s="1130"/>
      <c r="HHQ49" s="214"/>
      <c r="HHR49" s="1130"/>
      <c r="HHS49" s="1131"/>
      <c r="HHT49" s="1131"/>
      <c r="HHU49" s="1132"/>
      <c r="HHV49" s="1133"/>
      <c r="HHW49" s="1133"/>
      <c r="HHX49" s="1133"/>
      <c r="HHY49" s="1133"/>
      <c r="HHZ49" s="1133"/>
      <c r="HIA49" s="1133"/>
      <c r="HIB49" s="1133"/>
      <c r="HIC49" s="1133"/>
      <c r="HID49" s="1133"/>
      <c r="HIE49" s="1133"/>
      <c r="HIF49" s="1133"/>
      <c r="HIG49" s="214"/>
      <c r="HIH49" s="214"/>
      <c r="HII49" s="1122"/>
      <c r="HIJ49" s="1121"/>
      <c r="HIK49" s="1129"/>
      <c r="HIL49" s="214"/>
      <c r="HIM49" s="214"/>
      <c r="HIN49" s="214"/>
      <c r="HIO49" s="1130"/>
      <c r="HIP49" s="214"/>
      <c r="HIQ49" s="1130"/>
      <c r="HIR49" s="1131"/>
      <c r="HIS49" s="1131"/>
      <c r="HIT49" s="1132"/>
      <c r="HIU49" s="1133"/>
      <c r="HIV49" s="1133"/>
      <c r="HIW49" s="1133"/>
      <c r="HIX49" s="1133"/>
      <c r="HIY49" s="1133"/>
      <c r="HIZ49" s="1133"/>
      <c r="HJA49" s="1133"/>
      <c r="HJB49" s="1133"/>
      <c r="HJC49" s="1133"/>
      <c r="HJD49" s="1133"/>
      <c r="HJE49" s="1133"/>
      <c r="HJF49" s="214"/>
      <c r="HJG49" s="214"/>
      <c r="HJH49" s="1122"/>
      <c r="HJI49" s="1121"/>
      <c r="HJJ49" s="1129"/>
      <c r="HJK49" s="214"/>
      <c r="HJL49" s="214"/>
      <c r="HJM49" s="214"/>
      <c r="HJN49" s="1130"/>
      <c r="HJO49" s="214"/>
      <c r="HJP49" s="1130"/>
      <c r="HJQ49" s="1131"/>
      <c r="HJR49" s="1131"/>
      <c r="HJS49" s="1132"/>
      <c r="HJT49" s="1133"/>
      <c r="HJU49" s="1133"/>
      <c r="HJV49" s="1133"/>
      <c r="HJW49" s="1133"/>
      <c r="HJX49" s="1133"/>
      <c r="HJY49" s="1133"/>
      <c r="HJZ49" s="1133"/>
      <c r="HKA49" s="1133"/>
      <c r="HKB49" s="1133"/>
      <c r="HKC49" s="1133"/>
      <c r="HKD49" s="1133"/>
      <c r="HKE49" s="214"/>
      <c r="HKF49" s="214"/>
      <c r="HKG49" s="1122"/>
      <c r="HKH49" s="1121"/>
      <c r="HKI49" s="1129"/>
      <c r="HKJ49" s="214"/>
      <c r="HKK49" s="214"/>
      <c r="HKL49" s="214"/>
      <c r="HKM49" s="1130"/>
      <c r="HKN49" s="214"/>
      <c r="HKO49" s="1130"/>
      <c r="HKP49" s="1131"/>
      <c r="HKQ49" s="1131"/>
      <c r="HKR49" s="1132"/>
      <c r="HKS49" s="1133"/>
      <c r="HKT49" s="1133"/>
      <c r="HKU49" s="1133"/>
      <c r="HKV49" s="1133"/>
      <c r="HKW49" s="1133"/>
      <c r="HKX49" s="1133"/>
      <c r="HKY49" s="1133"/>
      <c r="HKZ49" s="1133"/>
      <c r="HLA49" s="1133"/>
      <c r="HLB49" s="1133"/>
      <c r="HLC49" s="1133"/>
      <c r="HLD49" s="214"/>
      <c r="HLE49" s="214"/>
      <c r="HLF49" s="1122"/>
      <c r="HLG49" s="1121"/>
      <c r="HLH49" s="1129"/>
      <c r="HLI49" s="214"/>
      <c r="HLJ49" s="214"/>
      <c r="HLK49" s="214"/>
      <c r="HLL49" s="1130"/>
      <c r="HLM49" s="214"/>
      <c r="HLN49" s="1130"/>
      <c r="HLO49" s="1131"/>
      <c r="HLP49" s="1131"/>
      <c r="HLQ49" s="1132"/>
      <c r="HLR49" s="1133"/>
      <c r="HLS49" s="1133"/>
      <c r="HLT49" s="1133"/>
      <c r="HLU49" s="1133"/>
      <c r="HLV49" s="1133"/>
      <c r="HLW49" s="1133"/>
      <c r="HLX49" s="1133"/>
      <c r="HLY49" s="1133"/>
      <c r="HLZ49" s="1133"/>
      <c r="HMA49" s="1133"/>
      <c r="HMB49" s="1133"/>
      <c r="HMC49" s="214"/>
      <c r="HMD49" s="214"/>
      <c r="HME49" s="1122"/>
      <c r="HMF49" s="1121"/>
      <c r="HMG49" s="1129"/>
      <c r="HMH49" s="214"/>
      <c r="HMI49" s="214"/>
      <c r="HMJ49" s="214"/>
      <c r="HMK49" s="1130"/>
      <c r="HML49" s="214"/>
      <c r="HMM49" s="1130"/>
      <c r="HMN49" s="1131"/>
      <c r="HMO49" s="1131"/>
      <c r="HMP49" s="1132"/>
      <c r="HMQ49" s="1133"/>
      <c r="HMR49" s="1133"/>
      <c r="HMS49" s="1133"/>
      <c r="HMT49" s="1133"/>
      <c r="HMU49" s="1133"/>
      <c r="HMV49" s="1133"/>
      <c r="HMW49" s="1133"/>
      <c r="HMX49" s="1133"/>
      <c r="HMY49" s="1133"/>
      <c r="HMZ49" s="1133"/>
      <c r="HNA49" s="1133"/>
      <c r="HNB49" s="214"/>
      <c r="HNC49" s="214"/>
      <c r="HND49" s="1122"/>
      <c r="HNE49" s="1121"/>
      <c r="HNF49" s="1129"/>
      <c r="HNG49" s="214"/>
      <c r="HNH49" s="214"/>
      <c r="HNI49" s="214"/>
      <c r="HNJ49" s="1130"/>
      <c r="HNK49" s="214"/>
      <c r="HNL49" s="1130"/>
      <c r="HNM49" s="1131"/>
      <c r="HNN49" s="1131"/>
      <c r="HNO49" s="1132"/>
      <c r="HNP49" s="1133"/>
      <c r="HNQ49" s="1133"/>
      <c r="HNR49" s="1133"/>
      <c r="HNS49" s="1133"/>
      <c r="HNT49" s="1133"/>
      <c r="HNU49" s="1133"/>
      <c r="HNV49" s="1133"/>
      <c r="HNW49" s="1133"/>
      <c r="HNX49" s="1133"/>
      <c r="HNY49" s="1133"/>
      <c r="HNZ49" s="1133"/>
      <c r="HOA49" s="214"/>
      <c r="HOB49" s="214"/>
      <c r="HOC49" s="1122"/>
      <c r="HOD49" s="1121"/>
      <c r="HOE49" s="1129"/>
      <c r="HOF49" s="214"/>
      <c r="HOG49" s="214"/>
      <c r="HOH49" s="214"/>
      <c r="HOI49" s="1130"/>
      <c r="HOJ49" s="214"/>
      <c r="HOK49" s="1130"/>
      <c r="HOL49" s="1131"/>
      <c r="HOM49" s="1131"/>
      <c r="HON49" s="1132"/>
      <c r="HOO49" s="1133"/>
      <c r="HOP49" s="1133"/>
      <c r="HOQ49" s="1133"/>
      <c r="HOR49" s="1133"/>
      <c r="HOS49" s="1133"/>
      <c r="HOT49" s="1133"/>
      <c r="HOU49" s="1133"/>
      <c r="HOV49" s="1133"/>
      <c r="HOW49" s="1133"/>
      <c r="HOX49" s="1133"/>
      <c r="HOY49" s="1133"/>
      <c r="HOZ49" s="214"/>
      <c r="HPA49" s="214"/>
      <c r="HPB49" s="1122"/>
      <c r="HPC49" s="1121"/>
      <c r="HPD49" s="1129"/>
      <c r="HPE49" s="214"/>
      <c r="HPF49" s="214"/>
      <c r="HPG49" s="214"/>
      <c r="HPH49" s="1130"/>
      <c r="HPI49" s="214"/>
      <c r="HPJ49" s="1130"/>
      <c r="HPK49" s="1131"/>
      <c r="HPL49" s="1131"/>
      <c r="HPM49" s="1132"/>
      <c r="HPN49" s="1133"/>
      <c r="HPO49" s="1133"/>
      <c r="HPP49" s="1133"/>
      <c r="HPQ49" s="1133"/>
      <c r="HPR49" s="1133"/>
      <c r="HPS49" s="1133"/>
      <c r="HPT49" s="1133"/>
      <c r="HPU49" s="1133"/>
      <c r="HPV49" s="1133"/>
      <c r="HPW49" s="1133"/>
      <c r="HPX49" s="1133"/>
      <c r="HPY49" s="214"/>
      <c r="HPZ49" s="214"/>
      <c r="HQA49" s="1122"/>
      <c r="HQB49" s="1121"/>
      <c r="HQC49" s="1129"/>
      <c r="HQD49" s="214"/>
      <c r="HQE49" s="214"/>
      <c r="HQF49" s="214"/>
      <c r="HQG49" s="1130"/>
      <c r="HQH49" s="214"/>
      <c r="HQI49" s="1130"/>
      <c r="HQJ49" s="1131"/>
      <c r="HQK49" s="1131"/>
      <c r="HQL49" s="1132"/>
      <c r="HQM49" s="1133"/>
      <c r="HQN49" s="1133"/>
      <c r="HQO49" s="1133"/>
      <c r="HQP49" s="1133"/>
      <c r="HQQ49" s="1133"/>
      <c r="HQR49" s="1133"/>
      <c r="HQS49" s="1133"/>
      <c r="HQT49" s="1133"/>
      <c r="HQU49" s="1133"/>
      <c r="HQV49" s="1133"/>
      <c r="HQW49" s="1133"/>
      <c r="HQX49" s="214"/>
      <c r="HQY49" s="214"/>
      <c r="HQZ49" s="1122"/>
      <c r="HRA49" s="1121"/>
      <c r="HRB49" s="1129"/>
      <c r="HRC49" s="214"/>
      <c r="HRD49" s="214"/>
      <c r="HRE49" s="214"/>
      <c r="HRF49" s="1130"/>
      <c r="HRG49" s="214"/>
      <c r="HRH49" s="1130"/>
      <c r="HRI49" s="1131"/>
      <c r="HRJ49" s="1131"/>
      <c r="HRK49" s="1132"/>
      <c r="HRL49" s="1133"/>
      <c r="HRM49" s="1133"/>
      <c r="HRN49" s="1133"/>
      <c r="HRO49" s="1133"/>
      <c r="HRP49" s="1133"/>
      <c r="HRQ49" s="1133"/>
      <c r="HRR49" s="1133"/>
      <c r="HRS49" s="1133"/>
      <c r="HRT49" s="1133"/>
      <c r="HRU49" s="1133"/>
      <c r="HRV49" s="1133"/>
      <c r="HRW49" s="214"/>
      <c r="HRX49" s="214"/>
      <c r="HRY49" s="1122"/>
      <c r="HRZ49" s="1121"/>
      <c r="HSA49" s="1129"/>
      <c r="HSB49" s="214"/>
      <c r="HSC49" s="214"/>
      <c r="HSD49" s="214"/>
      <c r="HSE49" s="1130"/>
      <c r="HSF49" s="214"/>
      <c r="HSG49" s="1130"/>
      <c r="HSH49" s="1131"/>
      <c r="HSI49" s="1131"/>
      <c r="HSJ49" s="1132"/>
      <c r="HSK49" s="1133"/>
      <c r="HSL49" s="1133"/>
      <c r="HSM49" s="1133"/>
      <c r="HSN49" s="1133"/>
      <c r="HSO49" s="1133"/>
      <c r="HSP49" s="1133"/>
      <c r="HSQ49" s="1133"/>
      <c r="HSR49" s="1133"/>
      <c r="HSS49" s="1133"/>
      <c r="HST49" s="1133"/>
      <c r="HSU49" s="1133"/>
      <c r="HSV49" s="214"/>
      <c r="HSW49" s="214"/>
      <c r="HSX49" s="1122"/>
      <c r="HSY49" s="1121"/>
      <c r="HSZ49" s="1129"/>
      <c r="HTA49" s="214"/>
      <c r="HTB49" s="214"/>
      <c r="HTC49" s="214"/>
      <c r="HTD49" s="1130"/>
      <c r="HTE49" s="214"/>
      <c r="HTF49" s="1130"/>
      <c r="HTG49" s="1131"/>
      <c r="HTH49" s="1131"/>
      <c r="HTI49" s="1132"/>
      <c r="HTJ49" s="1133"/>
      <c r="HTK49" s="1133"/>
      <c r="HTL49" s="1133"/>
      <c r="HTM49" s="1133"/>
      <c r="HTN49" s="1133"/>
      <c r="HTO49" s="1133"/>
      <c r="HTP49" s="1133"/>
      <c r="HTQ49" s="1133"/>
      <c r="HTR49" s="1133"/>
      <c r="HTS49" s="1133"/>
      <c r="HTT49" s="1133"/>
      <c r="HTU49" s="214"/>
      <c r="HTV49" s="214"/>
      <c r="HTW49" s="1122"/>
      <c r="HTX49" s="1121"/>
      <c r="HTY49" s="1129"/>
      <c r="HTZ49" s="214"/>
      <c r="HUA49" s="214"/>
      <c r="HUB49" s="214"/>
      <c r="HUC49" s="1130"/>
      <c r="HUD49" s="214"/>
      <c r="HUE49" s="1130"/>
      <c r="HUF49" s="1131"/>
      <c r="HUG49" s="1131"/>
      <c r="HUH49" s="1132"/>
      <c r="HUI49" s="1133"/>
      <c r="HUJ49" s="1133"/>
      <c r="HUK49" s="1133"/>
      <c r="HUL49" s="1133"/>
      <c r="HUM49" s="1133"/>
      <c r="HUN49" s="1133"/>
      <c r="HUO49" s="1133"/>
      <c r="HUP49" s="1133"/>
      <c r="HUQ49" s="1133"/>
      <c r="HUR49" s="1133"/>
      <c r="HUS49" s="1133"/>
      <c r="HUT49" s="214"/>
      <c r="HUU49" s="214"/>
      <c r="HUV49" s="1122"/>
      <c r="HUW49" s="1121"/>
      <c r="HUX49" s="1129"/>
      <c r="HUY49" s="214"/>
      <c r="HUZ49" s="214"/>
      <c r="HVA49" s="214"/>
      <c r="HVB49" s="1130"/>
      <c r="HVC49" s="214"/>
      <c r="HVD49" s="1130"/>
      <c r="HVE49" s="1131"/>
      <c r="HVF49" s="1131"/>
      <c r="HVG49" s="1132"/>
      <c r="HVH49" s="1133"/>
      <c r="HVI49" s="1133"/>
      <c r="HVJ49" s="1133"/>
      <c r="HVK49" s="1133"/>
      <c r="HVL49" s="1133"/>
      <c r="HVM49" s="1133"/>
      <c r="HVN49" s="1133"/>
      <c r="HVO49" s="1133"/>
      <c r="HVP49" s="1133"/>
      <c r="HVQ49" s="1133"/>
      <c r="HVR49" s="1133"/>
      <c r="HVS49" s="214"/>
      <c r="HVT49" s="214"/>
      <c r="HVU49" s="1122"/>
      <c r="HVV49" s="1121"/>
      <c r="HVW49" s="1129"/>
      <c r="HVX49" s="214"/>
      <c r="HVY49" s="214"/>
      <c r="HVZ49" s="214"/>
      <c r="HWA49" s="1130"/>
      <c r="HWB49" s="214"/>
      <c r="HWC49" s="1130"/>
      <c r="HWD49" s="1131"/>
      <c r="HWE49" s="1131"/>
      <c r="HWF49" s="1132"/>
      <c r="HWG49" s="1133"/>
      <c r="HWH49" s="1133"/>
      <c r="HWI49" s="1133"/>
      <c r="HWJ49" s="1133"/>
      <c r="HWK49" s="1133"/>
      <c r="HWL49" s="1133"/>
      <c r="HWM49" s="1133"/>
      <c r="HWN49" s="1133"/>
      <c r="HWO49" s="1133"/>
      <c r="HWP49" s="1133"/>
      <c r="HWQ49" s="1133"/>
      <c r="HWR49" s="214"/>
      <c r="HWS49" s="214"/>
      <c r="HWT49" s="1122"/>
      <c r="HWU49" s="1121"/>
      <c r="HWV49" s="1129"/>
      <c r="HWW49" s="214"/>
      <c r="HWX49" s="214"/>
      <c r="HWY49" s="214"/>
      <c r="HWZ49" s="1130"/>
      <c r="HXA49" s="214"/>
      <c r="HXB49" s="1130"/>
      <c r="HXC49" s="1131"/>
      <c r="HXD49" s="1131"/>
      <c r="HXE49" s="1132"/>
      <c r="HXF49" s="1133"/>
      <c r="HXG49" s="1133"/>
      <c r="HXH49" s="1133"/>
      <c r="HXI49" s="1133"/>
      <c r="HXJ49" s="1133"/>
      <c r="HXK49" s="1133"/>
      <c r="HXL49" s="1133"/>
      <c r="HXM49" s="1133"/>
      <c r="HXN49" s="1133"/>
      <c r="HXO49" s="1133"/>
      <c r="HXP49" s="1133"/>
      <c r="HXQ49" s="214"/>
      <c r="HXR49" s="214"/>
      <c r="HXS49" s="1122"/>
      <c r="HXT49" s="1121"/>
      <c r="HXU49" s="1129"/>
      <c r="HXV49" s="214"/>
      <c r="HXW49" s="214"/>
      <c r="HXX49" s="214"/>
      <c r="HXY49" s="1130"/>
      <c r="HXZ49" s="214"/>
      <c r="HYA49" s="1130"/>
      <c r="HYB49" s="1131"/>
      <c r="HYC49" s="1131"/>
      <c r="HYD49" s="1132"/>
      <c r="HYE49" s="1133"/>
      <c r="HYF49" s="1133"/>
      <c r="HYG49" s="1133"/>
      <c r="HYH49" s="1133"/>
      <c r="HYI49" s="1133"/>
      <c r="HYJ49" s="1133"/>
      <c r="HYK49" s="1133"/>
      <c r="HYL49" s="1133"/>
      <c r="HYM49" s="1133"/>
      <c r="HYN49" s="1133"/>
      <c r="HYO49" s="1133"/>
      <c r="HYP49" s="214"/>
      <c r="HYQ49" s="214"/>
      <c r="HYR49" s="1122"/>
      <c r="HYS49" s="1121"/>
      <c r="HYT49" s="1129"/>
      <c r="HYU49" s="214"/>
      <c r="HYV49" s="214"/>
      <c r="HYW49" s="214"/>
      <c r="HYX49" s="1130"/>
      <c r="HYY49" s="214"/>
      <c r="HYZ49" s="1130"/>
      <c r="HZA49" s="1131"/>
      <c r="HZB49" s="1131"/>
      <c r="HZC49" s="1132"/>
      <c r="HZD49" s="1133"/>
      <c r="HZE49" s="1133"/>
      <c r="HZF49" s="1133"/>
      <c r="HZG49" s="1133"/>
      <c r="HZH49" s="1133"/>
      <c r="HZI49" s="1133"/>
      <c r="HZJ49" s="1133"/>
      <c r="HZK49" s="1133"/>
      <c r="HZL49" s="1133"/>
      <c r="HZM49" s="1133"/>
      <c r="HZN49" s="1133"/>
      <c r="HZO49" s="214"/>
      <c r="HZP49" s="214"/>
      <c r="HZQ49" s="1122"/>
      <c r="HZR49" s="1121"/>
      <c r="HZS49" s="1129"/>
      <c r="HZT49" s="214"/>
      <c r="HZU49" s="214"/>
      <c r="HZV49" s="214"/>
      <c r="HZW49" s="1130"/>
      <c r="HZX49" s="214"/>
      <c r="HZY49" s="1130"/>
      <c r="HZZ49" s="1131"/>
      <c r="IAA49" s="1131"/>
      <c r="IAB49" s="1132"/>
      <c r="IAC49" s="1133"/>
      <c r="IAD49" s="1133"/>
      <c r="IAE49" s="1133"/>
      <c r="IAF49" s="1133"/>
      <c r="IAG49" s="1133"/>
      <c r="IAH49" s="1133"/>
      <c r="IAI49" s="1133"/>
      <c r="IAJ49" s="1133"/>
      <c r="IAK49" s="1133"/>
      <c r="IAL49" s="1133"/>
      <c r="IAM49" s="1133"/>
      <c r="IAN49" s="214"/>
      <c r="IAO49" s="214"/>
      <c r="IAP49" s="1122"/>
      <c r="IAQ49" s="1121"/>
      <c r="IAR49" s="1129"/>
      <c r="IAS49" s="214"/>
      <c r="IAT49" s="214"/>
      <c r="IAU49" s="214"/>
      <c r="IAV49" s="1130"/>
      <c r="IAW49" s="214"/>
      <c r="IAX49" s="1130"/>
      <c r="IAY49" s="1131"/>
      <c r="IAZ49" s="1131"/>
      <c r="IBA49" s="1132"/>
      <c r="IBB49" s="1133"/>
      <c r="IBC49" s="1133"/>
      <c r="IBD49" s="1133"/>
      <c r="IBE49" s="1133"/>
      <c r="IBF49" s="1133"/>
      <c r="IBG49" s="1133"/>
      <c r="IBH49" s="1133"/>
      <c r="IBI49" s="1133"/>
      <c r="IBJ49" s="1133"/>
      <c r="IBK49" s="1133"/>
      <c r="IBL49" s="1133"/>
      <c r="IBM49" s="214"/>
      <c r="IBN49" s="214"/>
      <c r="IBO49" s="1122"/>
      <c r="IBP49" s="1121"/>
      <c r="IBQ49" s="1129"/>
      <c r="IBR49" s="214"/>
      <c r="IBS49" s="214"/>
      <c r="IBT49" s="214"/>
      <c r="IBU49" s="1130"/>
      <c r="IBV49" s="214"/>
      <c r="IBW49" s="1130"/>
      <c r="IBX49" s="1131"/>
      <c r="IBY49" s="1131"/>
      <c r="IBZ49" s="1132"/>
      <c r="ICA49" s="1133"/>
      <c r="ICB49" s="1133"/>
      <c r="ICC49" s="1133"/>
      <c r="ICD49" s="1133"/>
      <c r="ICE49" s="1133"/>
      <c r="ICF49" s="1133"/>
      <c r="ICG49" s="1133"/>
      <c r="ICH49" s="1133"/>
      <c r="ICI49" s="1133"/>
      <c r="ICJ49" s="1133"/>
      <c r="ICK49" s="1133"/>
      <c r="ICL49" s="214"/>
      <c r="ICM49" s="214"/>
      <c r="ICN49" s="1122"/>
      <c r="ICO49" s="1121"/>
      <c r="ICP49" s="1129"/>
      <c r="ICQ49" s="214"/>
      <c r="ICR49" s="214"/>
      <c r="ICS49" s="214"/>
      <c r="ICT49" s="1130"/>
      <c r="ICU49" s="214"/>
      <c r="ICV49" s="1130"/>
      <c r="ICW49" s="1131"/>
      <c r="ICX49" s="1131"/>
      <c r="ICY49" s="1132"/>
      <c r="ICZ49" s="1133"/>
      <c r="IDA49" s="1133"/>
      <c r="IDB49" s="1133"/>
      <c r="IDC49" s="1133"/>
      <c r="IDD49" s="1133"/>
      <c r="IDE49" s="1133"/>
      <c r="IDF49" s="1133"/>
      <c r="IDG49" s="1133"/>
      <c r="IDH49" s="1133"/>
      <c r="IDI49" s="1133"/>
      <c r="IDJ49" s="1133"/>
      <c r="IDK49" s="214"/>
      <c r="IDL49" s="214"/>
      <c r="IDM49" s="1122"/>
      <c r="IDN49" s="1121"/>
      <c r="IDO49" s="1129"/>
      <c r="IDP49" s="214"/>
      <c r="IDQ49" s="214"/>
      <c r="IDR49" s="214"/>
      <c r="IDS49" s="1130"/>
      <c r="IDT49" s="214"/>
      <c r="IDU49" s="1130"/>
      <c r="IDV49" s="1131"/>
      <c r="IDW49" s="1131"/>
      <c r="IDX49" s="1132"/>
      <c r="IDY49" s="1133"/>
      <c r="IDZ49" s="1133"/>
      <c r="IEA49" s="1133"/>
      <c r="IEB49" s="1133"/>
      <c r="IEC49" s="1133"/>
      <c r="IED49" s="1133"/>
      <c r="IEE49" s="1133"/>
      <c r="IEF49" s="1133"/>
      <c r="IEG49" s="1133"/>
      <c r="IEH49" s="1133"/>
      <c r="IEI49" s="1133"/>
      <c r="IEJ49" s="214"/>
      <c r="IEK49" s="214"/>
      <c r="IEL49" s="1122"/>
      <c r="IEM49" s="1121"/>
      <c r="IEN49" s="1129"/>
      <c r="IEO49" s="214"/>
      <c r="IEP49" s="214"/>
      <c r="IEQ49" s="214"/>
      <c r="IER49" s="1130"/>
      <c r="IES49" s="214"/>
      <c r="IET49" s="1130"/>
      <c r="IEU49" s="1131"/>
      <c r="IEV49" s="1131"/>
      <c r="IEW49" s="1132"/>
      <c r="IEX49" s="1133"/>
      <c r="IEY49" s="1133"/>
      <c r="IEZ49" s="1133"/>
      <c r="IFA49" s="1133"/>
      <c r="IFB49" s="1133"/>
      <c r="IFC49" s="1133"/>
      <c r="IFD49" s="1133"/>
      <c r="IFE49" s="1133"/>
      <c r="IFF49" s="1133"/>
      <c r="IFG49" s="1133"/>
      <c r="IFH49" s="1133"/>
      <c r="IFI49" s="214"/>
      <c r="IFJ49" s="214"/>
      <c r="IFK49" s="1122"/>
      <c r="IFL49" s="1121"/>
      <c r="IFM49" s="1129"/>
      <c r="IFN49" s="214"/>
      <c r="IFO49" s="214"/>
      <c r="IFP49" s="214"/>
      <c r="IFQ49" s="1130"/>
      <c r="IFR49" s="214"/>
      <c r="IFS49" s="1130"/>
      <c r="IFT49" s="1131"/>
      <c r="IFU49" s="1131"/>
      <c r="IFV49" s="1132"/>
      <c r="IFW49" s="1133"/>
      <c r="IFX49" s="1133"/>
      <c r="IFY49" s="1133"/>
      <c r="IFZ49" s="1133"/>
      <c r="IGA49" s="1133"/>
      <c r="IGB49" s="1133"/>
      <c r="IGC49" s="1133"/>
      <c r="IGD49" s="1133"/>
      <c r="IGE49" s="1133"/>
      <c r="IGF49" s="1133"/>
      <c r="IGG49" s="1133"/>
      <c r="IGH49" s="214"/>
      <c r="IGI49" s="214"/>
      <c r="IGJ49" s="1122"/>
      <c r="IGK49" s="1121"/>
      <c r="IGL49" s="1129"/>
      <c r="IGM49" s="214"/>
      <c r="IGN49" s="214"/>
      <c r="IGO49" s="214"/>
      <c r="IGP49" s="1130"/>
      <c r="IGQ49" s="214"/>
      <c r="IGR49" s="1130"/>
      <c r="IGS49" s="1131"/>
      <c r="IGT49" s="1131"/>
      <c r="IGU49" s="1132"/>
      <c r="IGV49" s="1133"/>
      <c r="IGW49" s="1133"/>
      <c r="IGX49" s="1133"/>
      <c r="IGY49" s="1133"/>
      <c r="IGZ49" s="1133"/>
      <c r="IHA49" s="1133"/>
      <c r="IHB49" s="1133"/>
      <c r="IHC49" s="1133"/>
      <c r="IHD49" s="1133"/>
      <c r="IHE49" s="1133"/>
      <c r="IHF49" s="1133"/>
      <c r="IHG49" s="214"/>
      <c r="IHH49" s="214"/>
      <c r="IHI49" s="1122"/>
      <c r="IHJ49" s="1121"/>
      <c r="IHK49" s="1129"/>
      <c r="IHL49" s="214"/>
      <c r="IHM49" s="214"/>
      <c r="IHN49" s="214"/>
      <c r="IHO49" s="1130"/>
      <c r="IHP49" s="214"/>
      <c r="IHQ49" s="1130"/>
      <c r="IHR49" s="1131"/>
      <c r="IHS49" s="1131"/>
      <c r="IHT49" s="1132"/>
      <c r="IHU49" s="1133"/>
      <c r="IHV49" s="1133"/>
      <c r="IHW49" s="1133"/>
      <c r="IHX49" s="1133"/>
      <c r="IHY49" s="1133"/>
      <c r="IHZ49" s="1133"/>
      <c r="IIA49" s="1133"/>
      <c r="IIB49" s="1133"/>
      <c r="IIC49" s="1133"/>
      <c r="IID49" s="1133"/>
      <c r="IIE49" s="1133"/>
      <c r="IIF49" s="214"/>
      <c r="IIG49" s="214"/>
      <c r="IIH49" s="1122"/>
      <c r="III49" s="1121"/>
      <c r="IIJ49" s="1129"/>
      <c r="IIK49" s="214"/>
      <c r="IIL49" s="214"/>
      <c r="IIM49" s="214"/>
      <c r="IIN49" s="1130"/>
      <c r="IIO49" s="214"/>
      <c r="IIP49" s="1130"/>
      <c r="IIQ49" s="1131"/>
      <c r="IIR49" s="1131"/>
      <c r="IIS49" s="1132"/>
      <c r="IIT49" s="1133"/>
      <c r="IIU49" s="1133"/>
      <c r="IIV49" s="1133"/>
      <c r="IIW49" s="1133"/>
      <c r="IIX49" s="1133"/>
      <c r="IIY49" s="1133"/>
      <c r="IIZ49" s="1133"/>
      <c r="IJA49" s="1133"/>
      <c r="IJB49" s="1133"/>
      <c r="IJC49" s="1133"/>
      <c r="IJD49" s="1133"/>
      <c r="IJE49" s="214"/>
      <c r="IJF49" s="214"/>
      <c r="IJG49" s="1122"/>
      <c r="IJH49" s="1121"/>
      <c r="IJI49" s="1129"/>
      <c r="IJJ49" s="214"/>
      <c r="IJK49" s="214"/>
      <c r="IJL49" s="214"/>
      <c r="IJM49" s="1130"/>
      <c r="IJN49" s="214"/>
      <c r="IJO49" s="1130"/>
      <c r="IJP49" s="1131"/>
      <c r="IJQ49" s="1131"/>
      <c r="IJR49" s="1132"/>
      <c r="IJS49" s="1133"/>
      <c r="IJT49" s="1133"/>
      <c r="IJU49" s="1133"/>
      <c r="IJV49" s="1133"/>
      <c r="IJW49" s="1133"/>
      <c r="IJX49" s="1133"/>
      <c r="IJY49" s="1133"/>
      <c r="IJZ49" s="1133"/>
      <c r="IKA49" s="1133"/>
      <c r="IKB49" s="1133"/>
      <c r="IKC49" s="1133"/>
      <c r="IKD49" s="214"/>
      <c r="IKE49" s="214"/>
      <c r="IKF49" s="1122"/>
      <c r="IKG49" s="1121"/>
      <c r="IKH49" s="1129"/>
      <c r="IKI49" s="214"/>
      <c r="IKJ49" s="214"/>
      <c r="IKK49" s="214"/>
      <c r="IKL49" s="1130"/>
      <c r="IKM49" s="214"/>
      <c r="IKN49" s="1130"/>
      <c r="IKO49" s="1131"/>
      <c r="IKP49" s="1131"/>
      <c r="IKQ49" s="1132"/>
      <c r="IKR49" s="1133"/>
      <c r="IKS49" s="1133"/>
      <c r="IKT49" s="1133"/>
      <c r="IKU49" s="1133"/>
      <c r="IKV49" s="1133"/>
      <c r="IKW49" s="1133"/>
      <c r="IKX49" s="1133"/>
      <c r="IKY49" s="1133"/>
      <c r="IKZ49" s="1133"/>
      <c r="ILA49" s="1133"/>
      <c r="ILB49" s="1133"/>
      <c r="ILC49" s="214"/>
      <c r="ILD49" s="214"/>
      <c r="ILE49" s="1122"/>
      <c r="ILF49" s="1121"/>
      <c r="ILG49" s="1129"/>
      <c r="ILH49" s="214"/>
      <c r="ILI49" s="214"/>
      <c r="ILJ49" s="214"/>
      <c r="ILK49" s="1130"/>
      <c r="ILL49" s="214"/>
      <c r="ILM49" s="1130"/>
      <c r="ILN49" s="1131"/>
      <c r="ILO49" s="1131"/>
      <c r="ILP49" s="1132"/>
      <c r="ILQ49" s="1133"/>
      <c r="ILR49" s="1133"/>
      <c r="ILS49" s="1133"/>
      <c r="ILT49" s="1133"/>
      <c r="ILU49" s="1133"/>
      <c r="ILV49" s="1133"/>
      <c r="ILW49" s="1133"/>
      <c r="ILX49" s="1133"/>
      <c r="ILY49" s="1133"/>
      <c r="ILZ49" s="1133"/>
      <c r="IMA49" s="1133"/>
      <c r="IMB49" s="214"/>
      <c r="IMC49" s="214"/>
      <c r="IMD49" s="1122"/>
      <c r="IME49" s="1121"/>
      <c r="IMF49" s="1129"/>
      <c r="IMG49" s="214"/>
      <c r="IMH49" s="214"/>
      <c r="IMI49" s="214"/>
      <c r="IMJ49" s="1130"/>
      <c r="IMK49" s="214"/>
      <c r="IML49" s="1130"/>
      <c r="IMM49" s="1131"/>
      <c r="IMN49" s="1131"/>
      <c r="IMO49" s="1132"/>
      <c r="IMP49" s="1133"/>
      <c r="IMQ49" s="1133"/>
      <c r="IMR49" s="1133"/>
      <c r="IMS49" s="1133"/>
      <c r="IMT49" s="1133"/>
      <c r="IMU49" s="1133"/>
      <c r="IMV49" s="1133"/>
      <c r="IMW49" s="1133"/>
      <c r="IMX49" s="1133"/>
      <c r="IMY49" s="1133"/>
      <c r="IMZ49" s="1133"/>
      <c r="INA49" s="214"/>
      <c r="INB49" s="214"/>
      <c r="INC49" s="1122"/>
      <c r="IND49" s="1121"/>
      <c r="INE49" s="1129"/>
      <c r="INF49" s="214"/>
      <c r="ING49" s="214"/>
      <c r="INH49" s="214"/>
      <c r="INI49" s="1130"/>
      <c r="INJ49" s="214"/>
      <c r="INK49" s="1130"/>
      <c r="INL49" s="1131"/>
      <c r="INM49" s="1131"/>
      <c r="INN49" s="1132"/>
      <c r="INO49" s="1133"/>
      <c r="INP49" s="1133"/>
      <c r="INQ49" s="1133"/>
      <c r="INR49" s="1133"/>
      <c r="INS49" s="1133"/>
      <c r="INT49" s="1133"/>
      <c r="INU49" s="1133"/>
      <c r="INV49" s="1133"/>
      <c r="INW49" s="1133"/>
      <c r="INX49" s="1133"/>
      <c r="INY49" s="1133"/>
      <c r="INZ49" s="214"/>
      <c r="IOA49" s="214"/>
      <c r="IOB49" s="1122"/>
      <c r="IOC49" s="1121"/>
      <c r="IOD49" s="1129"/>
      <c r="IOE49" s="214"/>
      <c r="IOF49" s="214"/>
      <c r="IOG49" s="214"/>
      <c r="IOH49" s="1130"/>
      <c r="IOI49" s="214"/>
      <c r="IOJ49" s="1130"/>
      <c r="IOK49" s="1131"/>
      <c r="IOL49" s="1131"/>
      <c r="IOM49" s="1132"/>
      <c r="ION49" s="1133"/>
      <c r="IOO49" s="1133"/>
      <c r="IOP49" s="1133"/>
      <c r="IOQ49" s="1133"/>
      <c r="IOR49" s="1133"/>
      <c r="IOS49" s="1133"/>
      <c r="IOT49" s="1133"/>
      <c r="IOU49" s="1133"/>
      <c r="IOV49" s="1133"/>
      <c r="IOW49" s="1133"/>
      <c r="IOX49" s="1133"/>
      <c r="IOY49" s="214"/>
      <c r="IOZ49" s="214"/>
      <c r="IPA49" s="1122"/>
      <c r="IPB49" s="1121"/>
      <c r="IPC49" s="1129"/>
      <c r="IPD49" s="214"/>
      <c r="IPE49" s="214"/>
      <c r="IPF49" s="214"/>
      <c r="IPG49" s="1130"/>
      <c r="IPH49" s="214"/>
      <c r="IPI49" s="1130"/>
      <c r="IPJ49" s="1131"/>
      <c r="IPK49" s="1131"/>
      <c r="IPL49" s="1132"/>
      <c r="IPM49" s="1133"/>
      <c r="IPN49" s="1133"/>
      <c r="IPO49" s="1133"/>
      <c r="IPP49" s="1133"/>
      <c r="IPQ49" s="1133"/>
      <c r="IPR49" s="1133"/>
      <c r="IPS49" s="1133"/>
      <c r="IPT49" s="1133"/>
      <c r="IPU49" s="1133"/>
      <c r="IPV49" s="1133"/>
      <c r="IPW49" s="1133"/>
      <c r="IPX49" s="214"/>
      <c r="IPY49" s="214"/>
      <c r="IPZ49" s="1122"/>
      <c r="IQA49" s="1121"/>
      <c r="IQB49" s="1129"/>
      <c r="IQC49" s="214"/>
      <c r="IQD49" s="214"/>
      <c r="IQE49" s="214"/>
      <c r="IQF49" s="1130"/>
      <c r="IQG49" s="214"/>
      <c r="IQH49" s="1130"/>
      <c r="IQI49" s="1131"/>
      <c r="IQJ49" s="1131"/>
      <c r="IQK49" s="1132"/>
      <c r="IQL49" s="1133"/>
      <c r="IQM49" s="1133"/>
      <c r="IQN49" s="1133"/>
      <c r="IQO49" s="1133"/>
      <c r="IQP49" s="1133"/>
      <c r="IQQ49" s="1133"/>
      <c r="IQR49" s="1133"/>
      <c r="IQS49" s="1133"/>
      <c r="IQT49" s="1133"/>
      <c r="IQU49" s="1133"/>
      <c r="IQV49" s="1133"/>
      <c r="IQW49" s="214"/>
      <c r="IQX49" s="214"/>
      <c r="IQY49" s="1122"/>
      <c r="IQZ49" s="1121"/>
      <c r="IRA49" s="1129"/>
      <c r="IRB49" s="214"/>
      <c r="IRC49" s="214"/>
      <c r="IRD49" s="214"/>
      <c r="IRE49" s="1130"/>
      <c r="IRF49" s="214"/>
      <c r="IRG49" s="1130"/>
      <c r="IRH49" s="1131"/>
      <c r="IRI49" s="1131"/>
      <c r="IRJ49" s="1132"/>
      <c r="IRK49" s="1133"/>
      <c r="IRL49" s="1133"/>
      <c r="IRM49" s="1133"/>
      <c r="IRN49" s="1133"/>
      <c r="IRO49" s="1133"/>
      <c r="IRP49" s="1133"/>
      <c r="IRQ49" s="1133"/>
      <c r="IRR49" s="1133"/>
      <c r="IRS49" s="1133"/>
      <c r="IRT49" s="1133"/>
      <c r="IRU49" s="1133"/>
      <c r="IRV49" s="214"/>
      <c r="IRW49" s="214"/>
      <c r="IRX49" s="1122"/>
      <c r="IRY49" s="1121"/>
      <c r="IRZ49" s="1129"/>
      <c r="ISA49" s="214"/>
      <c r="ISB49" s="214"/>
      <c r="ISC49" s="214"/>
      <c r="ISD49" s="1130"/>
      <c r="ISE49" s="214"/>
      <c r="ISF49" s="1130"/>
      <c r="ISG49" s="1131"/>
      <c r="ISH49" s="1131"/>
      <c r="ISI49" s="1132"/>
      <c r="ISJ49" s="1133"/>
      <c r="ISK49" s="1133"/>
      <c r="ISL49" s="1133"/>
      <c r="ISM49" s="1133"/>
      <c r="ISN49" s="1133"/>
      <c r="ISO49" s="1133"/>
      <c r="ISP49" s="1133"/>
      <c r="ISQ49" s="1133"/>
      <c r="ISR49" s="1133"/>
      <c r="ISS49" s="1133"/>
      <c r="IST49" s="1133"/>
      <c r="ISU49" s="214"/>
      <c r="ISV49" s="214"/>
      <c r="ISW49" s="1122"/>
      <c r="ISX49" s="1121"/>
      <c r="ISY49" s="1129"/>
      <c r="ISZ49" s="214"/>
      <c r="ITA49" s="214"/>
      <c r="ITB49" s="214"/>
      <c r="ITC49" s="1130"/>
      <c r="ITD49" s="214"/>
      <c r="ITE49" s="1130"/>
      <c r="ITF49" s="1131"/>
      <c r="ITG49" s="1131"/>
      <c r="ITH49" s="1132"/>
      <c r="ITI49" s="1133"/>
      <c r="ITJ49" s="1133"/>
      <c r="ITK49" s="1133"/>
      <c r="ITL49" s="1133"/>
      <c r="ITM49" s="1133"/>
      <c r="ITN49" s="1133"/>
      <c r="ITO49" s="1133"/>
      <c r="ITP49" s="1133"/>
      <c r="ITQ49" s="1133"/>
      <c r="ITR49" s="1133"/>
      <c r="ITS49" s="1133"/>
      <c r="ITT49" s="214"/>
      <c r="ITU49" s="214"/>
      <c r="ITV49" s="1122"/>
      <c r="ITW49" s="1121"/>
      <c r="ITX49" s="1129"/>
      <c r="ITY49" s="214"/>
      <c r="ITZ49" s="214"/>
      <c r="IUA49" s="214"/>
      <c r="IUB49" s="1130"/>
      <c r="IUC49" s="214"/>
      <c r="IUD49" s="1130"/>
      <c r="IUE49" s="1131"/>
      <c r="IUF49" s="1131"/>
      <c r="IUG49" s="1132"/>
      <c r="IUH49" s="1133"/>
      <c r="IUI49" s="1133"/>
      <c r="IUJ49" s="1133"/>
      <c r="IUK49" s="1133"/>
      <c r="IUL49" s="1133"/>
      <c r="IUM49" s="1133"/>
      <c r="IUN49" s="1133"/>
      <c r="IUO49" s="1133"/>
      <c r="IUP49" s="1133"/>
      <c r="IUQ49" s="1133"/>
      <c r="IUR49" s="1133"/>
      <c r="IUS49" s="214"/>
      <c r="IUT49" s="214"/>
      <c r="IUU49" s="1122"/>
      <c r="IUV49" s="1121"/>
      <c r="IUW49" s="1129"/>
      <c r="IUX49" s="214"/>
      <c r="IUY49" s="214"/>
      <c r="IUZ49" s="214"/>
      <c r="IVA49" s="1130"/>
      <c r="IVB49" s="214"/>
      <c r="IVC49" s="1130"/>
      <c r="IVD49" s="1131"/>
      <c r="IVE49" s="1131"/>
      <c r="IVF49" s="1132"/>
      <c r="IVG49" s="1133"/>
      <c r="IVH49" s="1133"/>
      <c r="IVI49" s="1133"/>
      <c r="IVJ49" s="1133"/>
      <c r="IVK49" s="1133"/>
      <c r="IVL49" s="1133"/>
      <c r="IVM49" s="1133"/>
      <c r="IVN49" s="1133"/>
      <c r="IVO49" s="1133"/>
      <c r="IVP49" s="1133"/>
      <c r="IVQ49" s="1133"/>
      <c r="IVR49" s="214"/>
      <c r="IVS49" s="214"/>
      <c r="IVT49" s="1122"/>
      <c r="IVU49" s="1121"/>
      <c r="IVV49" s="1129"/>
      <c r="IVW49" s="214"/>
      <c r="IVX49" s="214"/>
      <c r="IVY49" s="214"/>
      <c r="IVZ49" s="1130"/>
      <c r="IWA49" s="214"/>
      <c r="IWB49" s="1130"/>
      <c r="IWC49" s="1131"/>
      <c r="IWD49" s="1131"/>
      <c r="IWE49" s="1132"/>
      <c r="IWF49" s="1133"/>
      <c r="IWG49" s="1133"/>
      <c r="IWH49" s="1133"/>
      <c r="IWI49" s="1133"/>
      <c r="IWJ49" s="1133"/>
      <c r="IWK49" s="1133"/>
      <c r="IWL49" s="1133"/>
      <c r="IWM49" s="1133"/>
      <c r="IWN49" s="1133"/>
      <c r="IWO49" s="1133"/>
      <c r="IWP49" s="1133"/>
      <c r="IWQ49" s="214"/>
      <c r="IWR49" s="214"/>
      <c r="IWS49" s="1122"/>
      <c r="IWT49" s="1121"/>
      <c r="IWU49" s="1129"/>
      <c r="IWV49" s="214"/>
      <c r="IWW49" s="214"/>
      <c r="IWX49" s="214"/>
      <c r="IWY49" s="1130"/>
      <c r="IWZ49" s="214"/>
      <c r="IXA49" s="1130"/>
      <c r="IXB49" s="1131"/>
      <c r="IXC49" s="1131"/>
      <c r="IXD49" s="1132"/>
      <c r="IXE49" s="1133"/>
      <c r="IXF49" s="1133"/>
      <c r="IXG49" s="1133"/>
      <c r="IXH49" s="1133"/>
      <c r="IXI49" s="1133"/>
      <c r="IXJ49" s="1133"/>
      <c r="IXK49" s="1133"/>
      <c r="IXL49" s="1133"/>
      <c r="IXM49" s="1133"/>
      <c r="IXN49" s="1133"/>
      <c r="IXO49" s="1133"/>
      <c r="IXP49" s="214"/>
      <c r="IXQ49" s="214"/>
      <c r="IXR49" s="1122"/>
      <c r="IXS49" s="1121"/>
      <c r="IXT49" s="1129"/>
      <c r="IXU49" s="214"/>
      <c r="IXV49" s="214"/>
      <c r="IXW49" s="214"/>
      <c r="IXX49" s="1130"/>
      <c r="IXY49" s="214"/>
      <c r="IXZ49" s="1130"/>
      <c r="IYA49" s="1131"/>
      <c r="IYB49" s="1131"/>
      <c r="IYC49" s="1132"/>
      <c r="IYD49" s="1133"/>
      <c r="IYE49" s="1133"/>
      <c r="IYF49" s="1133"/>
      <c r="IYG49" s="1133"/>
      <c r="IYH49" s="1133"/>
      <c r="IYI49" s="1133"/>
      <c r="IYJ49" s="1133"/>
      <c r="IYK49" s="1133"/>
      <c r="IYL49" s="1133"/>
      <c r="IYM49" s="1133"/>
      <c r="IYN49" s="1133"/>
      <c r="IYO49" s="214"/>
      <c r="IYP49" s="214"/>
      <c r="IYQ49" s="1122"/>
      <c r="IYR49" s="1121"/>
      <c r="IYS49" s="1129"/>
      <c r="IYT49" s="214"/>
      <c r="IYU49" s="214"/>
      <c r="IYV49" s="214"/>
      <c r="IYW49" s="1130"/>
      <c r="IYX49" s="214"/>
      <c r="IYY49" s="1130"/>
      <c r="IYZ49" s="1131"/>
      <c r="IZA49" s="1131"/>
      <c r="IZB49" s="1132"/>
      <c r="IZC49" s="1133"/>
      <c r="IZD49" s="1133"/>
      <c r="IZE49" s="1133"/>
      <c r="IZF49" s="1133"/>
      <c r="IZG49" s="1133"/>
      <c r="IZH49" s="1133"/>
      <c r="IZI49" s="1133"/>
      <c r="IZJ49" s="1133"/>
      <c r="IZK49" s="1133"/>
      <c r="IZL49" s="1133"/>
      <c r="IZM49" s="1133"/>
      <c r="IZN49" s="214"/>
      <c r="IZO49" s="214"/>
      <c r="IZP49" s="1122"/>
      <c r="IZQ49" s="1121"/>
      <c r="IZR49" s="1129"/>
      <c r="IZS49" s="214"/>
      <c r="IZT49" s="214"/>
      <c r="IZU49" s="214"/>
      <c r="IZV49" s="1130"/>
      <c r="IZW49" s="214"/>
      <c r="IZX49" s="1130"/>
      <c r="IZY49" s="1131"/>
      <c r="IZZ49" s="1131"/>
      <c r="JAA49" s="1132"/>
      <c r="JAB49" s="1133"/>
      <c r="JAC49" s="1133"/>
      <c r="JAD49" s="1133"/>
      <c r="JAE49" s="1133"/>
      <c r="JAF49" s="1133"/>
      <c r="JAG49" s="1133"/>
      <c r="JAH49" s="1133"/>
      <c r="JAI49" s="1133"/>
      <c r="JAJ49" s="1133"/>
      <c r="JAK49" s="1133"/>
      <c r="JAL49" s="1133"/>
      <c r="JAM49" s="214"/>
      <c r="JAN49" s="214"/>
      <c r="JAO49" s="1122"/>
      <c r="JAP49" s="1121"/>
      <c r="JAQ49" s="1129"/>
      <c r="JAR49" s="214"/>
      <c r="JAS49" s="214"/>
      <c r="JAT49" s="214"/>
      <c r="JAU49" s="1130"/>
      <c r="JAV49" s="214"/>
      <c r="JAW49" s="1130"/>
      <c r="JAX49" s="1131"/>
      <c r="JAY49" s="1131"/>
      <c r="JAZ49" s="1132"/>
      <c r="JBA49" s="1133"/>
      <c r="JBB49" s="1133"/>
      <c r="JBC49" s="1133"/>
      <c r="JBD49" s="1133"/>
      <c r="JBE49" s="1133"/>
      <c r="JBF49" s="1133"/>
      <c r="JBG49" s="1133"/>
      <c r="JBH49" s="1133"/>
      <c r="JBI49" s="1133"/>
      <c r="JBJ49" s="1133"/>
      <c r="JBK49" s="1133"/>
      <c r="JBL49" s="214"/>
      <c r="JBM49" s="214"/>
      <c r="JBN49" s="1122"/>
      <c r="JBO49" s="1121"/>
      <c r="JBP49" s="1129"/>
      <c r="JBQ49" s="214"/>
      <c r="JBR49" s="214"/>
      <c r="JBS49" s="214"/>
      <c r="JBT49" s="1130"/>
      <c r="JBU49" s="214"/>
      <c r="JBV49" s="1130"/>
      <c r="JBW49" s="1131"/>
      <c r="JBX49" s="1131"/>
      <c r="JBY49" s="1132"/>
      <c r="JBZ49" s="1133"/>
      <c r="JCA49" s="1133"/>
      <c r="JCB49" s="1133"/>
      <c r="JCC49" s="1133"/>
      <c r="JCD49" s="1133"/>
      <c r="JCE49" s="1133"/>
      <c r="JCF49" s="1133"/>
      <c r="JCG49" s="1133"/>
      <c r="JCH49" s="1133"/>
      <c r="JCI49" s="1133"/>
      <c r="JCJ49" s="1133"/>
      <c r="JCK49" s="214"/>
      <c r="JCL49" s="214"/>
      <c r="JCM49" s="1122"/>
      <c r="JCN49" s="1121"/>
      <c r="JCO49" s="1129"/>
      <c r="JCP49" s="214"/>
      <c r="JCQ49" s="214"/>
      <c r="JCR49" s="214"/>
      <c r="JCS49" s="1130"/>
      <c r="JCT49" s="214"/>
      <c r="JCU49" s="1130"/>
      <c r="JCV49" s="1131"/>
      <c r="JCW49" s="1131"/>
      <c r="JCX49" s="1132"/>
      <c r="JCY49" s="1133"/>
      <c r="JCZ49" s="1133"/>
      <c r="JDA49" s="1133"/>
      <c r="JDB49" s="1133"/>
      <c r="JDC49" s="1133"/>
      <c r="JDD49" s="1133"/>
      <c r="JDE49" s="1133"/>
      <c r="JDF49" s="1133"/>
      <c r="JDG49" s="1133"/>
      <c r="JDH49" s="1133"/>
      <c r="JDI49" s="1133"/>
      <c r="JDJ49" s="214"/>
      <c r="JDK49" s="214"/>
      <c r="JDL49" s="1122"/>
      <c r="JDM49" s="1121"/>
      <c r="JDN49" s="1129"/>
      <c r="JDO49" s="214"/>
      <c r="JDP49" s="214"/>
      <c r="JDQ49" s="214"/>
      <c r="JDR49" s="1130"/>
      <c r="JDS49" s="214"/>
      <c r="JDT49" s="1130"/>
      <c r="JDU49" s="1131"/>
      <c r="JDV49" s="1131"/>
      <c r="JDW49" s="1132"/>
      <c r="JDX49" s="1133"/>
      <c r="JDY49" s="1133"/>
      <c r="JDZ49" s="1133"/>
      <c r="JEA49" s="1133"/>
      <c r="JEB49" s="1133"/>
      <c r="JEC49" s="1133"/>
      <c r="JED49" s="1133"/>
      <c r="JEE49" s="1133"/>
      <c r="JEF49" s="1133"/>
      <c r="JEG49" s="1133"/>
      <c r="JEH49" s="1133"/>
      <c r="JEI49" s="214"/>
      <c r="JEJ49" s="214"/>
      <c r="JEK49" s="1122"/>
      <c r="JEL49" s="1121"/>
      <c r="JEM49" s="1129"/>
      <c r="JEN49" s="214"/>
      <c r="JEO49" s="214"/>
      <c r="JEP49" s="214"/>
      <c r="JEQ49" s="1130"/>
      <c r="JER49" s="214"/>
      <c r="JES49" s="1130"/>
      <c r="JET49" s="1131"/>
      <c r="JEU49" s="1131"/>
      <c r="JEV49" s="1132"/>
      <c r="JEW49" s="1133"/>
      <c r="JEX49" s="1133"/>
      <c r="JEY49" s="1133"/>
      <c r="JEZ49" s="1133"/>
      <c r="JFA49" s="1133"/>
      <c r="JFB49" s="1133"/>
      <c r="JFC49" s="1133"/>
      <c r="JFD49" s="1133"/>
      <c r="JFE49" s="1133"/>
      <c r="JFF49" s="1133"/>
      <c r="JFG49" s="1133"/>
      <c r="JFH49" s="214"/>
      <c r="JFI49" s="214"/>
      <c r="JFJ49" s="1122"/>
      <c r="JFK49" s="1121"/>
      <c r="JFL49" s="1129"/>
      <c r="JFM49" s="214"/>
      <c r="JFN49" s="214"/>
      <c r="JFO49" s="214"/>
      <c r="JFP49" s="1130"/>
      <c r="JFQ49" s="214"/>
      <c r="JFR49" s="1130"/>
      <c r="JFS49" s="1131"/>
      <c r="JFT49" s="1131"/>
      <c r="JFU49" s="1132"/>
      <c r="JFV49" s="1133"/>
      <c r="JFW49" s="1133"/>
      <c r="JFX49" s="1133"/>
      <c r="JFY49" s="1133"/>
      <c r="JFZ49" s="1133"/>
      <c r="JGA49" s="1133"/>
      <c r="JGB49" s="1133"/>
      <c r="JGC49" s="1133"/>
      <c r="JGD49" s="1133"/>
      <c r="JGE49" s="1133"/>
      <c r="JGF49" s="1133"/>
      <c r="JGG49" s="214"/>
      <c r="JGH49" s="214"/>
      <c r="JGI49" s="1122"/>
      <c r="JGJ49" s="1121"/>
      <c r="JGK49" s="1129"/>
      <c r="JGL49" s="214"/>
      <c r="JGM49" s="214"/>
      <c r="JGN49" s="214"/>
      <c r="JGO49" s="1130"/>
      <c r="JGP49" s="214"/>
      <c r="JGQ49" s="1130"/>
      <c r="JGR49" s="1131"/>
      <c r="JGS49" s="1131"/>
      <c r="JGT49" s="1132"/>
      <c r="JGU49" s="1133"/>
      <c r="JGV49" s="1133"/>
      <c r="JGW49" s="1133"/>
      <c r="JGX49" s="1133"/>
      <c r="JGY49" s="1133"/>
      <c r="JGZ49" s="1133"/>
      <c r="JHA49" s="1133"/>
      <c r="JHB49" s="1133"/>
      <c r="JHC49" s="1133"/>
      <c r="JHD49" s="1133"/>
      <c r="JHE49" s="1133"/>
      <c r="JHF49" s="214"/>
      <c r="JHG49" s="214"/>
      <c r="JHH49" s="1122"/>
      <c r="JHI49" s="1121"/>
      <c r="JHJ49" s="1129"/>
      <c r="JHK49" s="214"/>
      <c r="JHL49" s="214"/>
      <c r="JHM49" s="214"/>
      <c r="JHN49" s="1130"/>
      <c r="JHO49" s="214"/>
      <c r="JHP49" s="1130"/>
      <c r="JHQ49" s="1131"/>
      <c r="JHR49" s="1131"/>
      <c r="JHS49" s="1132"/>
      <c r="JHT49" s="1133"/>
      <c r="JHU49" s="1133"/>
      <c r="JHV49" s="1133"/>
      <c r="JHW49" s="1133"/>
      <c r="JHX49" s="1133"/>
      <c r="JHY49" s="1133"/>
      <c r="JHZ49" s="1133"/>
      <c r="JIA49" s="1133"/>
      <c r="JIB49" s="1133"/>
      <c r="JIC49" s="1133"/>
      <c r="JID49" s="1133"/>
      <c r="JIE49" s="214"/>
      <c r="JIF49" s="214"/>
      <c r="JIG49" s="1122"/>
      <c r="JIH49" s="1121"/>
      <c r="JII49" s="1129"/>
      <c r="JIJ49" s="214"/>
      <c r="JIK49" s="214"/>
      <c r="JIL49" s="214"/>
      <c r="JIM49" s="1130"/>
      <c r="JIN49" s="214"/>
      <c r="JIO49" s="1130"/>
      <c r="JIP49" s="1131"/>
      <c r="JIQ49" s="1131"/>
      <c r="JIR49" s="1132"/>
      <c r="JIS49" s="1133"/>
      <c r="JIT49" s="1133"/>
      <c r="JIU49" s="1133"/>
      <c r="JIV49" s="1133"/>
      <c r="JIW49" s="1133"/>
      <c r="JIX49" s="1133"/>
      <c r="JIY49" s="1133"/>
      <c r="JIZ49" s="1133"/>
      <c r="JJA49" s="1133"/>
      <c r="JJB49" s="1133"/>
      <c r="JJC49" s="1133"/>
      <c r="JJD49" s="214"/>
      <c r="JJE49" s="214"/>
      <c r="JJF49" s="1122"/>
      <c r="JJG49" s="1121"/>
      <c r="JJH49" s="1129"/>
      <c r="JJI49" s="214"/>
      <c r="JJJ49" s="214"/>
      <c r="JJK49" s="214"/>
      <c r="JJL49" s="1130"/>
      <c r="JJM49" s="214"/>
      <c r="JJN49" s="1130"/>
      <c r="JJO49" s="1131"/>
      <c r="JJP49" s="1131"/>
      <c r="JJQ49" s="1132"/>
      <c r="JJR49" s="1133"/>
      <c r="JJS49" s="1133"/>
      <c r="JJT49" s="1133"/>
      <c r="JJU49" s="1133"/>
      <c r="JJV49" s="1133"/>
      <c r="JJW49" s="1133"/>
      <c r="JJX49" s="1133"/>
      <c r="JJY49" s="1133"/>
      <c r="JJZ49" s="1133"/>
      <c r="JKA49" s="1133"/>
      <c r="JKB49" s="1133"/>
      <c r="JKC49" s="214"/>
      <c r="JKD49" s="214"/>
      <c r="JKE49" s="1122"/>
      <c r="JKF49" s="1121"/>
      <c r="JKG49" s="1129"/>
      <c r="JKH49" s="214"/>
      <c r="JKI49" s="214"/>
      <c r="JKJ49" s="214"/>
      <c r="JKK49" s="1130"/>
      <c r="JKL49" s="214"/>
      <c r="JKM49" s="1130"/>
      <c r="JKN49" s="1131"/>
      <c r="JKO49" s="1131"/>
      <c r="JKP49" s="1132"/>
      <c r="JKQ49" s="1133"/>
      <c r="JKR49" s="1133"/>
      <c r="JKS49" s="1133"/>
      <c r="JKT49" s="1133"/>
      <c r="JKU49" s="1133"/>
      <c r="JKV49" s="1133"/>
      <c r="JKW49" s="1133"/>
      <c r="JKX49" s="1133"/>
      <c r="JKY49" s="1133"/>
      <c r="JKZ49" s="1133"/>
      <c r="JLA49" s="1133"/>
      <c r="JLB49" s="214"/>
      <c r="JLC49" s="214"/>
      <c r="JLD49" s="1122"/>
      <c r="JLE49" s="1121"/>
      <c r="JLF49" s="1129"/>
      <c r="JLG49" s="214"/>
      <c r="JLH49" s="214"/>
      <c r="JLI49" s="214"/>
      <c r="JLJ49" s="1130"/>
      <c r="JLK49" s="214"/>
      <c r="JLL49" s="1130"/>
      <c r="JLM49" s="1131"/>
      <c r="JLN49" s="1131"/>
      <c r="JLO49" s="1132"/>
      <c r="JLP49" s="1133"/>
      <c r="JLQ49" s="1133"/>
      <c r="JLR49" s="1133"/>
      <c r="JLS49" s="1133"/>
      <c r="JLT49" s="1133"/>
      <c r="JLU49" s="1133"/>
      <c r="JLV49" s="1133"/>
      <c r="JLW49" s="1133"/>
      <c r="JLX49" s="1133"/>
      <c r="JLY49" s="1133"/>
      <c r="JLZ49" s="1133"/>
      <c r="JMA49" s="214"/>
      <c r="JMB49" s="214"/>
      <c r="JMC49" s="1122"/>
      <c r="JMD49" s="1121"/>
      <c r="JME49" s="1129"/>
      <c r="JMF49" s="214"/>
      <c r="JMG49" s="214"/>
      <c r="JMH49" s="214"/>
      <c r="JMI49" s="1130"/>
      <c r="JMJ49" s="214"/>
      <c r="JMK49" s="1130"/>
      <c r="JML49" s="1131"/>
      <c r="JMM49" s="1131"/>
      <c r="JMN49" s="1132"/>
      <c r="JMO49" s="1133"/>
      <c r="JMP49" s="1133"/>
      <c r="JMQ49" s="1133"/>
      <c r="JMR49" s="1133"/>
      <c r="JMS49" s="1133"/>
      <c r="JMT49" s="1133"/>
      <c r="JMU49" s="1133"/>
      <c r="JMV49" s="1133"/>
      <c r="JMW49" s="1133"/>
      <c r="JMX49" s="1133"/>
      <c r="JMY49" s="1133"/>
      <c r="JMZ49" s="214"/>
      <c r="JNA49" s="214"/>
      <c r="JNB49" s="1122"/>
      <c r="JNC49" s="1121"/>
      <c r="JND49" s="1129"/>
      <c r="JNE49" s="214"/>
      <c r="JNF49" s="214"/>
      <c r="JNG49" s="214"/>
      <c r="JNH49" s="1130"/>
      <c r="JNI49" s="214"/>
      <c r="JNJ49" s="1130"/>
      <c r="JNK49" s="1131"/>
      <c r="JNL49" s="1131"/>
      <c r="JNM49" s="1132"/>
      <c r="JNN49" s="1133"/>
      <c r="JNO49" s="1133"/>
      <c r="JNP49" s="1133"/>
      <c r="JNQ49" s="1133"/>
      <c r="JNR49" s="1133"/>
      <c r="JNS49" s="1133"/>
      <c r="JNT49" s="1133"/>
      <c r="JNU49" s="1133"/>
      <c r="JNV49" s="1133"/>
      <c r="JNW49" s="1133"/>
      <c r="JNX49" s="1133"/>
      <c r="JNY49" s="214"/>
      <c r="JNZ49" s="214"/>
      <c r="JOA49" s="1122"/>
      <c r="JOB49" s="1121"/>
      <c r="JOC49" s="1129"/>
      <c r="JOD49" s="214"/>
      <c r="JOE49" s="214"/>
      <c r="JOF49" s="214"/>
      <c r="JOG49" s="1130"/>
      <c r="JOH49" s="214"/>
      <c r="JOI49" s="1130"/>
      <c r="JOJ49" s="1131"/>
      <c r="JOK49" s="1131"/>
      <c r="JOL49" s="1132"/>
      <c r="JOM49" s="1133"/>
      <c r="JON49" s="1133"/>
      <c r="JOO49" s="1133"/>
      <c r="JOP49" s="1133"/>
      <c r="JOQ49" s="1133"/>
      <c r="JOR49" s="1133"/>
      <c r="JOS49" s="1133"/>
      <c r="JOT49" s="1133"/>
      <c r="JOU49" s="1133"/>
      <c r="JOV49" s="1133"/>
      <c r="JOW49" s="1133"/>
      <c r="JOX49" s="214"/>
      <c r="JOY49" s="214"/>
      <c r="JOZ49" s="1122"/>
      <c r="JPA49" s="1121"/>
      <c r="JPB49" s="1129"/>
      <c r="JPC49" s="214"/>
      <c r="JPD49" s="214"/>
      <c r="JPE49" s="214"/>
      <c r="JPF49" s="1130"/>
      <c r="JPG49" s="214"/>
      <c r="JPH49" s="1130"/>
      <c r="JPI49" s="1131"/>
      <c r="JPJ49" s="1131"/>
      <c r="JPK49" s="1132"/>
      <c r="JPL49" s="1133"/>
      <c r="JPM49" s="1133"/>
      <c r="JPN49" s="1133"/>
      <c r="JPO49" s="1133"/>
      <c r="JPP49" s="1133"/>
      <c r="JPQ49" s="1133"/>
      <c r="JPR49" s="1133"/>
      <c r="JPS49" s="1133"/>
      <c r="JPT49" s="1133"/>
      <c r="JPU49" s="1133"/>
      <c r="JPV49" s="1133"/>
      <c r="JPW49" s="214"/>
      <c r="JPX49" s="214"/>
      <c r="JPY49" s="1122"/>
      <c r="JPZ49" s="1121"/>
      <c r="JQA49" s="1129"/>
      <c r="JQB49" s="214"/>
      <c r="JQC49" s="214"/>
      <c r="JQD49" s="214"/>
      <c r="JQE49" s="1130"/>
      <c r="JQF49" s="214"/>
      <c r="JQG49" s="1130"/>
      <c r="JQH49" s="1131"/>
      <c r="JQI49" s="1131"/>
      <c r="JQJ49" s="1132"/>
      <c r="JQK49" s="1133"/>
      <c r="JQL49" s="1133"/>
      <c r="JQM49" s="1133"/>
      <c r="JQN49" s="1133"/>
      <c r="JQO49" s="1133"/>
      <c r="JQP49" s="1133"/>
      <c r="JQQ49" s="1133"/>
      <c r="JQR49" s="1133"/>
      <c r="JQS49" s="1133"/>
      <c r="JQT49" s="1133"/>
      <c r="JQU49" s="1133"/>
      <c r="JQV49" s="214"/>
      <c r="JQW49" s="214"/>
      <c r="JQX49" s="1122"/>
      <c r="JQY49" s="1121"/>
      <c r="JQZ49" s="1129"/>
      <c r="JRA49" s="214"/>
      <c r="JRB49" s="214"/>
      <c r="JRC49" s="214"/>
      <c r="JRD49" s="1130"/>
      <c r="JRE49" s="214"/>
      <c r="JRF49" s="1130"/>
      <c r="JRG49" s="1131"/>
      <c r="JRH49" s="1131"/>
      <c r="JRI49" s="1132"/>
      <c r="JRJ49" s="1133"/>
      <c r="JRK49" s="1133"/>
      <c r="JRL49" s="1133"/>
      <c r="JRM49" s="1133"/>
      <c r="JRN49" s="1133"/>
      <c r="JRO49" s="1133"/>
      <c r="JRP49" s="1133"/>
      <c r="JRQ49" s="1133"/>
      <c r="JRR49" s="1133"/>
      <c r="JRS49" s="1133"/>
      <c r="JRT49" s="1133"/>
      <c r="JRU49" s="214"/>
      <c r="JRV49" s="214"/>
      <c r="JRW49" s="1122"/>
      <c r="JRX49" s="1121"/>
      <c r="JRY49" s="1129"/>
      <c r="JRZ49" s="214"/>
      <c r="JSA49" s="214"/>
      <c r="JSB49" s="214"/>
      <c r="JSC49" s="1130"/>
      <c r="JSD49" s="214"/>
      <c r="JSE49" s="1130"/>
      <c r="JSF49" s="1131"/>
      <c r="JSG49" s="1131"/>
      <c r="JSH49" s="1132"/>
      <c r="JSI49" s="1133"/>
      <c r="JSJ49" s="1133"/>
      <c r="JSK49" s="1133"/>
      <c r="JSL49" s="1133"/>
      <c r="JSM49" s="1133"/>
      <c r="JSN49" s="1133"/>
      <c r="JSO49" s="1133"/>
      <c r="JSP49" s="1133"/>
      <c r="JSQ49" s="1133"/>
      <c r="JSR49" s="1133"/>
      <c r="JSS49" s="1133"/>
      <c r="JST49" s="214"/>
      <c r="JSU49" s="214"/>
      <c r="JSV49" s="1122"/>
      <c r="JSW49" s="1121"/>
      <c r="JSX49" s="1129"/>
      <c r="JSY49" s="214"/>
      <c r="JSZ49" s="214"/>
      <c r="JTA49" s="214"/>
      <c r="JTB49" s="1130"/>
      <c r="JTC49" s="214"/>
      <c r="JTD49" s="1130"/>
      <c r="JTE49" s="1131"/>
      <c r="JTF49" s="1131"/>
      <c r="JTG49" s="1132"/>
      <c r="JTH49" s="1133"/>
      <c r="JTI49" s="1133"/>
      <c r="JTJ49" s="1133"/>
      <c r="JTK49" s="1133"/>
      <c r="JTL49" s="1133"/>
      <c r="JTM49" s="1133"/>
      <c r="JTN49" s="1133"/>
      <c r="JTO49" s="1133"/>
      <c r="JTP49" s="1133"/>
      <c r="JTQ49" s="1133"/>
      <c r="JTR49" s="1133"/>
      <c r="JTS49" s="214"/>
      <c r="JTT49" s="214"/>
      <c r="JTU49" s="1122"/>
      <c r="JTV49" s="1121"/>
      <c r="JTW49" s="1129"/>
      <c r="JTX49" s="214"/>
      <c r="JTY49" s="214"/>
      <c r="JTZ49" s="214"/>
      <c r="JUA49" s="1130"/>
      <c r="JUB49" s="214"/>
      <c r="JUC49" s="1130"/>
      <c r="JUD49" s="1131"/>
      <c r="JUE49" s="1131"/>
      <c r="JUF49" s="1132"/>
      <c r="JUG49" s="1133"/>
      <c r="JUH49" s="1133"/>
      <c r="JUI49" s="1133"/>
      <c r="JUJ49" s="1133"/>
      <c r="JUK49" s="1133"/>
      <c r="JUL49" s="1133"/>
      <c r="JUM49" s="1133"/>
      <c r="JUN49" s="1133"/>
      <c r="JUO49" s="1133"/>
      <c r="JUP49" s="1133"/>
      <c r="JUQ49" s="1133"/>
      <c r="JUR49" s="214"/>
      <c r="JUS49" s="214"/>
      <c r="JUT49" s="1122"/>
      <c r="JUU49" s="1121"/>
      <c r="JUV49" s="1129"/>
      <c r="JUW49" s="214"/>
      <c r="JUX49" s="214"/>
      <c r="JUY49" s="214"/>
      <c r="JUZ49" s="1130"/>
      <c r="JVA49" s="214"/>
      <c r="JVB49" s="1130"/>
      <c r="JVC49" s="1131"/>
      <c r="JVD49" s="1131"/>
      <c r="JVE49" s="1132"/>
      <c r="JVF49" s="1133"/>
      <c r="JVG49" s="1133"/>
      <c r="JVH49" s="1133"/>
      <c r="JVI49" s="1133"/>
      <c r="JVJ49" s="1133"/>
      <c r="JVK49" s="1133"/>
      <c r="JVL49" s="1133"/>
      <c r="JVM49" s="1133"/>
      <c r="JVN49" s="1133"/>
      <c r="JVO49" s="1133"/>
      <c r="JVP49" s="1133"/>
      <c r="JVQ49" s="214"/>
      <c r="JVR49" s="214"/>
      <c r="JVS49" s="1122"/>
      <c r="JVT49" s="1121"/>
      <c r="JVU49" s="1129"/>
      <c r="JVV49" s="214"/>
      <c r="JVW49" s="214"/>
      <c r="JVX49" s="214"/>
      <c r="JVY49" s="1130"/>
      <c r="JVZ49" s="214"/>
      <c r="JWA49" s="1130"/>
      <c r="JWB49" s="1131"/>
      <c r="JWC49" s="1131"/>
      <c r="JWD49" s="1132"/>
      <c r="JWE49" s="1133"/>
      <c r="JWF49" s="1133"/>
      <c r="JWG49" s="1133"/>
      <c r="JWH49" s="1133"/>
      <c r="JWI49" s="1133"/>
      <c r="JWJ49" s="1133"/>
      <c r="JWK49" s="1133"/>
      <c r="JWL49" s="1133"/>
      <c r="JWM49" s="1133"/>
      <c r="JWN49" s="1133"/>
      <c r="JWO49" s="1133"/>
      <c r="JWP49" s="214"/>
      <c r="JWQ49" s="214"/>
      <c r="JWR49" s="1122"/>
      <c r="JWS49" s="1121"/>
      <c r="JWT49" s="1129"/>
      <c r="JWU49" s="214"/>
      <c r="JWV49" s="214"/>
      <c r="JWW49" s="214"/>
      <c r="JWX49" s="1130"/>
      <c r="JWY49" s="214"/>
      <c r="JWZ49" s="1130"/>
      <c r="JXA49" s="1131"/>
      <c r="JXB49" s="1131"/>
      <c r="JXC49" s="1132"/>
      <c r="JXD49" s="1133"/>
      <c r="JXE49" s="1133"/>
      <c r="JXF49" s="1133"/>
      <c r="JXG49" s="1133"/>
      <c r="JXH49" s="1133"/>
      <c r="JXI49" s="1133"/>
      <c r="JXJ49" s="1133"/>
      <c r="JXK49" s="1133"/>
      <c r="JXL49" s="1133"/>
      <c r="JXM49" s="1133"/>
      <c r="JXN49" s="1133"/>
      <c r="JXO49" s="214"/>
      <c r="JXP49" s="214"/>
      <c r="JXQ49" s="1122"/>
      <c r="JXR49" s="1121"/>
      <c r="JXS49" s="1129"/>
      <c r="JXT49" s="214"/>
      <c r="JXU49" s="214"/>
      <c r="JXV49" s="214"/>
      <c r="JXW49" s="1130"/>
      <c r="JXX49" s="214"/>
      <c r="JXY49" s="1130"/>
      <c r="JXZ49" s="1131"/>
      <c r="JYA49" s="1131"/>
      <c r="JYB49" s="1132"/>
      <c r="JYC49" s="1133"/>
      <c r="JYD49" s="1133"/>
      <c r="JYE49" s="1133"/>
      <c r="JYF49" s="1133"/>
      <c r="JYG49" s="1133"/>
      <c r="JYH49" s="1133"/>
      <c r="JYI49" s="1133"/>
      <c r="JYJ49" s="1133"/>
      <c r="JYK49" s="1133"/>
      <c r="JYL49" s="1133"/>
      <c r="JYM49" s="1133"/>
      <c r="JYN49" s="214"/>
      <c r="JYO49" s="214"/>
      <c r="JYP49" s="1122"/>
      <c r="JYQ49" s="1121"/>
      <c r="JYR49" s="1129"/>
      <c r="JYS49" s="214"/>
      <c r="JYT49" s="214"/>
      <c r="JYU49" s="214"/>
      <c r="JYV49" s="1130"/>
      <c r="JYW49" s="214"/>
      <c r="JYX49" s="1130"/>
      <c r="JYY49" s="1131"/>
      <c r="JYZ49" s="1131"/>
      <c r="JZA49" s="1132"/>
      <c r="JZB49" s="1133"/>
      <c r="JZC49" s="1133"/>
      <c r="JZD49" s="1133"/>
      <c r="JZE49" s="1133"/>
      <c r="JZF49" s="1133"/>
      <c r="JZG49" s="1133"/>
      <c r="JZH49" s="1133"/>
      <c r="JZI49" s="1133"/>
      <c r="JZJ49" s="1133"/>
      <c r="JZK49" s="1133"/>
      <c r="JZL49" s="1133"/>
      <c r="JZM49" s="214"/>
      <c r="JZN49" s="214"/>
      <c r="JZO49" s="1122"/>
      <c r="JZP49" s="1121"/>
      <c r="JZQ49" s="1129"/>
      <c r="JZR49" s="214"/>
      <c r="JZS49" s="214"/>
      <c r="JZT49" s="214"/>
      <c r="JZU49" s="1130"/>
      <c r="JZV49" s="214"/>
      <c r="JZW49" s="1130"/>
      <c r="JZX49" s="1131"/>
      <c r="JZY49" s="1131"/>
      <c r="JZZ49" s="1132"/>
      <c r="KAA49" s="1133"/>
      <c r="KAB49" s="1133"/>
      <c r="KAC49" s="1133"/>
      <c r="KAD49" s="1133"/>
      <c r="KAE49" s="1133"/>
      <c r="KAF49" s="1133"/>
      <c r="KAG49" s="1133"/>
      <c r="KAH49" s="1133"/>
      <c r="KAI49" s="1133"/>
      <c r="KAJ49" s="1133"/>
      <c r="KAK49" s="1133"/>
      <c r="KAL49" s="214"/>
      <c r="KAM49" s="214"/>
      <c r="KAN49" s="1122"/>
      <c r="KAO49" s="1121"/>
      <c r="KAP49" s="1129"/>
      <c r="KAQ49" s="214"/>
      <c r="KAR49" s="214"/>
      <c r="KAS49" s="214"/>
      <c r="KAT49" s="1130"/>
      <c r="KAU49" s="214"/>
      <c r="KAV49" s="1130"/>
      <c r="KAW49" s="1131"/>
      <c r="KAX49" s="1131"/>
      <c r="KAY49" s="1132"/>
      <c r="KAZ49" s="1133"/>
      <c r="KBA49" s="1133"/>
      <c r="KBB49" s="1133"/>
      <c r="KBC49" s="1133"/>
      <c r="KBD49" s="1133"/>
      <c r="KBE49" s="1133"/>
      <c r="KBF49" s="1133"/>
      <c r="KBG49" s="1133"/>
      <c r="KBH49" s="1133"/>
      <c r="KBI49" s="1133"/>
      <c r="KBJ49" s="1133"/>
      <c r="KBK49" s="214"/>
      <c r="KBL49" s="214"/>
      <c r="KBM49" s="1122"/>
      <c r="KBN49" s="1121"/>
      <c r="KBO49" s="1129"/>
      <c r="KBP49" s="214"/>
      <c r="KBQ49" s="214"/>
      <c r="KBR49" s="214"/>
      <c r="KBS49" s="1130"/>
      <c r="KBT49" s="214"/>
      <c r="KBU49" s="1130"/>
      <c r="KBV49" s="1131"/>
      <c r="KBW49" s="1131"/>
      <c r="KBX49" s="1132"/>
      <c r="KBY49" s="1133"/>
      <c r="KBZ49" s="1133"/>
      <c r="KCA49" s="1133"/>
      <c r="KCB49" s="1133"/>
      <c r="KCC49" s="1133"/>
      <c r="KCD49" s="1133"/>
      <c r="KCE49" s="1133"/>
      <c r="KCF49" s="1133"/>
      <c r="KCG49" s="1133"/>
      <c r="KCH49" s="1133"/>
      <c r="KCI49" s="1133"/>
      <c r="KCJ49" s="214"/>
      <c r="KCK49" s="214"/>
      <c r="KCL49" s="1122"/>
      <c r="KCM49" s="1121"/>
      <c r="KCN49" s="1129"/>
      <c r="KCO49" s="214"/>
      <c r="KCP49" s="214"/>
      <c r="KCQ49" s="214"/>
      <c r="KCR49" s="1130"/>
      <c r="KCS49" s="214"/>
      <c r="KCT49" s="1130"/>
      <c r="KCU49" s="1131"/>
      <c r="KCV49" s="1131"/>
      <c r="KCW49" s="1132"/>
      <c r="KCX49" s="1133"/>
      <c r="KCY49" s="1133"/>
      <c r="KCZ49" s="1133"/>
      <c r="KDA49" s="1133"/>
      <c r="KDB49" s="1133"/>
      <c r="KDC49" s="1133"/>
      <c r="KDD49" s="1133"/>
      <c r="KDE49" s="1133"/>
      <c r="KDF49" s="1133"/>
      <c r="KDG49" s="1133"/>
      <c r="KDH49" s="1133"/>
      <c r="KDI49" s="214"/>
      <c r="KDJ49" s="214"/>
      <c r="KDK49" s="1122"/>
      <c r="KDL49" s="1121"/>
      <c r="KDM49" s="1129"/>
      <c r="KDN49" s="214"/>
      <c r="KDO49" s="214"/>
      <c r="KDP49" s="214"/>
      <c r="KDQ49" s="1130"/>
      <c r="KDR49" s="214"/>
      <c r="KDS49" s="1130"/>
      <c r="KDT49" s="1131"/>
      <c r="KDU49" s="1131"/>
      <c r="KDV49" s="1132"/>
      <c r="KDW49" s="1133"/>
      <c r="KDX49" s="1133"/>
      <c r="KDY49" s="1133"/>
      <c r="KDZ49" s="1133"/>
      <c r="KEA49" s="1133"/>
      <c r="KEB49" s="1133"/>
      <c r="KEC49" s="1133"/>
      <c r="KED49" s="1133"/>
      <c r="KEE49" s="1133"/>
      <c r="KEF49" s="1133"/>
      <c r="KEG49" s="1133"/>
      <c r="KEH49" s="214"/>
      <c r="KEI49" s="214"/>
      <c r="KEJ49" s="1122"/>
      <c r="KEK49" s="1121"/>
      <c r="KEL49" s="1129"/>
      <c r="KEM49" s="214"/>
      <c r="KEN49" s="214"/>
      <c r="KEO49" s="214"/>
      <c r="KEP49" s="1130"/>
      <c r="KEQ49" s="214"/>
      <c r="KER49" s="1130"/>
      <c r="KES49" s="1131"/>
      <c r="KET49" s="1131"/>
      <c r="KEU49" s="1132"/>
      <c r="KEV49" s="1133"/>
      <c r="KEW49" s="1133"/>
      <c r="KEX49" s="1133"/>
      <c r="KEY49" s="1133"/>
      <c r="KEZ49" s="1133"/>
      <c r="KFA49" s="1133"/>
      <c r="KFB49" s="1133"/>
      <c r="KFC49" s="1133"/>
      <c r="KFD49" s="1133"/>
      <c r="KFE49" s="1133"/>
      <c r="KFF49" s="1133"/>
      <c r="KFG49" s="214"/>
      <c r="KFH49" s="214"/>
      <c r="KFI49" s="1122"/>
      <c r="KFJ49" s="1121"/>
      <c r="KFK49" s="1129"/>
      <c r="KFL49" s="214"/>
      <c r="KFM49" s="214"/>
      <c r="KFN49" s="214"/>
      <c r="KFO49" s="1130"/>
      <c r="KFP49" s="214"/>
      <c r="KFQ49" s="1130"/>
      <c r="KFR49" s="1131"/>
      <c r="KFS49" s="1131"/>
      <c r="KFT49" s="1132"/>
      <c r="KFU49" s="1133"/>
      <c r="KFV49" s="1133"/>
      <c r="KFW49" s="1133"/>
      <c r="KFX49" s="1133"/>
      <c r="KFY49" s="1133"/>
      <c r="KFZ49" s="1133"/>
      <c r="KGA49" s="1133"/>
      <c r="KGB49" s="1133"/>
      <c r="KGC49" s="1133"/>
      <c r="KGD49" s="1133"/>
      <c r="KGE49" s="1133"/>
      <c r="KGF49" s="214"/>
      <c r="KGG49" s="214"/>
      <c r="KGH49" s="1122"/>
      <c r="KGI49" s="1121"/>
      <c r="KGJ49" s="1129"/>
      <c r="KGK49" s="214"/>
      <c r="KGL49" s="214"/>
      <c r="KGM49" s="214"/>
      <c r="KGN49" s="1130"/>
      <c r="KGO49" s="214"/>
      <c r="KGP49" s="1130"/>
      <c r="KGQ49" s="1131"/>
      <c r="KGR49" s="1131"/>
      <c r="KGS49" s="1132"/>
      <c r="KGT49" s="1133"/>
      <c r="KGU49" s="1133"/>
      <c r="KGV49" s="1133"/>
      <c r="KGW49" s="1133"/>
      <c r="KGX49" s="1133"/>
      <c r="KGY49" s="1133"/>
      <c r="KGZ49" s="1133"/>
      <c r="KHA49" s="1133"/>
      <c r="KHB49" s="1133"/>
      <c r="KHC49" s="1133"/>
      <c r="KHD49" s="1133"/>
      <c r="KHE49" s="214"/>
      <c r="KHF49" s="214"/>
      <c r="KHG49" s="1122"/>
      <c r="KHH49" s="1121"/>
      <c r="KHI49" s="1129"/>
      <c r="KHJ49" s="214"/>
      <c r="KHK49" s="214"/>
      <c r="KHL49" s="214"/>
      <c r="KHM49" s="1130"/>
      <c r="KHN49" s="214"/>
      <c r="KHO49" s="1130"/>
      <c r="KHP49" s="1131"/>
      <c r="KHQ49" s="1131"/>
      <c r="KHR49" s="1132"/>
      <c r="KHS49" s="1133"/>
      <c r="KHT49" s="1133"/>
      <c r="KHU49" s="1133"/>
      <c r="KHV49" s="1133"/>
      <c r="KHW49" s="1133"/>
      <c r="KHX49" s="1133"/>
      <c r="KHY49" s="1133"/>
      <c r="KHZ49" s="1133"/>
      <c r="KIA49" s="1133"/>
      <c r="KIB49" s="1133"/>
      <c r="KIC49" s="1133"/>
      <c r="KID49" s="214"/>
      <c r="KIE49" s="214"/>
      <c r="KIF49" s="1122"/>
      <c r="KIG49" s="1121"/>
      <c r="KIH49" s="1129"/>
      <c r="KII49" s="214"/>
      <c r="KIJ49" s="214"/>
      <c r="KIK49" s="214"/>
      <c r="KIL49" s="1130"/>
      <c r="KIM49" s="214"/>
      <c r="KIN49" s="1130"/>
      <c r="KIO49" s="1131"/>
      <c r="KIP49" s="1131"/>
      <c r="KIQ49" s="1132"/>
      <c r="KIR49" s="1133"/>
      <c r="KIS49" s="1133"/>
      <c r="KIT49" s="1133"/>
      <c r="KIU49" s="1133"/>
      <c r="KIV49" s="1133"/>
      <c r="KIW49" s="1133"/>
      <c r="KIX49" s="1133"/>
      <c r="KIY49" s="1133"/>
      <c r="KIZ49" s="1133"/>
      <c r="KJA49" s="1133"/>
      <c r="KJB49" s="1133"/>
      <c r="KJC49" s="214"/>
      <c r="KJD49" s="214"/>
      <c r="KJE49" s="1122"/>
      <c r="KJF49" s="1121"/>
      <c r="KJG49" s="1129"/>
      <c r="KJH49" s="214"/>
      <c r="KJI49" s="214"/>
      <c r="KJJ49" s="214"/>
      <c r="KJK49" s="1130"/>
      <c r="KJL49" s="214"/>
      <c r="KJM49" s="1130"/>
      <c r="KJN49" s="1131"/>
      <c r="KJO49" s="1131"/>
      <c r="KJP49" s="1132"/>
      <c r="KJQ49" s="1133"/>
      <c r="KJR49" s="1133"/>
      <c r="KJS49" s="1133"/>
      <c r="KJT49" s="1133"/>
      <c r="KJU49" s="1133"/>
      <c r="KJV49" s="1133"/>
      <c r="KJW49" s="1133"/>
      <c r="KJX49" s="1133"/>
      <c r="KJY49" s="1133"/>
      <c r="KJZ49" s="1133"/>
      <c r="KKA49" s="1133"/>
      <c r="KKB49" s="214"/>
      <c r="KKC49" s="214"/>
      <c r="KKD49" s="1122"/>
      <c r="KKE49" s="1121"/>
      <c r="KKF49" s="1129"/>
      <c r="KKG49" s="214"/>
      <c r="KKH49" s="214"/>
      <c r="KKI49" s="214"/>
      <c r="KKJ49" s="1130"/>
      <c r="KKK49" s="214"/>
      <c r="KKL49" s="1130"/>
      <c r="KKM49" s="1131"/>
      <c r="KKN49" s="1131"/>
      <c r="KKO49" s="1132"/>
      <c r="KKP49" s="1133"/>
      <c r="KKQ49" s="1133"/>
      <c r="KKR49" s="1133"/>
      <c r="KKS49" s="1133"/>
      <c r="KKT49" s="1133"/>
      <c r="KKU49" s="1133"/>
      <c r="KKV49" s="1133"/>
      <c r="KKW49" s="1133"/>
      <c r="KKX49" s="1133"/>
      <c r="KKY49" s="1133"/>
      <c r="KKZ49" s="1133"/>
      <c r="KLA49" s="214"/>
      <c r="KLB49" s="214"/>
      <c r="KLC49" s="1122"/>
      <c r="KLD49" s="1121"/>
      <c r="KLE49" s="1129"/>
      <c r="KLF49" s="214"/>
      <c r="KLG49" s="214"/>
      <c r="KLH49" s="214"/>
      <c r="KLI49" s="1130"/>
      <c r="KLJ49" s="214"/>
      <c r="KLK49" s="1130"/>
      <c r="KLL49" s="1131"/>
      <c r="KLM49" s="1131"/>
      <c r="KLN49" s="1132"/>
      <c r="KLO49" s="1133"/>
      <c r="KLP49" s="1133"/>
      <c r="KLQ49" s="1133"/>
      <c r="KLR49" s="1133"/>
      <c r="KLS49" s="1133"/>
      <c r="KLT49" s="1133"/>
      <c r="KLU49" s="1133"/>
      <c r="KLV49" s="1133"/>
      <c r="KLW49" s="1133"/>
      <c r="KLX49" s="1133"/>
      <c r="KLY49" s="1133"/>
      <c r="KLZ49" s="214"/>
      <c r="KMA49" s="214"/>
      <c r="KMB49" s="1122"/>
      <c r="KMC49" s="1121"/>
      <c r="KMD49" s="1129"/>
      <c r="KME49" s="214"/>
      <c r="KMF49" s="214"/>
      <c r="KMG49" s="214"/>
      <c r="KMH49" s="1130"/>
      <c r="KMI49" s="214"/>
      <c r="KMJ49" s="1130"/>
      <c r="KMK49" s="1131"/>
      <c r="KML49" s="1131"/>
      <c r="KMM49" s="1132"/>
      <c r="KMN49" s="1133"/>
      <c r="KMO49" s="1133"/>
      <c r="KMP49" s="1133"/>
      <c r="KMQ49" s="1133"/>
      <c r="KMR49" s="1133"/>
      <c r="KMS49" s="1133"/>
      <c r="KMT49" s="1133"/>
      <c r="KMU49" s="1133"/>
      <c r="KMV49" s="1133"/>
      <c r="KMW49" s="1133"/>
      <c r="KMX49" s="1133"/>
      <c r="KMY49" s="214"/>
      <c r="KMZ49" s="214"/>
      <c r="KNA49" s="1122"/>
      <c r="KNB49" s="1121"/>
      <c r="KNC49" s="1129"/>
      <c r="KND49" s="214"/>
      <c r="KNE49" s="214"/>
      <c r="KNF49" s="214"/>
      <c r="KNG49" s="1130"/>
      <c r="KNH49" s="214"/>
      <c r="KNI49" s="1130"/>
      <c r="KNJ49" s="1131"/>
      <c r="KNK49" s="1131"/>
      <c r="KNL49" s="1132"/>
      <c r="KNM49" s="1133"/>
      <c r="KNN49" s="1133"/>
      <c r="KNO49" s="1133"/>
      <c r="KNP49" s="1133"/>
      <c r="KNQ49" s="1133"/>
      <c r="KNR49" s="1133"/>
      <c r="KNS49" s="1133"/>
      <c r="KNT49" s="1133"/>
      <c r="KNU49" s="1133"/>
      <c r="KNV49" s="1133"/>
      <c r="KNW49" s="1133"/>
      <c r="KNX49" s="214"/>
      <c r="KNY49" s="214"/>
      <c r="KNZ49" s="1122"/>
      <c r="KOA49" s="1121"/>
      <c r="KOB49" s="1129"/>
      <c r="KOC49" s="214"/>
      <c r="KOD49" s="214"/>
      <c r="KOE49" s="214"/>
      <c r="KOF49" s="1130"/>
      <c r="KOG49" s="214"/>
      <c r="KOH49" s="1130"/>
      <c r="KOI49" s="1131"/>
      <c r="KOJ49" s="1131"/>
      <c r="KOK49" s="1132"/>
      <c r="KOL49" s="1133"/>
      <c r="KOM49" s="1133"/>
      <c r="KON49" s="1133"/>
      <c r="KOO49" s="1133"/>
      <c r="KOP49" s="1133"/>
      <c r="KOQ49" s="1133"/>
      <c r="KOR49" s="1133"/>
      <c r="KOS49" s="1133"/>
      <c r="KOT49" s="1133"/>
      <c r="KOU49" s="1133"/>
      <c r="KOV49" s="1133"/>
      <c r="KOW49" s="214"/>
      <c r="KOX49" s="214"/>
      <c r="KOY49" s="1122"/>
      <c r="KOZ49" s="1121"/>
      <c r="KPA49" s="1129"/>
      <c r="KPB49" s="214"/>
      <c r="KPC49" s="214"/>
      <c r="KPD49" s="214"/>
      <c r="KPE49" s="1130"/>
      <c r="KPF49" s="214"/>
      <c r="KPG49" s="1130"/>
      <c r="KPH49" s="1131"/>
      <c r="KPI49" s="1131"/>
      <c r="KPJ49" s="1132"/>
      <c r="KPK49" s="1133"/>
      <c r="KPL49" s="1133"/>
      <c r="KPM49" s="1133"/>
      <c r="KPN49" s="1133"/>
      <c r="KPO49" s="1133"/>
      <c r="KPP49" s="1133"/>
      <c r="KPQ49" s="1133"/>
      <c r="KPR49" s="1133"/>
      <c r="KPS49" s="1133"/>
      <c r="KPT49" s="1133"/>
      <c r="KPU49" s="1133"/>
      <c r="KPV49" s="214"/>
      <c r="KPW49" s="214"/>
      <c r="KPX49" s="1122"/>
      <c r="KPY49" s="1121"/>
      <c r="KPZ49" s="1129"/>
      <c r="KQA49" s="214"/>
      <c r="KQB49" s="214"/>
      <c r="KQC49" s="214"/>
      <c r="KQD49" s="1130"/>
      <c r="KQE49" s="214"/>
      <c r="KQF49" s="1130"/>
      <c r="KQG49" s="1131"/>
      <c r="KQH49" s="1131"/>
      <c r="KQI49" s="1132"/>
      <c r="KQJ49" s="1133"/>
      <c r="KQK49" s="1133"/>
      <c r="KQL49" s="1133"/>
      <c r="KQM49" s="1133"/>
      <c r="KQN49" s="1133"/>
      <c r="KQO49" s="1133"/>
      <c r="KQP49" s="1133"/>
      <c r="KQQ49" s="1133"/>
      <c r="KQR49" s="1133"/>
      <c r="KQS49" s="1133"/>
      <c r="KQT49" s="1133"/>
      <c r="KQU49" s="214"/>
      <c r="KQV49" s="214"/>
      <c r="KQW49" s="1122"/>
      <c r="KQX49" s="1121"/>
      <c r="KQY49" s="1129"/>
      <c r="KQZ49" s="214"/>
      <c r="KRA49" s="214"/>
      <c r="KRB49" s="214"/>
      <c r="KRC49" s="1130"/>
      <c r="KRD49" s="214"/>
      <c r="KRE49" s="1130"/>
      <c r="KRF49" s="1131"/>
      <c r="KRG49" s="1131"/>
      <c r="KRH49" s="1132"/>
      <c r="KRI49" s="1133"/>
      <c r="KRJ49" s="1133"/>
      <c r="KRK49" s="1133"/>
      <c r="KRL49" s="1133"/>
      <c r="KRM49" s="1133"/>
      <c r="KRN49" s="1133"/>
      <c r="KRO49" s="1133"/>
      <c r="KRP49" s="1133"/>
      <c r="KRQ49" s="1133"/>
      <c r="KRR49" s="1133"/>
      <c r="KRS49" s="1133"/>
      <c r="KRT49" s="214"/>
      <c r="KRU49" s="214"/>
      <c r="KRV49" s="1122"/>
      <c r="KRW49" s="1121"/>
      <c r="KRX49" s="1129"/>
      <c r="KRY49" s="214"/>
      <c r="KRZ49" s="214"/>
      <c r="KSA49" s="214"/>
      <c r="KSB49" s="1130"/>
      <c r="KSC49" s="214"/>
      <c r="KSD49" s="1130"/>
      <c r="KSE49" s="1131"/>
      <c r="KSF49" s="1131"/>
      <c r="KSG49" s="1132"/>
      <c r="KSH49" s="1133"/>
      <c r="KSI49" s="1133"/>
      <c r="KSJ49" s="1133"/>
      <c r="KSK49" s="1133"/>
      <c r="KSL49" s="1133"/>
      <c r="KSM49" s="1133"/>
      <c r="KSN49" s="1133"/>
      <c r="KSO49" s="1133"/>
      <c r="KSP49" s="1133"/>
      <c r="KSQ49" s="1133"/>
      <c r="KSR49" s="1133"/>
      <c r="KSS49" s="214"/>
      <c r="KST49" s="214"/>
      <c r="KSU49" s="1122"/>
      <c r="KSV49" s="1121"/>
      <c r="KSW49" s="1129"/>
      <c r="KSX49" s="214"/>
      <c r="KSY49" s="214"/>
      <c r="KSZ49" s="214"/>
      <c r="KTA49" s="1130"/>
      <c r="KTB49" s="214"/>
      <c r="KTC49" s="1130"/>
      <c r="KTD49" s="1131"/>
      <c r="KTE49" s="1131"/>
      <c r="KTF49" s="1132"/>
      <c r="KTG49" s="1133"/>
      <c r="KTH49" s="1133"/>
      <c r="KTI49" s="1133"/>
      <c r="KTJ49" s="1133"/>
      <c r="KTK49" s="1133"/>
      <c r="KTL49" s="1133"/>
      <c r="KTM49" s="1133"/>
      <c r="KTN49" s="1133"/>
      <c r="KTO49" s="1133"/>
      <c r="KTP49" s="1133"/>
      <c r="KTQ49" s="1133"/>
      <c r="KTR49" s="214"/>
      <c r="KTS49" s="214"/>
      <c r="KTT49" s="1122"/>
      <c r="KTU49" s="1121"/>
      <c r="KTV49" s="1129"/>
      <c r="KTW49" s="214"/>
      <c r="KTX49" s="214"/>
      <c r="KTY49" s="214"/>
      <c r="KTZ49" s="1130"/>
      <c r="KUA49" s="214"/>
      <c r="KUB49" s="1130"/>
      <c r="KUC49" s="1131"/>
      <c r="KUD49" s="1131"/>
      <c r="KUE49" s="1132"/>
      <c r="KUF49" s="1133"/>
      <c r="KUG49" s="1133"/>
      <c r="KUH49" s="1133"/>
      <c r="KUI49" s="1133"/>
      <c r="KUJ49" s="1133"/>
      <c r="KUK49" s="1133"/>
      <c r="KUL49" s="1133"/>
      <c r="KUM49" s="1133"/>
      <c r="KUN49" s="1133"/>
      <c r="KUO49" s="1133"/>
      <c r="KUP49" s="1133"/>
      <c r="KUQ49" s="214"/>
      <c r="KUR49" s="214"/>
      <c r="KUS49" s="1122"/>
      <c r="KUT49" s="1121"/>
      <c r="KUU49" s="1129"/>
      <c r="KUV49" s="214"/>
      <c r="KUW49" s="214"/>
      <c r="KUX49" s="214"/>
      <c r="KUY49" s="1130"/>
      <c r="KUZ49" s="214"/>
      <c r="KVA49" s="1130"/>
      <c r="KVB49" s="1131"/>
      <c r="KVC49" s="1131"/>
      <c r="KVD49" s="1132"/>
      <c r="KVE49" s="1133"/>
      <c r="KVF49" s="1133"/>
      <c r="KVG49" s="1133"/>
      <c r="KVH49" s="1133"/>
      <c r="KVI49" s="1133"/>
      <c r="KVJ49" s="1133"/>
      <c r="KVK49" s="1133"/>
      <c r="KVL49" s="1133"/>
      <c r="KVM49" s="1133"/>
      <c r="KVN49" s="1133"/>
      <c r="KVO49" s="1133"/>
      <c r="KVP49" s="214"/>
      <c r="KVQ49" s="214"/>
      <c r="KVR49" s="1122"/>
      <c r="KVS49" s="1121"/>
      <c r="KVT49" s="1129"/>
      <c r="KVU49" s="214"/>
      <c r="KVV49" s="214"/>
      <c r="KVW49" s="214"/>
      <c r="KVX49" s="1130"/>
      <c r="KVY49" s="214"/>
      <c r="KVZ49" s="1130"/>
      <c r="KWA49" s="1131"/>
      <c r="KWB49" s="1131"/>
      <c r="KWC49" s="1132"/>
      <c r="KWD49" s="1133"/>
      <c r="KWE49" s="1133"/>
      <c r="KWF49" s="1133"/>
      <c r="KWG49" s="1133"/>
      <c r="KWH49" s="1133"/>
      <c r="KWI49" s="1133"/>
      <c r="KWJ49" s="1133"/>
      <c r="KWK49" s="1133"/>
      <c r="KWL49" s="1133"/>
      <c r="KWM49" s="1133"/>
      <c r="KWN49" s="1133"/>
      <c r="KWO49" s="214"/>
      <c r="KWP49" s="214"/>
      <c r="KWQ49" s="1122"/>
      <c r="KWR49" s="1121"/>
      <c r="KWS49" s="1129"/>
      <c r="KWT49" s="214"/>
      <c r="KWU49" s="214"/>
      <c r="KWV49" s="214"/>
      <c r="KWW49" s="1130"/>
      <c r="KWX49" s="214"/>
      <c r="KWY49" s="1130"/>
      <c r="KWZ49" s="1131"/>
      <c r="KXA49" s="1131"/>
      <c r="KXB49" s="1132"/>
      <c r="KXC49" s="1133"/>
      <c r="KXD49" s="1133"/>
      <c r="KXE49" s="1133"/>
      <c r="KXF49" s="1133"/>
      <c r="KXG49" s="1133"/>
      <c r="KXH49" s="1133"/>
      <c r="KXI49" s="1133"/>
      <c r="KXJ49" s="1133"/>
      <c r="KXK49" s="1133"/>
      <c r="KXL49" s="1133"/>
      <c r="KXM49" s="1133"/>
      <c r="KXN49" s="214"/>
      <c r="KXO49" s="214"/>
      <c r="KXP49" s="1122"/>
      <c r="KXQ49" s="1121"/>
      <c r="KXR49" s="1129"/>
      <c r="KXS49" s="214"/>
      <c r="KXT49" s="214"/>
      <c r="KXU49" s="214"/>
      <c r="KXV49" s="1130"/>
      <c r="KXW49" s="214"/>
      <c r="KXX49" s="1130"/>
      <c r="KXY49" s="1131"/>
      <c r="KXZ49" s="1131"/>
      <c r="KYA49" s="1132"/>
      <c r="KYB49" s="1133"/>
      <c r="KYC49" s="1133"/>
      <c r="KYD49" s="1133"/>
      <c r="KYE49" s="1133"/>
      <c r="KYF49" s="1133"/>
      <c r="KYG49" s="1133"/>
      <c r="KYH49" s="1133"/>
      <c r="KYI49" s="1133"/>
      <c r="KYJ49" s="1133"/>
      <c r="KYK49" s="1133"/>
      <c r="KYL49" s="1133"/>
      <c r="KYM49" s="214"/>
      <c r="KYN49" s="214"/>
      <c r="KYO49" s="1122"/>
      <c r="KYP49" s="1121"/>
      <c r="KYQ49" s="1129"/>
      <c r="KYR49" s="214"/>
      <c r="KYS49" s="214"/>
      <c r="KYT49" s="214"/>
      <c r="KYU49" s="1130"/>
      <c r="KYV49" s="214"/>
      <c r="KYW49" s="1130"/>
      <c r="KYX49" s="1131"/>
      <c r="KYY49" s="1131"/>
      <c r="KYZ49" s="1132"/>
      <c r="KZA49" s="1133"/>
      <c r="KZB49" s="1133"/>
      <c r="KZC49" s="1133"/>
      <c r="KZD49" s="1133"/>
      <c r="KZE49" s="1133"/>
      <c r="KZF49" s="1133"/>
      <c r="KZG49" s="1133"/>
      <c r="KZH49" s="1133"/>
      <c r="KZI49" s="1133"/>
      <c r="KZJ49" s="1133"/>
      <c r="KZK49" s="1133"/>
      <c r="KZL49" s="214"/>
      <c r="KZM49" s="214"/>
      <c r="KZN49" s="1122"/>
      <c r="KZO49" s="1121"/>
      <c r="KZP49" s="1129"/>
      <c r="KZQ49" s="214"/>
      <c r="KZR49" s="214"/>
      <c r="KZS49" s="214"/>
      <c r="KZT49" s="1130"/>
      <c r="KZU49" s="214"/>
      <c r="KZV49" s="1130"/>
      <c r="KZW49" s="1131"/>
      <c r="KZX49" s="1131"/>
      <c r="KZY49" s="1132"/>
      <c r="KZZ49" s="1133"/>
      <c r="LAA49" s="1133"/>
      <c r="LAB49" s="1133"/>
      <c r="LAC49" s="1133"/>
      <c r="LAD49" s="1133"/>
      <c r="LAE49" s="1133"/>
      <c r="LAF49" s="1133"/>
      <c r="LAG49" s="1133"/>
      <c r="LAH49" s="1133"/>
      <c r="LAI49" s="1133"/>
      <c r="LAJ49" s="1133"/>
      <c r="LAK49" s="214"/>
      <c r="LAL49" s="214"/>
      <c r="LAM49" s="1122"/>
      <c r="LAN49" s="1121"/>
      <c r="LAO49" s="1129"/>
      <c r="LAP49" s="214"/>
      <c r="LAQ49" s="214"/>
      <c r="LAR49" s="214"/>
      <c r="LAS49" s="1130"/>
      <c r="LAT49" s="214"/>
      <c r="LAU49" s="1130"/>
      <c r="LAV49" s="1131"/>
      <c r="LAW49" s="1131"/>
      <c r="LAX49" s="1132"/>
      <c r="LAY49" s="1133"/>
      <c r="LAZ49" s="1133"/>
      <c r="LBA49" s="1133"/>
      <c r="LBB49" s="1133"/>
      <c r="LBC49" s="1133"/>
      <c r="LBD49" s="1133"/>
      <c r="LBE49" s="1133"/>
      <c r="LBF49" s="1133"/>
      <c r="LBG49" s="1133"/>
      <c r="LBH49" s="1133"/>
      <c r="LBI49" s="1133"/>
      <c r="LBJ49" s="214"/>
      <c r="LBK49" s="214"/>
      <c r="LBL49" s="1122"/>
      <c r="LBM49" s="1121"/>
      <c r="LBN49" s="1129"/>
      <c r="LBO49" s="214"/>
      <c r="LBP49" s="214"/>
      <c r="LBQ49" s="214"/>
      <c r="LBR49" s="1130"/>
      <c r="LBS49" s="214"/>
      <c r="LBT49" s="1130"/>
      <c r="LBU49" s="1131"/>
      <c r="LBV49" s="1131"/>
      <c r="LBW49" s="1132"/>
      <c r="LBX49" s="1133"/>
      <c r="LBY49" s="1133"/>
      <c r="LBZ49" s="1133"/>
      <c r="LCA49" s="1133"/>
      <c r="LCB49" s="1133"/>
      <c r="LCC49" s="1133"/>
      <c r="LCD49" s="1133"/>
      <c r="LCE49" s="1133"/>
      <c r="LCF49" s="1133"/>
      <c r="LCG49" s="1133"/>
      <c r="LCH49" s="1133"/>
      <c r="LCI49" s="214"/>
      <c r="LCJ49" s="214"/>
      <c r="LCK49" s="1122"/>
      <c r="LCL49" s="1121"/>
      <c r="LCM49" s="1129"/>
      <c r="LCN49" s="214"/>
      <c r="LCO49" s="214"/>
      <c r="LCP49" s="214"/>
      <c r="LCQ49" s="1130"/>
      <c r="LCR49" s="214"/>
      <c r="LCS49" s="1130"/>
      <c r="LCT49" s="1131"/>
      <c r="LCU49" s="1131"/>
      <c r="LCV49" s="1132"/>
      <c r="LCW49" s="1133"/>
      <c r="LCX49" s="1133"/>
      <c r="LCY49" s="1133"/>
      <c r="LCZ49" s="1133"/>
      <c r="LDA49" s="1133"/>
      <c r="LDB49" s="1133"/>
      <c r="LDC49" s="1133"/>
      <c r="LDD49" s="1133"/>
      <c r="LDE49" s="1133"/>
      <c r="LDF49" s="1133"/>
      <c r="LDG49" s="1133"/>
      <c r="LDH49" s="214"/>
      <c r="LDI49" s="214"/>
      <c r="LDJ49" s="1122"/>
      <c r="LDK49" s="1121"/>
      <c r="LDL49" s="1129"/>
      <c r="LDM49" s="214"/>
      <c r="LDN49" s="214"/>
      <c r="LDO49" s="214"/>
      <c r="LDP49" s="1130"/>
      <c r="LDQ49" s="214"/>
      <c r="LDR49" s="1130"/>
      <c r="LDS49" s="1131"/>
      <c r="LDT49" s="1131"/>
      <c r="LDU49" s="1132"/>
      <c r="LDV49" s="1133"/>
      <c r="LDW49" s="1133"/>
      <c r="LDX49" s="1133"/>
      <c r="LDY49" s="1133"/>
      <c r="LDZ49" s="1133"/>
      <c r="LEA49" s="1133"/>
      <c r="LEB49" s="1133"/>
      <c r="LEC49" s="1133"/>
      <c r="LED49" s="1133"/>
      <c r="LEE49" s="1133"/>
      <c r="LEF49" s="1133"/>
      <c r="LEG49" s="214"/>
      <c r="LEH49" s="214"/>
      <c r="LEI49" s="1122"/>
      <c r="LEJ49" s="1121"/>
      <c r="LEK49" s="1129"/>
      <c r="LEL49" s="214"/>
      <c r="LEM49" s="214"/>
      <c r="LEN49" s="214"/>
      <c r="LEO49" s="1130"/>
      <c r="LEP49" s="214"/>
      <c r="LEQ49" s="1130"/>
      <c r="LER49" s="1131"/>
      <c r="LES49" s="1131"/>
      <c r="LET49" s="1132"/>
      <c r="LEU49" s="1133"/>
      <c r="LEV49" s="1133"/>
      <c r="LEW49" s="1133"/>
      <c r="LEX49" s="1133"/>
      <c r="LEY49" s="1133"/>
      <c r="LEZ49" s="1133"/>
      <c r="LFA49" s="1133"/>
      <c r="LFB49" s="1133"/>
      <c r="LFC49" s="1133"/>
      <c r="LFD49" s="1133"/>
      <c r="LFE49" s="1133"/>
      <c r="LFF49" s="214"/>
      <c r="LFG49" s="214"/>
      <c r="LFH49" s="1122"/>
      <c r="LFI49" s="1121"/>
      <c r="LFJ49" s="1129"/>
      <c r="LFK49" s="214"/>
      <c r="LFL49" s="214"/>
      <c r="LFM49" s="214"/>
      <c r="LFN49" s="1130"/>
      <c r="LFO49" s="214"/>
      <c r="LFP49" s="1130"/>
      <c r="LFQ49" s="1131"/>
      <c r="LFR49" s="1131"/>
      <c r="LFS49" s="1132"/>
      <c r="LFT49" s="1133"/>
      <c r="LFU49" s="1133"/>
      <c r="LFV49" s="1133"/>
      <c r="LFW49" s="1133"/>
      <c r="LFX49" s="1133"/>
      <c r="LFY49" s="1133"/>
      <c r="LFZ49" s="1133"/>
      <c r="LGA49" s="1133"/>
      <c r="LGB49" s="1133"/>
      <c r="LGC49" s="1133"/>
      <c r="LGD49" s="1133"/>
      <c r="LGE49" s="214"/>
      <c r="LGF49" s="214"/>
      <c r="LGG49" s="1122"/>
      <c r="LGH49" s="1121"/>
      <c r="LGI49" s="1129"/>
      <c r="LGJ49" s="214"/>
      <c r="LGK49" s="214"/>
      <c r="LGL49" s="214"/>
      <c r="LGM49" s="1130"/>
      <c r="LGN49" s="214"/>
      <c r="LGO49" s="1130"/>
      <c r="LGP49" s="1131"/>
      <c r="LGQ49" s="1131"/>
      <c r="LGR49" s="1132"/>
      <c r="LGS49" s="1133"/>
      <c r="LGT49" s="1133"/>
      <c r="LGU49" s="1133"/>
      <c r="LGV49" s="1133"/>
      <c r="LGW49" s="1133"/>
      <c r="LGX49" s="1133"/>
      <c r="LGY49" s="1133"/>
      <c r="LGZ49" s="1133"/>
      <c r="LHA49" s="1133"/>
      <c r="LHB49" s="1133"/>
      <c r="LHC49" s="1133"/>
      <c r="LHD49" s="214"/>
      <c r="LHE49" s="214"/>
      <c r="LHF49" s="1122"/>
      <c r="LHG49" s="1121"/>
      <c r="LHH49" s="1129"/>
      <c r="LHI49" s="214"/>
      <c r="LHJ49" s="214"/>
      <c r="LHK49" s="214"/>
      <c r="LHL49" s="1130"/>
      <c r="LHM49" s="214"/>
      <c r="LHN49" s="1130"/>
      <c r="LHO49" s="1131"/>
      <c r="LHP49" s="1131"/>
      <c r="LHQ49" s="1132"/>
      <c r="LHR49" s="1133"/>
      <c r="LHS49" s="1133"/>
      <c r="LHT49" s="1133"/>
      <c r="LHU49" s="1133"/>
      <c r="LHV49" s="1133"/>
      <c r="LHW49" s="1133"/>
      <c r="LHX49" s="1133"/>
      <c r="LHY49" s="1133"/>
      <c r="LHZ49" s="1133"/>
      <c r="LIA49" s="1133"/>
      <c r="LIB49" s="1133"/>
      <c r="LIC49" s="214"/>
      <c r="LID49" s="214"/>
      <c r="LIE49" s="1122"/>
      <c r="LIF49" s="1121"/>
      <c r="LIG49" s="1129"/>
      <c r="LIH49" s="214"/>
      <c r="LII49" s="214"/>
      <c r="LIJ49" s="214"/>
      <c r="LIK49" s="1130"/>
      <c r="LIL49" s="214"/>
      <c r="LIM49" s="1130"/>
      <c r="LIN49" s="1131"/>
      <c r="LIO49" s="1131"/>
      <c r="LIP49" s="1132"/>
      <c r="LIQ49" s="1133"/>
      <c r="LIR49" s="1133"/>
      <c r="LIS49" s="1133"/>
      <c r="LIT49" s="1133"/>
      <c r="LIU49" s="1133"/>
      <c r="LIV49" s="1133"/>
      <c r="LIW49" s="1133"/>
      <c r="LIX49" s="1133"/>
      <c r="LIY49" s="1133"/>
      <c r="LIZ49" s="1133"/>
      <c r="LJA49" s="1133"/>
      <c r="LJB49" s="214"/>
      <c r="LJC49" s="214"/>
      <c r="LJD49" s="1122"/>
      <c r="LJE49" s="1121"/>
      <c r="LJF49" s="1129"/>
      <c r="LJG49" s="214"/>
      <c r="LJH49" s="214"/>
      <c r="LJI49" s="214"/>
      <c r="LJJ49" s="1130"/>
      <c r="LJK49" s="214"/>
      <c r="LJL49" s="1130"/>
      <c r="LJM49" s="1131"/>
      <c r="LJN49" s="1131"/>
      <c r="LJO49" s="1132"/>
      <c r="LJP49" s="1133"/>
      <c r="LJQ49" s="1133"/>
      <c r="LJR49" s="1133"/>
      <c r="LJS49" s="1133"/>
      <c r="LJT49" s="1133"/>
      <c r="LJU49" s="1133"/>
      <c r="LJV49" s="1133"/>
      <c r="LJW49" s="1133"/>
      <c r="LJX49" s="1133"/>
      <c r="LJY49" s="1133"/>
      <c r="LJZ49" s="1133"/>
      <c r="LKA49" s="214"/>
      <c r="LKB49" s="214"/>
      <c r="LKC49" s="1122"/>
      <c r="LKD49" s="1121"/>
      <c r="LKE49" s="1129"/>
      <c r="LKF49" s="214"/>
      <c r="LKG49" s="214"/>
      <c r="LKH49" s="214"/>
      <c r="LKI49" s="1130"/>
      <c r="LKJ49" s="214"/>
      <c r="LKK49" s="1130"/>
      <c r="LKL49" s="1131"/>
      <c r="LKM49" s="1131"/>
      <c r="LKN49" s="1132"/>
      <c r="LKO49" s="1133"/>
      <c r="LKP49" s="1133"/>
      <c r="LKQ49" s="1133"/>
      <c r="LKR49" s="1133"/>
      <c r="LKS49" s="1133"/>
      <c r="LKT49" s="1133"/>
      <c r="LKU49" s="1133"/>
      <c r="LKV49" s="1133"/>
      <c r="LKW49" s="1133"/>
      <c r="LKX49" s="1133"/>
      <c r="LKY49" s="1133"/>
      <c r="LKZ49" s="214"/>
      <c r="LLA49" s="214"/>
      <c r="LLB49" s="1122"/>
      <c r="LLC49" s="1121"/>
      <c r="LLD49" s="1129"/>
      <c r="LLE49" s="214"/>
      <c r="LLF49" s="214"/>
      <c r="LLG49" s="214"/>
      <c r="LLH49" s="1130"/>
      <c r="LLI49" s="214"/>
      <c r="LLJ49" s="1130"/>
      <c r="LLK49" s="1131"/>
      <c r="LLL49" s="1131"/>
      <c r="LLM49" s="1132"/>
      <c r="LLN49" s="1133"/>
      <c r="LLO49" s="1133"/>
      <c r="LLP49" s="1133"/>
      <c r="LLQ49" s="1133"/>
      <c r="LLR49" s="1133"/>
      <c r="LLS49" s="1133"/>
      <c r="LLT49" s="1133"/>
      <c r="LLU49" s="1133"/>
      <c r="LLV49" s="1133"/>
      <c r="LLW49" s="1133"/>
      <c r="LLX49" s="1133"/>
      <c r="LLY49" s="214"/>
      <c r="LLZ49" s="214"/>
      <c r="LMA49" s="1122"/>
      <c r="LMB49" s="1121"/>
      <c r="LMC49" s="1129"/>
      <c r="LMD49" s="214"/>
      <c r="LME49" s="214"/>
      <c r="LMF49" s="214"/>
      <c r="LMG49" s="1130"/>
      <c r="LMH49" s="214"/>
      <c r="LMI49" s="1130"/>
      <c r="LMJ49" s="1131"/>
      <c r="LMK49" s="1131"/>
      <c r="LML49" s="1132"/>
      <c r="LMM49" s="1133"/>
      <c r="LMN49" s="1133"/>
      <c r="LMO49" s="1133"/>
      <c r="LMP49" s="1133"/>
      <c r="LMQ49" s="1133"/>
      <c r="LMR49" s="1133"/>
      <c r="LMS49" s="1133"/>
      <c r="LMT49" s="1133"/>
      <c r="LMU49" s="1133"/>
      <c r="LMV49" s="1133"/>
      <c r="LMW49" s="1133"/>
      <c r="LMX49" s="214"/>
      <c r="LMY49" s="214"/>
      <c r="LMZ49" s="1122"/>
      <c r="LNA49" s="1121"/>
      <c r="LNB49" s="1129"/>
      <c r="LNC49" s="214"/>
      <c r="LND49" s="214"/>
      <c r="LNE49" s="214"/>
      <c r="LNF49" s="1130"/>
      <c r="LNG49" s="214"/>
      <c r="LNH49" s="1130"/>
      <c r="LNI49" s="1131"/>
      <c r="LNJ49" s="1131"/>
      <c r="LNK49" s="1132"/>
      <c r="LNL49" s="1133"/>
      <c r="LNM49" s="1133"/>
      <c r="LNN49" s="1133"/>
      <c r="LNO49" s="1133"/>
      <c r="LNP49" s="1133"/>
      <c r="LNQ49" s="1133"/>
      <c r="LNR49" s="1133"/>
      <c r="LNS49" s="1133"/>
      <c r="LNT49" s="1133"/>
      <c r="LNU49" s="1133"/>
      <c r="LNV49" s="1133"/>
      <c r="LNW49" s="214"/>
      <c r="LNX49" s="214"/>
      <c r="LNY49" s="1122"/>
      <c r="LNZ49" s="1121"/>
      <c r="LOA49" s="1129"/>
      <c r="LOB49" s="214"/>
      <c r="LOC49" s="214"/>
      <c r="LOD49" s="214"/>
      <c r="LOE49" s="1130"/>
      <c r="LOF49" s="214"/>
      <c r="LOG49" s="1130"/>
      <c r="LOH49" s="1131"/>
      <c r="LOI49" s="1131"/>
      <c r="LOJ49" s="1132"/>
      <c r="LOK49" s="1133"/>
      <c r="LOL49" s="1133"/>
      <c r="LOM49" s="1133"/>
      <c r="LON49" s="1133"/>
      <c r="LOO49" s="1133"/>
      <c r="LOP49" s="1133"/>
      <c r="LOQ49" s="1133"/>
      <c r="LOR49" s="1133"/>
      <c r="LOS49" s="1133"/>
      <c r="LOT49" s="1133"/>
      <c r="LOU49" s="1133"/>
      <c r="LOV49" s="214"/>
      <c r="LOW49" s="214"/>
      <c r="LOX49" s="1122"/>
      <c r="LOY49" s="1121"/>
      <c r="LOZ49" s="1129"/>
      <c r="LPA49" s="214"/>
      <c r="LPB49" s="214"/>
      <c r="LPC49" s="214"/>
      <c r="LPD49" s="1130"/>
      <c r="LPE49" s="214"/>
      <c r="LPF49" s="1130"/>
      <c r="LPG49" s="1131"/>
      <c r="LPH49" s="1131"/>
      <c r="LPI49" s="1132"/>
      <c r="LPJ49" s="1133"/>
      <c r="LPK49" s="1133"/>
      <c r="LPL49" s="1133"/>
      <c r="LPM49" s="1133"/>
      <c r="LPN49" s="1133"/>
      <c r="LPO49" s="1133"/>
      <c r="LPP49" s="1133"/>
      <c r="LPQ49" s="1133"/>
      <c r="LPR49" s="1133"/>
      <c r="LPS49" s="1133"/>
      <c r="LPT49" s="1133"/>
      <c r="LPU49" s="214"/>
      <c r="LPV49" s="214"/>
      <c r="LPW49" s="1122"/>
      <c r="LPX49" s="1121"/>
      <c r="LPY49" s="1129"/>
      <c r="LPZ49" s="214"/>
      <c r="LQA49" s="214"/>
      <c r="LQB49" s="214"/>
      <c r="LQC49" s="1130"/>
      <c r="LQD49" s="214"/>
      <c r="LQE49" s="1130"/>
      <c r="LQF49" s="1131"/>
      <c r="LQG49" s="1131"/>
      <c r="LQH49" s="1132"/>
      <c r="LQI49" s="1133"/>
      <c r="LQJ49" s="1133"/>
      <c r="LQK49" s="1133"/>
      <c r="LQL49" s="1133"/>
      <c r="LQM49" s="1133"/>
      <c r="LQN49" s="1133"/>
      <c r="LQO49" s="1133"/>
      <c r="LQP49" s="1133"/>
      <c r="LQQ49" s="1133"/>
      <c r="LQR49" s="1133"/>
      <c r="LQS49" s="1133"/>
      <c r="LQT49" s="214"/>
      <c r="LQU49" s="214"/>
      <c r="LQV49" s="1122"/>
      <c r="LQW49" s="1121"/>
      <c r="LQX49" s="1129"/>
      <c r="LQY49" s="214"/>
      <c r="LQZ49" s="214"/>
      <c r="LRA49" s="214"/>
      <c r="LRB49" s="1130"/>
      <c r="LRC49" s="214"/>
      <c r="LRD49" s="1130"/>
      <c r="LRE49" s="1131"/>
      <c r="LRF49" s="1131"/>
      <c r="LRG49" s="1132"/>
      <c r="LRH49" s="1133"/>
      <c r="LRI49" s="1133"/>
      <c r="LRJ49" s="1133"/>
      <c r="LRK49" s="1133"/>
      <c r="LRL49" s="1133"/>
      <c r="LRM49" s="1133"/>
      <c r="LRN49" s="1133"/>
      <c r="LRO49" s="1133"/>
      <c r="LRP49" s="1133"/>
      <c r="LRQ49" s="1133"/>
      <c r="LRR49" s="1133"/>
      <c r="LRS49" s="214"/>
      <c r="LRT49" s="214"/>
      <c r="LRU49" s="1122"/>
      <c r="LRV49" s="1121"/>
      <c r="LRW49" s="1129"/>
      <c r="LRX49" s="214"/>
      <c r="LRY49" s="214"/>
      <c r="LRZ49" s="214"/>
      <c r="LSA49" s="1130"/>
      <c r="LSB49" s="214"/>
      <c r="LSC49" s="1130"/>
      <c r="LSD49" s="1131"/>
      <c r="LSE49" s="1131"/>
      <c r="LSF49" s="1132"/>
      <c r="LSG49" s="1133"/>
      <c r="LSH49" s="1133"/>
      <c r="LSI49" s="1133"/>
      <c r="LSJ49" s="1133"/>
      <c r="LSK49" s="1133"/>
      <c r="LSL49" s="1133"/>
      <c r="LSM49" s="1133"/>
      <c r="LSN49" s="1133"/>
      <c r="LSO49" s="1133"/>
      <c r="LSP49" s="1133"/>
      <c r="LSQ49" s="1133"/>
      <c r="LSR49" s="214"/>
      <c r="LSS49" s="214"/>
      <c r="LST49" s="1122"/>
      <c r="LSU49" s="1121"/>
      <c r="LSV49" s="1129"/>
      <c r="LSW49" s="214"/>
      <c r="LSX49" s="214"/>
      <c r="LSY49" s="214"/>
      <c r="LSZ49" s="1130"/>
      <c r="LTA49" s="214"/>
      <c r="LTB49" s="1130"/>
      <c r="LTC49" s="1131"/>
      <c r="LTD49" s="1131"/>
      <c r="LTE49" s="1132"/>
      <c r="LTF49" s="1133"/>
      <c r="LTG49" s="1133"/>
      <c r="LTH49" s="1133"/>
      <c r="LTI49" s="1133"/>
      <c r="LTJ49" s="1133"/>
      <c r="LTK49" s="1133"/>
      <c r="LTL49" s="1133"/>
      <c r="LTM49" s="1133"/>
      <c r="LTN49" s="1133"/>
      <c r="LTO49" s="1133"/>
      <c r="LTP49" s="1133"/>
      <c r="LTQ49" s="214"/>
      <c r="LTR49" s="214"/>
      <c r="LTS49" s="1122"/>
      <c r="LTT49" s="1121"/>
      <c r="LTU49" s="1129"/>
      <c r="LTV49" s="214"/>
      <c r="LTW49" s="214"/>
      <c r="LTX49" s="214"/>
      <c r="LTY49" s="1130"/>
      <c r="LTZ49" s="214"/>
      <c r="LUA49" s="1130"/>
      <c r="LUB49" s="1131"/>
      <c r="LUC49" s="1131"/>
      <c r="LUD49" s="1132"/>
      <c r="LUE49" s="1133"/>
      <c r="LUF49" s="1133"/>
      <c r="LUG49" s="1133"/>
      <c r="LUH49" s="1133"/>
      <c r="LUI49" s="1133"/>
      <c r="LUJ49" s="1133"/>
      <c r="LUK49" s="1133"/>
      <c r="LUL49" s="1133"/>
      <c r="LUM49" s="1133"/>
      <c r="LUN49" s="1133"/>
      <c r="LUO49" s="1133"/>
      <c r="LUP49" s="214"/>
      <c r="LUQ49" s="214"/>
      <c r="LUR49" s="1122"/>
      <c r="LUS49" s="1121"/>
      <c r="LUT49" s="1129"/>
      <c r="LUU49" s="214"/>
      <c r="LUV49" s="214"/>
      <c r="LUW49" s="214"/>
      <c r="LUX49" s="1130"/>
      <c r="LUY49" s="214"/>
      <c r="LUZ49" s="1130"/>
      <c r="LVA49" s="1131"/>
      <c r="LVB49" s="1131"/>
      <c r="LVC49" s="1132"/>
      <c r="LVD49" s="1133"/>
      <c r="LVE49" s="1133"/>
      <c r="LVF49" s="1133"/>
      <c r="LVG49" s="1133"/>
      <c r="LVH49" s="1133"/>
      <c r="LVI49" s="1133"/>
      <c r="LVJ49" s="1133"/>
      <c r="LVK49" s="1133"/>
      <c r="LVL49" s="1133"/>
      <c r="LVM49" s="1133"/>
      <c r="LVN49" s="1133"/>
      <c r="LVO49" s="214"/>
      <c r="LVP49" s="214"/>
      <c r="LVQ49" s="1122"/>
      <c r="LVR49" s="1121"/>
      <c r="LVS49" s="1129"/>
      <c r="LVT49" s="214"/>
      <c r="LVU49" s="214"/>
      <c r="LVV49" s="214"/>
      <c r="LVW49" s="1130"/>
      <c r="LVX49" s="214"/>
      <c r="LVY49" s="1130"/>
      <c r="LVZ49" s="1131"/>
      <c r="LWA49" s="1131"/>
      <c r="LWB49" s="1132"/>
      <c r="LWC49" s="1133"/>
      <c r="LWD49" s="1133"/>
      <c r="LWE49" s="1133"/>
      <c r="LWF49" s="1133"/>
      <c r="LWG49" s="1133"/>
      <c r="LWH49" s="1133"/>
      <c r="LWI49" s="1133"/>
      <c r="LWJ49" s="1133"/>
      <c r="LWK49" s="1133"/>
      <c r="LWL49" s="1133"/>
      <c r="LWM49" s="1133"/>
      <c r="LWN49" s="214"/>
      <c r="LWO49" s="214"/>
      <c r="LWP49" s="1122"/>
      <c r="LWQ49" s="1121"/>
      <c r="LWR49" s="1129"/>
      <c r="LWS49" s="214"/>
      <c r="LWT49" s="214"/>
      <c r="LWU49" s="214"/>
      <c r="LWV49" s="1130"/>
      <c r="LWW49" s="214"/>
      <c r="LWX49" s="1130"/>
      <c r="LWY49" s="1131"/>
      <c r="LWZ49" s="1131"/>
      <c r="LXA49" s="1132"/>
      <c r="LXB49" s="1133"/>
      <c r="LXC49" s="1133"/>
      <c r="LXD49" s="1133"/>
      <c r="LXE49" s="1133"/>
      <c r="LXF49" s="1133"/>
      <c r="LXG49" s="1133"/>
      <c r="LXH49" s="1133"/>
      <c r="LXI49" s="1133"/>
      <c r="LXJ49" s="1133"/>
      <c r="LXK49" s="1133"/>
      <c r="LXL49" s="1133"/>
      <c r="LXM49" s="214"/>
      <c r="LXN49" s="214"/>
      <c r="LXO49" s="1122"/>
      <c r="LXP49" s="1121"/>
      <c r="LXQ49" s="1129"/>
      <c r="LXR49" s="214"/>
      <c r="LXS49" s="214"/>
      <c r="LXT49" s="214"/>
      <c r="LXU49" s="1130"/>
      <c r="LXV49" s="214"/>
      <c r="LXW49" s="1130"/>
      <c r="LXX49" s="1131"/>
      <c r="LXY49" s="1131"/>
      <c r="LXZ49" s="1132"/>
      <c r="LYA49" s="1133"/>
      <c r="LYB49" s="1133"/>
      <c r="LYC49" s="1133"/>
      <c r="LYD49" s="1133"/>
      <c r="LYE49" s="1133"/>
      <c r="LYF49" s="1133"/>
      <c r="LYG49" s="1133"/>
      <c r="LYH49" s="1133"/>
      <c r="LYI49" s="1133"/>
      <c r="LYJ49" s="1133"/>
      <c r="LYK49" s="1133"/>
      <c r="LYL49" s="214"/>
      <c r="LYM49" s="214"/>
      <c r="LYN49" s="1122"/>
      <c r="LYO49" s="1121"/>
      <c r="LYP49" s="1129"/>
      <c r="LYQ49" s="214"/>
      <c r="LYR49" s="214"/>
      <c r="LYS49" s="214"/>
      <c r="LYT49" s="1130"/>
      <c r="LYU49" s="214"/>
      <c r="LYV49" s="1130"/>
      <c r="LYW49" s="1131"/>
      <c r="LYX49" s="1131"/>
      <c r="LYY49" s="1132"/>
      <c r="LYZ49" s="1133"/>
      <c r="LZA49" s="1133"/>
      <c r="LZB49" s="1133"/>
      <c r="LZC49" s="1133"/>
      <c r="LZD49" s="1133"/>
      <c r="LZE49" s="1133"/>
      <c r="LZF49" s="1133"/>
      <c r="LZG49" s="1133"/>
      <c r="LZH49" s="1133"/>
      <c r="LZI49" s="1133"/>
      <c r="LZJ49" s="1133"/>
      <c r="LZK49" s="214"/>
      <c r="LZL49" s="214"/>
      <c r="LZM49" s="1122"/>
      <c r="LZN49" s="1121"/>
      <c r="LZO49" s="1129"/>
      <c r="LZP49" s="214"/>
      <c r="LZQ49" s="214"/>
      <c r="LZR49" s="214"/>
      <c r="LZS49" s="1130"/>
      <c r="LZT49" s="214"/>
      <c r="LZU49" s="1130"/>
      <c r="LZV49" s="1131"/>
      <c r="LZW49" s="1131"/>
      <c r="LZX49" s="1132"/>
      <c r="LZY49" s="1133"/>
      <c r="LZZ49" s="1133"/>
      <c r="MAA49" s="1133"/>
      <c r="MAB49" s="1133"/>
      <c r="MAC49" s="1133"/>
      <c r="MAD49" s="1133"/>
      <c r="MAE49" s="1133"/>
      <c r="MAF49" s="1133"/>
      <c r="MAG49" s="1133"/>
      <c r="MAH49" s="1133"/>
      <c r="MAI49" s="1133"/>
      <c r="MAJ49" s="214"/>
      <c r="MAK49" s="214"/>
      <c r="MAL49" s="1122"/>
      <c r="MAM49" s="1121"/>
      <c r="MAN49" s="1129"/>
      <c r="MAO49" s="214"/>
      <c r="MAP49" s="214"/>
      <c r="MAQ49" s="214"/>
      <c r="MAR49" s="1130"/>
      <c r="MAS49" s="214"/>
      <c r="MAT49" s="1130"/>
      <c r="MAU49" s="1131"/>
      <c r="MAV49" s="1131"/>
      <c r="MAW49" s="1132"/>
      <c r="MAX49" s="1133"/>
      <c r="MAY49" s="1133"/>
      <c r="MAZ49" s="1133"/>
      <c r="MBA49" s="1133"/>
      <c r="MBB49" s="1133"/>
      <c r="MBC49" s="1133"/>
      <c r="MBD49" s="1133"/>
      <c r="MBE49" s="1133"/>
      <c r="MBF49" s="1133"/>
      <c r="MBG49" s="1133"/>
      <c r="MBH49" s="1133"/>
      <c r="MBI49" s="214"/>
      <c r="MBJ49" s="214"/>
      <c r="MBK49" s="1122"/>
      <c r="MBL49" s="1121"/>
      <c r="MBM49" s="1129"/>
      <c r="MBN49" s="214"/>
      <c r="MBO49" s="214"/>
      <c r="MBP49" s="214"/>
      <c r="MBQ49" s="1130"/>
      <c r="MBR49" s="214"/>
      <c r="MBS49" s="1130"/>
      <c r="MBT49" s="1131"/>
      <c r="MBU49" s="1131"/>
      <c r="MBV49" s="1132"/>
      <c r="MBW49" s="1133"/>
      <c r="MBX49" s="1133"/>
      <c r="MBY49" s="1133"/>
      <c r="MBZ49" s="1133"/>
      <c r="MCA49" s="1133"/>
      <c r="MCB49" s="1133"/>
      <c r="MCC49" s="1133"/>
      <c r="MCD49" s="1133"/>
      <c r="MCE49" s="1133"/>
      <c r="MCF49" s="1133"/>
      <c r="MCG49" s="1133"/>
      <c r="MCH49" s="214"/>
      <c r="MCI49" s="214"/>
      <c r="MCJ49" s="1122"/>
      <c r="MCK49" s="1121"/>
      <c r="MCL49" s="1129"/>
      <c r="MCM49" s="214"/>
      <c r="MCN49" s="214"/>
      <c r="MCO49" s="214"/>
      <c r="MCP49" s="1130"/>
      <c r="MCQ49" s="214"/>
      <c r="MCR49" s="1130"/>
      <c r="MCS49" s="1131"/>
      <c r="MCT49" s="1131"/>
      <c r="MCU49" s="1132"/>
      <c r="MCV49" s="1133"/>
      <c r="MCW49" s="1133"/>
      <c r="MCX49" s="1133"/>
      <c r="MCY49" s="1133"/>
      <c r="MCZ49" s="1133"/>
      <c r="MDA49" s="1133"/>
      <c r="MDB49" s="1133"/>
      <c r="MDC49" s="1133"/>
      <c r="MDD49" s="1133"/>
      <c r="MDE49" s="1133"/>
      <c r="MDF49" s="1133"/>
      <c r="MDG49" s="214"/>
      <c r="MDH49" s="214"/>
      <c r="MDI49" s="1122"/>
      <c r="MDJ49" s="1121"/>
      <c r="MDK49" s="1129"/>
      <c r="MDL49" s="214"/>
      <c r="MDM49" s="214"/>
      <c r="MDN49" s="214"/>
      <c r="MDO49" s="1130"/>
      <c r="MDP49" s="214"/>
      <c r="MDQ49" s="1130"/>
      <c r="MDR49" s="1131"/>
      <c r="MDS49" s="1131"/>
      <c r="MDT49" s="1132"/>
      <c r="MDU49" s="1133"/>
      <c r="MDV49" s="1133"/>
      <c r="MDW49" s="1133"/>
      <c r="MDX49" s="1133"/>
      <c r="MDY49" s="1133"/>
      <c r="MDZ49" s="1133"/>
      <c r="MEA49" s="1133"/>
      <c r="MEB49" s="1133"/>
      <c r="MEC49" s="1133"/>
      <c r="MED49" s="1133"/>
      <c r="MEE49" s="1133"/>
      <c r="MEF49" s="214"/>
      <c r="MEG49" s="214"/>
      <c r="MEH49" s="1122"/>
      <c r="MEI49" s="1121"/>
      <c r="MEJ49" s="1129"/>
      <c r="MEK49" s="214"/>
      <c r="MEL49" s="214"/>
      <c r="MEM49" s="214"/>
      <c r="MEN49" s="1130"/>
      <c r="MEO49" s="214"/>
      <c r="MEP49" s="1130"/>
      <c r="MEQ49" s="1131"/>
      <c r="MER49" s="1131"/>
      <c r="MES49" s="1132"/>
      <c r="MET49" s="1133"/>
      <c r="MEU49" s="1133"/>
      <c r="MEV49" s="1133"/>
      <c r="MEW49" s="1133"/>
      <c r="MEX49" s="1133"/>
      <c r="MEY49" s="1133"/>
      <c r="MEZ49" s="1133"/>
      <c r="MFA49" s="1133"/>
      <c r="MFB49" s="1133"/>
      <c r="MFC49" s="1133"/>
      <c r="MFD49" s="1133"/>
      <c r="MFE49" s="214"/>
      <c r="MFF49" s="214"/>
      <c r="MFG49" s="1122"/>
      <c r="MFH49" s="1121"/>
      <c r="MFI49" s="1129"/>
      <c r="MFJ49" s="214"/>
      <c r="MFK49" s="214"/>
      <c r="MFL49" s="214"/>
      <c r="MFM49" s="1130"/>
      <c r="MFN49" s="214"/>
      <c r="MFO49" s="1130"/>
      <c r="MFP49" s="1131"/>
      <c r="MFQ49" s="1131"/>
      <c r="MFR49" s="1132"/>
      <c r="MFS49" s="1133"/>
      <c r="MFT49" s="1133"/>
      <c r="MFU49" s="1133"/>
      <c r="MFV49" s="1133"/>
      <c r="MFW49" s="1133"/>
      <c r="MFX49" s="1133"/>
      <c r="MFY49" s="1133"/>
      <c r="MFZ49" s="1133"/>
      <c r="MGA49" s="1133"/>
      <c r="MGB49" s="1133"/>
      <c r="MGC49" s="1133"/>
      <c r="MGD49" s="214"/>
      <c r="MGE49" s="214"/>
      <c r="MGF49" s="1122"/>
      <c r="MGG49" s="1121"/>
      <c r="MGH49" s="1129"/>
      <c r="MGI49" s="214"/>
      <c r="MGJ49" s="214"/>
      <c r="MGK49" s="214"/>
      <c r="MGL49" s="1130"/>
      <c r="MGM49" s="214"/>
      <c r="MGN49" s="1130"/>
      <c r="MGO49" s="1131"/>
      <c r="MGP49" s="1131"/>
      <c r="MGQ49" s="1132"/>
      <c r="MGR49" s="1133"/>
      <c r="MGS49" s="1133"/>
      <c r="MGT49" s="1133"/>
      <c r="MGU49" s="1133"/>
      <c r="MGV49" s="1133"/>
      <c r="MGW49" s="1133"/>
      <c r="MGX49" s="1133"/>
      <c r="MGY49" s="1133"/>
      <c r="MGZ49" s="1133"/>
      <c r="MHA49" s="1133"/>
      <c r="MHB49" s="1133"/>
      <c r="MHC49" s="214"/>
      <c r="MHD49" s="214"/>
      <c r="MHE49" s="1122"/>
      <c r="MHF49" s="1121"/>
      <c r="MHG49" s="1129"/>
      <c r="MHH49" s="214"/>
      <c r="MHI49" s="214"/>
      <c r="MHJ49" s="214"/>
      <c r="MHK49" s="1130"/>
      <c r="MHL49" s="214"/>
      <c r="MHM49" s="1130"/>
      <c r="MHN49" s="1131"/>
      <c r="MHO49" s="1131"/>
      <c r="MHP49" s="1132"/>
      <c r="MHQ49" s="1133"/>
      <c r="MHR49" s="1133"/>
      <c r="MHS49" s="1133"/>
      <c r="MHT49" s="1133"/>
      <c r="MHU49" s="1133"/>
      <c r="MHV49" s="1133"/>
      <c r="MHW49" s="1133"/>
      <c r="MHX49" s="1133"/>
      <c r="MHY49" s="1133"/>
      <c r="MHZ49" s="1133"/>
      <c r="MIA49" s="1133"/>
      <c r="MIB49" s="214"/>
      <c r="MIC49" s="214"/>
      <c r="MID49" s="1122"/>
      <c r="MIE49" s="1121"/>
      <c r="MIF49" s="1129"/>
      <c r="MIG49" s="214"/>
      <c r="MIH49" s="214"/>
      <c r="MII49" s="214"/>
      <c r="MIJ49" s="1130"/>
      <c r="MIK49" s="214"/>
      <c r="MIL49" s="1130"/>
      <c r="MIM49" s="1131"/>
      <c r="MIN49" s="1131"/>
      <c r="MIO49" s="1132"/>
      <c r="MIP49" s="1133"/>
      <c r="MIQ49" s="1133"/>
      <c r="MIR49" s="1133"/>
      <c r="MIS49" s="1133"/>
      <c r="MIT49" s="1133"/>
      <c r="MIU49" s="1133"/>
      <c r="MIV49" s="1133"/>
      <c r="MIW49" s="1133"/>
      <c r="MIX49" s="1133"/>
      <c r="MIY49" s="1133"/>
      <c r="MIZ49" s="1133"/>
      <c r="MJA49" s="214"/>
      <c r="MJB49" s="214"/>
      <c r="MJC49" s="1122"/>
      <c r="MJD49" s="1121"/>
      <c r="MJE49" s="1129"/>
      <c r="MJF49" s="214"/>
      <c r="MJG49" s="214"/>
      <c r="MJH49" s="214"/>
      <c r="MJI49" s="1130"/>
      <c r="MJJ49" s="214"/>
      <c r="MJK49" s="1130"/>
      <c r="MJL49" s="1131"/>
      <c r="MJM49" s="1131"/>
      <c r="MJN49" s="1132"/>
      <c r="MJO49" s="1133"/>
      <c r="MJP49" s="1133"/>
      <c r="MJQ49" s="1133"/>
      <c r="MJR49" s="1133"/>
      <c r="MJS49" s="1133"/>
      <c r="MJT49" s="1133"/>
      <c r="MJU49" s="1133"/>
      <c r="MJV49" s="1133"/>
      <c r="MJW49" s="1133"/>
      <c r="MJX49" s="1133"/>
      <c r="MJY49" s="1133"/>
      <c r="MJZ49" s="214"/>
      <c r="MKA49" s="214"/>
      <c r="MKB49" s="1122"/>
      <c r="MKC49" s="1121"/>
      <c r="MKD49" s="1129"/>
      <c r="MKE49" s="214"/>
      <c r="MKF49" s="214"/>
      <c r="MKG49" s="214"/>
      <c r="MKH49" s="1130"/>
      <c r="MKI49" s="214"/>
      <c r="MKJ49" s="1130"/>
      <c r="MKK49" s="1131"/>
      <c r="MKL49" s="1131"/>
      <c r="MKM49" s="1132"/>
      <c r="MKN49" s="1133"/>
      <c r="MKO49" s="1133"/>
      <c r="MKP49" s="1133"/>
      <c r="MKQ49" s="1133"/>
      <c r="MKR49" s="1133"/>
      <c r="MKS49" s="1133"/>
      <c r="MKT49" s="1133"/>
      <c r="MKU49" s="1133"/>
      <c r="MKV49" s="1133"/>
      <c r="MKW49" s="1133"/>
      <c r="MKX49" s="1133"/>
      <c r="MKY49" s="214"/>
      <c r="MKZ49" s="214"/>
      <c r="MLA49" s="1122"/>
      <c r="MLB49" s="1121"/>
      <c r="MLC49" s="1129"/>
      <c r="MLD49" s="214"/>
      <c r="MLE49" s="214"/>
      <c r="MLF49" s="214"/>
      <c r="MLG49" s="1130"/>
      <c r="MLH49" s="214"/>
      <c r="MLI49" s="1130"/>
      <c r="MLJ49" s="1131"/>
      <c r="MLK49" s="1131"/>
      <c r="MLL49" s="1132"/>
      <c r="MLM49" s="1133"/>
      <c r="MLN49" s="1133"/>
      <c r="MLO49" s="1133"/>
      <c r="MLP49" s="1133"/>
      <c r="MLQ49" s="1133"/>
      <c r="MLR49" s="1133"/>
      <c r="MLS49" s="1133"/>
      <c r="MLT49" s="1133"/>
      <c r="MLU49" s="1133"/>
      <c r="MLV49" s="1133"/>
      <c r="MLW49" s="1133"/>
      <c r="MLX49" s="214"/>
      <c r="MLY49" s="214"/>
      <c r="MLZ49" s="1122"/>
      <c r="MMA49" s="1121"/>
      <c r="MMB49" s="1129"/>
      <c r="MMC49" s="214"/>
      <c r="MMD49" s="214"/>
      <c r="MME49" s="214"/>
      <c r="MMF49" s="1130"/>
      <c r="MMG49" s="214"/>
      <c r="MMH49" s="1130"/>
      <c r="MMI49" s="1131"/>
      <c r="MMJ49" s="1131"/>
      <c r="MMK49" s="1132"/>
      <c r="MML49" s="1133"/>
      <c r="MMM49" s="1133"/>
      <c r="MMN49" s="1133"/>
      <c r="MMO49" s="1133"/>
      <c r="MMP49" s="1133"/>
      <c r="MMQ49" s="1133"/>
      <c r="MMR49" s="1133"/>
      <c r="MMS49" s="1133"/>
      <c r="MMT49" s="1133"/>
      <c r="MMU49" s="1133"/>
      <c r="MMV49" s="1133"/>
      <c r="MMW49" s="214"/>
      <c r="MMX49" s="214"/>
      <c r="MMY49" s="1122"/>
      <c r="MMZ49" s="1121"/>
      <c r="MNA49" s="1129"/>
      <c r="MNB49" s="214"/>
      <c r="MNC49" s="214"/>
      <c r="MND49" s="214"/>
      <c r="MNE49" s="1130"/>
      <c r="MNF49" s="214"/>
      <c r="MNG49" s="1130"/>
      <c r="MNH49" s="1131"/>
      <c r="MNI49" s="1131"/>
      <c r="MNJ49" s="1132"/>
      <c r="MNK49" s="1133"/>
      <c r="MNL49" s="1133"/>
      <c r="MNM49" s="1133"/>
      <c r="MNN49" s="1133"/>
      <c r="MNO49" s="1133"/>
      <c r="MNP49" s="1133"/>
      <c r="MNQ49" s="1133"/>
      <c r="MNR49" s="1133"/>
      <c r="MNS49" s="1133"/>
      <c r="MNT49" s="1133"/>
      <c r="MNU49" s="1133"/>
      <c r="MNV49" s="214"/>
      <c r="MNW49" s="214"/>
      <c r="MNX49" s="1122"/>
      <c r="MNY49" s="1121"/>
      <c r="MNZ49" s="1129"/>
      <c r="MOA49" s="214"/>
      <c r="MOB49" s="214"/>
      <c r="MOC49" s="214"/>
      <c r="MOD49" s="1130"/>
      <c r="MOE49" s="214"/>
      <c r="MOF49" s="1130"/>
      <c r="MOG49" s="1131"/>
      <c r="MOH49" s="1131"/>
      <c r="MOI49" s="1132"/>
      <c r="MOJ49" s="1133"/>
      <c r="MOK49" s="1133"/>
      <c r="MOL49" s="1133"/>
      <c r="MOM49" s="1133"/>
      <c r="MON49" s="1133"/>
      <c r="MOO49" s="1133"/>
      <c r="MOP49" s="1133"/>
      <c r="MOQ49" s="1133"/>
      <c r="MOR49" s="1133"/>
      <c r="MOS49" s="1133"/>
      <c r="MOT49" s="1133"/>
      <c r="MOU49" s="214"/>
      <c r="MOV49" s="214"/>
      <c r="MOW49" s="1122"/>
      <c r="MOX49" s="1121"/>
      <c r="MOY49" s="1129"/>
      <c r="MOZ49" s="214"/>
      <c r="MPA49" s="214"/>
      <c r="MPB49" s="214"/>
      <c r="MPC49" s="1130"/>
      <c r="MPD49" s="214"/>
      <c r="MPE49" s="1130"/>
      <c r="MPF49" s="1131"/>
      <c r="MPG49" s="1131"/>
      <c r="MPH49" s="1132"/>
      <c r="MPI49" s="1133"/>
      <c r="MPJ49" s="1133"/>
      <c r="MPK49" s="1133"/>
      <c r="MPL49" s="1133"/>
      <c r="MPM49" s="1133"/>
      <c r="MPN49" s="1133"/>
      <c r="MPO49" s="1133"/>
      <c r="MPP49" s="1133"/>
      <c r="MPQ49" s="1133"/>
      <c r="MPR49" s="1133"/>
      <c r="MPS49" s="1133"/>
      <c r="MPT49" s="214"/>
      <c r="MPU49" s="214"/>
      <c r="MPV49" s="1122"/>
      <c r="MPW49" s="1121"/>
      <c r="MPX49" s="1129"/>
      <c r="MPY49" s="214"/>
      <c r="MPZ49" s="214"/>
      <c r="MQA49" s="214"/>
      <c r="MQB49" s="1130"/>
      <c r="MQC49" s="214"/>
      <c r="MQD49" s="1130"/>
      <c r="MQE49" s="1131"/>
      <c r="MQF49" s="1131"/>
      <c r="MQG49" s="1132"/>
      <c r="MQH49" s="1133"/>
      <c r="MQI49" s="1133"/>
      <c r="MQJ49" s="1133"/>
      <c r="MQK49" s="1133"/>
      <c r="MQL49" s="1133"/>
      <c r="MQM49" s="1133"/>
      <c r="MQN49" s="1133"/>
      <c r="MQO49" s="1133"/>
      <c r="MQP49" s="1133"/>
      <c r="MQQ49" s="1133"/>
      <c r="MQR49" s="1133"/>
      <c r="MQS49" s="214"/>
      <c r="MQT49" s="214"/>
      <c r="MQU49" s="1122"/>
      <c r="MQV49" s="1121"/>
      <c r="MQW49" s="1129"/>
      <c r="MQX49" s="214"/>
      <c r="MQY49" s="214"/>
      <c r="MQZ49" s="214"/>
      <c r="MRA49" s="1130"/>
      <c r="MRB49" s="214"/>
      <c r="MRC49" s="1130"/>
      <c r="MRD49" s="1131"/>
      <c r="MRE49" s="1131"/>
      <c r="MRF49" s="1132"/>
      <c r="MRG49" s="1133"/>
      <c r="MRH49" s="1133"/>
      <c r="MRI49" s="1133"/>
      <c r="MRJ49" s="1133"/>
      <c r="MRK49" s="1133"/>
      <c r="MRL49" s="1133"/>
      <c r="MRM49" s="1133"/>
      <c r="MRN49" s="1133"/>
      <c r="MRO49" s="1133"/>
      <c r="MRP49" s="1133"/>
      <c r="MRQ49" s="1133"/>
      <c r="MRR49" s="214"/>
      <c r="MRS49" s="214"/>
      <c r="MRT49" s="1122"/>
      <c r="MRU49" s="1121"/>
      <c r="MRV49" s="1129"/>
      <c r="MRW49" s="214"/>
      <c r="MRX49" s="214"/>
      <c r="MRY49" s="214"/>
      <c r="MRZ49" s="1130"/>
      <c r="MSA49" s="214"/>
      <c r="MSB49" s="1130"/>
      <c r="MSC49" s="1131"/>
      <c r="MSD49" s="1131"/>
      <c r="MSE49" s="1132"/>
      <c r="MSF49" s="1133"/>
      <c r="MSG49" s="1133"/>
      <c r="MSH49" s="1133"/>
      <c r="MSI49" s="1133"/>
      <c r="MSJ49" s="1133"/>
      <c r="MSK49" s="1133"/>
      <c r="MSL49" s="1133"/>
      <c r="MSM49" s="1133"/>
      <c r="MSN49" s="1133"/>
      <c r="MSO49" s="1133"/>
      <c r="MSP49" s="1133"/>
      <c r="MSQ49" s="214"/>
      <c r="MSR49" s="214"/>
      <c r="MSS49" s="1122"/>
      <c r="MST49" s="1121"/>
      <c r="MSU49" s="1129"/>
      <c r="MSV49" s="214"/>
      <c r="MSW49" s="214"/>
      <c r="MSX49" s="214"/>
      <c r="MSY49" s="1130"/>
      <c r="MSZ49" s="214"/>
      <c r="MTA49" s="1130"/>
      <c r="MTB49" s="1131"/>
      <c r="MTC49" s="1131"/>
      <c r="MTD49" s="1132"/>
      <c r="MTE49" s="1133"/>
      <c r="MTF49" s="1133"/>
      <c r="MTG49" s="1133"/>
      <c r="MTH49" s="1133"/>
      <c r="MTI49" s="1133"/>
      <c r="MTJ49" s="1133"/>
      <c r="MTK49" s="1133"/>
      <c r="MTL49" s="1133"/>
      <c r="MTM49" s="1133"/>
      <c r="MTN49" s="1133"/>
      <c r="MTO49" s="1133"/>
      <c r="MTP49" s="214"/>
      <c r="MTQ49" s="214"/>
      <c r="MTR49" s="1122"/>
      <c r="MTS49" s="1121"/>
      <c r="MTT49" s="1129"/>
      <c r="MTU49" s="214"/>
      <c r="MTV49" s="214"/>
      <c r="MTW49" s="214"/>
      <c r="MTX49" s="1130"/>
      <c r="MTY49" s="214"/>
      <c r="MTZ49" s="1130"/>
      <c r="MUA49" s="1131"/>
      <c r="MUB49" s="1131"/>
      <c r="MUC49" s="1132"/>
      <c r="MUD49" s="1133"/>
      <c r="MUE49" s="1133"/>
      <c r="MUF49" s="1133"/>
      <c r="MUG49" s="1133"/>
      <c r="MUH49" s="1133"/>
      <c r="MUI49" s="1133"/>
      <c r="MUJ49" s="1133"/>
      <c r="MUK49" s="1133"/>
      <c r="MUL49" s="1133"/>
      <c r="MUM49" s="1133"/>
      <c r="MUN49" s="1133"/>
      <c r="MUO49" s="214"/>
      <c r="MUP49" s="214"/>
      <c r="MUQ49" s="1122"/>
      <c r="MUR49" s="1121"/>
      <c r="MUS49" s="1129"/>
      <c r="MUT49" s="214"/>
      <c r="MUU49" s="214"/>
      <c r="MUV49" s="214"/>
      <c r="MUW49" s="1130"/>
      <c r="MUX49" s="214"/>
      <c r="MUY49" s="1130"/>
      <c r="MUZ49" s="1131"/>
      <c r="MVA49" s="1131"/>
      <c r="MVB49" s="1132"/>
      <c r="MVC49" s="1133"/>
      <c r="MVD49" s="1133"/>
      <c r="MVE49" s="1133"/>
      <c r="MVF49" s="1133"/>
      <c r="MVG49" s="1133"/>
      <c r="MVH49" s="1133"/>
      <c r="MVI49" s="1133"/>
      <c r="MVJ49" s="1133"/>
      <c r="MVK49" s="1133"/>
      <c r="MVL49" s="1133"/>
      <c r="MVM49" s="1133"/>
      <c r="MVN49" s="214"/>
      <c r="MVO49" s="214"/>
      <c r="MVP49" s="1122"/>
      <c r="MVQ49" s="1121"/>
      <c r="MVR49" s="1129"/>
      <c r="MVS49" s="214"/>
      <c r="MVT49" s="214"/>
      <c r="MVU49" s="214"/>
      <c r="MVV49" s="1130"/>
      <c r="MVW49" s="214"/>
      <c r="MVX49" s="1130"/>
      <c r="MVY49" s="1131"/>
      <c r="MVZ49" s="1131"/>
      <c r="MWA49" s="1132"/>
      <c r="MWB49" s="1133"/>
      <c r="MWC49" s="1133"/>
      <c r="MWD49" s="1133"/>
      <c r="MWE49" s="1133"/>
      <c r="MWF49" s="1133"/>
      <c r="MWG49" s="1133"/>
      <c r="MWH49" s="1133"/>
      <c r="MWI49" s="1133"/>
      <c r="MWJ49" s="1133"/>
      <c r="MWK49" s="1133"/>
      <c r="MWL49" s="1133"/>
      <c r="MWM49" s="214"/>
      <c r="MWN49" s="214"/>
      <c r="MWO49" s="1122"/>
      <c r="MWP49" s="1121"/>
      <c r="MWQ49" s="1129"/>
      <c r="MWR49" s="214"/>
      <c r="MWS49" s="214"/>
      <c r="MWT49" s="214"/>
      <c r="MWU49" s="1130"/>
      <c r="MWV49" s="214"/>
      <c r="MWW49" s="1130"/>
      <c r="MWX49" s="1131"/>
      <c r="MWY49" s="1131"/>
      <c r="MWZ49" s="1132"/>
      <c r="MXA49" s="1133"/>
      <c r="MXB49" s="1133"/>
      <c r="MXC49" s="1133"/>
      <c r="MXD49" s="1133"/>
      <c r="MXE49" s="1133"/>
      <c r="MXF49" s="1133"/>
      <c r="MXG49" s="1133"/>
      <c r="MXH49" s="1133"/>
      <c r="MXI49" s="1133"/>
      <c r="MXJ49" s="1133"/>
      <c r="MXK49" s="1133"/>
      <c r="MXL49" s="214"/>
      <c r="MXM49" s="214"/>
      <c r="MXN49" s="1122"/>
      <c r="MXO49" s="1121"/>
      <c r="MXP49" s="1129"/>
      <c r="MXQ49" s="214"/>
      <c r="MXR49" s="214"/>
      <c r="MXS49" s="214"/>
      <c r="MXT49" s="1130"/>
      <c r="MXU49" s="214"/>
      <c r="MXV49" s="1130"/>
      <c r="MXW49" s="1131"/>
      <c r="MXX49" s="1131"/>
      <c r="MXY49" s="1132"/>
      <c r="MXZ49" s="1133"/>
      <c r="MYA49" s="1133"/>
      <c r="MYB49" s="1133"/>
      <c r="MYC49" s="1133"/>
      <c r="MYD49" s="1133"/>
      <c r="MYE49" s="1133"/>
      <c r="MYF49" s="1133"/>
      <c r="MYG49" s="1133"/>
      <c r="MYH49" s="1133"/>
      <c r="MYI49" s="1133"/>
      <c r="MYJ49" s="1133"/>
      <c r="MYK49" s="214"/>
      <c r="MYL49" s="214"/>
      <c r="MYM49" s="1122"/>
      <c r="MYN49" s="1121"/>
      <c r="MYO49" s="1129"/>
      <c r="MYP49" s="214"/>
      <c r="MYQ49" s="214"/>
      <c r="MYR49" s="214"/>
      <c r="MYS49" s="1130"/>
      <c r="MYT49" s="214"/>
      <c r="MYU49" s="1130"/>
      <c r="MYV49" s="1131"/>
      <c r="MYW49" s="1131"/>
      <c r="MYX49" s="1132"/>
      <c r="MYY49" s="1133"/>
      <c r="MYZ49" s="1133"/>
      <c r="MZA49" s="1133"/>
      <c r="MZB49" s="1133"/>
      <c r="MZC49" s="1133"/>
      <c r="MZD49" s="1133"/>
      <c r="MZE49" s="1133"/>
      <c r="MZF49" s="1133"/>
      <c r="MZG49" s="1133"/>
      <c r="MZH49" s="1133"/>
      <c r="MZI49" s="1133"/>
      <c r="MZJ49" s="214"/>
      <c r="MZK49" s="214"/>
      <c r="MZL49" s="1122"/>
      <c r="MZM49" s="1121"/>
      <c r="MZN49" s="1129"/>
      <c r="MZO49" s="214"/>
      <c r="MZP49" s="214"/>
      <c r="MZQ49" s="214"/>
      <c r="MZR49" s="1130"/>
      <c r="MZS49" s="214"/>
      <c r="MZT49" s="1130"/>
      <c r="MZU49" s="1131"/>
      <c r="MZV49" s="1131"/>
      <c r="MZW49" s="1132"/>
      <c r="MZX49" s="1133"/>
      <c r="MZY49" s="1133"/>
      <c r="MZZ49" s="1133"/>
      <c r="NAA49" s="1133"/>
      <c r="NAB49" s="1133"/>
      <c r="NAC49" s="1133"/>
      <c r="NAD49" s="1133"/>
      <c r="NAE49" s="1133"/>
      <c r="NAF49" s="1133"/>
      <c r="NAG49" s="1133"/>
      <c r="NAH49" s="1133"/>
      <c r="NAI49" s="214"/>
      <c r="NAJ49" s="214"/>
      <c r="NAK49" s="1122"/>
      <c r="NAL49" s="1121"/>
      <c r="NAM49" s="1129"/>
      <c r="NAN49" s="214"/>
      <c r="NAO49" s="214"/>
      <c r="NAP49" s="214"/>
      <c r="NAQ49" s="1130"/>
      <c r="NAR49" s="214"/>
      <c r="NAS49" s="1130"/>
      <c r="NAT49" s="1131"/>
      <c r="NAU49" s="1131"/>
      <c r="NAV49" s="1132"/>
      <c r="NAW49" s="1133"/>
      <c r="NAX49" s="1133"/>
      <c r="NAY49" s="1133"/>
      <c r="NAZ49" s="1133"/>
      <c r="NBA49" s="1133"/>
      <c r="NBB49" s="1133"/>
      <c r="NBC49" s="1133"/>
      <c r="NBD49" s="1133"/>
      <c r="NBE49" s="1133"/>
      <c r="NBF49" s="1133"/>
      <c r="NBG49" s="1133"/>
      <c r="NBH49" s="214"/>
      <c r="NBI49" s="214"/>
      <c r="NBJ49" s="1122"/>
      <c r="NBK49" s="1121"/>
      <c r="NBL49" s="1129"/>
      <c r="NBM49" s="214"/>
      <c r="NBN49" s="214"/>
      <c r="NBO49" s="214"/>
      <c r="NBP49" s="1130"/>
      <c r="NBQ49" s="214"/>
      <c r="NBR49" s="1130"/>
      <c r="NBS49" s="1131"/>
      <c r="NBT49" s="1131"/>
      <c r="NBU49" s="1132"/>
      <c r="NBV49" s="1133"/>
      <c r="NBW49" s="1133"/>
      <c r="NBX49" s="1133"/>
      <c r="NBY49" s="1133"/>
      <c r="NBZ49" s="1133"/>
      <c r="NCA49" s="1133"/>
      <c r="NCB49" s="1133"/>
      <c r="NCC49" s="1133"/>
      <c r="NCD49" s="1133"/>
      <c r="NCE49" s="1133"/>
      <c r="NCF49" s="1133"/>
      <c r="NCG49" s="214"/>
      <c r="NCH49" s="214"/>
      <c r="NCI49" s="1122"/>
      <c r="NCJ49" s="1121"/>
      <c r="NCK49" s="1129"/>
      <c r="NCL49" s="214"/>
      <c r="NCM49" s="214"/>
      <c r="NCN49" s="214"/>
      <c r="NCO49" s="1130"/>
      <c r="NCP49" s="214"/>
      <c r="NCQ49" s="1130"/>
      <c r="NCR49" s="1131"/>
      <c r="NCS49" s="1131"/>
      <c r="NCT49" s="1132"/>
      <c r="NCU49" s="1133"/>
      <c r="NCV49" s="1133"/>
      <c r="NCW49" s="1133"/>
      <c r="NCX49" s="1133"/>
      <c r="NCY49" s="1133"/>
      <c r="NCZ49" s="1133"/>
      <c r="NDA49" s="1133"/>
      <c r="NDB49" s="1133"/>
      <c r="NDC49" s="1133"/>
      <c r="NDD49" s="1133"/>
      <c r="NDE49" s="1133"/>
      <c r="NDF49" s="214"/>
      <c r="NDG49" s="214"/>
      <c r="NDH49" s="1122"/>
      <c r="NDI49" s="1121"/>
      <c r="NDJ49" s="1129"/>
      <c r="NDK49" s="214"/>
      <c r="NDL49" s="214"/>
      <c r="NDM49" s="214"/>
      <c r="NDN49" s="1130"/>
      <c r="NDO49" s="214"/>
      <c r="NDP49" s="1130"/>
      <c r="NDQ49" s="1131"/>
      <c r="NDR49" s="1131"/>
      <c r="NDS49" s="1132"/>
      <c r="NDT49" s="1133"/>
      <c r="NDU49" s="1133"/>
      <c r="NDV49" s="1133"/>
      <c r="NDW49" s="1133"/>
      <c r="NDX49" s="1133"/>
      <c r="NDY49" s="1133"/>
      <c r="NDZ49" s="1133"/>
      <c r="NEA49" s="1133"/>
      <c r="NEB49" s="1133"/>
      <c r="NEC49" s="1133"/>
      <c r="NED49" s="1133"/>
      <c r="NEE49" s="214"/>
      <c r="NEF49" s="214"/>
      <c r="NEG49" s="1122"/>
      <c r="NEH49" s="1121"/>
      <c r="NEI49" s="1129"/>
      <c r="NEJ49" s="214"/>
      <c r="NEK49" s="214"/>
      <c r="NEL49" s="214"/>
      <c r="NEM49" s="1130"/>
      <c r="NEN49" s="214"/>
      <c r="NEO49" s="1130"/>
      <c r="NEP49" s="1131"/>
      <c r="NEQ49" s="1131"/>
      <c r="NER49" s="1132"/>
      <c r="NES49" s="1133"/>
      <c r="NET49" s="1133"/>
      <c r="NEU49" s="1133"/>
      <c r="NEV49" s="1133"/>
      <c r="NEW49" s="1133"/>
      <c r="NEX49" s="1133"/>
      <c r="NEY49" s="1133"/>
      <c r="NEZ49" s="1133"/>
      <c r="NFA49" s="1133"/>
      <c r="NFB49" s="1133"/>
      <c r="NFC49" s="1133"/>
      <c r="NFD49" s="214"/>
      <c r="NFE49" s="214"/>
      <c r="NFF49" s="1122"/>
      <c r="NFG49" s="1121"/>
      <c r="NFH49" s="1129"/>
      <c r="NFI49" s="214"/>
      <c r="NFJ49" s="214"/>
      <c r="NFK49" s="214"/>
      <c r="NFL49" s="1130"/>
      <c r="NFM49" s="214"/>
      <c r="NFN49" s="1130"/>
      <c r="NFO49" s="1131"/>
      <c r="NFP49" s="1131"/>
      <c r="NFQ49" s="1132"/>
      <c r="NFR49" s="1133"/>
      <c r="NFS49" s="1133"/>
      <c r="NFT49" s="1133"/>
      <c r="NFU49" s="1133"/>
      <c r="NFV49" s="1133"/>
      <c r="NFW49" s="1133"/>
      <c r="NFX49" s="1133"/>
      <c r="NFY49" s="1133"/>
      <c r="NFZ49" s="1133"/>
      <c r="NGA49" s="1133"/>
      <c r="NGB49" s="1133"/>
      <c r="NGC49" s="214"/>
      <c r="NGD49" s="214"/>
      <c r="NGE49" s="1122"/>
      <c r="NGF49" s="1121"/>
      <c r="NGG49" s="1129"/>
      <c r="NGH49" s="214"/>
      <c r="NGI49" s="214"/>
      <c r="NGJ49" s="214"/>
      <c r="NGK49" s="1130"/>
      <c r="NGL49" s="214"/>
      <c r="NGM49" s="1130"/>
      <c r="NGN49" s="1131"/>
      <c r="NGO49" s="1131"/>
      <c r="NGP49" s="1132"/>
      <c r="NGQ49" s="1133"/>
      <c r="NGR49" s="1133"/>
      <c r="NGS49" s="1133"/>
      <c r="NGT49" s="1133"/>
      <c r="NGU49" s="1133"/>
      <c r="NGV49" s="1133"/>
      <c r="NGW49" s="1133"/>
      <c r="NGX49" s="1133"/>
      <c r="NGY49" s="1133"/>
      <c r="NGZ49" s="1133"/>
      <c r="NHA49" s="1133"/>
      <c r="NHB49" s="214"/>
      <c r="NHC49" s="214"/>
      <c r="NHD49" s="1122"/>
      <c r="NHE49" s="1121"/>
      <c r="NHF49" s="1129"/>
      <c r="NHG49" s="214"/>
      <c r="NHH49" s="214"/>
      <c r="NHI49" s="214"/>
      <c r="NHJ49" s="1130"/>
      <c r="NHK49" s="214"/>
      <c r="NHL49" s="1130"/>
      <c r="NHM49" s="1131"/>
      <c r="NHN49" s="1131"/>
      <c r="NHO49" s="1132"/>
      <c r="NHP49" s="1133"/>
      <c r="NHQ49" s="1133"/>
      <c r="NHR49" s="1133"/>
      <c r="NHS49" s="1133"/>
      <c r="NHT49" s="1133"/>
      <c r="NHU49" s="1133"/>
      <c r="NHV49" s="1133"/>
      <c r="NHW49" s="1133"/>
      <c r="NHX49" s="1133"/>
      <c r="NHY49" s="1133"/>
      <c r="NHZ49" s="1133"/>
      <c r="NIA49" s="214"/>
      <c r="NIB49" s="214"/>
      <c r="NIC49" s="1122"/>
      <c r="NID49" s="1121"/>
      <c r="NIE49" s="1129"/>
      <c r="NIF49" s="214"/>
      <c r="NIG49" s="214"/>
      <c r="NIH49" s="214"/>
      <c r="NII49" s="1130"/>
      <c r="NIJ49" s="214"/>
      <c r="NIK49" s="1130"/>
      <c r="NIL49" s="1131"/>
      <c r="NIM49" s="1131"/>
      <c r="NIN49" s="1132"/>
      <c r="NIO49" s="1133"/>
      <c r="NIP49" s="1133"/>
      <c r="NIQ49" s="1133"/>
      <c r="NIR49" s="1133"/>
      <c r="NIS49" s="1133"/>
      <c r="NIT49" s="1133"/>
      <c r="NIU49" s="1133"/>
      <c r="NIV49" s="1133"/>
      <c r="NIW49" s="1133"/>
      <c r="NIX49" s="1133"/>
      <c r="NIY49" s="1133"/>
      <c r="NIZ49" s="214"/>
      <c r="NJA49" s="214"/>
      <c r="NJB49" s="1122"/>
      <c r="NJC49" s="1121"/>
      <c r="NJD49" s="1129"/>
      <c r="NJE49" s="214"/>
      <c r="NJF49" s="214"/>
      <c r="NJG49" s="214"/>
      <c r="NJH49" s="1130"/>
      <c r="NJI49" s="214"/>
      <c r="NJJ49" s="1130"/>
      <c r="NJK49" s="1131"/>
      <c r="NJL49" s="1131"/>
      <c r="NJM49" s="1132"/>
      <c r="NJN49" s="1133"/>
      <c r="NJO49" s="1133"/>
      <c r="NJP49" s="1133"/>
      <c r="NJQ49" s="1133"/>
      <c r="NJR49" s="1133"/>
      <c r="NJS49" s="1133"/>
      <c r="NJT49" s="1133"/>
      <c r="NJU49" s="1133"/>
      <c r="NJV49" s="1133"/>
      <c r="NJW49" s="1133"/>
      <c r="NJX49" s="1133"/>
      <c r="NJY49" s="214"/>
      <c r="NJZ49" s="214"/>
      <c r="NKA49" s="1122"/>
      <c r="NKB49" s="1121"/>
      <c r="NKC49" s="1129"/>
      <c r="NKD49" s="214"/>
      <c r="NKE49" s="214"/>
      <c r="NKF49" s="214"/>
      <c r="NKG49" s="1130"/>
      <c r="NKH49" s="214"/>
      <c r="NKI49" s="1130"/>
      <c r="NKJ49" s="1131"/>
      <c r="NKK49" s="1131"/>
      <c r="NKL49" s="1132"/>
      <c r="NKM49" s="1133"/>
      <c r="NKN49" s="1133"/>
      <c r="NKO49" s="1133"/>
      <c r="NKP49" s="1133"/>
      <c r="NKQ49" s="1133"/>
      <c r="NKR49" s="1133"/>
      <c r="NKS49" s="1133"/>
      <c r="NKT49" s="1133"/>
      <c r="NKU49" s="1133"/>
      <c r="NKV49" s="1133"/>
      <c r="NKW49" s="1133"/>
      <c r="NKX49" s="214"/>
      <c r="NKY49" s="214"/>
      <c r="NKZ49" s="1122"/>
      <c r="NLA49" s="1121"/>
      <c r="NLB49" s="1129"/>
      <c r="NLC49" s="214"/>
      <c r="NLD49" s="214"/>
      <c r="NLE49" s="214"/>
      <c r="NLF49" s="1130"/>
      <c r="NLG49" s="214"/>
      <c r="NLH49" s="1130"/>
      <c r="NLI49" s="1131"/>
      <c r="NLJ49" s="1131"/>
      <c r="NLK49" s="1132"/>
      <c r="NLL49" s="1133"/>
      <c r="NLM49" s="1133"/>
      <c r="NLN49" s="1133"/>
      <c r="NLO49" s="1133"/>
      <c r="NLP49" s="1133"/>
      <c r="NLQ49" s="1133"/>
      <c r="NLR49" s="1133"/>
      <c r="NLS49" s="1133"/>
      <c r="NLT49" s="1133"/>
      <c r="NLU49" s="1133"/>
      <c r="NLV49" s="1133"/>
      <c r="NLW49" s="214"/>
      <c r="NLX49" s="214"/>
      <c r="NLY49" s="1122"/>
      <c r="NLZ49" s="1121"/>
      <c r="NMA49" s="1129"/>
      <c r="NMB49" s="214"/>
      <c r="NMC49" s="214"/>
      <c r="NMD49" s="214"/>
      <c r="NME49" s="1130"/>
      <c r="NMF49" s="214"/>
      <c r="NMG49" s="1130"/>
      <c r="NMH49" s="1131"/>
      <c r="NMI49" s="1131"/>
      <c r="NMJ49" s="1132"/>
      <c r="NMK49" s="1133"/>
      <c r="NML49" s="1133"/>
      <c r="NMM49" s="1133"/>
      <c r="NMN49" s="1133"/>
      <c r="NMO49" s="1133"/>
      <c r="NMP49" s="1133"/>
      <c r="NMQ49" s="1133"/>
      <c r="NMR49" s="1133"/>
      <c r="NMS49" s="1133"/>
      <c r="NMT49" s="1133"/>
      <c r="NMU49" s="1133"/>
      <c r="NMV49" s="214"/>
      <c r="NMW49" s="214"/>
      <c r="NMX49" s="1122"/>
      <c r="NMY49" s="1121"/>
      <c r="NMZ49" s="1129"/>
      <c r="NNA49" s="214"/>
      <c r="NNB49" s="214"/>
      <c r="NNC49" s="214"/>
      <c r="NND49" s="1130"/>
      <c r="NNE49" s="214"/>
      <c r="NNF49" s="1130"/>
      <c r="NNG49" s="1131"/>
      <c r="NNH49" s="1131"/>
      <c r="NNI49" s="1132"/>
      <c r="NNJ49" s="1133"/>
      <c r="NNK49" s="1133"/>
      <c r="NNL49" s="1133"/>
      <c r="NNM49" s="1133"/>
      <c r="NNN49" s="1133"/>
      <c r="NNO49" s="1133"/>
      <c r="NNP49" s="1133"/>
      <c r="NNQ49" s="1133"/>
      <c r="NNR49" s="1133"/>
      <c r="NNS49" s="1133"/>
      <c r="NNT49" s="1133"/>
      <c r="NNU49" s="214"/>
      <c r="NNV49" s="214"/>
      <c r="NNW49" s="1122"/>
      <c r="NNX49" s="1121"/>
      <c r="NNY49" s="1129"/>
      <c r="NNZ49" s="214"/>
      <c r="NOA49" s="214"/>
      <c r="NOB49" s="214"/>
      <c r="NOC49" s="1130"/>
      <c r="NOD49" s="214"/>
      <c r="NOE49" s="1130"/>
      <c r="NOF49" s="1131"/>
      <c r="NOG49" s="1131"/>
      <c r="NOH49" s="1132"/>
      <c r="NOI49" s="1133"/>
      <c r="NOJ49" s="1133"/>
      <c r="NOK49" s="1133"/>
      <c r="NOL49" s="1133"/>
      <c r="NOM49" s="1133"/>
      <c r="NON49" s="1133"/>
      <c r="NOO49" s="1133"/>
      <c r="NOP49" s="1133"/>
      <c r="NOQ49" s="1133"/>
      <c r="NOR49" s="1133"/>
      <c r="NOS49" s="1133"/>
      <c r="NOT49" s="214"/>
      <c r="NOU49" s="214"/>
      <c r="NOV49" s="1122"/>
      <c r="NOW49" s="1121"/>
      <c r="NOX49" s="1129"/>
      <c r="NOY49" s="214"/>
      <c r="NOZ49" s="214"/>
      <c r="NPA49" s="214"/>
      <c r="NPB49" s="1130"/>
      <c r="NPC49" s="214"/>
      <c r="NPD49" s="1130"/>
      <c r="NPE49" s="1131"/>
      <c r="NPF49" s="1131"/>
      <c r="NPG49" s="1132"/>
      <c r="NPH49" s="1133"/>
      <c r="NPI49" s="1133"/>
      <c r="NPJ49" s="1133"/>
      <c r="NPK49" s="1133"/>
      <c r="NPL49" s="1133"/>
      <c r="NPM49" s="1133"/>
      <c r="NPN49" s="1133"/>
      <c r="NPO49" s="1133"/>
      <c r="NPP49" s="1133"/>
      <c r="NPQ49" s="1133"/>
      <c r="NPR49" s="1133"/>
      <c r="NPS49" s="214"/>
      <c r="NPT49" s="214"/>
      <c r="NPU49" s="1122"/>
      <c r="NPV49" s="1121"/>
      <c r="NPW49" s="1129"/>
      <c r="NPX49" s="214"/>
      <c r="NPY49" s="214"/>
      <c r="NPZ49" s="214"/>
      <c r="NQA49" s="1130"/>
      <c r="NQB49" s="214"/>
      <c r="NQC49" s="1130"/>
      <c r="NQD49" s="1131"/>
      <c r="NQE49" s="1131"/>
      <c r="NQF49" s="1132"/>
      <c r="NQG49" s="1133"/>
      <c r="NQH49" s="1133"/>
      <c r="NQI49" s="1133"/>
      <c r="NQJ49" s="1133"/>
      <c r="NQK49" s="1133"/>
      <c r="NQL49" s="1133"/>
      <c r="NQM49" s="1133"/>
      <c r="NQN49" s="1133"/>
      <c r="NQO49" s="1133"/>
      <c r="NQP49" s="1133"/>
      <c r="NQQ49" s="1133"/>
      <c r="NQR49" s="214"/>
      <c r="NQS49" s="214"/>
      <c r="NQT49" s="1122"/>
      <c r="NQU49" s="1121"/>
      <c r="NQV49" s="1129"/>
      <c r="NQW49" s="214"/>
      <c r="NQX49" s="214"/>
      <c r="NQY49" s="214"/>
      <c r="NQZ49" s="1130"/>
      <c r="NRA49" s="214"/>
      <c r="NRB49" s="1130"/>
      <c r="NRC49" s="1131"/>
      <c r="NRD49" s="1131"/>
      <c r="NRE49" s="1132"/>
      <c r="NRF49" s="1133"/>
      <c r="NRG49" s="1133"/>
      <c r="NRH49" s="1133"/>
      <c r="NRI49" s="1133"/>
      <c r="NRJ49" s="1133"/>
      <c r="NRK49" s="1133"/>
      <c r="NRL49" s="1133"/>
      <c r="NRM49" s="1133"/>
      <c r="NRN49" s="1133"/>
      <c r="NRO49" s="1133"/>
      <c r="NRP49" s="1133"/>
      <c r="NRQ49" s="214"/>
      <c r="NRR49" s="214"/>
      <c r="NRS49" s="1122"/>
      <c r="NRT49" s="1121"/>
      <c r="NRU49" s="1129"/>
      <c r="NRV49" s="214"/>
      <c r="NRW49" s="214"/>
      <c r="NRX49" s="214"/>
      <c r="NRY49" s="1130"/>
      <c r="NRZ49" s="214"/>
      <c r="NSA49" s="1130"/>
      <c r="NSB49" s="1131"/>
      <c r="NSC49" s="1131"/>
      <c r="NSD49" s="1132"/>
      <c r="NSE49" s="1133"/>
      <c r="NSF49" s="1133"/>
      <c r="NSG49" s="1133"/>
      <c r="NSH49" s="1133"/>
      <c r="NSI49" s="1133"/>
      <c r="NSJ49" s="1133"/>
      <c r="NSK49" s="1133"/>
      <c r="NSL49" s="1133"/>
      <c r="NSM49" s="1133"/>
      <c r="NSN49" s="1133"/>
      <c r="NSO49" s="1133"/>
      <c r="NSP49" s="214"/>
      <c r="NSQ49" s="214"/>
      <c r="NSR49" s="1122"/>
      <c r="NSS49" s="1121"/>
      <c r="NST49" s="1129"/>
      <c r="NSU49" s="214"/>
      <c r="NSV49" s="214"/>
      <c r="NSW49" s="214"/>
      <c r="NSX49" s="1130"/>
      <c r="NSY49" s="214"/>
      <c r="NSZ49" s="1130"/>
      <c r="NTA49" s="1131"/>
      <c r="NTB49" s="1131"/>
      <c r="NTC49" s="1132"/>
      <c r="NTD49" s="1133"/>
      <c r="NTE49" s="1133"/>
      <c r="NTF49" s="1133"/>
      <c r="NTG49" s="1133"/>
      <c r="NTH49" s="1133"/>
      <c r="NTI49" s="1133"/>
      <c r="NTJ49" s="1133"/>
      <c r="NTK49" s="1133"/>
      <c r="NTL49" s="1133"/>
      <c r="NTM49" s="1133"/>
      <c r="NTN49" s="1133"/>
      <c r="NTO49" s="214"/>
      <c r="NTP49" s="214"/>
      <c r="NTQ49" s="1122"/>
      <c r="NTR49" s="1121"/>
      <c r="NTS49" s="1129"/>
      <c r="NTT49" s="214"/>
      <c r="NTU49" s="214"/>
      <c r="NTV49" s="214"/>
      <c r="NTW49" s="1130"/>
      <c r="NTX49" s="214"/>
      <c r="NTY49" s="1130"/>
      <c r="NTZ49" s="1131"/>
      <c r="NUA49" s="1131"/>
      <c r="NUB49" s="1132"/>
      <c r="NUC49" s="1133"/>
      <c r="NUD49" s="1133"/>
      <c r="NUE49" s="1133"/>
      <c r="NUF49" s="1133"/>
      <c r="NUG49" s="1133"/>
      <c r="NUH49" s="1133"/>
      <c r="NUI49" s="1133"/>
      <c r="NUJ49" s="1133"/>
      <c r="NUK49" s="1133"/>
      <c r="NUL49" s="1133"/>
      <c r="NUM49" s="1133"/>
      <c r="NUN49" s="214"/>
      <c r="NUO49" s="214"/>
      <c r="NUP49" s="1122"/>
      <c r="NUQ49" s="1121"/>
      <c r="NUR49" s="1129"/>
      <c r="NUS49" s="214"/>
      <c r="NUT49" s="214"/>
      <c r="NUU49" s="214"/>
      <c r="NUV49" s="1130"/>
      <c r="NUW49" s="214"/>
      <c r="NUX49" s="1130"/>
      <c r="NUY49" s="1131"/>
      <c r="NUZ49" s="1131"/>
      <c r="NVA49" s="1132"/>
      <c r="NVB49" s="1133"/>
      <c r="NVC49" s="1133"/>
      <c r="NVD49" s="1133"/>
      <c r="NVE49" s="1133"/>
      <c r="NVF49" s="1133"/>
      <c r="NVG49" s="1133"/>
      <c r="NVH49" s="1133"/>
      <c r="NVI49" s="1133"/>
      <c r="NVJ49" s="1133"/>
      <c r="NVK49" s="1133"/>
      <c r="NVL49" s="1133"/>
      <c r="NVM49" s="214"/>
      <c r="NVN49" s="214"/>
      <c r="NVO49" s="1122"/>
      <c r="NVP49" s="1121"/>
      <c r="NVQ49" s="1129"/>
      <c r="NVR49" s="214"/>
      <c r="NVS49" s="214"/>
      <c r="NVT49" s="214"/>
      <c r="NVU49" s="1130"/>
      <c r="NVV49" s="214"/>
      <c r="NVW49" s="1130"/>
      <c r="NVX49" s="1131"/>
      <c r="NVY49" s="1131"/>
      <c r="NVZ49" s="1132"/>
      <c r="NWA49" s="1133"/>
      <c r="NWB49" s="1133"/>
      <c r="NWC49" s="1133"/>
      <c r="NWD49" s="1133"/>
      <c r="NWE49" s="1133"/>
      <c r="NWF49" s="1133"/>
      <c r="NWG49" s="1133"/>
      <c r="NWH49" s="1133"/>
      <c r="NWI49" s="1133"/>
      <c r="NWJ49" s="1133"/>
      <c r="NWK49" s="1133"/>
      <c r="NWL49" s="214"/>
      <c r="NWM49" s="214"/>
      <c r="NWN49" s="1122"/>
      <c r="NWO49" s="1121"/>
      <c r="NWP49" s="1129"/>
      <c r="NWQ49" s="214"/>
      <c r="NWR49" s="214"/>
      <c r="NWS49" s="214"/>
      <c r="NWT49" s="1130"/>
      <c r="NWU49" s="214"/>
      <c r="NWV49" s="1130"/>
      <c r="NWW49" s="1131"/>
      <c r="NWX49" s="1131"/>
      <c r="NWY49" s="1132"/>
      <c r="NWZ49" s="1133"/>
      <c r="NXA49" s="1133"/>
      <c r="NXB49" s="1133"/>
      <c r="NXC49" s="1133"/>
      <c r="NXD49" s="1133"/>
      <c r="NXE49" s="1133"/>
      <c r="NXF49" s="1133"/>
      <c r="NXG49" s="1133"/>
      <c r="NXH49" s="1133"/>
      <c r="NXI49" s="1133"/>
      <c r="NXJ49" s="1133"/>
      <c r="NXK49" s="214"/>
      <c r="NXL49" s="214"/>
      <c r="NXM49" s="1122"/>
      <c r="NXN49" s="1121"/>
      <c r="NXO49" s="1129"/>
      <c r="NXP49" s="214"/>
      <c r="NXQ49" s="214"/>
      <c r="NXR49" s="214"/>
      <c r="NXS49" s="1130"/>
      <c r="NXT49" s="214"/>
      <c r="NXU49" s="1130"/>
      <c r="NXV49" s="1131"/>
      <c r="NXW49" s="1131"/>
      <c r="NXX49" s="1132"/>
      <c r="NXY49" s="1133"/>
      <c r="NXZ49" s="1133"/>
      <c r="NYA49" s="1133"/>
      <c r="NYB49" s="1133"/>
      <c r="NYC49" s="1133"/>
      <c r="NYD49" s="1133"/>
      <c r="NYE49" s="1133"/>
      <c r="NYF49" s="1133"/>
      <c r="NYG49" s="1133"/>
      <c r="NYH49" s="1133"/>
      <c r="NYI49" s="1133"/>
      <c r="NYJ49" s="214"/>
      <c r="NYK49" s="214"/>
      <c r="NYL49" s="1122"/>
      <c r="NYM49" s="1121"/>
      <c r="NYN49" s="1129"/>
      <c r="NYO49" s="214"/>
      <c r="NYP49" s="214"/>
      <c r="NYQ49" s="214"/>
      <c r="NYR49" s="1130"/>
      <c r="NYS49" s="214"/>
      <c r="NYT49" s="1130"/>
      <c r="NYU49" s="1131"/>
      <c r="NYV49" s="1131"/>
      <c r="NYW49" s="1132"/>
      <c r="NYX49" s="1133"/>
      <c r="NYY49" s="1133"/>
      <c r="NYZ49" s="1133"/>
      <c r="NZA49" s="1133"/>
      <c r="NZB49" s="1133"/>
      <c r="NZC49" s="1133"/>
      <c r="NZD49" s="1133"/>
      <c r="NZE49" s="1133"/>
      <c r="NZF49" s="1133"/>
      <c r="NZG49" s="1133"/>
      <c r="NZH49" s="1133"/>
      <c r="NZI49" s="214"/>
      <c r="NZJ49" s="214"/>
      <c r="NZK49" s="1122"/>
      <c r="NZL49" s="1121"/>
      <c r="NZM49" s="1129"/>
      <c r="NZN49" s="214"/>
      <c r="NZO49" s="214"/>
      <c r="NZP49" s="214"/>
      <c r="NZQ49" s="1130"/>
      <c r="NZR49" s="214"/>
      <c r="NZS49" s="1130"/>
      <c r="NZT49" s="1131"/>
      <c r="NZU49" s="1131"/>
      <c r="NZV49" s="1132"/>
      <c r="NZW49" s="1133"/>
      <c r="NZX49" s="1133"/>
      <c r="NZY49" s="1133"/>
      <c r="NZZ49" s="1133"/>
      <c r="OAA49" s="1133"/>
      <c r="OAB49" s="1133"/>
      <c r="OAC49" s="1133"/>
      <c r="OAD49" s="1133"/>
      <c r="OAE49" s="1133"/>
      <c r="OAF49" s="1133"/>
      <c r="OAG49" s="1133"/>
      <c r="OAH49" s="214"/>
      <c r="OAI49" s="214"/>
      <c r="OAJ49" s="1122"/>
      <c r="OAK49" s="1121"/>
      <c r="OAL49" s="1129"/>
      <c r="OAM49" s="214"/>
      <c r="OAN49" s="214"/>
      <c r="OAO49" s="214"/>
      <c r="OAP49" s="1130"/>
      <c r="OAQ49" s="214"/>
      <c r="OAR49" s="1130"/>
      <c r="OAS49" s="1131"/>
      <c r="OAT49" s="1131"/>
      <c r="OAU49" s="1132"/>
      <c r="OAV49" s="1133"/>
      <c r="OAW49" s="1133"/>
      <c r="OAX49" s="1133"/>
      <c r="OAY49" s="1133"/>
      <c r="OAZ49" s="1133"/>
      <c r="OBA49" s="1133"/>
      <c r="OBB49" s="1133"/>
      <c r="OBC49" s="1133"/>
      <c r="OBD49" s="1133"/>
      <c r="OBE49" s="1133"/>
      <c r="OBF49" s="1133"/>
      <c r="OBG49" s="214"/>
      <c r="OBH49" s="214"/>
      <c r="OBI49" s="1122"/>
      <c r="OBJ49" s="1121"/>
      <c r="OBK49" s="1129"/>
      <c r="OBL49" s="214"/>
      <c r="OBM49" s="214"/>
      <c r="OBN49" s="214"/>
      <c r="OBO49" s="1130"/>
      <c r="OBP49" s="214"/>
      <c r="OBQ49" s="1130"/>
      <c r="OBR49" s="1131"/>
      <c r="OBS49" s="1131"/>
      <c r="OBT49" s="1132"/>
      <c r="OBU49" s="1133"/>
      <c r="OBV49" s="1133"/>
      <c r="OBW49" s="1133"/>
      <c r="OBX49" s="1133"/>
      <c r="OBY49" s="1133"/>
      <c r="OBZ49" s="1133"/>
      <c r="OCA49" s="1133"/>
      <c r="OCB49" s="1133"/>
      <c r="OCC49" s="1133"/>
      <c r="OCD49" s="1133"/>
      <c r="OCE49" s="1133"/>
      <c r="OCF49" s="214"/>
      <c r="OCG49" s="214"/>
      <c r="OCH49" s="1122"/>
      <c r="OCI49" s="1121"/>
      <c r="OCJ49" s="1129"/>
      <c r="OCK49" s="214"/>
      <c r="OCL49" s="214"/>
      <c r="OCM49" s="214"/>
      <c r="OCN49" s="1130"/>
      <c r="OCO49" s="214"/>
      <c r="OCP49" s="1130"/>
      <c r="OCQ49" s="1131"/>
      <c r="OCR49" s="1131"/>
      <c r="OCS49" s="1132"/>
      <c r="OCT49" s="1133"/>
      <c r="OCU49" s="1133"/>
      <c r="OCV49" s="1133"/>
      <c r="OCW49" s="1133"/>
      <c r="OCX49" s="1133"/>
      <c r="OCY49" s="1133"/>
      <c r="OCZ49" s="1133"/>
      <c r="ODA49" s="1133"/>
      <c r="ODB49" s="1133"/>
      <c r="ODC49" s="1133"/>
      <c r="ODD49" s="1133"/>
      <c r="ODE49" s="214"/>
      <c r="ODF49" s="214"/>
      <c r="ODG49" s="1122"/>
      <c r="ODH49" s="1121"/>
      <c r="ODI49" s="1129"/>
      <c r="ODJ49" s="214"/>
      <c r="ODK49" s="214"/>
      <c r="ODL49" s="214"/>
      <c r="ODM49" s="1130"/>
      <c r="ODN49" s="214"/>
      <c r="ODO49" s="1130"/>
      <c r="ODP49" s="1131"/>
      <c r="ODQ49" s="1131"/>
      <c r="ODR49" s="1132"/>
      <c r="ODS49" s="1133"/>
      <c r="ODT49" s="1133"/>
      <c r="ODU49" s="1133"/>
      <c r="ODV49" s="1133"/>
      <c r="ODW49" s="1133"/>
      <c r="ODX49" s="1133"/>
      <c r="ODY49" s="1133"/>
      <c r="ODZ49" s="1133"/>
      <c r="OEA49" s="1133"/>
      <c r="OEB49" s="1133"/>
      <c r="OEC49" s="1133"/>
      <c r="OED49" s="214"/>
      <c r="OEE49" s="214"/>
      <c r="OEF49" s="1122"/>
      <c r="OEG49" s="1121"/>
      <c r="OEH49" s="1129"/>
      <c r="OEI49" s="214"/>
      <c r="OEJ49" s="214"/>
      <c r="OEK49" s="214"/>
      <c r="OEL49" s="1130"/>
      <c r="OEM49" s="214"/>
      <c r="OEN49" s="1130"/>
      <c r="OEO49" s="1131"/>
      <c r="OEP49" s="1131"/>
      <c r="OEQ49" s="1132"/>
      <c r="OER49" s="1133"/>
      <c r="OES49" s="1133"/>
      <c r="OET49" s="1133"/>
      <c r="OEU49" s="1133"/>
      <c r="OEV49" s="1133"/>
      <c r="OEW49" s="1133"/>
      <c r="OEX49" s="1133"/>
      <c r="OEY49" s="1133"/>
      <c r="OEZ49" s="1133"/>
      <c r="OFA49" s="1133"/>
      <c r="OFB49" s="1133"/>
      <c r="OFC49" s="214"/>
      <c r="OFD49" s="214"/>
      <c r="OFE49" s="1122"/>
      <c r="OFF49" s="1121"/>
      <c r="OFG49" s="1129"/>
      <c r="OFH49" s="214"/>
      <c r="OFI49" s="214"/>
      <c r="OFJ49" s="214"/>
      <c r="OFK49" s="1130"/>
      <c r="OFL49" s="214"/>
      <c r="OFM49" s="1130"/>
      <c r="OFN49" s="1131"/>
      <c r="OFO49" s="1131"/>
      <c r="OFP49" s="1132"/>
      <c r="OFQ49" s="1133"/>
      <c r="OFR49" s="1133"/>
      <c r="OFS49" s="1133"/>
      <c r="OFT49" s="1133"/>
      <c r="OFU49" s="1133"/>
      <c r="OFV49" s="1133"/>
      <c r="OFW49" s="1133"/>
      <c r="OFX49" s="1133"/>
      <c r="OFY49" s="1133"/>
      <c r="OFZ49" s="1133"/>
      <c r="OGA49" s="1133"/>
      <c r="OGB49" s="214"/>
      <c r="OGC49" s="214"/>
      <c r="OGD49" s="1122"/>
      <c r="OGE49" s="1121"/>
      <c r="OGF49" s="1129"/>
      <c r="OGG49" s="214"/>
      <c r="OGH49" s="214"/>
      <c r="OGI49" s="214"/>
      <c r="OGJ49" s="1130"/>
      <c r="OGK49" s="214"/>
      <c r="OGL49" s="1130"/>
      <c r="OGM49" s="1131"/>
      <c r="OGN49" s="1131"/>
      <c r="OGO49" s="1132"/>
      <c r="OGP49" s="1133"/>
      <c r="OGQ49" s="1133"/>
      <c r="OGR49" s="1133"/>
      <c r="OGS49" s="1133"/>
      <c r="OGT49" s="1133"/>
      <c r="OGU49" s="1133"/>
      <c r="OGV49" s="1133"/>
      <c r="OGW49" s="1133"/>
      <c r="OGX49" s="1133"/>
      <c r="OGY49" s="1133"/>
      <c r="OGZ49" s="1133"/>
      <c r="OHA49" s="214"/>
      <c r="OHB49" s="214"/>
      <c r="OHC49" s="1122"/>
      <c r="OHD49" s="1121"/>
      <c r="OHE49" s="1129"/>
      <c r="OHF49" s="214"/>
      <c r="OHG49" s="214"/>
      <c r="OHH49" s="214"/>
      <c r="OHI49" s="1130"/>
      <c r="OHJ49" s="214"/>
      <c r="OHK49" s="1130"/>
      <c r="OHL49" s="1131"/>
      <c r="OHM49" s="1131"/>
      <c r="OHN49" s="1132"/>
      <c r="OHO49" s="1133"/>
      <c r="OHP49" s="1133"/>
      <c r="OHQ49" s="1133"/>
      <c r="OHR49" s="1133"/>
      <c r="OHS49" s="1133"/>
      <c r="OHT49" s="1133"/>
      <c r="OHU49" s="1133"/>
      <c r="OHV49" s="1133"/>
      <c r="OHW49" s="1133"/>
      <c r="OHX49" s="1133"/>
      <c r="OHY49" s="1133"/>
      <c r="OHZ49" s="214"/>
      <c r="OIA49" s="214"/>
      <c r="OIB49" s="1122"/>
      <c r="OIC49" s="1121"/>
      <c r="OID49" s="1129"/>
      <c r="OIE49" s="214"/>
      <c r="OIF49" s="214"/>
      <c r="OIG49" s="214"/>
      <c r="OIH49" s="1130"/>
      <c r="OII49" s="214"/>
      <c r="OIJ49" s="1130"/>
      <c r="OIK49" s="1131"/>
      <c r="OIL49" s="1131"/>
      <c r="OIM49" s="1132"/>
      <c r="OIN49" s="1133"/>
      <c r="OIO49" s="1133"/>
      <c r="OIP49" s="1133"/>
      <c r="OIQ49" s="1133"/>
      <c r="OIR49" s="1133"/>
      <c r="OIS49" s="1133"/>
      <c r="OIT49" s="1133"/>
      <c r="OIU49" s="1133"/>
      <c r="OIV49" s="1133"/>
      <c r="OIW49" s="1133"/>
      <c r="OIX49" s="1133"/>
      <c r="OIY49" s="214"/>
      <c r="OIZ49" s="214"/>
      <c r="OJA49" s="1122"/>
      <c r="OJB49" s="1121"/>
      <c r="OJC49" s="1129"/>
      <c r="OJD49" s="214"/>
      <c r="OJE49" s="214"/>
      <c r="OJF49" s="214"/>
      <c r="OJG49" s="1130"/>
      <c r="OJH49" s="214"/>
      <c r="OJI49" s="1130"/>
      <c r="OJJ49" s="1131"/>
      <c r="OJK49" s="1131"/>
      <c r="OJL49" s="1132"/>
      <c r="OJM49" s="1133"/>
      <c r="OJN49" s="1133"/>
      <c r="OJO49" s="1133"/>
      <c r="OJP49" s="1133"/>
      <c r="OJQ49" s="1133"/>
      <c r="OJR49" s="1133"/>
      <c r="OJS49" s="1133"/>
      <c r="OJT49" s="1133"/>
      <c r="OJU49" s="1133"/>
      <c r="OJV49" s="1133"/>
      <c r="OJW49" s="1133"/>
      <c r="OJX49" s="214"/>
      <c r="OJY49" s="214"/>
      <c r="OJZ49" s="1122"/>
      <c r="OKA49" s="1121"/>
      <c r="OKB49" s="1129"/>
      <c r="OKC49" s="214"/>
      <c r="OKD49" s="214"/>
      <c r="OKE49" s="214"/>
      <c r="OKF49" s="1130"/>
      <c r="OKG49" s="214"/>
      <c r="OKH49" s="1130"/>
      <c r="OKI49" s="1131"/>
      <c r="OKJ49" s="1131"/>
      <c r="OKK49" s="1132"/>
      <c r="OKL49" s="1133"/>
      <c r="OKM49" s="1133"/>
      <c r="OKN49" s="1133"/>
      <c r="OKO49" s="1133"/>
      <c r="OKP49" s="1133"/>
      <c r="OKQ49" s="1133"/>
      <c r="OKR49" s="1133"/>
      <c r="OKS49" s="1133"/>
      <c r="OKT49" s="1133"/>
      <c r="OKU49" s="1133"/>
      <c r="OKV49" s="1133"/>
      <c r="OKW49" s="214"/>
      <c r="OKX49" s="214"/>
      <c r="OKY49" s="1122"/>
      <c r="OKZ49" s="1121"/>
      <c r="OLA49" s="1129"/>
      <c r="OLB49" s="214"/>
      <c r="OLC49" s="214"/>
      <c r="OLD49" s="214"/>
      <c r="OLE49" s="1130"/>
      <c r="OLF49" s="214"/>
      <c r="OLG49" s="1130"/>
      <c r="OLH49" s="1131"/>
      <c r="OLI49" s="1131"/>
      <c r="OLJ49" s="1132"/>
      <c r="OLK49" s="1133"/>
      <c r="OLL49" s="1133"/>
      <c r="OLM49" s="1133"/>
      <c r="OLN49" s="1133"/>
      <c r="OLO49" s="1133"/>
      <c r="OLP49" s="1133"/>
      <c r="OLQ49" s="1133"/>
      <c r="OLR49" s="1133"/>
      <c r="OLS49" s="1133"/>
      <c r="OLT49" s="1133"/>
      <c r="OLU49" s="1133"/>
      <c r="OLV49" s="214"/>
      <c r="OLW49" s="214"/>
      <c r="OLX49" s="1122"/>
      <c r="OLY49" s="1121"/>
      <c r="OLZ49" s="1129"/>
      <c r="OMA49" s="214"/>
      <c r="OMB49" s="214"/>
      <c r="OMC49" s="214"/>
      <c r="OMD49" s="1130"/>
      <c r="OME49" s="214"/>
      <c r="OMF49" s="1130"/>
      <c r="OMG49" s="1131"/>
      <c r="OMH49" s="1131"/>
      <c r="OMI49" s="1132"/>
      <c r="OMJ49" s="1133"/>
      <c r="OMK49" s="1133"/>
      <c r="OML49" s="1133"/>
      <c r="OMM49" s="1133"/>
      <c r="OMN49" s="1133"/>
      <c r="OMO49" s="1133"/>
      <c r="OMP49" s="1133"/>
      <c r="OMQ49" s="1133"/>
      <c r="OMR49" s="1133"/>
      <c r="OMS49" s="1133"/>
      <c r="OMT49" s="1133"/>
      <c r="OMU49" s="214"/>
      <c r="OMV49" s="214"/>
      <c r="OMW49" s="1122"/>
      <c r="OMX49" s="1121"/>
      <c r="OMY49" s="1129"/>
      <c r="OMZ49" s="214"/>
      <c r="ONA49" s="214"/>
      <c r="ONB49" s="214"/>
      <c r="ONC49" s="1130"/>
      <c r="OND49" s="214"/>
      <c r="ONE49" s="1130"/>
      <c r="ONF49" s="1131"/>
      <c r="ONG49" s="1131"/>
      <c r="ONH49" s="1132"/>
      <c r="ONI49" s="1133"/>
      <c r="ONJ49" s="1133"/>
      <c r="ONK49" s="1133"/>
      <c r="ONL49" s="1133"/>
      <c r="ONM49" s="1133"/>
      <c r="ONN49" s="1133"/>
      <c r="ONO49" s="1133"/>
      <c r="ONP49" s="1133"/>
      <c r="ONQ49" s="1133"/>
      <c r="ONR49" s="1133"/>
      <c r="ONS49" s="1133"/>
      <c r="ONT49" s="214"/>
      <c r="ONU49" s="214"/>
      <c r="ONV49" s="1122"/>
      <c r="ONW49" s="1121"/>
      <c r="ONX49" s="1129"/>
      <c r="ONY49" s="214"/>
      <c r="ONZ49" s="214"/>
      <c r="OOA49" s="214"/>
      <c r="OOB49" s="1130"/>
      <c r="OOC49" s="214"/>
      <c r="OOD49" s="1130"/>
      <c r="OOE49" s="1131"/>
      <c r="OOF49" s="1131"/>
      <c r="OOG49" s="1132"/>
      <c r="OOH49" s="1133"/>
      <c r="OOI49" s="1133"/>
      <c r="OOJ49" s="1133"/>
      <c r="OOK49" s="1133"/>
      <c r="OOL49" s="1133"/>
      <c r="OOM49" s="1133"/>
      <c r="OON49" s="1133"/>
      <c r="OOO49" s="1133"/>
      <c r="OOP49" s="1133"/>
      <c r="OOQ49" s="1133"/>
      <c r="OOR49" s="1133"/>
      <c r="OOS49" s="214"/>
      <c r="OOT49" s="214"/>
      <c r="OOU49" s="1122"/>
      <c r="OOV49" s="1121"/>
      <c r="OOW49" s="1129"/>
      <c r="OOX49" s="214"/>
      <c r="OOY49" s="214"/>
      <c r="OOZ49" s="214"/>
      <c r="OPA49" s="1130"/>
      <c r="OPB49" s="214"/>
      <c r="OPC49" s="1130"/>
      <c r="OPD49" s="1131"/>
      <c r="OPE49" s="1131"/>
      <c r="OPF49" s="1132"/>
      <c r="OPG49" s="1133"/>
      <c r="OPH49" s="1133"/>
      <c r="OPI49" s="1133"/>
      <c r="OPJ49" s="1133"/>
      <c r="OPK49" s="1133"/>
      <c r="OPL49" s="1133"/>
      <c r="OPM49" s="1133"/>
      <c r="OPN49" s="1133"/>
      <c r="OPO49" s="1133"/>
      <c r="OPP49" s="1133"/>
      <c r="OPQ49" s="1133"/>
      <c r="OPR49" s="214"/>
      <c r="OPS49" s="214"/>
      <c r="OPT49" s="1122"/>
      <c r="OPU49" s="1121"/>
      <c r="OPV49" s="1129"/>
      <c r="OPW49" s="214"/>
      <c r="OPX49" s="214"/>
      <c r="OPY49" s="214"/>
      <c r="OPZ49" s="1130"/>
      <c r="OQA49" s="214"/>
      <c r="OQB49" s="1130"/>
      <c r="OQC49" s="1131"/>
      <c r="OQD49" s="1131"/>
      <c r="OQE49" s="1132"/>
      <c r="OQF49" s="1133"/>
      <c r="OQG49" s="1133"/>
      <c r="OQH49" s="1133"/>
      <c r="OQI49" s="1133"/>
      <c r="OQJ49" s="1133"/>
      <c r="OQK49" s="1133"/>
      <c r="OQL49" s="1133"/>
      <c r="OQM49" s="1133"/>
      <c r="OQN49" s="1133"/>
      <c r="OQO49" s="1133"/>
      <c r="OQP49" s="1133"/>
      <c r="OQQ49" s="214"/>
      <c r="OQR49" s="214"/>
      <c r="OQS49" s="1122"/>
      <c r="OQT49" s="1121"/>
      <c r="OQU49" s="1129"/>
      <c r="OQV49" s="214"/>
      <c r="OQW49" s="214"/>
      <c r="OQX49" s="214"/>
      <c r="OQY49" s="1130"/>
      <c r="OQZ49" s="214"/>
      <c r="ORA49" s="1130"/>
      <c r="ORB49" s="1131"/>
      <c r="ORC49" s="1131"/>
      <c r="ORD49" s="1132"/>
      <c r="ORE49" s="1133"/>
      <c r="ORF49" s="1133"/>
      <c r="ORG49" s="1133"/>
      <c r="ORH49" s="1133"/>
      <c r="ORI49" s="1133"/>
      <c r="ORJ49" s="1133"/>
      <c r="ORK49" s="1133"/>
      <c r="ORL49" s="1133"/>
      <c r="ORM49" s="1133"/>
      <c r="ORN49" s="1133"/>
      <c r="ORO49" s="1133"/>
      <c r="ORP49" s="214"/>
      <c r="ORQ49" s="214"/>
      <c r="ORR49" s="1122"/>
      <c r="ORS49" s="1121"/>
      <c r="ORT49" s="1129"/>
      <c r="ORU49" s="214"/>
      <c r="ORV49" s="214"/>
      <c r="ORW49" s="214"/>
      <c r="ORX49" s="1130"/>
      <c r="ORY49" s="214"/>
      <c r="ORZ49" s="1130"/>
      <c r="OSA49" s="1131"/>
      <c r="OSB49" s="1131"/>
      <c r="OSC49" s="1132"/>
      <c r="OSD49" s="1133"/>
      <c r="OSE49" s="1133"/>
      <c r="OSF49" s="1133"/>
      <c r="OSG49" s="1133"/>
      <c r="OSH49" s="1133"/>
      <c r="OSI49" s="1133"/>
      <c r="OSJ49" s="1133"/>
      <c r="OSK49" s="1133"/>
      <c r="OSL49" s="1133"/>
      <c r="OSM49" s="1133"/>
      <c r="OSN49" s="1133"/>
      <c r="OSO49" s="214"/>
      <c r="OSP49" s="214"/>
      <c r="OSQ49" s="1122"/>
      <c r="OSR49" s="1121"/>
      <c r="OSS49" s="1129"/>
      <c r="OST49" s="214"/>
      <c r="OSU49" s="214"/>
      <c r="OSV49" s="214"/>
      <c r="OSW49" s="1130"/>
      <c r="OSX49" s="214"/>
      <c r="OSY49" s="1130"/>
      <c r="OSZ49" s="1131"/>
      <c r="OTA49" s="1131"/>
      <c r="OTB49" s="1132"/>
      <c r="OTC49" s="1133"/>
      <c r="OTD49" s="1133"/>
      <c r="OTE49" s="1133"/>
      <c r="OTF49" s="1133"/>
      <c r="OTG49" s="1133"/>
      <c r="OTH49" s="1133"/>
      <c r="OTI49" s="1133"/>
      <c r="OTJ49" s="1133"/>
      <c r="OTK49" s="1133"/>
      <c r="OTL49" s="1133"/>
      <c r="OTM49" s="1133"/>
      <c r="OTN49" s="214"/>
      <c r="OTO49" s="214"/>
      <c r="OTP49" s="1122"/>
      <c r="OTQ49" s="1121"/>
      <c r="OTR49" s="1129"/>
      <c r="OTS49" s="214"/>
      <c r="OTT49" s="214"/>
      <c r="OTU49" s="214"/>
      <c r="OTV49" s="1130"/>
      <c r="OTW49" s="214"/>
      <c r="OTX49" s="1130"/>
      <c r="OTY49" s="1131"/>
      <c r="OTZ49" s="1131"/>
      <c r="OUA49" s="1132"/>
      <c r="OUB49" s="1133"/>
      <c r="OUC49" s="1133"/>
      <c r="OUD49" s="1133"/>
      <c r="OUE49" s="1133"/>
      <c r="OUF49" s="1133"/>
      <c r="OUG49" s="1133"/>
      <c r="OUH49" s="1133"/>
      <c r="OUI49" s="1133"/>
      <c r="OUJ49" s="1133"/>
      <c r="OUK49" s="1133"/>
      <c r="OUL49" s="1133"/>
      <c r="OUM49" s="214"/>
      <c r="OUN49" s="214"/>
      <c r="OUO49" s="1122"/>
      <c r="OUP49" s="1121"/>
      <c r="OUQ49" s="1129"/>
      <c r="OUR49" s="214"/>
      <c r="OUS49" s="214"/>
      <c r="OUT49" s="214"/>
      <c r="OUU49" s="1130"/>
      <c r="OUV49" s="214"/>
      <c r="OUW49" s="1130"/>
      <c r="OUX49" s="1131"/>
      <c r="OUY49" s="1131"/>
      <c r="OUZ49" s="1132"/>
      <c r="OVA49" s="1133"/>
      <c r="OVB49" s="1133"/>
      <c r="OVC49" s="1133"/>
      <c r="OVD49" s="1133"/>
      <c r="OVE49" s="1133"/>
      <c r="OVF49" s="1133"/>
      <c r="OVG49" s="1133"/>
      <c r="OVH49" s="1133"/>
      <c r="OVI49" s="1133"/>
      <c r="OVJ49" s="1133"/>
      <c r="OVK49" s="1133"/>
      <c r="OVL49" s="214"/>
      <c r="OVM49" s="214"/>
      <c r="OVN49" s="1122"/>
      <c r="OVO49" s="1121"/>
      <c r="OVP49" s="1129"/>
      <c r="OVQ49" s="214"/>
      <c r="OVR49" s="214"/>
      <c r="OVS49" s="214"/>
      <c r="OVT49" s="1130"/>
      <c r="OVU49" s="214"/>
      <c r="OVV49" s="1130"/>
      <c r="OVW49" s="1131"/>
      <c r="OVX49" s="1131"/>
      <c r="OVY49" s="1132"/>
      <c r="OVZ49" s="1133"/>
      <c r="OWA49" s="1133"/>
      <c r="OWB49" s="1133"/>
      <c r="OWC49" s="1133"/>
      <c r="OWD49" s="1133"/>
      <c r="OWE49" s="1133"/>
      <c r="OWF49" s="1133"/>
      <c r="OWG49" s="1133"/>
      <c r="OWH49" s="1133"/>
      <c r="OWI49" s="1133"/>
      <c r="OWJ49" s="1133"/>
      <c r="OWK49" s="214"/>
      <c r="OWL49" s="214"/>
      <c r="OWM49" s="1122"/>
      <c r="OWN49" s="1121"/>
      <c r="OWO49" s="1129"/>
      <c r="OWP49" s="214"/>
      <c r="OWQ49" s="214"/>
      <c r="OWR49" s="214"/>
      <c r="OWS49" s="1130"/>
      <c r="OWT49" s="214"/>
      <c r="OWU49" s="1130"/>
      <c r="OWV49" s="1131"/>
      <c r="OWW49" s="1131"/>
      <c r="OWX49" s="1132"/>
      <c r="OWY49" s="1133"/>
      <c r="OWZ49" s="1133"/>
      <c r="OXA49" s="1133"/>
      <c r="OXB49" s="1133"/>
      <c r="OXC49" s="1133"/>
      <c r="OXD49" s="1133"/>
      <c r="OXE49" s="1133"/>
      <c r="OXF49" s="1133"/>
      <c r="OXG49" s="1133"/>
      <c r="OXH49" s="1133"/>
      <c r="OXI49" s="1133"/>
      <c r="OXJ49" s="214"/>
      <c r="OXK49" s="214"/>
      <c r="OXL49" s="1122"/>
      <c r="OXM49" s="1121"/>
      <c r="OXN49" s="1129"/>
      <c r="OXO49" s="214"/>
      <c r="OXP49" s="214"/>
      <c r="OXQ49" s="214"/>
      <c r="OXR49" s="1130"/>
      <c r="OXS49" s="214"/>
      <c r="OXT49" s="1130"/>
      <c r="OXU49" s="1131"/>
      <c r="OXV49" s="1131"/>
      <c r="OXW49" s="1132"/>
      <c r="OXX49" s="1133"/>
      <c r="OXY49" s="1133"/>
      <c r="OXZ49" s="1133"/>
      <c r="OYA49" s="1133"/>
      <c r="OYB49" s="1133"/>
      <c r="OYC49" s="1133"/>
      <c r="OYD49" s="1133"/>
      <c r="OYE49" s="1133"/>
      <c r="OYF49" s="1133"/>
      <c r="OYG49" s="1133"/>
      <c r="OYH49" s="1133"/>
      <c r="OYI49" s="214"/>
      <c r="OYJ49" s="214"/>
      <c r="OYK49" s="1122"/>
      <c r="OYL49" s="1121"/>
      <c r="OYM49" s="1129"/>
      <c r="OYN49" s="214"/>
      <c r="OYO49" s="214"/>
      <c r="OYP49" s="214"/>
      <c r="OYQ49" s="1130"/>
      <c r="OYR49" s="214"/>
      <c r="OYS49" s="1130"/>
      <c r="OYT49" s="1131"/>
      <c r="OYU49" s="1131"/>
      <c r="OYV49" s="1132"/>
      <c r="OYW49" s="1133"/>
      <c r="OYX49" s="1133"/>
      <c r="OYY49" s="1133"/>
      <c r="OYZ49" s="1133"/>
      <c r="OZA49" s="1133"/>
      <c r="OZB49" s="1133"/>
      <c r="OZC49" s="1133"/>
      <c r="OZD49" s="1133"/>
      <c r="OZE49" s="1133"/>
      <c r="OZF49" s="1133"/>
      <c r="OZG49" s="1133"/>
      <c r="OZH49" s="214"/>
      <c r="OZI49" s="214"/>
      <c r="OZJ49" s="1122"/>
      <c r="OZK49" s="1121"/>
      <c r="OZL49" s="1129"/>
      <c r="OZM49" s="214"/>
      <c r="OZN49" s="214"/>
      <c r="OZO49" s="214"/>
      <c r="OZP49" s="1130"/>
      <c r="OZQ49" s="214"/>
      <c r="OZR49" s="1130"/>
      <c r="OZS49" s="1131"/>
      <c r="OZT49" s="1131"/>
      <c r="OZU49" s="1132"/>
      <c r="OZV49" s="1133"/>
      <c r="OZW49" s="1133"/>
      <c r="OZX49" s="1133"/>
      <c r="OZY49" s="1133"/>
      <c r="OZZ49" s="1133"/>
      <c r="PAA49" s="1133"/>
      <c r="PAB49" s="1133"/>
      <c r="PAC49" s="1133"/>
      <c r="PAD49" s="1133"/>
      <c r="PAE49" s="1133"/>
      <c r="PAF49" s="1133"/>
      <c r="PAG49" s="214"/>
      <c r="PAH49" s="214"/>
      <c r="PAI49" s="1122"/>
      <c r="PAJ49" s="1121"/>
      <c r="PAK49" s="1129"/>
      <c r="PAL49" s="214"/>
      <c r="PAM49" s="214"/>
      <c r="PAN49" s="214"/>
      <c r="PAO49" s="1130"/>
      <c r="PAP49" s="214"/>
      <c r="PAQ49" s="1130"/>
      <c r="PAR49" s="1131"/>
      <c r="PAS49" s="1131"/>
      <c r="PAT49" s="1132"/>
      <c r="PAU49" s="1133"/>
      <c r="PAV49" s="1133"/>
      <c r="PAW49" s="1133"/>
      <c r="PAX49" s="1133"/>
      <c r="PAY49" s="1133"/>
      <c r="PAZ49" s="1133"/>
      <c r="PBA49" s="1133"/>
      <c r="PBB49" s="1133"/>
      <c r="PBC49" s="1133"/>
      <c r="PBD49" s="1133"/>
      <c r="PBE49" s="1133"/>
      <c r="PBF49" s="214"/>
      <c r="PBG49" s="214"/>
      <c r="PBH49" s="1122"/>
      <c r="PBI49" s="1121"/>
      <c r="PBJ49" s="1129"/>
      <c r="PBK49" s="214"/>
      <c r="PBL49" s="214"/>
      <c r="PBM49" s="214"/>
      <c r="PBN49" s="1130"/>
      <c r="PBO49" s="214"/>
      <c r="PBP49" s="1130"/>
      <c r="PBQ49" s="1131"/>
      <c r="PBR49" s="1131"/>
      <c r="PBS49" s="1132"/>
      <c r="PBT49" s="1133"/>
      <c r="PBU49" s="1133"/>
      <c r="PBV49" s="1133"/>
      <c r="PBW49" s="1133"/>
      <c r="PBX49" s="1133"/>
      <c r="PBY49" s="1133"/>
      <c r="PBZ49" s="1133"/>
      <c r="PCA49" s="1133"/>
      <c r="PCB49" s="1133"/>
      <c r="PCC49" s="1133"/>
      <c r="PCD49" s="1133"/>
      <c r="PCE49" s="214"/>
      <c r="PCF49" s="214"/>
      <c r="PCG49" s="1122"/>
      <c r="PCH49" s="1121"/>
      <c r="PCI49" s="1129"/>
      <c r="PCJ49" s="214"/>
      <c r="PCK49" s="214"/>
      <c r="PCL49" s="214"/>
      <c r="PCM49" s="1130"/>
      <c r="PCN49" s="214"/>
      <c r="PCO49" s="1130"/>
      <c r="PCP49" s="1131"/>
      <c r="PCQ49" s="1131"/>
      <c r="PCR49" s="1132"/>
      <c r="PCS49" s="1133"/>
      <c r="PCT49" s="1133"/>
      <c r="PCU49" s="1133"/>
      <c r="PCV49" s="1133"/>
      <c r="PCW49" s="1133"/>
      <c r="PCX49" s="1133"/>
      <c r="PCY49" s="1133"/>
      <c r="PCZ49" s="1133"/>
      <c r="PDA49" s="1133"/>
      <c r="PDB49" s="1133"/>
      <c r="PDC49" s="1133"/>
      <c r="PDD49" s="214"/>
      <c r="PDE49" s="214"/>
      <c r="PDF49" s="1122"/>
      <c r="PDG49" s="1121"/>
      <c r="PDH49" s="1129"/>
      <c r="PDI49" s="214"/>
      <c r="PDJ49" s="214"/>
      <c r="PDK49" s="214"/>
      <c r="PDL49" s="1130"/>
      <c r="PDM49" s="214"/>
      <c r="PDN49" s="1130"/>
      <c r="PDO49" s="1131"/>
      <c r="PDP49" s="1131"/>
      <c r="PDQ49" s="1132"/>
      <c r="PDR49" s="1133"/>
      <c r="PDS49" s="1133"/>
      <c r="PDT49" s="1133"/>
      <c r="PDU49" s="1133"/>
      <c r="PDV49" s="1133"/>
      <c r="PDW49" s="1133"/>
      <c r="PDX49" s="1133"/>
      <c r="PDY49" s="1133"/>
      <c r="PDZ49" s="1133"/>
      <c r="PEA49" s="1133"/>
      <c r="PEB49" s="1133"/>
      <c r="PEC49" s="214"/>
      <c r="PED49" s="214"/>
      <c r="PEE49" s="1122"/>
      <c r="PEF49" s="1121"/>
      <c r="PEG49" s="1129"/>
      <c r="PEH49" s="214"/>
      <c r="PEI49" s="214"/>
      <c r="PEJ49" s="214"/>
      <c r="PEK49" s="1130"/>
      <c r="PEL49" s="214"/>
      <c r="PEM49" s="1130"/>
      <c r="PEN49" s="1131"/>
      <c r="PEO49" s="1131"/>
      <c r="PEP49" s="1132"/>
      <c r="PEQ49" s="1133"/>
      <c r="PER49" s="1133"/>
      <c r="PES49" s="1133"/>
      <c r="PET49" s="1133"/>
      <c r="PEU49" s="1133"/>
      <c r="PEV49" s="1133"/>
      <c r="PEW49" s="1133"/>
      <c r="PEX49" s="1133"/>
      <c r="PEY49" s="1133"/>
      <c r="PEZ49" s="1133"/>
      <c r="PFA49" s="1133"/>
      <c r="PFB49" s="214"/>
      <c r="PFC49" s="214"/>
      <c r="PFD49" s="1122"/>
      <c r="PFE49" s="1121"/>
      <c r="PFF49" s="1129"/>
      <c r="PFG49" s="214"/>
      <c r="PFH49" s="214"/>
      <c r="PFI49" s="214"/>
      <c r="PFJ49" s="1130"/>
      <c r="PFK49" s="214"/>
      <c r="PFL49" s="1130"/>
      <c r="PFM49" s="1131"/>
      <c r="PFN49" s="1131"/>
      <c r="PFO49" s="1132"/>
      <c r="PFP49" s="1133"/>
      <c r="PFQ49" s="1133"/>
      <c r="PFR49" s="1133"/>
      <c r="PFS49" s="1133"/>
      <c r="PFT49" s="1133"/>
      <c r="PFU49" s="1133"/>
      <c r="PFV49" s="1133"/>
      <c r="PFW49" s="1133"/>
      <c r="PFX49" s="1133"/>
      <c r="PFY49" s="1133"/>
      <c r="PFZ49" s="1133"/>
      <c r="PGA49" s="214"/>
      <c r="PGB49" s="214"/>
      <c r="PGC49" s="1122"/>
      <c r="PGD49" s="1121"/>
      <c r="PGE49" s="1129"/>
      <c r="PGF49" s="214"/>
      <c r="PGG49" s="214"/>
      <c r="PGH49" s="214"/>
      <c r="PGI49" s="1130"/>
      <c r="PGJ49" s="214"/>
      <c r="PGK49" s="1130"/>
      <c r="PGL49" s="1131"/>
      <c r="PGM49" s="1131"/>
      <c r="PGN49" s="1132"/>
      <c r="PGO49" s="1133"/>
      <c r="PGP49" s="1133"/>
      <c r="PGQ49" s="1133"/>
      <c r="PGR49" s="1133"/>
      <c r="PGS49" s="1133"/>
      <c r="PGT49" s="1133"/>
      <c r="PGU49" s="1133"/>
      <c r="PGV49" s="1133"/>
      <c r="PGW49" s="1133"/>
      <c r="PGX49" s="1133"/>
      <c r="PGY49" s="1133"/>
      <c r="PGZ49" s="214"/>
      <c r="PHA49" s="214"/>
      <c r="PHB49" s="1122"/>
      <c r="PHC49" s="1121"/>
      <c r="PHD49" s="1129"/>
      <c r="PHE49" s="214"/>
      <c r="PHF49" s="214"/>
      <c r="PHG49" s="214"/>
      <c r="PHH49" s="1130"/>
      <c r="PHI49" s="214"/>
      <c r="PHJ49" s="1130"/>
      <c r="PHK49" s="1131"/>
      <c r="PHL49" s="1131"/>
      <c r="PHM49" s="1132"/>
      <c r="PHN49" s="1133"/>
      <c r="PHO49" s="1133"/>
      <c r="PHP49" s="1133"/>
      <c r="PHQ49" s="1133"/>
      <c r="PHR49" s="1133"/>
      <c r="PHS49" s="1133"/>
      <c r="PHT49" s="1133"/>
      <c r="PHU49" s="1133"/>
      <c r="PHV49" s="1133"/>
      <c r="PHW49" s="1133"/>
      <c r="PHX49" s="1133"/>
      <c r="PHY49" s="214"/>
      <c r="PHZ49" s="214"/>
      <c r="PIA49" s="1122"/>
      <c r="PIB49" s="1121"/>
      <c r="PIC49" s="1129"/>
      <c r="PID49" s="214"/>
      <c r="PIE49" s="214"/>
      <c r="PIF49" s="214"/>
      <c r="PIG49" s="1130"/>
      <c r="PIH49" s="214"/>
      <c r="PII49" s="1130"/>
      <c r="PIJ49" s="1131"/>
      <c r="PIK49" s="1131"/>
      <c r="PIL49" s="1132"/>
      <c r="PIM49" s="1133"/>
      <c r="PIN49" s="1133"/>
      <c r="PIO49" s="1133"/>
      <c r="PIP49" s="1133"/>
      <c r="PIQ49" s="1133"/>
      <c r="PIR49" s="1133"/>
      <c r="PIS49" s="1133"/>
      <c r="PIT49" s="1133"/>
      <c r="PIU49" s="1133"/>
      <c r="PIV49" s="1133"/>
      <c r="PIW49" s="1133"/>
      <c r="PIX49" s="214"/>
      <c r="PIY49" s="214"/>
      <c r="PIZ49" s="1122"/>
      <c r="PJA49" s="1121"/>
      <c r="PJB49" s="1129"/>
      <c r="PJC49" s="214"/>
      <c r="PJD49" s="214"/>
      <c r="PJE49" s="214"/>
      <c r="PJF49" s="1130"/>
      <c r="PJG49" s="214"/>
      <c r="PJH49" s="1130"/>
      <c r="PJI49" s="1131"/>
      <c r="PJJ49" s="1131"/>
      <c r="PJK49" s="1132"/>
      <c r="PJL49" s="1133"/>
      <c r="PJM49" s="1133"/>
      <c r="PJN49" s="1133"/>
      <c r="PJO49" s="1133"/>
      <c r="PJP49" s="1133"/>
      <c r="PJQ49" s="1133"/>
      <c r="PJR49" s="1133"/>
      <c r="PJS49" s="1133"/>
      <c r="PJT49" s="1133"/>
      <c r="PJU49" s="1133"/>
      <c r="PJV49" s="1133"/>
      <c r="PJW49" s="214"/>
      <c r="PJX49" s="214"/>
      <c r="PJY49" s="1122"/>
      <c r="PJZ49" s="1121"/>
      <c r="PKA49" s="1129"/>
      <c r="PKB49" s="214"/>
      <c r="PKC49" s="214"/>
      <c r="PKD49" s="214"/>
      <c r="PKE49" s="1130"/>
      <c r="PKF49" s="214"/>
      <c r="PKG49" s="1130"/>
      <c r="PKH49" s="1131"/>
      <c r="PKI49" s="1131"/>
      <c r="PKJ49" s="1132"/>
      <c r="PKK49" s="1133"/>
      <c r="PKL49" s="1133"/>
      <c r="PKM49" s="1133"/>
      <c r="PKN49" s="1133"/>
      <c r="PKO49" s="1133"/>
      <c r="PKP49" s="1133"/>
      <c r="PKQ49" s="1133"/>
      <c r="PKR49" s="1133"/>
      <c r="PKS49" s="1133"/>
      <c r="PKT49" s="1133"/>
      <c r="PKU49" s="1133"/>
      <c r="PKV49" s="214"/>
      <c r="PKW49" s="214"/>
      <c r="PKX49" s="1122"/>
      <c r="PKY49" s="1121"/>
      <c r="PKZ49" s="1129"/>
      <c r="PLA49" s="214"/>
      <c r="PLB49" s="214"/>
      <c r="PLC49" s="214"/>
      <c r="PLD49" s="1130"/>
      <c r="PLE49" s="214"/>
      <c r="PLF49" s="1130"/>
      <c r="PLG49" s="1131"/>
      <c r="PLH49" s="1131"/>
      <c r="PLI49" s="1132"/>
      <c r="PLJ49" s="1133"/>
      <c r="PLK49" s="1133"/>
      <c r="PLL49" s="1133"/>
      <c r="PLM49" s="1133"/>
      <c r="PLN49" s="1133"/>
      <c r="PLO49" s="1133"/>
      <c r="PLP49" s="1133"/>
      <c r="PLQ49" s="1133"/>
      <c r="PLR49" s="1133"/>
      <c r="PLS49" s="1133"/>
      <c r="PLT49" s="1133"/>
      <c r="PLU49" s="214"/>
      <c r="PLV49" s="214"/>
      <c r="PLW49" s="1122"/>
      <c r="PLX49" s="1121"/>
      <c r="PLY49" s="1129"/>
      <c r="PLZ49" s="214"/>
      <c r="PMA49" s="214"/>
      <c r="PMB49" s="214"/>
      <c r="PMC49" s="1130"/>
      <c r="PMD49" s="214"/>
      <c r="PME49" s="1130"/>
      <c r="PMF49" s="1131"/>
      <c r="PMG49" s="1131"/>
      <c r="PMH49" s="1132"/>
      <c r="PMI49" s="1133"/>
      <c r="PMJ49" s="1133"/>
      <c r="PMK49" s="1133"/>
      <c r="PML49" s="1133"/>
      <c r="PMM49" s="1133"/>
      <c r="PMN49" s="1133"/>
      <c r="PMO49" s="1133"/>
      <c r="PMP49" s="1133"/>
      <c r="PMQ49" s="1133"/>
      <c r="PMR49" s="1133"/>
      <c r="PMS49" s="1133"/>
      <c r="PMT49" s="214"/>
      <c r="PMU49" s="214"/>
      <c r="PMV49" s="1122"/>
      <c r="PMW49" s="1121"/>
      <c r="PMX49" s="1129"/>
      <c r="PMY49" s="214"/>
      <c r="PMZ49" s="214"/>
      <c r="PNA49" s="214"/>
      <c r="PNB49" s="1130"/>
      <c r="PNC49" s="214"/>
      <c r="PND49" s="1130"/>
      <c r="PNE49" s="1131"/>
      <c r="PNF49" s="1131"/>
      <c r="PNG49" s="1132"/>
      <c r="PNH49" s="1133"/>
      <c r="PNI49" s="1133"/>
      <c r="PNJ49" s="1133"/>
      <c r="PNK49" s="1133"/>
      <c r="PNL49" s="1133"/>
      <c r="PNM49" s="1133"/>
      <c r="PNN49" s="1133"/>
      <c r="PNO49" s="1133"/>
      <c r="PNP49" s="1133"/>
      <c r="PNQ49" s="1133"/>
      <c r="PNR49" s="1133"/>
      <c r="PNS49" s="214"/>
      <c r="PNT49" s="214"/>
      <c r="PNU49" s="1122"/>
      <c r="PNV49" s="1121"/>
      <c r="PNW49" s="1129"/>
      <c r="PNX49" s="214"/>
      <c r="PNY49" s="214"/>
      <c r="PNZ49" s="214"/>
      <c r="POA49" s="1130"/>
      <c r="POB49" s="214"/>
      <c r="POC49" s="1130"/>
      <c r="POD49" s="1131"/>
      <c r="POE49" s="1131"/>
      <c r="POF49" s="1132"/>
      <c r="POG49" s="1133"/>
      <c r="POH49" s="1133"/>
      <c r="POI49" s="1133"/>
      <c r="POJ49" s="1133"/>
      <c r="POK49" s="1133"/>
      <c r="POL49" s="1133"/>
      <c r="POM49" s="1133"/>
      <c r="PON49" s="1133"/>
      <c r="POO49" s="1133"/>
      <c r="POP49" s="1133"/>
      <c r="POQ49" s="1133"/>
      <c r="POR49" s="214"/>
      <c r="POS49" s="214"/>
      <c r="POT49" s="1122"/>
      <c r="POU49" s="1121"/>
      <c r="POV49" s="1129"/>
      <c r="POW49" s="214"/>
      <c r="POX49" s="214"/>
      <c r="POY49" s="214"/>
      <c r="POZ49" s="1130"/>
      <c r="PPA49" s="214"/>
      <c r="PPB49" s="1130"/>
      <c r="PPC49" s="1131"/>
      <c r="PPD49" s="1131"/>
      <c r="PPE49" s="1132"/>
      <c r="PPF49" s="1133"/>
      <c r="PPG49" s="1133"/>
      <c r="PPH49" s="1133"/>
      <c r="PPI49" s="1133"/>
      <c r="PPJ49" s="1133"/>
      <c r="PPK49" s="1133"/>
      <c r="PPL49" s="1133"/>
      <c r="PPM49" s="1133"/>
      <c r="PPN49" s="1133"/>
      <c r="PPO49" s="1133"/>
      <c r="PPP49" s="1133"/>
      <c r="PPQ49" s="214"/>
      <c r="PPR49" s="214"/>
      <c r="PPS49" s="1122"/>
      <c r="PPT49" s="1121"/>
      <c r="PPU49" s="1129"/>
      <c r="PPV49" s="214"/>
      <c r="PPW49" s="214"/>
      <c r="PPX49" s="214"/>
      <c r="PPY49" s="1130"/>
      <c r="PPZ49" s="214"/>
      <c r="PQA49" s="1130"/>
      <c r="PQB49" s="1131"/>
      <c r="PQC49" s="1131"/>
      <c r="PQD49" s="1132"/>
      <c r="PQE49" s="1133"/>
      <c r="PQF49" s="1133"/>
      <c r="PQG49" s="1133"/>
      <c r="PQH49" s="1133"/>
      <c r="PQI49" s="1133"/>
      <c r="PQJ49" s="1133"/>
      <c r="PQK49" s="1133"/>
      <c r="PQL49" s="1133"/>
      <c r="PQM49" s="1133"/>
      <c r="PQN49" s="1133"/>
      <c r="PQO49" s="1133"/>
      <c r="PQP49" s="214"/>
      <c r="PQQ49" s="214"/>
      <c r="PQR49" s="1122"/>
      <c r="PQS49" s="1121"/>
      <c r="PQT49" s="1129"/>
      <c r="PQU49" s="214"/>
      <c r="PQV49" s="214"/>
      <c r="PQW49" s="214"/>
      <c r="PQX49" s="1130"/>
      <c r="PQY49" s="214"/>
      <c r="PQZ49" s="1130"/>
      <c r="PRA49" s="1131"/>
      <c r="PRB49" s="1131"/>
      <c r="PRC49" s="1132"/>
      <c r="PRD49" s="1133"/>
      <c r="PRE49" s="1133"/>
      <c r="PRF49" s="1133"/>
      <c r="PRG49" s="1133"/>
      <c r="PRH49" s="1133"/>
      <c r="PRI49" s="1133"/>
      <c r="PRJ49" s="1133"/>
      <c r="PRK49" s="1133"/>
      <c r="PRL49" s="1133"/>
      <c r="PRM49" s="1133"/>
      <c r="PRN49" s="1133"/>
      <c r="PRO49" s="214"/>
      <c r="PRP49" s="214"/>
      <c r="PRQ49" s="1122"/>
      <c r="PRR49" s="1121"/>
      <c r="PRS49" s="1129"/>
      <c r="PRT49" s="214"/>
      <c r="PRU49" s="214"/>
      <c r="PRV49" s="214"/>
      <c r="PRW49" s="1130"/>
      <c r="PRX49" s="214"/>
      <c r="PRY49" s="1130"/>
      <c r="PRZ49" s="1131"/>
      <c r="PSA49" s="1131"/>
      <c r="PSB49" s="1132"/>
      <c r="PSC49" s="1133"/>
      <c r="PSD49" s="1133"/>
      <c r="PSE49" s="1133"/>
      <c r="PSF49" s="1133"/>
      <c r="PSG49" s="1133"/>
      <c r="PSH49" s="1133"/>
      <c r="PSI49" s="1133"/>
      <c r="PSJ49" s="1133"/>
      <c r="PSK49" s="1133"/>
      <c r="PSL49" s="1133"/>
      <c r="PSM49" s="1133"/>
      <c r="PSN49" s="214"/>
      <c r="PSO49" s="214"/>
      <c r="PSP49" s="1122"/>
      <c r="PSQ49" s="1121"/>
      <c r="PSR49" s="1129"/>
      <c r="PSS49" s="214"/>
      <c r="PST49" s="214"/>
      <c r="PSU49" s="214"/>
      <c r="PSV49" s="1130"/>
      <c r="PSW49" s="214"/>
      <c r="PSX49" s="1130"/>
      <c r="PSY49" s="1131"/>
      <c r="PSZ49" s="1131"/>
      <c r="PTA49" s="1132"/>
      <c r="PTB49" s="1133"/>
      <c r="PTC49" s="1133"/>
      <c r="PTD49" s="1133"/>
      <c r="PTE49" s="1133"/>
      <c r="PTF49" s="1133"/>
      <c r="PTG49" s="1133"/>
      <c r="PTH49" s="1133"/>
      <c r="PTI49" s="1133"/>
      <c r="PTJ49" s="1133"/>
      <c r="PTK49" s="1133"/>
      <c r="PTL49" s="1133"/>
      <c r="PTM49" s="214"/>
      <c r="PTN49" s="214"/>
      <c r="PTO49" s="1122"/>
      <c r="PTP49" s="1121"/>
      <c r="PTQ49" s="1129"/>
      <c r="PTR49" s="214"/>
      <c r="PTS49" s="214"/>
      <c r="PTT49" s="214"/>
      <c r="PTU49" s="1130"/>
      <c r="PTV49" s="214"/>
      <c r="PTW49" s="1130"/>
      <c r="PTX49" s="1131"/>
      <c r="PTY49" s="1131"/>
      <c r="PTZ49" s="1132"/>
      <c r="PUA49" s="1133"/>
      <c r="PUB49" s="1133"/>
      <c r="PUC49" s="1133"/>
      <c r="PUD49" s="1133"/>
      <c r="PUE49" s="1133"/>
      <c r="PUF49" s="1133"/>
      <c r="PUG49" s="1133"/>
      <c r="PUH49" s="1133"/>
      <c r="PUI49" s="1133"/>
      <c r="PUJ49" s="1133"/>
      <c r="PUK49" s="1133"/>
      <c r="PUL49" s="214"/>
      <c r="PUM49" s="214"/>
      <c r="PUN49" s="1122"/>
      <c r="PUO49" s="1121"/>
      <c r="PUP49" s="1129"/>
      <c r="PUQ49" s="214"/>
      <c r="PUR49" s="214"/>
      <c r="PUS49" s="214"/>
      <c r="PUT49" s="1130"/>
      <c r="PUU49" s="214"/>
      <c r="PUV49" s="1130"/>
      <c r="PUW49" s="1131"/>
      <c r="PUX49" s="1131"/>
      <c r="PUY49" s="1132"/>
      <c r="PUZ49" s="1133"/>
      <c r="PVA49" s="1133"/>
      <c r="PVB49" s="1133"/>
      <c r="PVC49" s="1133"/>
      <c r="PVD49" s="1133"/>
      <c r="PVE49" s="1133"/>
      <c r="PVF49" s="1133"/>
      <c r="PVG49" s="1133"/>
      <c r="PVH49" s="1133"/>
      <c r="PVI49" s="1133"/>
      <c r="PVJ49" s="1133"/>
      <c r="PVK49" s="214"/>
      <c r="PVL49" s="214"/>
      <c r="PVM49" s="1122"/>
      <c r="PVN49" s="1121"/>
      <c r="PVO49" s="1129"/>
      <c r="PVP49" s="214"/>
      <c r="PVQ49" s="214"/>
      <c r="PVR49" s="214"/>
      <c r="PVS49" s="1130"/>
      <c r="PVT49" s="214"/>
      <c r="PVU49" s="1130"/>
      <c r="PVV49" s="1131"/>
      <c r="PVW49" s="1131"/>
      <c r="PVX49" s="1132"/>
      <c r="PVY49" s="1133"/>
      <c r="PVZ49" s="1133"/>
      <c r="PWA49" s="1133"/>
      <c r="PWB49" s="1133"/>
      <c r="PWC49" s="1133"/>
      <c r="PWD49" s="1133"/>
      <c r="PWE49" s="1133"/>
      <c r="PWF49" s="1133"/>
      <c r="PWG49" s="1133"/>
      <c r="PWH49" s="1133"/>
      <c r="PWI49" s="1133"/>
      <c r="PWJ49" s="214"/>
      <c r="PWK49" s="214"/>
      <c r="PWL49" s="1122"/>
      <c r="PWM49" s="1121"/>
      <c r="PWN49" s="1129"/>
      <c r="PWO49" s="214"/>
      <c r="PWP49" s="214"/>
      <c r="PWQ49" s="214"/>
      <c r="PWR49" s="1130"/>
      <c r="PWS49" s="214"/>
      <c r="PWT49" s="1130"/>
      <c r="PWU49" s="1131"/>
      <c r="PWV49" s="1131"/>
      <c r="PWW49" s="1132"/>
      <c r="PWX49" s="1133"/>
      <c r="PWY49" s="1133"/>
      <c r="PWZ49" s="1133"/>
      <c r="PXA49" s="1133"/>
      <c r="PXB49" s="1133"/>
      <c r="PXC49" s="1133"/>
      <c r="PXD49" s="1133"/>
      <c r="PXE49" s="1133"/>
      <c r="PXF49" s="1133"/>
      <c r="PXG49" s="1133"/>
      <c r="PXH49" s="1133"/>
      <c r="PXI49" s="214"/>
      <c r="PXJ49" s="214"/>
      <c r="PXK49" s="1122"/>
      <c r="PXL49" s="1121"/>
      <c r="PXM49" s="1129"/>
      <c r="PXN49" s="214"/>
      <c r="PXO49" s="214"/>
      <c r="PXP49" s="214"/>
      <c r="PXQ49" s="1130"/>
      <c r="PXR49" s="214"/>
      <c r="PXS49" s="1130"/>
      <c r="PXT49" s="1131"/>
      <c r="PXU49" s="1131"/>
      <c r="PXV49" s="1132"/>
      <c r="PXW49" s="1133"/>
      <c r="PXX49" s="1133"/>
      <c r="PXY49" s="1133"/>
      <c r="PXZ49" s="1133"/>
      <c r="PYA49" s="1133"/>
      <c r="PYB49" s="1133"/>
      <c r="PYC49" s="1133"/>
      <c r="PYD49" s="1133"/>
      <c r="PYE49" s="1133"/>
      <c r="PYF49" s="1133"/>
      <c r="PYG49" s="1133"/>
      <c r="PYH49" s="214"/>
      <c r="PYI49" s="214"/>
      <c r="PYJ49" s="1122"/>
      <c r="PYK49" s="1121"/>
      <c r="PYL49" s="1129"/>
      <c r="PYM49" s="214"/>
      <c r="PYN49" s="214"/>
      <c r="PYO49" s="214"/>
      <c r="PYP49" s="1130"/>
      <c r="PYQ49" s="214"/>
      <c r="PYR49" s="1130"/>
      <c r="PYS49" s="1131"/>
      <c r="PYT49" s="1131"/>
      <c r="PYU49" s="1132"/>
      <c r="PYV49" s="1133"/>
      <c r="PYW49" s="1133"/>
      <c r="PYX49" s="1133"/>
      <c r="PYY49" s="1133"/>
      <c r="PYZ49" s="1133"/>
      <c r="PZA49" s="1133"/>
      <c r="PZB49" s="1133"/>
      <c r="PZC49" s="1133"/>
      <c r="PZD49" s="1133"/>
      <c r="PZE49" s="1133"/>
      <c r="PZF49" s="1133"/>
      <c r="PZG49" s="214"/>
      <c r="PZH49" s="214"/>
      <c r="PZI49" s="1122"/>
      <c r="PZJ49" s="1121"/>
      <c r="PZK49" s="1129"/>
      <c r="PZL49" s="214"/>
      <c r="PZM49" s="214"/>
      <c r="PZN49" s="214"/>
      <c r="PZO49" s="1130"/>
      <c r="PZP49" s="214"/>
      <c r="PZQ49" s="1130"/>
      <c r="PZR49" s="1131"/>
      <c r="PZS49" s="1131"/>
      <c r="PZT49" s="1132"/>
      <c r="PZU49" s="1133"/>
      <c r="PZV49" s="1133"/>
      <c r="PZW49" s="1133"/>
      <c r="PZX49" s="1133"/>
      <c r="PZY49" s="1133"/>
      <c r="PZZ49" s="1133"/>
      <c r="QAA49" s="1133"/>
      <c r="QAB49" s="1133"/>
      <c r="QAC49" s="1133"/>
      <c r="QAD49" s="1133"/>
      <c r="QAE49" s="1133"/>
      <c r="QAF49" s="214"/>
      <c r="QAG49" s="214"/>
      <c r="QAH49" s="1122"/>
      <c r="QAI49" s="1121"/>
      <c r="QAJ49" s="1129"/>
      <c r="QAK49" s="214"/>
      <c r="QAL49" s="214"/>
      <c r="QAM49" s="214"/>
      <c r="QAN49" s="1130"/>
      <c r="QAO49" s="214"/>
      <c r="QAP49" s="1130"/>
      <c r="QAQ49" s="1131"/>
      <c r="QAR49" s="1131"/>
      <c r="QAS49" s="1132"/>
      <c r="QAT49" s="1133"/>
      <c r="QAU49" s="1133"/>
      <c r="QAV49" s="1133"/>
      <c r="QAW49" s="1133"/>
      <c r="QAX49" s="1133"/>
      <c r="QAY49" s="1133"/>
      <c r="QAZ49" s="1133"/>
      <c r="QBA49" s="1133"/>
      <c r="QBB49" s="1133"/>
      <c r="QBC49" s="1133"/>
      <c r="QBD49" s="1133"/>
      <c r="QBE49" s="214"/>
      <c r="QBF49" s="214"/>
      <c r="QBG49" s="1122"/>
      <c r="QBH49" s="1121"/>
      <c r="QBI49" s="1129"/>
      <c r="QBJ49" s="214"/>
      <c r="QBK49" s="214"/>
      <c r="QBL49" s="214"/>
      <c r="QBM49" s="1130"/>
      <c r="QBN49" s="214"/>
      <c r="QBO49" s="1130"/>
      <c r="QBP49" s="1131"/>
      <c r="QBQ49" s="1131"/>
      <c r="QBR49" s="1132"/>
      <c r="QBS49" s="1133"/>
      <c r="QBT49" s="1133"/>
      <c r="QBU49" s="1133"/>
      <c r="QBV49" s="1133"/>
      <c r="QBW49" s="1133"/>
      <c r="QBX49" s="1133"/>
      <c r="QBY49" s="1133"/>
      <c r="QBZ49" s="1133"/>
      <c r="QCA49" s="1133"/>
      <c r="QCB49" s="1133"/>
      <c r="QCC49" s="1133"/>
      <c r="QCD49" s="214"/>
      <c r="QCE49" s="214"/>
      <c r="QCF49" s="1122"/>
      <c r="QCG49" s="1121"/>
      <c r="QCH49" s="1129"/>
      <c r="QCI49" s="214"/>
      <c r="QCJ49" s="214"/>
      <c r="QCK49" s="214"/>
      <c r="QCL49" s="1130"/>
      <c r="QCM49" s="214"/>
      <c r="QCN49" s="1130"/>
      <c r="QCO49" s="1131"/>
      <c r="QCP49" s="1131"/>
      <c r="QCQ49" s="1132"/>
      <c r="QCR49" s="1133"/>
      <c r="QCS49" s="1133"/>
      <c r="QCT49" s="1133"/>
      <c r="QCU49" s="1133"/>
      <c r="QCV49" s="1133"/>
      <c r="QCW49" s="1133"/>
      <c r="QCX49" s="1133"/>
      <c r="QCY49" s="1133"/>
      <c r="QCZ49" s="1133"/>
      <c r="QDA49" s="1133"/>
      <c r="QDB49" s="1133"/>
      <c r="QDC49" s="214"/>
      <c r="QDD49" s="214"/>
      <c r="QDE49" s="1122"/>
      <c r="QDF49" s="1121"/>
      <c r="QDG49" s="1129"/>
      <c r="QDH49" s="214"/>
      <c r="QDI49" s="214"/>
      <c r="QDJ49" s="214"/>
      <c r="QDK49" s="1130"/>
      <c r="QDL49" s="214"/>
      <c r="QDM49" s="1130"/>
      <c r="QDN49" s="1131"/>
      <c r="QDO49" s="1131"/>
      <c r="QDP49" s="1132"/>
      <c r="QDQ49" s="1133"/>
      <c r="QDR49" s="1133"/>
      <c r="QDS49" s="1133"/>
      <c r="QDT49" s="1133"/>
      <c r="QDU49" s="1133"/>
      <c r="QDV49" s="1133"/>
      <c r="QDW49" s="1133"/>
      <c r="QDX49" s="1133"/>
      <c r="QDY49" s="1133"/>
      <c r="QDZ49" s="1133"/>
      <c r="QEA49" s="1133"/>
      <c r="QEB49" s="214"/>
      <c r="QEC49" s="214"/>
      <c r="QED49" s="1122"/>
      <c r="QEE49" s="1121"/>
      <c r="QEF49" s="1129"/>
      <c r="QEG49" s="214"/>
      <c r="QEH49" s="214"/>
      <c r="QEI49" s="214"/>
      <c r="QEJ49" s="1130"/>
      <c r="QEK49" s="214"/>
      <c r="QEL49" s="1130"/>
      <c r="QEM49" s="1131"/>
      <c r="QEN49" s="1131"/>
      <c r="QEO49" s="1132"/>
      <c r="QEP49" s="1133"/>
      <c r="QEQ49" s="1133"/>
      <c r="QER49" s="1133"/>
      <c r="QES49" s="1133"/>
      <c r="QET49" s="1133"/>
      <c r="QEU49" s="1133"/>
      <c r="QEV49" s="1133"/>
      <c r="QEW49" s="1133"/>
      <c r="QEX49" s="1133"/>
      <c r="QEY49" s="1133"/>
      <c r="QEZ49" s="1133"/>
      <c r="QFA49" s="214"/>
      <c r="QFB49" s="214"/>
      <c r="QFC49" s="1122"/>
      <c r="QFD49" s="1121"/>
      <c r="QFE49" s="1129"/>
      <c r="QFF49" s="214"/>
      <c r="QFG49" s="214"/>
      <c r="QFH49" s="214"/>
      <c r="QFI49" s="1130"/>
      <c r="QFJ49" s="214"/>
      <c r="QFK49" s="1130"/>
      <c r="QFL49" s="1131"/>
      <c r="QFM49" s="1131"/>
      <c r="QFN49" s="1132"/>
      <c r="QFO49" s="1133"/>
      <c r="QFP49" s="1133"/>
      <c r="QFQ49" s="1133"/>
      <c r="QFR49" s="1133"/>
      <c r="QFS49" s="1133"/>
      <c r="QFT49" s="1133"/>
      <c r="QFU49" s="1133"/>
      <c r="QFV49" s="1133"/>
      <c r="QFW49" s="1133"/>
      <c r="QFX49" s="1133"/>
      <c r="QFY49" s="1133"/>
      <c r="QFZ49" s="214"/>
      <c r="QGA49" s="214"/>
      <c r="QGB49" s="1122"/>
      <c r="QGC49" s="1121"/>
      <c r="QGD49" s="1129"/>
      <c r="QGE49" s="214"/>
      <c r="QGF49" s="214"/>
      <c r="QGG49" s="214"/>
      <c r="QGH49" s="1130"/>
      <c r="QGI49" s="214"/>
      <c r="QGJ49" s="1130"/>
      <c r="QGK49" s="1131"/>
      <c r="QGL49" s="1131"/>
      <c r="QGM49" s="1132"/>
      <c r="QGN49" s="1133"/>
      <c r="QGO49" s="1133"/>
      <c r="QGP49" s="1133"/>
      <c r="QGQ49" s="1133"/>
      <c r="QGR49" s="1133"/>
      <c r="QGS49" s="1133"/>
      <c r="QGT49" s="1133"/>
      <c r="QGU49" s="1133"/>
      <c r="QGV49" s="1133"/>
      <c r="QGW49" s="1133"/>
      <c r="QGX49" s="1133"/>
      <c r="QGY49" s="214"/>
      <c r="QGZ49" s="214"/>
      <c r="QHA49" s="1122"/>
      <c r="QHB49" s="1121"/>
      <c r="QHC49" s="1129"/>
      <c r="QHD49" s="214"/>
      <c r="QHE49" s="214"/>
      <c r="QHF49" s="214"/>
      <c r="QHG49" s="1130"/>
      <c r="QHH49" s="214"/>
      <c r="QHI49" s="1130"/>
      <c r="QHJ49" s="1131"/>
      <c r="QHK49" s="1131"/>
      <c r="QHL49" s="1132"/>
      <c r="QHM49" s="1133"/>
      <c r="QHN49" s="1133"/>
      <c r="QHO49" s="1133"/>
      <c r="QHP49" s="1133"/>
      <c r="QHQ49" s="1133"/>
      <c r="QHR49" s="1133"/>
      <c r="QHS49" s="1133"/>
      <c r="QHT49" s="1133"/>
      <c r="QHU49" s="1133"/>
      <c r="QHV49" s="1133"/>
      <c r="QHW49" s="1133"/>
      <c r="QHX49" s="214"/>
      <c r="QHY49" s="214"/>
      <c r="QHZ49" s="1122"/>
      <c r="QIA49" s="1121"/>
      <c r="QIB49" s="1129"/>
      <c r="QIC49" s="214"/>
      <c r="QID49" s="214"/>
      <c r="QIE49" s="214"/>
      <c r="QIF49" s="1130"/>
      <c r="QIG49" s="214"/>
      <c r="QIH49" s="1130"/>
      <c r="QII49" s="1131"/>
      <c r="QIJ49" s="1131"/>
      <c r="QIK49" s="1132"/>
      <c r="QIL49" s="1133"/>
      <c r="QIM49" s="1133"/>
      <c r="QIN49" s="1133"/>
      <c r="QIO49" s="1133"/>
      <c r="QIP49" s="1133"/>
      <c r="QIQ49" s="1133"/>
      <c r="QIR49" s="1133"/>
      <c r="QIS49" s="1133"/>
      <c r="QIT49" s="1133"/>
      <c r="QIU49" s="1133"/>
      <c r="QIV49" s="1133"/>
      <c r="QIW49" s="214"/>
      <c r="QIX49" s="214"/>
      <c r="QIY49" s="1122"/>
      <c r="QIZ49" s="1121"/>
      <c r="QJA49" s="1129"/>
      <c r="QJB49" s="214"/>
      <c r="QJC49" s="214"/>
      <c r="QJD49" s="214"/>
      <c r="QJE49" s="1130"/>
      <c r="QJF49" s="214"/>
      <c r="QJG49" s="1130"/>
      <c r="QJH49" s="1131"/>
      <c r="QJI49" s="1131"/>
      <c r="QJJ49" s="1132"/>
      <c r="QJK49" s="1133"/>
      <c r="QJL49" s="1133"/>
      <c r="QJM49" s="1133"/>
      <c r="QJN49" s="1133"/>
      <c r="QJO49" s="1133"/>
      <c r="QJP49" s="1133"/>
      <c r="QJQ49" s="1133"/>
      <c r="QJR49" s="1133"/>
      <c r="QJS49" s="1133"/>
      <c r="QJT49" s="1133"/>
      <c r="QJU49" s="1133"/>
      <c r="QJV49" s="214"/>
      <c r="QJW49" s="214"/>
      <c r="QJX49" s="1122"/>
      <c r="QJY49" s="1121"/>
      <c r="QJZ49" s="1129"/>
      <c r="QKA49" s="214"/>
      <c r="QKB49" s="214"/>
      <c r="QKC49" s="214"/>
      <c r="QKD49" s="1130"/>
      <c r="QKE49" s="214"/>
      <c r="QKF49" s="1130"/>
      <c r="QKG49" s="1131"/>
      <c r="QKH49" s="1131"/>
      <c r="QKI49" s="1132"/>
      <c r="QKJ49" s="1133"/>
      <c r="QKK49" s="1133"/>
      <c r="QKL49" s="1133"/>
      <c r="QKM49" s="1133"/>
      <c r="QKN49" s="1133"/>
      <c r="QKO49" s="1133"/>
      <c r="QKP49" s="1133"/>
      <c r="QKQ49" s="1133"/>
      <c r="QKR49" s="1133"/>
      <c r="QKS49" s="1133"/>
      <c r="QKT49" s="1133"/>
      <c r="QKU49" s="214"/>
      <c r="QKV49" s="214"/>
      <c r="QKW49" s="1122"/>
      <c r="QKX49" s="1121"/>
      <c r="QKY49" s="1129"/>
      <c r="QKZ49" s="214"/>
      <c r="QLA49" s="214"/>
      <c r="QLB49" s="214"/>
      <c r="QLC49" s="1130"/>
      <c r="QLD49" s="214"/>
      <c r="QLE49" s="1130"/>
      <c r="QLF49" s="1131"/>
      <c r="QLG49" s="1131"/>
      <c r="QLH49" s="1132"/>
      <c r="QLI49" s="1133"/>
      <c r="QLJ49" s="1133"/>
      <c r="QLK49" s="1133"/>
      <c r="QLL49" s="1133"/>
      <c r="QLM49" s="1133"/>
      <c r="QLN49" s="1133"/>
      <c r="QLO49" s="1133"/>
      <c r="QLP49" s="1133"/>
      <c r="QLQ49" s="1133"/>
      <c r="QLR49" s="1133"/>
      <c r="QLS49" s="1133"/>
      <c r="QLT49" s="214"/>
      <c r="QLU49" s="214"/>
      <c r="QLV49" s="1122"/>
      <c r="QLW49" s="1121"/>
      <c r="QLX49" s="1129"/>
      <c r="QLY49" s="214"/>
      <c r="QLZ49" s="214"/>
      <c r="QMA49" s="214"/>
      <c r="QMB49" s="1130"/>
      <c r="QMC49" s="214"/>
      <c r="QMD49" s="1130"/>
      <c r="QME49" s="1131"/>
      <c r="QMF49" s="1131"/>
      <c r="QMG49" s="1132"/>
      <c r="QMH49" s="1133"/>
      <c r="QMI49" s="1133"/>
      <c r="QMJ49" s="1133"/>
      <c r="QMK49" s="1133"/>
      <c r="QML49" s="1133"/>
      <c r="QMM49" s="1133"/>
      <c r="QMN49" s="1133"/>
      <c r="QMO49" s="1133"/>
      <c r="QMP49" s="1133"/>
      <c r="QMQ49" s="1133"/>
      <c r="QMR49" s="1133"/>
      <c r="QMS49" s="214"/>
      <c r="QMT49" s="214"/>
      <c r="QMU49" s="1122"/>
      <c r="QMV49" s="1121"/>
      <c r="QMW49" s="1129"/>
      <c r="QMX49" s="214"/>
      <c r="QMY49" s="214"/>
      <c r="QMZ49" s="214"/>
      <c r="QNA49" s="1130"/>
      <c r="QNB49" s="214"/>
      <c r="QNC49" s="1130"/>
      <c r="QND49" s="1131"/>
      <c r="QNE49" s="1131"/>
      <c r="QNF49" s="1132"/>
      <c r="QNG49" s="1133"/>
      <c r="QNH49" s="1133"/>
      <c r="QNI49" s="1133"/>
      <c r="QNJ49" s="1133"/>
      <c r="QNK49" s="1133"/>
      <c r="QNL49" s="1133"/>
      <c r="QNM49" s="1133"/>
      <c r="QNN49" s="1133"/>
      <c r="QNO49" s="1133"/>
      <c r="QNP49" s="1133"/>
      <c r="QNQ49" s="1133"/>
      <c r="QNR49" s="214"/>
      <c r="QNS49" s="214"/>
      <c r="QNT49" s="1122"/>
      <c r="QNU49" s="1121"/>
      <c r="QNV49" s="1129"/>
      <c r="QNW49" s="214"/>
      <c r="QNX49" s="214"/>
      <c r="QNY49" s="214"/>
      <c r="QNZ49" s="1130"/>
      <c r="QOA49" s="214"/>
      <c r="QOB49" s="1130"/>
      <c r="QOC49" s="1131"/>
      <c r="QOD49" s="1131"/>
      <c r="QOE49" s="1132"/>
      <c r="QOF49" s="1133"/>
      <c r="QOG49" s="1133"/>
      <c r="QOH49" s="1133"/>
      <c r="QOI49" s="1133"/>
      <c r="QOJ49" s="1133"/>
      <c r="QOK49" s="1133"/>
      <c r="QOL49" s="1133"/>
      <c r="QOM49" s="1133"/>
      <c r="QON49" s="1133"/>
      <c r="QOO49" s="1133"/>
      <c r="QOP49" s="1133"/>
      <c r="QOQ49" s="214"/>
      <c r="QOR49" s="214"/>
      <c r="QOS49" s="1122"/>
      <c r="QOT49" s="1121"/>
      <c r="QOU49" s="1129"/>
      <c r="QOV49" s="214"/>
      <c r="QOW49" s="214"/>
      <c r="QOX49" s="214"/>
      <c r="QOY49" s="1130"/>
      <c r="QOZ49" s="214"/>
      <c r="QPA49" s="1130"/>
      <c r="QPB49" s="1131"/>
      <c r="QPC49" s="1131"/>
      <c r="QPD49" s="1132"/>
      <c r="QPE49" s="1133"/>
      <c r="QPF49" s="1133"/>
      <c r="QPG49" s="1133"/>
      <c r="QPH49" s="1133"/>
      <c r="QPI49" s="1133"/>
      <c r="QPJ49" s="1133"/>
      <c r="QPK49" s="1133"/>
      <c r="QPL49" s="1133"/>
      <c r="QPM49" s="1133"/>
      <c r="QPN49" s="1133"/>
      <c r="QPO49" s="1133"/>
      <c r="QPP49" s="214"/>
      <c r="QPQ49" s="214"/>
      <c r="QPR49" s="1122"/>
      <c r="QPS49" s="1121"/>
      <c r="QPT49" s="1129"/>
      <c r="QPU49" s="214"/>
      <c r="QPV49" s="214"/>
      <c r="QPW49" s="214"/>
      <c r="QPX49" s="1130"/>
      <c r="QPY49" s="214"/>
      <c r="QPZ49" s="1130"/>
      <c r="QQA49" s="1131"/>
      <c r="QQB49" s="1131"/>
      <c r="QQC49" s="1132"/>
      <c r="QQD49" s="1133"/>
      <c r="QQE49" s="1133"/>
      <c r="QQF49" s="1133"/>
      <c r="QQG49" s="1133"/>
      <c r="QQH49" s="1133"/>
      <c r="QQI49" s="1133"/>
      <c r="QQJ49" s="1133"/>
      <c r="QQK49" s="1133"/>
      <c r="QQL49" s="1133"/>
      <c r="QQM49" s="1133"/>
      <c r="QQN49" s="1133"/>
      <c r="QQO49" s="214"/>
      <c r="QQP49" s="214"/>
      <c r="QQQ49" s="1122"/>
      <c r="QQR49" s="1121"/>
      <c r="QQS49" s="1129"/>
      <c r="QQT49" s="214"/>
      <c r="QQU49" s="214"/>
      <c r="QQV49" s="214"/>
      <c r="QQW49" s="1130"/>
      <c r="QQX49" s="214"/>
      <c r="QQY49" s="1130"/>
      <c r="QQZ49" s="1131"/>
      <c r="QRA49" s="1131"/>
      <c r="QRB49" s="1132"/>
      <c r="QRC49" s="1133"/>
      <c r="QRD49" s="1133"/>
      <c r="QRE49" s="1133"/>
      <c r="QRF49" s="1133"/>
      <c r="QRG49" s="1133"/>
      <c r="QRH49" s="1133"/>
      <c r="QRI49" s="1133"/>
      <c r="QRJ49" s="1133"/>
      <c r="QRK49" s="1133"/>
      <c r="QRL49" s="1133"/>
      <c r="QRM49" s="1133"/>
      <c r="QRN49" s="214"/>
      <c r="QRO49" s="214"/>
      <c r="QRP49" s="1122"/>
      <c r="QRQ49" s="1121"/>
      <c r="QRR49" s="1129"/>
      <c r="QRS49" s="214"/>
      <c r="QRT49" s="214"/>
      <c r="QRU49" s="214"/>
      <c r="QRV49" s="1130"/>
      <c r="QRW49" s="214"/>
      <c r="QRX49" s="1130"/>
      <c r="QRY49" s="1131"/>
      <c r="QRZ49" s="1131"/>
      <c r="QSA49" s="1132"/>
      <c r="QSB49" s="1133"/>
      <c r="QSC49" s="1133"/>
      <c r="QSD49" s="1133"/>
      <c r="QSE49" s="1133"/>
      <c r="QSF49" s="1133"/>
      <c r="QSG49" s="1133"/>
      <c r="QSH49" s="1133"/>
      <c r="QSI49" s="1133"/>
      <c r="QSJ49" s="1133"/>
      <c r="QSK49" s="1133"/>
      <c r="QSL49" s="1133"/>
      <c r="QSM49" s="214"/>
      <c r="QSN49" s="214"/>
      <c r="QSO49" s="1122"/>
      <c r="QSP49" s="1121"/>
      <c r="QSQ49" s="1129"/>
      <c r="QSR49" s="214"/>
      <c r="QSS49" s="214"/>
      <c r="QST49" s="214"/>
      <c r="QSU49" s="1130"/>
      <c r="QSV49" s="214"/>
      <c r="QSW49" s="1130"/>
      <c r="QSX49" s="1131"/>
      <c r="QSY49" s="1131"/>
      <c r="QSZ49" s="1132"/>
      <c r="QTA49" s="1133"/>
      <c r="QTB49" s="1133"/>
      <c r="QTC49" s="1133"/>
      <c r="QTD49" s="1133"/>
      <c r="QTE49" s="1133"/>
      <c r="QTF49" s="1133"/>
      <c r="QTG49" s="1133"/>
      <c r="QTH49" s="1133"/>
      <c r="QTI49" s="1133"/>
      <c r="QTJ49" s="1133"/>
      <c r="QTK49" s="1133"/>
      <c r="QTL49" s="214"/>
      <c r="QTM49" s="214"/>
      <c r="QTN49" s="1122"/>
      <c r="QTO49" s="1121"/>
      <c r="QTP49" s="1129"/>
      <c r="QTQ49" s="214"/>
      <c r="QTR49" s="214"/>
      <c r="QTS49" s="214"/>
      <c r="QTT49" s="1130"/>
      <c r="QTU49" s="214"/>
      <c r="QTV49" s="1130"/>
      <c r="QTW49" s="1131"/>
      <c r="QTX49" s="1131"/>
      <c r="QTY49" s="1132"/>
      <c r="QTZ49" s="1133"/>
      <c r="QUA49" s="1133"/>
      <c r="QUB49" s="1133"/>
      <c r="QUC49" s="1133"/>
      <c r="QUD49" s="1133"/>
      <c r="QUE49" s="1133"/>
      <c r="QUF49" s="1133"/>
      <c r="QUG49" s="1133"/>
      <c r="QUH49" s="1133"/>
      <c r="QUI49" s="1133"/>
      <c r="QUJ49" s="1133"/>
      <c r="QUK49" s="214"/>
      <c r="QUL49" s="214"/>
      <c r="QUM49" s="1122"/>
      <c r="QUN49" s="1121"/>
      <c r="QUO49" s="1129"/>
      <c r="QUP49" s="214"/>
      <c r="QUQ49" s="214"/>
      <c r="QUR49" s="214"/>
      <c r="QUS49" s="1130"/>
      <c r="QUT49" s="214"/>
      <c r="QUU49" s="1130"/>
      <c r="QUV49" s="1131"/>
      <c r="QUW49" s="1131"/>
      <c r="QUX49" s="1132"/>
      <c r="QUY49" s="1133"/>
      <c r="QUZ49" s="1133"/>
      <c r="QVA49" s="1133"/>
      <c r="QVB49" s="1133"/>
      <c r="QVC49" s="1133"/>
      <c r="QVD49" s="1133"/>
      <c r="QVE49" s="1133"/>
      <c r="QVF49" s="1133"/>
      <c r="QVG49" s="1133"/>
      <c r="QVH49" s="1133"/>
      <c r="QVI49" s="1133"/>
      <c r="QVJ49" s="214"/>
      <c r="QVK49" s="214"/>
      <c r="QVL49" s="1122"/>
      <c r="QVM49" s="1121"/>
      <c r="QVN49" s="1129"/>
      <c r="QVO49" s="214"/>
      <c r="QVP49" s="214"/>
      <c r="QVQ49" s="214"/>
      <c r="QVR49" s="1130"/>
      <c r="QVS49" s="214"/>
      <c r="QVT49" s="1130"/>
      <c r="QVU49" s="1131"/>
      <c r="QVV49" s="1131"/>
      <c r="QVW49" s="1132"/>
      <c r="QVX49" s="1133"/>
      <c r="QVY49" s="1133"/>
      <c r="QVZ49" s="1133"/>
      <c r="QWA49" s="1133"/>
      <c r="QWB49" s="1133"/>
      <c r="QWC49" s="1133"/>
      <c r="QWD49" s="1133"/>
      <c r="QWE49" s="1133"/>
      <c r="QWF49" s="1133"/>
      <c r="QWG49" s="1133"/>
      <c r="QWH49" s="1133"/>
      <c r="QWI49" s="214"/>
      <c r="QWJ49" s="214"/>
      <c r="QWK49" s="1122"/>
      <c r="QWL49" s="1121"/>
      <c r="QWM49" s="1129"/>
      <c r="QWN49" s="214"/>
      <c r="QWO49" s="214"/>
      <c r="QWP49" s="214"/>
      <c r="QWQ49" s="1130"/>
      <c r="QWR49" s="214"/>
      <c r="QWS49" s="1130"/>
      <c r="QWT49" s="1131"/>
      <c r="QWU49" s="1131"/>
      <c r="QWV49" s="1132"/>
      <c r="QWW49" s="1133"/>
      <c r="QWX49" s="1133"/>
      <c r="QWY49" s="1133"/>
      <c r="QWZ49" s="1133"/>
      <c r="QXA49" s="1133"/>
      <c r="QXB49" s="1133"/>
      <c r="QXC49" s="1133"/>
      <c r="QXD49" s="1133"/>
      <c r="QXE49" s="1133"/>
      <c r="QXF49" s="1133"/>
      <c r="QXG49" s="1133"/>
      <c r="QXH49" s="214"/>
      <c r="QXI49" s="214"/>
      <c r="QXJ49" s="1122"/>
      <c r="QXK49" s="1121"/>
      <c r="QXL49" s="1129"/>
      <c r="QXM49" s="214"/>
      <c r="QXN49" s="214"/>
      <c r="QXO49" s="214"/>
      <c r="QXP49" s="1130"/>
      <c r="QXQ49" s="214"/>
      <c r="QXR49" s="1130"/>
      <c r="QXS49" s="1131"/>
      <c r="QXT49" s="1131"/>
      <c r="QXU49" s="1132"/>
      <c r="QXV49" s="1133"/>
      <c r="QXW49" s="1133"/>
      <c r="QXX49" s="1133"/>
      <c r="QXY49" s="1133"/>
      <c r="QXZ49" s="1133"/>
      <c r="QYA49" s="1133"/>
      <c r="QYB49" s="1133"/>
      <c r="QYC49" s="1133"/>
      <c r="QYD49" s="1133"/>
      <c r="QYE49" s="1133"/>
      <c r="QYF49" s="1133"/>
      <c r="QYG49" s="214"/>
      <c r="QYH49" s="214"/>
      <c r="QYI49" s="1122"/>
      <c r="QYJ49" s="1121"/>
      <c r="QYK49" s="1129"/>
      <c r="QYL49" s="214"/>
      <c r="QYM49" s="214"/>
      <c r="QYN49" s="214"/>
      <c r="QYO49" s="1130"/>
      <c r="QYP49" s="214"/>
      <c r="QYQ49" s="1130"/>
      <c r="QYR49" s="1131"/>
      <c r="QYS49" s="1131"/>
      <c r="QYT49" s="1132"/>
      <c r="QYU49" s="1133"/>
      <c r="QYV49" s="1133"/>
      <c r="QYW49" s="1133"/>
      <c r="QYX49" s="1133"/>
      <c r="QYY49" s="1133"/>
      <c r="QYZ49" s="1133"/>
      <c r="QZA49" s="1133"/>
      <c r="QZB49" s="1133"/>
      <c r="QZC49" s="1133"/>
      <c r="QZD49" s="1133"/>
      <c r="QZE49" s="1133"/>
      <c r="QZF49" s="214"/>
      <c r="QZG49" s="214"/>
      <c r="QZH49" s="1122"/>
      <c r="QZI49" s="1121"/>
      <c r="QZJ49" s="1129"/>
      <c r="QZK49" s="214"/>
      <c r="QZL49" s="214"/>
      <c r="QZM49" s="214"/>
      <c r="QZN49" s="1130"/>
      <c r="QZO49" s="214"/>
      <c r="QZP49" s="1130"/>
      <c r="QZQ49" s="1131"/>
      <c r="QZR49" s="1131"/>
      <c r="QZS49" s="1132"/>
      <c r="QZT49" s="1133"/>
      <c r="QZU49" s="1133"/>
      <c r="QZV49" s="1133"/>
      <c r="QZW49" s="1133"/>
      <c r="QZX49" s="1133"/>
      <c r="QZY49" s="1133"/>
      <c r="QZZ49" s="1133"/>
      <c r="RAA49" s="1133"/>
      <c r="RAB49" s="1133"/>
      <c r="RAC49" s="1133"/>
      <c r="RAD49" s="1133"/>
      <c r="RAE49" s="214"/>
      <c r="RAF49" s="214"/>
      <c r="RAG49" s="1122"/>
      <c r="RAH49" s="1121"/>
      <c r="RAI49" s="1129"/>
      <c r="RAJ49" s="214"/>
      <c r="RAK49" s="214"/>
      <c r="RAL49" s="214"/>
      <c r="RAM49" s="1130"/>
      <c r="RAN49" s="214"/>
      <c r="RAO49" s="1130"/>
      <c r="RAP49" s="1131"/>
      <c r="RAQ49" s="1131"/>
      <c r="RAR49" s="1132"/>
      <c r="RAS49" s="1133"/>
      <c r="RAT49" s="1133"/>
      <c r="RAU49" s="1133"/>
      <c r="RAV49" s="1133"/>
      <c r="RAW49" s="1133"/>
      <c r="RAX49" s="1133"/>
      <c r="RAY49" s="1133"/>
      <c r="RAZ49" s="1133"/>
      <c r="RBA49" s="1133"/>
      <c r="RBB49" s="1133"/>
      <c r="RBC49" s="1133"/>
      <c r="RBD49" s="214"/>
      <c r="RBE49" s="214"/>
      <c r="RBF49" s="1122"/>
      <c r="RBG49" s="1121"/>
      <c r="RBH49" s="1129"/>
      <c r="RBI49" s="214"/>
      <c r="RBJ49" s="214"/>
      <c r="RBK49" s="214"/>
      <c r="RBL49" s="1130"/>
      <c r="RBM49" s="214"/>
      <c r="RBN49" s="1130"/>
      <c r="RBO49" s="1131"/>
      <c r="RBP49" s="1131"/>
      <c r="RBQ49" s="1132"/>
      <c r="RBR49" s="1133"/>
      <c r="RBS49" s="1133"/>
      <c r="RBT49" s="1133"/>
      <c r="RBU49" s="1133"/>
      <c r="RBV49" s="1133"/>
      <c r="RBW49" s="1133"/>
      <c r="RBX49" s="1133"/>
      <c r="RBY49" s="1133"/>
      <c r="RBZ49" s="1133"/>
      <c r="RCA49" s="1133"/>
      <c r="RCB49" s="1133"/>
      <c r="RCC49" s="214"/>
      <c r="RCD49" s="214"/>
      <c r="RCE49" s="1122"/>
      <c r="RCF49" s="1121"/>
      <c r="RCG49" s="1129"/>
      <c r="RCH49" s="214"/>
      <c r="RCI49" s="214"/>
      <c r="RCJ49" s="214"/>
      <c r="RCK49" s="1130"/>
      <c r="RCL49" s="214"/>
      <c r="RCM49" s="1130"/>
      <c r="RCN49" s="1131"/>
      <c r="RCO49" s="1131"/>
      <c r="RCP49" s="1132"/>
      <c r="RCQ49" s="1133"/>
      <c r="RCR49" s="1133"/>
      <c r="RCS49" s="1133"/>
      <c r="RCT49" s="1133"/>
      <c r="RCU49" s="1133"/>
      <c r="RCV49" s="1133"/>
      <c r="RCW49" s="1133"/>
      <c r="RCX49" s="1133"/>
      <c r="RCY49" s="1133"/>
      <c r="RCZ49" s="1133"/>
      <c r="RDA49" s="1133"/>
      <c r="RDB49" s="214"/>
      <c r="RDC49" s="214"/>
      <c r="RDD49" s="1122"/>
      <c r="RDE49" s="1121"/>
      <c r="RDF49" s="1129"/>
      <c r="RDG49" s="214"/>
      <c r="RDH49" s="214"/>
      <c r="RDI49" s="214"/>
      <c r="RDJ49" s="1130"/>
      <c r="RDK49" s="214"/>
      <c r="RDL49" s="1130"/>
      <c r="RDM49" s="1131"/>
      <c r="RDN49" s="1131"/>
      <c r="RDO49" s="1132"/>
      <c r="RDP49" s="1133"/>
      <c r="RDQ49" s="1133"/>
      <c r="RDR49" s="1133"/>
      <c r="RDS49" s="1133"/>
      <c r="RDT49" s="1133"/>
      <c r="RDU49" s="1133"/>
      <c r="RDV49" s="1133"/>
      <c r="RDW49" s="1133"/>
      <c r="RDX49" s="1133"/>
      <c r="RDY49" s="1133"/>
      <c r="RDZ49" s="1133"/>
      <c r="REA49" s="214"/>
      <c r="REB49" s="214"/>
      <c r="REC49" s="1122"/>
      <c r="RED49" s="1121"/>
      <c r="REE49" s="1129"/>
      <c r="REF49" s="214"/>
      <c r="REG49" s="214"/>
      <c r="REH49" s="214"/>
      <c r="REI49" s="1130"/>
      <c r="REJ49" s="214"/>
      <c r="REK49" s="1130"/>
      <c r="REL49" s="1131"/>
      <c r="REM49" s="1131"/>
      <c r="REN49" s="1132"/>
      <c r="REO49" s="1133"/>
      <c r="REP49" s="1133"/>
      <c r="REQ49" s="1133"/>
      <c r="RER49" s="1133"/>
      <c r="RES49" s="1133"/>
      <c r="RET49" s="1133"/>
      <c r="REU49" s="1133"/>
      <c r="REV49" s="1133"/>
      <c r="REW49" s="1133"/>
      <c r="REX49" s="1133"/>
      <c r="REY49" s="1133"/>
      <c r="REZ49" s="214"/>
      <c r="RFA49" s="214"/>
      <c r="RFB49" s="1122"/>
      <c r="RFC49" s="1121"/>
      <c r="RFD49" s="1129"/>
      <c r="RFE49" s="214"/>
      <c r="RFF49" s="214"/>
      <c r="RFG49" s="214"/>
      <c r="RFH49" s="1130"/>
      <c r="RFI49" s="214"/>
      <c r="RFJ49" s="1130"/>
      <c r="RFK49" s="1131"/>
      <c r="RFL49" s="1131"/>
      <c r="RFM49" s="1132"/>
      <c r="RFN49" s="1133"/>
      <c r="RFO49" s="1133"/>
      <c r="RFP49" s="1133"/>
      <c r="RFQ49" s="1133"/>
      <c r="RFR49" s="1133"/>
      <c r="RFS49" s="1133"/>
      <c r="RFT49" s="1133"/>
      <c r="RFU49" s="1133"/>
      <c r="RFV49" s="1133"/>
      <c r="RFW49" s="1133"/>
      <c r="RFX49" s="1133"/>
      <c r="RFY49" s="214"/>
      <c r="RFZ49" s="214"/>
      <c r="RGA49" s="1122"/>
      <c r="RGB49" s="1121"/>
      <c r="RGC49" s="1129"/>
      <c r="RGD49" s="214"/>
      <c r="RGE49" s="214"/>
      <c r="RGF49" s="214"/>
      <c r="RGG49" s="1130"/>
      <c r="RGH49" s="214"/>
      <c r="RGI49" s="1130"/>
      <c r="RGJ49" s="1131"/>
      <c r="RGK49" s="1131"/>
      <c r="RGL49" s="1132"/>
      <c r="RGM49" s="1133"/>
      <c r="RGN49" s="1133"/>
      <c r="RGO49" s="1133"/>
      <c r="RGP49" s="1133"/>
      <c r="RGQ49" s="1133"/>
      <c r="RGR49" s="1133"/>
      <c r="RGS49" s="1133"/>
      <c r="RGT49" s="1133"/>
      <c r="RGU49" s="1133"/>
      <c r="RGV49" s="1133"/>
      <c r="RGW49" s="1133"/>
      <c r="RGX49" s="214"/>
      <c r="RGY49" s="214"/>
      <c r="RGZ49" s="1122"/>
      <c r="RHA49" s="1121"/>
      <c r="RHB49" s="1129"/>
      <c r="RHC49" s="214"/>
      <c r="RHD49" s="214"/>
      <c r="RHE49" s="214"/>
      <c r="RHF49" s="1130"/>
      <c r="RHG49" s="214"/>
      <c r="RHH49" s="1130"/>
      <c r="RHI49" s="1131"/>
      <c r="RHJ49" s="1131"/>
      <c r="RHK49" s="1132"/>
      <c r="RHL49" s="1133"/>
      <c r="RHM49" s="1133"/>
      <c r="RHN49" s="1133"/>
      <c r="RHO49" s="1133"/>
      <c r="RHP49" s="1133"/>
      <c r="RHQ49" s="1133"/>
      <c r="RHR49" s="1133"/>
      <c r="RHS49" s="1133"/>
      <c r="RHT49" s="1133"/>
      <c r="RHU49" s="1133"/>
      <c r="RHV49" s="1133"/>
      <c r="RHW49" s="214"/>
      <c r="RHX49" s="214"/>
      <c r="RHY49" s="1122"/>
      <c r="RHZ49" s="1121"/>
      <c r="RIA49" s="1129"/>
      <c r="RIB49" s="214"/>
      <c r="RIC49" s="214"/>
      <c r="RID49" s="214"/>
      <c r="RIE49" s="1130"/>
      <c r="RIF49" s="214"/>
      <c r="RIG49" s="1130"/>
      <c r="RIH49" s="1131"/>
      <c r="RII49" s="1131"/>
      <c r="RIJ49" s="1132"/>
      <c r="RIK49" s="1133"/>
      <c r="RIL49" s="1133"/>
      <c r="RIM49" s="1133"/>
      <c r="RIN49" s="1133"/>
      <c r="RIO49" s="1133"/>
      <c r="RIP49" s="1133"/>
      <c r="RIQ49" s="1133"/>
      <c r="RIR49" s="1133"/>
      <c r="RIS49" s="1133"/>
      <c r="RIT49" s="1133"/>
      <c r="RIU49" s="1133"/>
      <c r="RIV49" s="214"/>
      <c r="RIW49" s="214"/>
      <c r="RIX49" s="1122"/>
      <c r="RIY49" s="1121"/>
      <c r="RIZ49" s="1129"/>
      <c r="RJA49" s="214"/>
      <c r="RJB49" s="214"/>
      <c r="RJC49" s="214"/>
      <c r="RJD49" s="1130"/>
      <c r="RJE49" s="214"/>
      <c r="RJF49" s="1130"/>
      <c r="RJG49" s="1131"/>
      <c r="RJH49" s="1131"/>
      <c r="RJI49" s="1132"/>
      <c r="RJJ49" s="1133"/>
      <c r="RJK49" s="1133"/>
      <c r="RJL49" s="1133"/>
      <c r="RJM49" s="1133"/>
      <c r="RJN49" s="1133"/>
      <c r="RJO49" s="1133"/>
      <c r="RJP49" s="1133"/>
      <c r="RJQ49" s="1133"/>
      <c r="RJR49" s="1133"/>
      <c r="RJS49" s="1133"/>
      <c r="RJT49" s="1133"/>
      <c r="RJU49" s="214"/>
      <c r="RJV49" s="214"/>
      <c r="RJW49" s="1122"/>
      <c r="RJX49" s="1121"/>
      <c r="RJY49" s="1129"/>
      <c r="RJZ49" s="214"/>
      <c r="RKA49" s="214"/>
      <c r="RKB49" s="214"/>
      <c r="RKC49" s="1130"/>
      <c r="RKD49" s="214"/>
      <c r="RKE49" s="1130"/>
      <c r="RKF49" s="1131"/>
      <c r="RKG49" s="1131"/>
      <c r="RKH49" s="1132"/>
      <c r="RKI49" s="1133"/>
      <c r="RKJ49" s="1133"/>
      <c r="RKK49" s="1133"/>
      <c r="RKL49" s="1133"/>
      <c r="RKM49" s="1133"/>
      <c r="RKN49" s="1133"/>
      <c r="RKO49" s="1133"/>
      <c r="RKP49" s="1133"/>
      <c r="RKQ49" s="1133"/>
      <c r="RKR49" s="1133"/>
      <c r="RKS49" s="1133"/>
      <c r="RKT49" s="214"/>
      <c r="RKU49" s="214"/>
      <c r="RKV49" s="1122"/>
      <c r="RKW49" s="1121"/>
      <c r="RKX49" s="1129"/>
      <c r="RKY49" s="214"/>
      <c r="RKZ49" s="214"/>
      <c r="RLA49" s="214"/>
      <c r="RLB49" s="1130"/>
      <c r="RLC49" s="214"/>
      <c r="RLD49" s="1130"/>
      <c r="RLE49" s="1131"/>
      <c r="RLF49" s="1131"/>
      <c r="RLG49" s="1132"/>
      <c r="RLH49" s="1133"/>
      <c r="RLI49" s="1133"/>
      <c r="RLJ49" s="1133"/>
      <c r="RLK49" s="1133"/>
      <c r="RLL49" s="1133"/>
      <c r="RLM49" s="1133"/>
      <c r="RLN49" s="1133"/>
      <c r="RLO49" s="1133"/>
      <c r="RLP49" s="1133"/>
      <c r="RLQ49" s="1133"/>
      <c r="RLR49" s="1133"/>
      <c r="RLS49" s="214"/>
      <c r="RLT49" s="214"/>
      <c r="RLU49" s="1122"/>
      <c r="RLV49" s="1121"/>
      <c r="RLW49" s="1129"/>
      <c r="RLX49" s="214"/>
      <c r="RLY49" s="214"/>
      <c r="RLZ49" s="214"/>
      <c r="RMA49" s="1130"/>
      <c r="RMB49" s="214"/>
      <c r="RMC49" s="1130"/>
      <c r="RMD49" s="1131"/>
      <c r="RME49" s="1131"/>
      <c r="RMF49" s="1132"/>
      <c r="RMG49" s="1133"/>
      <c r="RMH49" s="1133"/>
      <c r="RMI49" s="1133"/>
      <c r="RMJ49" s="1133"/>
      <c r="RMK49" s="1133"/>
      <c r="RML49" s="1133"/>
      <c r="RMM49" s="1133"/>
      <c r="RMN49" s="1133"/>
      <c r="RMO49" s="1133"/>
      <c r="RMP49" s="1133"/>
      <c r="RMQ49" s="1133"/>
      <c r="RMR49" s="214"/>
      <c r="RMS49" s="214"/>
      <c r="RMT49" s="1122"/>
      <c r="RMU49" s="1121"/>
      <c r="RMV49" s="1129"/>
      <c r="RMW49" s="214"/>
      <c r="RMX49" s="214"/>
      <c r="RMY49" s="214"/>
      <c r="RMZ49" s="1130"/>
      <c r="RNA49" s="214"/>
      <c r="RNB49" s="1130"/>
      <c r="RNC49" s="1131"/>
      <c r="RND49" s="1131"/>
      <c r="RNE49" s="1132"/>
      <c r="RNF49" s="1133"/>
      <c r="RNG49" s="1133"/>
      <c r="RNH49" s="1133"/>
      <c r="RNI49" s="1133"/>
      <c r="RNJ49" s="1133"/>
      <c r="RNK49" s="1133"/>
      <c r="RNL49" s="1133"/>
      <c r="RNM49" s="1133"/>
      <c r="RNN49" s="1133"/>
      <c r="RNO49" s="1133"/>
      <c r="RNP49" s="1133"/>
      <c r="RNQ49" s="214"/>
      <c r="RNR49" s="214"/>
      <c r="RNS49" s="1122"/>
      <c r="RNT49" s="1121"/>
      <c r="RNU49" s="1129"/>
      <c r="RNV49" s="214"/>
      <c r="RNW49" s="214"/>
      <c r="RNX49" s="214"/>
      <c r="RNY49" s="1130"/>
      <c r="RNZ49" s="214"/>
      <c r="ROA49" s="1130"/>
      <c r="ROB49" s="1131"/>
      <c r="ROC49" s="1131"/>
      <c r="ROD49" s="1132"/>
      <c r="ROE49" s="1133"/>
      <c r="ROF49" s="1133"/>
      <c r="ROG49" s="1133"/>
      <c r="ROH49" s="1133"/>
      <c r="ROI49" s="1133"/>
      <c r="ROJ49" s="1133"/>
      <c r="ROK49" s="1133"/>
      <c r="ROL49" s="1133"/>
      <c r="ROM49" s="1133"/>
      <c r="RON49" s="1133"/>
      <c r="ROO49" s="1133"/>
      <c r="ROP49" s="214"/>
      <c r="ROQ49" s="214"/>
      <c r="ROR49" s="1122"/>
      <c r="ROS49" s="1121"/>
      <c r="ROT49" s="1129"/>
      <c r="ROU49" s="214"/>
      <c r="ROV49" s="214"/>
      <c r="ROW49" s="214"/>
      <c r="ROX49" s="1130"/>
      <c r="ROY49" s="214"/>
      <c r="ROZ49" s="1130"/>
      <c r="RPA49" s="1131"/>
      <c r="RPB49" s="1131"/>
      <c r="RPC49" s="1132"/>
      <c r="RPD49" s="1133"/>
      <c r="RPE49" s="1133"/>
      <c r="RPF49" s="1133"/>
      <c r="RPG49" s="1133"/>
      <c r="RPH49" s="1133"/>
      <c r="RPI49" s="1133"/>
      <c r="RPJ49" s="1133"/>
      <c r="RPK49" s="1133"/>
      <c r="RPL49" s="1133"/>
      <c r="RPM49" s="1133"/>
      <c r="RPN49" s="1133"/>
      <c r="RPO49" s="214"/>
      <c r="RPP49" s="214"/>
      <c r="RPQ49" s="1122"/>
      <c r="RPR49" s="1121"/>
      <c r="RPS49" s="1129"/>
      <c r="RPT49" s="214"/>
      <c r="RPU49" s="214"/>
      <c r="RPV49" s="214"/>
      <c r="RPW49" s="1130"/>
      <c r="RPX49" s="214"/>
      <c r="RPY49" s="1130"/>
      <c r="RPZ49" s="1131"/>
      <c r="RQA49" s="1131"/>
      <c r="RQB49" s="1132"/>
      <c r="RQC49" s="1133"/>
      <c r="RQD49" s="1133"/>
      <c r="RQE49" s="1133"/>
      <c r="RQF49" s="1133"/>
      <c r="RQG49" s="1133"/>
      <c r="RQH49" s="1133"/>
      <c r="RQI49" s="1133"/>
      <c r="RQJ49" s="1133"/>
      <c r="RQK49" s="1133"/>
      <c r="RQL49" s="1133"/>
      <c r="RQM49" s="1133"/>
      <c r="RQN49" s="214"/>
      <c r="RQO49" s="214"/>
      <c r="RQP49" s="1122"/>
      <c r="RQQ49" s="1121"/>
      <c r="RQR49" s="1129"/>
      <c r="RQS49" s="214"/>
      <c r="RQT49" s="214"/>
      <c r="RQU49" s="214"/>
      <c r="RQV49" s="1130"/>
      <c r="RQW49" s="214"/>
      <c r="RQX49" s="1130"/>
      <c r="RQY49" s="1131"/>
      <c r="RQZ49" s="1131"/>
      <c r="RRA49" s="1132"/>
      <c r="RRB49" s="1133"/>
      <c r="RRC49" s="1133"/>
      <c r="RRD49" s="1133"/>
      <c r="RRE49" s="1133"/>
      <c r="RRF49" s="1133"/>
      <c r="RRG49" s="1133"/>
      <c r="RRH49" s="1133"/>
      <c r="RRI49" s="1133"/>
      <c r="RRJ49" s="1133"/>
      <c r="RRK49" s="1133"/>
      <c r="RRL49" s="1133"/>
      <c r="RRM49" s="214"/>
      <c r="RRN49" s="214"/>
      <c r="RRO49" s="1122"/>
      <c r="RRP49" s="1121"/>
      <c r="RRQ49" s="1129"/>
      <c r="RRR49" s="214"/>
      <c r="RRS49" s="214"/>
      <c r="RRT49" s="214"/>
      <c r="RRU49" s="1130"/>
      <c r="RRV49" s="214"/>
      <c r="RRW49" s="1130"/>
      <c r="RRX49" s="1131"/>
      <c r="RRY49" s="1131"/>
      <c r="RRZ49" s="1132"/>
      <c r="RSA49" s="1133"/>
      <c r="RSB49" s="1133"/>
      <c r="RSC49" s="1133"/>
      <c r="RSD49" s="1133"/>
      <c r="RSE49" s="1133"/>
      <c r="RSF49" s="1133"/>
      <c r="RSG49" s="1133"/>
      <c r="RSH49" s="1133"/>
      <c r="RSI49" s="1133"/>
      <c r="RSJ49" s="1133"/>
      <c r="RSK49" s="1133"/>
      <c r="RSL49" s="214"/>
      <c r="RSM49" s="214"/>
      <c r="RSN49" s="1122"/>
      <c r="RSO49" s="1121"/>
      <c r="RSP49" s="1129"/>
      <c r="RSQ49" s="214"/>
      <c r="RSR49" s="214"/>
      <c r="RSS49" s="214"/>
      <c r="RST49" s="1130"/>
      <c r="RSU49" s="214"/>
      <c r="RSV49" s="1130"/>
      <c r="RSW49" s="1131"/>
      <c r="RSX49" s="1131"/>
      <c r="RSY49" s="1132"/>
      <c r="RSZ49" s="1133"/>
      <c r="RTA49" s="1133"/>
      <c r="RTB49" s="1133"/>
      <c r="RTC49" s="1133"/>
      <c r="RTD49" s="1133"/>
      <c r="RTE49" s="1133"/>
      <c r="RTF49" s="1133"/>
      <c r="RTG49" s="1133"/>
      <c r="RTH49" s="1133"/>
      <c r="RTI49" s="1133"/>
      <c r="RTJ49" s="1133"/>
      <c r="RTK49" s="214"/>
      <c r="RTL49" s="214"/>
      <c r="RTM49" s="1122"/>
      <c r="RTN49" s="1121"/>
      <c r="RTO49" s="1129"/>
      <c r="RTP49" s="214"/>
      <c r="RTQ49" s="214"/>
      <c r="RTR49" s="214"/>
      <c r="RTS49" s="1130"/>
      <c r="RTT49" s="214"/>
      <c r="RTU49" s="1130"/>
      <c r="RTV49" s="1131"/>
      <c r="RTW49" s="1131"/>
      <c r="RTX49" s="1132"/>
      <c r="RTY49" s="1133"/>
      <c r="RTZ49" s="1133"/>
      <c r="RUA49" s="1133"/>
      <c r="RUB49" s="1133"/>
      <c r="RUC49" s="1133"/>
      <c r="RUD49" s="1133"/>
      <c r="RUE49" s="1133"/>
      <c r="RUF49" s="1133"/>
      <c r="RUG49" s="1133"/>
      <c r="RUH49" s="1133"/>
      <c r="RUI49" s="1133"/>
      <c r="RUJ49" s="214"/>
      <c r="RUK49" s="214"/>
      <c r="RUL49" s="1122"/>
      <c r="RUM49" s="1121"/>
      <c r="RUN49" s="1129"/>
      <c r="RUO49" s="214"/>
      <c r="RUP49" s="214"/>
      <c r="RUQ49" s="214"/>
      <c r="RUR49" s="1130"/>
      <c r="RUS49" s="214"/>
      <c r="RUT49" s="1130"/>
      <c r="RUU49" s="1131"/>
      <c r="RUV49" s="1131"/>
      <c r="RUW49" s="1132"/>
      <c r="RUX49" s="1133"/>
      <c r="RUY49" s="1133"/>
      <c r="RUZ49" s="1133"/>
      <c r="RVA49" s="1133"/>
      <c r="RVB49" s="1133"/>
      <c r="RVC49" s="1133"/>
      <c r="RVD49" s="1133"/>
      <c r="RVE49" s="1133"/>
      <c r="RVF49" s="1133"/>
      <c r="RVG49" s="1133"/>
      <c r="RVH49" s="1133"/>
      <c r="RVI49" s="214"/>
      <c r="RVJ49" s="214"/>
      <c r="RVK49" s="1122"/>
      <c r="RVL49" s="1121"/>
      <c r="RVM49" s="1129"/>
      <c r="RVN49" s="214"/>
      <c r="RVO49" s="214"/>
      <c r="RVP49" s="214"/>
      <c r="RVQ49" s="1130"/>
      <c r="RVR49" s="214"/>
      <c r="RVS49" s="1130"/>
      <c r="RVT49" s="1131"/>
      <c r="RVU49" s="1131"/>
      <c r="RVV49" s="1132"/>
      <c r="RVW49" s="1133"/>
      <c r="RVX49" s="1133"/>
      <c r="RVY49" s="1133"/>
      <c r="RVZ49" s="1133"/>
      <c r="RWA49" s="1133"/>
      <c r="RWB49" s="1133"/>
      <c r="RWC49" s="1133"/>
      <c r="RWD49" s="1133"/>
      <c r="RWE49" s="1133"/>
      <c r="RWF49" s="1133"/>
      <c r="RWG49" s="1133"/>
      <c r="RWH49" s="214"/>
      <c r="RWI49" s="214"/>
      <c r="RWJ49" s="1122"/>
      <c r="RWK49" s="1121"/>
      <c r="RWL49" s="1129"/>
      <c r="RWM49" s="214"/>
      <c r="RWN49" s="214"/>
      <c r="RWO49" s="214"/>
      <c r="RWP49" s="1130"/>
      <c r="RWQ49" s="214"/>
      <c r="RWR49" s="1130"/>
      <c r="RWS49" s="1131"/>
      <c r="RWT49" s="1131"/>
      <c r="RWU49" s="1132"/>
      <c r="RWV49" s="1133"/>
      <c r="RWW49" s="1133"/>
      <c r="RWX49" s="1133"/>
      <c r="RWY49" s="1133"/>
      <c r="RWZ49" s="1133"/>
      <c r="RXA49" s="1133"/>
      <c r="RXB49" s="1133"/>
      <c r="RXC49" s="1133"/>
      <c r="RXD49" s="1133"/>
      <c r="RXE49" s="1133"/>
      <c r="RXF49" s="1133"/>
      <c r="RXG49" s="214"/>
      <c r="RXH49" s="214"/>
      <c r="RXI49" s="1122"/>
      <c r="RXJ49" s="1121"/>
      <c r="RXK49" s="1129"/>
      <c r="RXL49" s="214"/>
      <c r="RXM49" s="214"/>
      <c r="RXN49" s="214"/>
      <c r="RXO49" s="1130"/>
      <c r="RXP49" s="214"/>
      <c r="RXQ49" s="1130"/>
      <c r="RXR49" s="1131"/>
      <c r="RXS49" s="1131"/>
      <c r="RXT49" s="1132"/>
      <c r="RXU49" s="1133"/>
      <c r="RXV49" s="1133"/>
      <c r="RXW49" s="1133"/>
      <c r="RXX49" s="1133"/>
      <c r="RXY49" s="1133"/>
      <c r="RXZ49" s="1133"/>
      <c r="RYA49" s="1133"/>
      <c r="RYB49" s="1133"/>
      <c r="RYC49" s="1133"/>
      <c r="RYD49" s="1133"/>
      <c r="RYE49" s="1133"/>
      <c r="RYF49" s="214"/>
      <c r="RYG49" s="214"/>
      <c r="RYH49" s="1122"/>
      <c r="RYI49" s="1121"/>
      <c r="RYJ49" s="1129"/>
      <c r="RYK49" s="214"/>
      <c r="RYL49" s="214"/>
      <c r="RYM49" s="214"/>
      <c r="RYN49" s="1130"/>
      <c r="RYO49" s="214"/>
      <c r="RYP49" s="1130"/>
      <c r="RYQ49" s="1131"/>
      <c r="RYR49" s="1131"/>
      <c r="RYS49" s="1132"/>
      <c r="RYT49" s="1133"/>
      <c r="RYU49" s="1133"/>
      <c r="RYV49" s="1133"/>
      <c r="RYW49" s="1133"/>
      <c r="RYX49" s="1133"/>
      <c r="RYY49" s="1133"/>
      <c r="RYZ49" s="1133"/>
      <c r="RZA49" s="1133"/>
      <c r="RZB49" s="1133"/>
      <c r="RZC49" s="1133"/>
      <c r="RZD49" s="1133"/>
      <c r="RZE49" s="214"/>
      <c r="RZF49" s="214"/>
      <c r="RZG49" s="1122"/>
      <c r="RZH49" s="1121"/>
      <c r="RZI49" s="1129"/>
      <c r="RZJ49" s="214"/>
      <c r="RZK49" s="214"/>
      <c r="RZL49" s="214"/>
      <c r="RZM49" s="1130"/>
      <c r="RZN49" s="214"/>
      <c r="RZO49" s="1130"/>
      <c r="RZP49" s="1131"/>
      <c r="RZQ49" s="1131"/>
      <c r="RZR49" s="1132"/>
      <c r="RZS49" s="1133"/>
      <c r="RZT49" s="1133"/>
      <c r="RZU49" s="1133"/>
      <c r="RZV49" s="1133"/>
      <c r="RZW49" s="1133"/>
      <c r="RZX49" s="1133"/>
      <c r="RZY49" s="1133"/>
      <c r="RZZ49" s="1133"/>
      <c r="SAA49" s="1133"/>
      <c r="SAB49" s="1133"/>
      <c r="SAC49" s="1133"/>
      <c r="SAD49" s="214"/>
      <c r="SAE49" s="214"/>
      <c r="SAF49" s="1122"/>
      <c r="SAG49" s="1121"/>
      <c r="SAH49" s="1129"/>
      <c r="SAI49" s="214"/>
      <c r="SAJ49" s="214"/>
      <c r="SAK49" s="214"/>
      <c r="SAL49" s="1130"/>
      <c r="SAM49" s="214"/>
      <c r="SAN49" s="1130"/>
      <c r="SAO49" s="1131"/>
      <c r="SAP49" s="1131"/>
      <c r="SAQ49" s="1132"/>
      <c r="SAR49" s="1133"/>
      <c r="SAS49" s="1133"/>
      <c r="SAT49" s="1133"/>
      <c r="SAU49" s="1133"/>
      <c r="SAV49" s="1133"/>
      <c r="SAW49" s="1133"/>
      <c r="SAX49" s="1133"/>
      <c r="SAY49" s="1133"/>
      <c r="SAZ49" s="1133"/>
      <c r="SBA49" s="1133"/>
      <c r="SBB49" s="1133"/>
      <c r="SBC49" s="214"/>
      <c r="SBD49" s="214"/>
      <c r="SBE49" s="1122"/>
      <c r="SBF49" s="1121"/>
      <c r="SBG49" s="1129"/>
      <c r="SBH49" s="214"/>
      <c r="SBI49" s="214"/>
      <c r="SBJ49" s="214"/>
      <c r="SBK49" s="1130"/>
      <c r="SBL49" s="214"/>
      <c r="SBM49" s="1130"/>
      <c r="SBN49" s="1131"/>
      <c r="SBO49" s="1131"/>
      <c r="SBP49" s="1132"/>
      <c r="SBQ49" s="1133"/>
      <c r="SBR49" s="1133"/>
      <c r="SBS49" s="1133"/>
      <c r="SBT49" s="1133"/>
      <c r="SBU49" s="1133"/>
      <c r="SBV49" s="1133"/>
      <c r="SBW49" s="1133"/>
      <c r="SBX49" s="1133"/>
      <c r="SBY49" s="1133"/>
      <c r="SBZ49" s="1133"/>
      <c r="SCA49" s="1133"/>
      <c r="SCB49" s="214"/>
      <c r="SCC49" s="214"/>
      <c r="SCD49" s="1122"/>
      <c r="SCE49" s="1121"/>
      <c r="SCF49" s="1129"/>
      <c r="SCG49" s="214"/>
      <c r="SCH49" s="214"/>
      <c r="SCI49" s="214"/>
      <c r="SCJ49" s="1130"/>
      <c r="SCK49" s="214"/>
      <c r="SCL49" s="1130"/>
      <c r="SCM49" s="1131"/>
      <c r="SCN49" s="1131"/>
      <c r="SCO49" s="1132"/>
      <c r="SCP49" s="1133"/>
      <c r="SCQ49" s="1133"/>
      <c r="SCR49" s="1133"/>
      <c r="SCS49" s="1133"/>
      <c r="SCT49" s="1133"/>
      <c r="SCU49" s="1133"/>
      <c r="SCV49" s="1133"/>
      <c r="SCW49" s="1133"/>
      <c r="SCX49" s="1133"/>
      <c r="SCY49" s="1133"/>
      <c r="SCZ49" s="1133"/>
      <c r="SDA49" s="214"/>
      <c r="SDB49" s="214"/>
      <c r="SDC49" s="1122"/>
      <c r="SDD49" s="1121"/>
      <c r="SDE49" s="1129"/>
      <c r="SDF49" s="214"/>
      <c r="SDG49" s="214"/>
      <c r="SDH49" s="214"/>
      <c r="SDI49" s="1130"/>
      <c r="SDJ49" s="214"/>
      <c r="SDK49" s="1130"/>
      <c r="SDL49" s="1131"/>
      <c r="SDM49" s="1131"/>
      <c r="SDN49" s="1132"/>
      <c r="SDO49" s="1133"/>
      <c r="SDP49" s="1133"/>
      <c r="SDQ49" s="1133"/>
      <c r="SDR49" s="1133"/>
      <c r="SDS49" s="1133"/>
      <c r="SDT49" s="1133"/>
      <c r="SDU49" s="1133"/>
      <c r="SDV49" s="1133"/>
      <c r="SDW49" s="1133"/>
      <c r="SDX49" s="1133"/>
      <c r="SDY49" s="1133"/>
      <c r="SDZ49" s="214"/>
      <c r="SEA49" s="214"/>
      <c r="SEB49" s="1122"/>
      <c r="SEC49" s="1121"/>
      <c r="SED49" s="1129"/>
      <c r="SEE49" s="214"/>
      <c r="SEF49" s="214"/>
      <c r="SEG49" s="214"/>
      <c r="SEH49" s="1130"/>
      <c r="SEI49" s="214"/>
      <c r="SEJ49" s="1130"/>
      <c r="SEK49" s="1131"/>
      <c r="SEL49" s="1131"/>
      <c r="SEM49" s="1132"/>
      <c r="SEN49" s="1133"/>
      <c r="SEO49" s="1133"/>
      <c r="SEP49" s="1133"/>
      <c r="SEQ49" s="1133"/>
      <c r="SER49" s="1133"/>
      <c r="SES49" s="1133"/>
      <c r="SET49" s="1133"/>
      <c r="SEU49" s="1133"/>
      <c r="SEV49" s="1133"/>
      <c r="SEW49" s="1133"/>
      <c r="SEX49" s="1133"/>
      <c r="SEY49" s="214"/>
      <c r="SEZ49" s="214"/>
      <c r="SFA49" s="1122"/>
      <c r="SFB49" s="1121"/>
      <c r="SFC49" s="1129"/>
      <c r="SFD49" s="214"/>
      <c r="SFE49" s="214"/>
      <c r="SFF49" s="214"/>
      <c r="SFG49" s="1130"/>
      <c r="SFH49" s="214"/>
      <c r="SFI49" s="1130"/>
      <c r="SFJ49" s="1131"/>
      <c r="SFK49" s="1131"/>
      <c r="SFL49" s="1132"/>
      <c r="SFM49" s="1133"/>
      <c r="SFN49" s="1133"/>
      <c r="SFO49" s="1133"/>
      <c r="SFP49" s="1133"/>
      <c r="SFQ49" s="1133"/>
      <c r="SFR49" s="1133"/>
      <c r="SFS49" s="1133"/>
      <c r="SFT49" s="1133"/>
      <c r="SFU49" s="1133"/>
      <c r="SFV49" s="1133"/>
      <c r="SFW49" s="1133"/>
      <c r="SFX49" s="214"/>
      <c r="SFY49" s="214"/>
      <c r="SFZ49" s="1122"/>
      <c r="SGA49" s="1121"/>
      <c r="SGB49" s="1129"/>
      <c r="SGC49" s="214"/>
      <c r="SGD49" s="214"/>
      <c r="SGE49" s="214"/>
      <c r="SGF49" s="1130"/>
      <c r="SGG49" s="214"/>
      <c r="SGH49" s="1130"/>
      <c r="SGI49" s="1131"/>
      <c r="SGJ49" s="1131"/>
      <c r="SGK49" s="1132"/>
      <c r="SGL49" s="1133"/>
      <c r="SGM49" s="1133"/>
      <c r="SGN49" s="1133"/>
      <c r="SGO49" s="1133"/>
      <c r="SGP49" s="1133"/>
      <c r="SGQ49" s="1133"/>
      <c r="SGR49" s="1133"/>
      <c r="SGS49" s="1133"/>
      <c r="SGT49" s="1133"/>
      <c r="SGU49" s="1133"/>
      <c r="SGV49" s="1133"/>
      <c r="SGW49" s="214"/>
      <c r="SGX49" s="214"/>
      <c r="SGY49" s="1122"/>
      <c r="SGZ49" s="1121"/>
      <c r="SHA49" s="1129"/>
      <c r="SHB49" s="214"/>
      <c r="SHC49" s="214"/>
      <c r="SHD49" s="214"/>
      <c r="SHE49" s="1130"/>
      <c r="SHF49" s="214"/>
      <c r="SHG49" s="1130"/>
      <c r="SHH49" s="1131"/>
      <c r="SHI49" s="1131"/>
      <c r="SHJ49" s="1132"/>
      <c r="SHK49" s="1133"/>
      <c r="SHL49" s="1133"/>
      <c r="SHM49" s="1133"/>
      <c r="SHN49" s="1133"/>
      <c r="SHO49" s="1133"/>
      <c r="SHP49" s="1133"/>
      <c r="SHQ49" s="1133"/>
      <c r="SHR49" s="1133"/>
      <c r="SHS49" s="1133"/>
      <c r="SHT49" s="1133"/>
      <c r="SHU49" s="1133"/>
      <c r="SHV49" s="214"/>
      <c r="SHW49" s="214"/>
      <c r="SHX49" s="1122"/>
      <c r="SHY49" s="1121"/>
      <c r="SHZ49" s="1129"/>
      <c r="SIA49" s="214"/>
      <c r="SIB49" s="214"/>
      <c r="SIC49" s="214"/>
      <c r="SID49" s="1130"/>
      <c r="SIE49" s="214"/>
      <c r="SIF49" s="1130"/>
      <c r="SIG49" s="1131"/>
      <c r="SIH49" s="1131"/>
      <c r="SII49" s="1132"/>
      <c r="SIJ49" s="1133"/>
      <c r="SIK49" s="1133"/>
      <c r="SIL49" s="1133"/>
      <c r="SIM49" s="1133"/>
      <c r="SIN49" s="1133"/>
      <c r="SIO49" s="1133"/>
      <c r="SIP49" s="1133"/>
      <c r="SIQ49" s="1133"/>
      <c r="SIR49" s="1133"/>
      <c r="SIS49" s="1133"/>
      <c r="SIT49" s="1133"/>
      <c r="SIU49" s="214"/>
      <c r="SIV49" s="214"/>
      <c r="SIW49" s="1122"/>
      <c r="SIX49" s="1121"/>
      <c r="SIY49" s="1129"/>
      <c r="SIZ49" s="214"/>
      <c r="SJA49" s="214"/>
      <c r="SJB49" s="214"/>
      <c r="SJC49" s="1130"/>
      <c r="SJD49" s="214"/>
      <c r="SJE49" s="1130"/>
      <c r="SJF49" s="1131"/>
      <c r="SJG49" s="1131"/>
      <c r="SJH49" s="1132"/>
      <c r="SJI49" s="1133"/>
      <c r="SJJ49" s="1133"/>
      <c r="SJK49" s="1133"/>
      <c r="SJL49" s="1133"/>
      <c r="SJM49" s="1133"/>
      <c r="SJN49" s="1133"/>
      <c r="SJO49" s="1133"/>
      <c r="SJP49" s="1133"/>
      <c r="SJQ49" s="1133"/>
      <c r="SJR49" s="1133"/>
      <c r="SJS49" s="1133"/>
      <c r="SJT49" s="214"/>
      <c r="SJU49" s="214"/>
      <c r="SJV49" s="1122"/>
      <c r="SJW49" s="1121"/>
      <c r="SJX49" s="1129"/>
      <c r="SJY49" s="214"/>
      <c r="SJZ49" s="214"/>
      <c r="SKA49" s="214"/>
      <c r="SKB49" s="1130"/>
      <c r="SKC49" s="214"/>
      <c r="SKD49" s="1130"/>
      <c r="SKE49" s="1131"/>
      <c r="SKF49" s="1131"/>
      <c r="SKG49" s="1132"/>
      <c r="SKH49" s="1133"/>
      <c r="SKI49" s="1133"/>
      <c r="SKJ49" s="1133"/>
      <c r="SKK49" s="1133"/>
      <c r="SKL49" s="1133"/>
      <c r="SKM49" s="1133"/>
      <c r="SKN49" s="1133"/>
      <c r="SKO49" s="1133"/>
      <c r="SKP49" s="1133"/>
      <c r="SKQ49" s="1133"/>
      <c r="SKR49" s="1133"/>
      <c r="SKS49" s="214"/>
      <c r="SKT49" s="214"/>
      <c r="SKU49" s="1122"/>
      <c r="SKV49" s="1121"/>
      <c r="SKW49" s="1129"/>
      <c r="SKX49" s="214"/>
      <c r="SKY49" s="214"/>
      <c r="SKZ49" s="214"/>
      <c r="SLA49" s="1130"/>
      <c r="SLB49" s="214"/>
      <c r="SLC49" s="1130"/>
      <c r="SLD49" s="1131"/>
      <c r="SLE49" s="1131"/>
      <c r="SLF49" s="1132"/>
      <c r="SLG49" s="1133"/>
      <c r="SLH49" s="1133"/>
      <c r="SLI49" s="1133"/>
      <c r="SLJ49" s="1133"/>
      <c r="SLK49" s="1133"/>
      <c r="SLL49" s="1133"/>
      <c r="SLM49" s="1133"/>
      <c r="SLN49" s="1133"/>
      <c r="SLO49" s="1133"/>
      <c r="SLP49" s="1133"/>
      <c r="SLQ49" s="1133"/>
      <c r="SLR49" s="214"/>
      <c r="SLS49" s="214"/>
      <c r="SLT49" s="1122"/>
      <c r="SLU49" s="1121"/>
      <c r="SLV49" s="1129"/>
      <c r="SLW49" s="214"/>
      <c r="SLX49" s="214"/>
      <c r="SLY49" s="214"/>
      <c r="SLZ49" s="1130"/>
      <c r="SMA49" s="214"/>
      <c r="SMB49" s="1130"/>
      <c r="SMC49" s="1131"/>
      <c r="SMD49" s="1131"/>
      <c r="SME49" s="1132"/>
      <c r="SMF49" s="1133"/>
      <c r="SMG49" s="1133"/>
      <c r="SMH49" s="1133"/>
      <c r="SMI49" s="1133"/>
      <c r="SMJ49" s="1133"/>
      <c r="SMK49" s="1133"/>
      <c r="SML49" s="1133"/>
      <c r="SMM49" s="1133"/>
      <c r="SMN49" s="1133"/>
      <c r="SMO49" s="1133"/>
      <c r="SMP49" s="1133"/>
      <c r="SMQ49" s="214"/>
      <c r="SMR49" s="214"/>
      <c r="SMS49" s="1122"/>
      <c r="SMT49" s="1121"/>
      <c r="SMU49" s="1129"/>
      <c r="SMV49" s="214"/>
      <c r="SMW49" s="214"/>
      <c r="SMX49" s="214"/>
      <c r="SMY49" s="1130"/>
      <c r="SMZ49" s="214"/>
      <c r="SNA49" s="1130"/>
      <c r="SNB49" s="1131"/>
      <c r="SNC49" s="1131"/>
      <c r="SND49" s="1132"/>
      <c r="SNE49" s="1133"/>
      <c r="SNF49" s="1133"/>
      <c r="SNG49" s="1133"/>
      <c r="SNH49" s="1133"/>
      <c r="SNI49" s="1133"/>
      <c r="SNJ49" s="1133"/>
      <c r="SNK49" s="1133"/>
      <c r="SNL49" s="1133"/>
      <c r="SNM49" s="1133"/>
      <c r="SNN49" s="1133"/>
      <c r="SNO49" s="1133"/>
      <c r="SNP49" s="214"/>
      <c r="SNQ49" s="214"/>
      <c r="SNR49" s="1122"/>
      <c r="SNS49" s="1121"/>
      <c r="SNT49" s="1129"/>
      <c r="SNU49" s="214"/>
      <c r="SNV49" s="214"/>
      <c r="SNW49" s="214"/>
      <c r="SNX49" s="1130"/>
      <c r="SNY49" s="214"/>
      <c r="SNZ49" s="1130"/>
      <c r="SOA49" s="1131"/>
      <c r="SOB49" s="1131"/>
      <c r="SOC49" s="1132"/>
      <c r="SOD49" s="1133"/>
      <c r="SOE49" s="1133"/>
      <c r="SOF49" s="1133"/>
      <c r="SOG49" s="1133"/>
      <c r="SOH49" s="1133"/>
      <c r="SOI49" s="1133"/>
      <c r="SOJ49" s="1133"/>
      <c r="SOK49" s="1133"/>
      <c r="SOL49" s="1133"/>
      <c r="SOM49" s="1133"/>
      <c r="SON49" s="1133"/>
      <c r="SOO49" s="214"/>
      <c r="SOP49" s="214"/>
      <c r="SOQ49" s="1122"/>
      <c r="SOR49" s="1121"/>
      <c r="SOS49" s="1129"/>
      <c r="SOT49" s="214"/>
      <c r="SOU49" s="214"/>
      <c r="SOV49" s="214"/>
      <c r="SOW49" s="1130"/>
      <c r="SOX49" s="214"/>
      <c r="SOY49" s="1130"/>
      <c r="SOZ49" s="1131"/>
      <c r="SPA49" s="1131"/>
      <c r="SPB49" s="1132"/>
      <c r="SPC49" s="1133"/>
      <c r="SPD49" s="1133"/>
      <c r="SPE49" s="1133"/>
      <c r="SPF49" s="1133"/>
      <c r="SPG49" s="1133"/>
      <c r="SPH49" s="1133"/>
      <c r="SPI49" s="1133"/>
      <c r="SPJ49" s="1133"/>
      <c r="SPK49" s="1133"/>
      <c r="SPL49" s="1133"/>
      <c r="SPM49" s="1133"/>
      <c r="SPN49" s="214"/>
      <c r="SPO49" s="214"/>
      <c r="SPP49" s="1122"/>
      <c r="SPQ49" s="1121"/>
      <c r="SPR49" s="1129"/>
      <c r="SPS49" s="214"/>
      <c r="SPT49" s="214"/>
      <c r="SPU49" s="214"/>
      <c r="SPV49" s="1130"/>
      <c r="SPW49" s="214"/>
      <c r="SPX49" s="1130"/>
      <c r="SPY49" s="1131"/>
      <c r="SPZ49" s="1131"/>
      <c r="SQA49" s="1132"/>
      <c r="SQB49" s="1133"/>
      <c r="SQC49" s="1133"/>
      <c r="SQD49" s="1133"/>
      <c r="SQE49" s="1133"/>
      <c r="SQF49" s="1133"/>
      <c r="SQG49" s="1133"/>
      <c r="SQH49" s="1133"/>
      <c r="SQI49" s="1133"/>
      <c r="SQJ49" s="1133"/>
      <c r="SQK49" s="1133"/>
      <c r="SQL49" s="1133"/>
      <c r="SQM49" s="214"/>
      <c r="SQN49" s="214"/>
      <c r="SQO49" s="1122"/>
      <c r="SQP49" s="1121"/>
      <c r="SQQ49" s="1129"/>
      <c r="SQR49" s="214"/>
      <c r="SQS49" s="214"/>
      <c r="SQT49" s="214"/>
      <c r="SQU49" s="1130"/>
      <c r="SQV49" s="214"/>
      <c r="SQW49" s="1130"/>
      <c r="SQX49" s="1131"/>
      <c r="SQY49" s="1131"/>
      <c r="SQZ49" s="1132"/>
      <c r="SRA49" s="1133"/>
      <c r="SRB49" s="1133"/>
      <c r="SRC49" s="1133"/>
      <c r="SRD49" s="1133"/>
      <c r="SRE49" s="1133"/>
      <c r="SRF49" s="1133"/>
      <c r="SRG49" s="1133"/>
      <c r="SRH49" s="1133"/>
      <c r="SRI49" s="1133"/>
      <c r="SRJ49" s="1133"/>
      <c r="SRK49" s="1133"/>
      <c r="SRL49" s="214"/>
      <c r="SRM49" s="214"/>
      <c r="SRN49" s="1122"/>
      <c r="SRO49" s="1121"/>
      <c r="SRP49" s="1129"/>
      <c r="SRQ49" s="214"/>
      <c r="SRR49" s="214"/>
      <c r="SRS49" s="214"/>
      <c r="SRT49" s="1130"/>
      <c r="SRU49" s="214"/>
      <c r="SRV49" s="1130"/>
      <c r="SRW49" s="1131"/>
      <c r="SRX49" s="1131"/>
      <c r="SRY49" s="1132"/>
      <c r="SRZ49" s="1133"/>
      <c r="SSA49" s="1133"/>
      <c r="SSB49" s="1133"/>
      <c r="SSC49" s="1133"/>
      <c r="SSD49" s="1133"/>
      <c r="SSE49" s="1133"/>
      <c r="SSF49" s="1133"/>
      <c r="SSG49" s="1133"/>
      <c r="SSH49" s="1133"/>
      <c r="SSI49" s="1133"/>
      <c r="SSJ49" s="1133"/>
      <c r="SSK49" s="214"/>
      <c r="SSL49" s="214"/>
      <c r="SSM49" s="1122"/>
      <c r="SSN49" s="1121"/>
      <c r="SSO49" s="1129"/>
      <c r="SSP49" s="214"/>
      <c r="SSQ49" s="214"/>
      <c r="SSR49" s="214"/>
      <c r="SSS49" s="1130"/>
      <c r="SST49" s="214"/>
      <c r="SSU49" s="1130"/>
      <c r="SSV49" s="1131"/>
      <c r="SSW49" s="1131"/>
      <c r="SSX49" s="1132"/>
      <c r="SSY49" s="1133"/>
      <c r="SSZ49" s="1133"/>
      <c r="STA49" s="1133"/>
      <c r="STB49" s="1133"/>
      <c r="STC49" s="1133"/>
      <c r="STD49" s="1133"/>
      <c r="STE49" s="1133"/>
      <c r="STF49" s="1133"/>
      <c r="STG49" s="1133"/>
      <c r="STH49" s="1133"/>
      <c r="STI49" s="1133"/>
      <c r="STJ49" s="214"/>
      <c r="STK49" s="214"/>
      <c r="STL49" s="1122"/>
      <c r="STM49" s="1121"/>
      <c r="STN49" s="1129"/>
      <c r="STO49" s="214"/>
      <c r="STP49" s="214"/>
      <c r="STQ49" s="214"/>
      <c r="STR49" s="1130"/>
      <c r="STS49" s="214"/>
      <c r="STT49" s="1130"/>
      <c r="STU49" s="1131"/>
      <c r="STV49" s="1131"/>
      <c r="STW49" s="1132"/>
      <c r="STX49" s="1133"/>
      <c r="STY49" s="1133"/>
      <c r="STZ49" s="1133"/>
      <c r="SUA49" s="1133"/>
      <c r="SUB49" s="1133"/>
      <c r="SUC49" s="1133"/>
      <c r="SUD49" s="1133"/>
      <c r="SUE49" s="1133"/>
      <c r="SUF49" s="1133"/>
      <c r="SUG49" s="1133"/>
      <c r="SUH49" s="1133"/>
      <c r="SUI49" s="214"/>
      <c r="SUJ49" s="214"/>
      <c r="SUK49" s="1122"/>
      <c r="SUL49" s="1121"/>
      <c r="SUM49" s="1129"/>
      <c r="SUN49" s="214"/>
      <c r="SUO49" s="214"/>
      <c r="SUP49" s="214"/>
      <c r="SUQ49" s="1130"/>
      <c r="SUR49" s="214"/>
      <c r="SUS49" s="1130"/>
      <c r="SUT49" s="1131"/>
      <c r="SUU49" s="1131"/>
      <c r="SUV49" s="1132"/>
      <c r="SUW49" s="1133"/>
      <c r="SUX49" s="1133"/>
      <c r="SUY49" s="1133"/>
      <c r="SUZ49" s="1133"/>
      <c r="SVA49" s="1133"/>
      <c r="SVB49" s="1133"/>
      <c r="SVC49" s="1133"/>
      <c r="SVD49" s="1133"/>
      <c r="SVE49" s="1133"/>
      <c r="SVF49" s="1133"/>
      <c r="SVG49" s="1133"/>
      <c r="SVH49" s="214"/>
      <c r="SVI49" s="214"/>
      <c r="SVJ49" s="1122"/>
      <c r="SVK49" s="1121"/>
      <c r="SVL49" s="1129"/>
      <c r="SVM49" s="214"/>
      <c r="SVN49" s="214"/>
      <c r="SVO49" s="214"/>
      <c r="SVP49" s="1130"/>
      <c r="SVQ49" s="214"/>
      <c r="SVR49" s="1130"/>
      <c r="SVS49" s="1131"/>
      <c r="SVT49" s="1131"/>
      <c r="SVU49" s="1132"/>
      <c r="SVV49" s="1133"/>
      <c r="SVW49" s="1133"/>
      <c r="SVX49" s="1133"/>
      <c r="SVY49" s="1133"/>
      <c r="SVZ49" s="1133"/>
      <c r="SWA49" s="1133"/>
      <c r="SWB49" s="1133"/>
      <c r="SWC49" s="1133"/>
      <c r="SWD49" s="1133"/>
      <c r="SWE49" s="1133"/>
      <c r="SWF49" s="1133"/>
      <c r="SWG49" s="214"/>
      <c r="SWH49" s="214"/>
      <c r="SWI49" s="1122"/>
      <c r="SWJ49" s="1121"/>
      <c r="SWK49" s="1129"/>
      <c r="SWL49" s="214"/>
      <c r="SWM49" s="214"/>
      <c r="SWN49" s="214"/>
      <c r="SWO49" s="1130"/>
      <c r="SWP49" s="214"/>
      <c r="SWQ49" s="1130"/>
      <c r="SWR49" s="1131"/>
      <c r="SWS49" s="1131"/>
      <c r="SWT49" s="1132"/>
      <c r="SWU49" s="1133"/>
      <c r="SWV49" s="1133"/>
      <c r="SWW49" s="1133"/>
      <c r="SWX49" s="1133"/>
      <c r="SWY49" s="1133"/>
      <c r="SWZ49" s="1133"/>
      <c r="SXA49" s="1133"/>
      <c r="SXB49" s="1133"/>
      <c r="SXC49" s="1133"/>
      <c r="SXD49" s="1133"/>
      <c r="SXE49" s="1133"/>
      <c r="SXF49" s="214"/>
      <c r="SXG49" s="214"/>
      <c r="SXH49" s="1122"/>
      <c r="SXI49" s="1121"/>
      <c r="SXJ49" s="1129"/>
      <c r="SXK49" s="214"/>
      <c r="SXL49" s="214"/>
      <c r="SXM49" s="214"/>
      <c r="SXN49" s="1130"/>
      <c r="SXO49" s="214"/>
      <c r="SXP49" s="1130"/>
      <c r="SXQ49" s="1131"/>
      <c r="SXR49" s="1131"/>
      <c r="SXS49" s="1132"/>
      <c r="SXT49" s="1133"/>
      <c r="SXU49" s="1133"/>
      <c r="SXV49" s="1133"/>
      <c r="SXW49" s="1133"/>
      <c r="SXX49" s="1133"/>
      <c r="SXY49" s="1133"/>
      <c r="SXZ49" s="1133"/>
      <c r="SYA49" s="1133"/>
      <c r="SYB49" s="1133"/>
      <c r="SYC49" s="1133"/>
      <c r="SYD49" s="1133"/>
      <c r="SYE49" s="214"/>
      <c r="SYF49" s="214"/>
      <c r="SYG49" s="1122"/>
      <c r="SYH49" s="1121"/>
      <c r="SYI49" s="1129"/>
      <c r="SYJ49" s="214"/>
      <c r="SYK49" s="214"/>
      <c r="SYL49" s="214"/>
      <c r="SYM49" s="1130"/>
      <c r="SYN49" s="214"/>
      <c r="SYO49" s="1130"/>
      <c r="SYP49" s="1131"/>
      <c r="SYQ49" s="1131"/>
      <c r="SYR49" s="1132"/>
      <c r="SYS49" s="1133"/>
      <c r="SYT49" s="1133"/>
      <c r="SYU49" s="1133"/>
      <c r="SYV49" s="1133"/>
      <c r="SYW49" s="1133"/>
      <c r="SYX49" s="1133"/>
      <c r="SYY49" s="1133"/>
      <c r="SYZ49" s="1133"/>
      <c r="SZA49" s="1133"/>
      <c r="SZB49" s="1133"/>
      <c r="SZC49" s="1133"/>
      <c r="SZD49" s="214"/>
      <c r="SZE49" s="214"/>
      <c r="SZF49" s="1122"/>
      <c r="SZG49" s="1121"/>
      <c r="SZH49" s="1129"/>
      <c r="SZI49" s="214"/>
      <c r="SZJ49" s="214"/>
      <c r="SZK49" s="214"/>
      <c r="SZL49" s="1130"/>
      <c r="SZM49" s="214"/>
      <c r="SZN49" s="1130"/>
      <c r="SZO49" s="1131"/>
      <c r="SZP49" s="1131"/>
      <c r="SZQ49" s="1132"/>
      <c r="SZR49" s="1133"/>
      <c r="SZS49" s="1133"/>
      <c r="SZT49" s="1133"/>
      <c r="SZU49" s="1133"/>
      <c r="SZV49" s="1133"/>
      <c r="SZW49" s="1133"/>
      <c r="SZX49" s="1133"/>
      <c r="SZY49" s="1133"/>
      <c r="SZZ49" s="1133"/>
      <c r="TAA49" s="1133"/>
      <c r="TAB49" s="1133"/>
      <c r="TAC49" s="214"/>
      <c r="TAD49" s="214"/>
      <c r="TAE49" s="1122"/>
      <c r="TAF49" s="1121"/>
      <c r="TAG49" s="1129"/>
      <c r="TAH49" s="214"/>
      <c r="TAI49" s="214"/>
      <c r="TAJ49" s="214"/>
      <c r="TAK49" s="1130"/>
      <c r="TAL49" s="214"/>
      <c r="TAM49" s="1130"/>
      <c r="TAN49" s="1131"/>
      <c r="TAO49" s="1131"/>
      <c r="TAP49" s="1132"/>
      <c r="TAQ49" s="1133"/>
      <c r="TAR49" s="1133"/>
      <c r="TAS49" s="1133"/>
      <c r="TAT49" s="1133"/>
      <c r="TAU49" s="1133"/>
      <c r="TAV49" s="1133"/>
      <c r="TAW49" s="1133"/>
      <c r="TAX49" s="1133"/>
      <c r="TAY49" s="1133"/>
      <c r="TAZ49" s="1133"/>
      <c r="TBA49" s="1133"/>
      <c r="TBB49" s="214"/>
      <c r="TBC49" s="214"/>
      <c r="TBD49" s="1122"/>
      <c r="TBE49" s="1121"/>
      <c r="TBF49" s="1129"/>
      <c r="TBG49" s="214"/>
      <c r="TBH49" s="214"/>
      <c r="TBI49" s="214"/>
      <c r="TBJ49" s="1130"/>
      <c r="TBK49" s="214"/>
      <c r="TBL49" s="1130"/>
      <c r="TBM49" s="1131"/>
      <c r="TBN49" s="1131"/>
      <c r="TBO49" s="1132"/>
      <c r="TBP49" s="1133"/>
      <c r="TBQ49" s="1133"/>
      <c r="TBR49" s="1133"/>
      <c r="TBS49" s="1133"/>
      <c r="TBT49" s="1133"/>
      <c r="TBU49" s="1133"/>
      <c r="TBV49" s="1133"/>
      <c r="TBW49" s="1133"/>
      <c r="TBX49" s="1133"/>
      <c r="TBY49" s="1133"/>
      <c r="TBZ49" s="1133"/>
      <c r="TCA49" s="214"/>
      <c r="TCB49" s="214"/>
      <c r="TCC49" s="1122"/>
      <c r="TCD49" s="1121"/>
      <c r="TCE49" s="1129"/>
      <c r="TCF49" s="214"/>
      <c r="TCG49" s="214"/>
      <c r="TCH49" s="214"/>
      <c r="TCI49" s="1130"/>
      <c r="TCJ49" s="214"/>
      <c r="TCK49" s="1130"/>
      <c r="TCL49" s="1131"/>
      <c r="TCM49" s="1131"/>
      <c r="TCN49" s="1132"/>
      <c r="TCO49" s="1133"/>
      <c r="TCP49" s="1133"/>
      <c r="TCQ49" s="1133"/>
      <c r="TCR49" s="1133"/>
      <c r="TCS49" s="1133"/>
      <c r="TCT49" s="1133"/>
      <c r="TCU49" s="1133"/>
      <c r="TCV49" s="1133"/>
      <c r="TCW49" s="1133"/>
      <c r="TCX49" s="1133"/>
      <c r="TCY49" s="1133"/>
      <c r="TCZ49" s="214"/>
      <c r="TDA49" s="214"/>
      <c r="TDB49" s="1122"/>
      <c r="TDC49" s="1121"/>
      <c r="TDD49" s="1129"/>
      <c r="TDE49" s="214"/>
      <c r="TDF49" s="214"/>
      <c r="TDG49" s="214"/>
      <c r="TDH49" s="1130"/>
      <c r="TDI49" s="214"/>
      <c r="TDJ49" s="1130"/>
      <c r="TDK49" s="1131"/>
      <c r="TDL49" s="1131"/>
      <c r="TDM49" s="1132"/>
      <c r="TDN49" s="1133"/>
      <c r="TDO49" s="1133"/>
      <c r="TDP49" s="1133"/>
      <c r="TDQ49" s="1133"/>
      <c r="TDR49" s="1133"/>
      <c r="TDS49" s="1133"/>
      <c r="TDT49" s="1133"/>
      <c r="TDU49" s="1133"/>
      <c r="TDV49" s="1133"/>
      <c r="TDW49" s="1133"/>
      <c r="TDX49" s="1133"/>
      <c r="TDY49" s="214"/>
      <c r="TDZ49" s="214"/>
      <c r="TEA49" s="1122"/>
      <c r="TEB49" s="1121"/>
      <c r="TEC49" s="1129"/>
      <c r="TED49" s="214"/>
      <c r="TEE49" s="214"/>
      <c r="TEF49" s="214"/>
      <c r="TEG49" s="1130"/>
      <c r="TEH49" s="214"/>
      <c r="TEI49" s="1130"/>
      <c r="TEJ49" s="1131"/>
      <c r="TEK49" s="1131"/>
      <c r="TEL49" s="1132"/>
      <c r="TEM49" s="1133"/>
      <c r="TEN49" s="1133"/>
      <c r="TEO49" s="1133"/>
      <c r="TEP49" s="1133"/>
      <c r="TEQ49" s="1133"/>
      <c r="TER49" s="1133"/>
      <c r="TES49" s="1133"/>
      <c r="TET49" s="1133"/>
      <c r="TEU49" s="1133"/>
      <c r="TEV49" s="1133"/>
      <c r="TEW49" s="1133"/>
      <c r="TEX49" s="214"/>
      <c r="TEY49" s="214"/>
      <c r="TEZ49" s="1122"/>
      <c r="TFA49" s="1121"/>
      <c r="TFB49" s="1129"/>
      <c r="TFC49" s="214"/>
      <c r="TFD49" s="214"/>
      <c r="TFE49" s="214"/>
      <c r="TFF49" s="1130"/>
      <c r="TFG49" s="214"/>
      <c r="TFH49" s="1130"/>
      <c r="TFI49" s="1131"/>
      <c r="TFJ49" s="1131"/>
      <c r="TFK49" s="1132"/>
      <c r="TFL49" s="1133"/>
      <c r="TFM49" s="1133"/>
      <c r="TFN49" s="1133"/>
      <c r="TFO49" s="1133"/>
      <c r="TFP49" s="1133"/>
      <c r="TFQ49" s="1133"/>
      <c r="TFR49" s="1133"/>
      <c r="TFS49" s="1133"/>
      <c r="TFT49" s="1133"/>
      <c r="TFU49" s="1133"/>
      <c r="TFV49" s="1133"/>
      <c r="TFW49" s="214"/>
      <c r="TFX49" s="214"/>
      <c r="TFY49" s="1122"/>
      <c r="TFZ49" s="1121"/>
      <c r="TGA49" s="1129"/>
      <c r="TGB49" s="214"/>
      <c r="TGC49" s="214"/>
      <c r="TGD49" s="214"/>
      <c r="TGE49" s="1130"/>
      <c r="TGF49" s="214"/>
      <c r="TGG49" s="1130"/>
      <c r="TGH49" s="1131"/>
      <c r="TGI49" s="1131"/>
      <c r="TGJ49" s="1132"/>
      <c r="TGK49" s="1133"/>
      <c r="TGL49" s="1133"/>
      <c r="TGM49" s="1133"/>
      <c r="TGN49" s="1133"/>
      <c r="TGO49" s="1133"/>
      <c r="TGP49" s="1133"/>
      <c r="TGQ49" s="1133"/>
      <c r="TGR49" s="1133"/>
      <c r="TGS49" s="1133"/>
      <c r="TGT49" s="1133"/>
      <c r="TGU49" s="1133"/>
      <c r="TGV49" s="214"/>
      <c r="TGW49" s="214"/>
      <c r="TGX49" s="1122"/>
      <c r="TGY49" s="1121"/>
      <c r="TGZ49" s="1129"/>
      <c r="THA49" s="214"/>
      <c r="THB49" s="214"/>
      <c r="THC49" s="214"/>
      <c r="THD49" s="1130"/>
      <c r="THE49" s="214"/>
      <c r="THF49" s="1130"/>
      <c r="THG49" s="1131"/>
      <c r="THH49" s="1131"/>
      <c r="THI49" s="1132"/>
      <c r="THJ49" s="1133"/>
      <c r="THK49" s="1133"/>
      <c r="THL49" s="1133"/>
      <c r="THM49" s="1133"/>
      <c r="THN49" s="1133"/>
      <c r="THO49" s="1133"/>
      <c r="THP49" s="1133"/>
      <c r="THQ49" s="1133"/>
      <c r="THR49" s="1133"/>
      <c r="THS49" s="1133"/>
      <c r="THT49" s="1133"/>
      <c r="THU49" s="214"/>
      <c r="THV49" s="214"/>
      <c r="THW49" s="1122"/>
      <c r="THX49" s="1121"/>
      <c r="THY49" s="1129"/>
      <c r="THZ49" s="214"/>
      <c r="TIA49" s="214"/>
      <c r="TIB49" s="214"/>
      <c r="TIC49" s="1130"/>
      <c r="TID49" s="214"/>
      <c r="TIE49" s="1130"/>
      <c r="TIF49" s="1131"/>
      <c r="TIG49" s="1131"/>
      <c r="TIH49" s="1132"/>
      <c r="TII49" s="1133"/>
      <c r="TIJ49" s="1133"/>
      <c r="TIK49" s="1133"/>
      <c r="TIL49" s="1133"/>
      <c r="TIM49" s="1133"/>
      <c r="TIN49" s="1133"/>
      <c r="TIO49" s="1133"/>
      <c r="TIP49" s="1133"/>
      <c r="TIQ49" s="1133"/>
      <c r="TIR49" s="1133"/>
      <c r="TIS49" s="1133"/>
      <c r="TIT49" s="214"/>
      <c r="TIU49" s="214"/>
      <c r="TIV49" s="1122"/>
      <c r="TIW49" s="1121"/>
      <c r="TIX49" s="1129"/>
      <c r="TIY49" s="214"/>
      <c r="TIZ49" s="214"/>
      <c r="TJA49" s="214"/>
      <c r="TJB49" s="1130"/>
      <c r="TJC49" s="214"/>
      <c r="TJD49" s="1130"/>
      <c r="TJE49" s="1131"/>
      <c r="TJF49" s="1131"/>
      <c r="TJG49" s="1132"/>
      <c r="TJH49" s="1133"/>
      <c r="TJI49" s="1133"/>
      <c r="TJJ49" s="1133"/>
      <c r="TJK49" s="1133"/>
      <c r="TJL49" s="1133"/>
      <c r="TJM49" s="1133"/>
      <c r="TJN49" s="1133"/>
      <c r="TJO49" s="1133"/>
      <c r="TJP49" s="1133"/>
      <c r="TJQ49" s="1133"/>
      <c r="TJR49" s="1133"/>
      <c r="TJS49" s="214"/>
      <c r="TJT49" s="214"/>
      <c r="TJU49" s="1122"/>
      <c r="TJV49" s="1121"/>
      <c r="TJW49" s="1129"/>
      <c r="TJX49" s="214"/>
      <c r="TJY49" s="214"/>
      <c r="TJZ49" s="214"/>
      <c r="TKA49" s="1130"/>
      <c r="TKB49" s="214"/>
      <c r="TKC49" s="1130"/>
      <c r="TKD49" s="1131"/>
      <c r="TKE49" s="1131"/>
      <c r="TKF49" s="1132"/>
      <c r="TKG49" s="1133"/>
      <c r="TKH49" s="1133"/>
      <c r="TKI49" s="1133"/>
      <c r="TKJ49" s="1133"/>
      <c r="TKK49" s="1133"/>
      <c r="TKL49" s="1133"/>
      <c r="TKM49" s="1133"/>
      <c r="TKN49" s="1133"/>
      <c r="TKO49" s="1133"/>
      <c r="TKP49" s="1133"/>
      <c r="TKQ49" s="1133"/>
      <c r="TKR49" s="214"/>
      <c r="TKS49" s="214"/>
      <c r="TKT49" s="1122"/>
      <c r="TKU49" s="1121"/>
      <c r="TKV49" s="1129"/>
      <c r="TKW49" s="214"/>
      <c r="TKX49" s="214"/>
      <c r="TKY49" s="214"/>
      <c r="TKZ49" s="1130"/>
      <c r="TLA49" s="214"/>
      <c r="TLB49" s="1130"/>
      <c r="TLC49" s="1131"/>
      <c r="TLD49" s="1131"/>
      <c r="TLE49" s="1132"/>
      <c r="TLF49" s="1133"/>
      <c r="TLG49" s="1133"/>
      <c r="TLH49" s="1133"/>
      <c r="TLI49" s="1133"/>
      <c r="TLJ49" s="1133"/>
      <c r="TLK49" s="1133"/>
      <c r="TLL49" s="1133"/>
      <c r="TLM49" s="1133"/>
      <c r="TLN49" s="1133"/>
      <c r="TLO49" s="1133"/>
      <c r="TLP49" s="1133"/>
      <c r="TLQ49" s="214"/>
      <c r="TLR49" s="214"/>
      <c r="TLS49" s="1122"/>
      <c r="TLT49" s="1121"/>
      <c r="TLU49" s="1129"/>
      <c r="TLV49" s="214"/>
      <c r="TLW49" s="214"/>
      <c r="TLX49" s="214"/>
      <c r="TLY49" s="1130"/>
      <c r="TLZ49" s="214"/>
      <c r="TMA49" s="1130"/>
      <c r="TMB49" s="1131"/>
      <c r="TMC49" s="1131"/>
      <c r="TMD49" s="1132"/>
      <c r="TME49" s="1133"/>
      <c r="TMF49" s="1133"/>
      <c r="TMG49" s="1133"/>
      <c r="TMH49" s="1133"/>
      <c r="TMI49" s="1133"/>
      <c r="TMJ49" s="1133"/>
      <c r="TMK49" s="1133"/>
      <c r="TML49" s="1133"/>
      <c r="TMM49" s="1133"/>
      <c r="TMN49" s="1133"/>
      <c r="TMO49" s="1133"/>
      <c r="TMP49" s="214"/>
      <c r="TMQ49" s="214"/>
      <c r="TMR49" s="1122"/>
      <c r="TMS49" s="1121"/>
      <c r="TMT49" s="1129"/>
      <c r="TMU49" s="214"/>
      <c r="TMV49" s="214"/>
      <c r="TMW49" s="214"/>
      <c r="TMX49" s="1130"/>
      <c r="TMY49" s="214"/>
      <c r="TMZ49" s="1130"/>
      <c r="TNA49" s="1131"/>
      <c r="TNB49" s="1131"/>
      <c r="TNC49" s="1132"/>
      <c r="TND49" s="1133"/>
      <c r="TNE49" s="1133"/>
      <c r="TNF49" s="1133"/>
      <c r="TNG49" s="1133"/>
      <c r="TNH49" s="1133"/>
      <c r="TNI49" s="1133"/>
      <c r="TNJ49" s="1133"/>
      <c r="TNK49" s="1133"/>
      <c r="TNL49" s="1133"/>
      <c r="TNM49" s="1133"/>
      <c r="TNN49" s="1133"/>
      <c r="TNO49" s="214"/>
      <c r="TNP49" s="214"/>
      <c r="TNQ49" s="1122"/>
      <c r="TNR49" s="1121"/>
      <c r="TNS49" s="1129"/>
      <c r="TNT49" s="214"/>
      <c r="TNU49" s="214"/>
      <c r="TNV49" s="214"/>
      <c r="TNW49" s="1130"/>
      <c r="TNX49" s="214"/>
      <c r="TNY49" s="1130"/>
      <c r="TNZ49" s="1131"/>
      <c r="TOA49" s="1131"/>
      <c r="TOB49" s="1132"/>
      <c r="TOC49" s="1133"/>
      <c r="TOD49" s="1133"/>
      <c r="TOE49" s="1133"/>
      <c r="TOF49" s="1133"/>
      <c r="TOG49" s="1133"/>
      <c r="TOH49" s="1133"/>
      <c r="TOI49" s="1133"/>
      <c r="TOJ49" s="1133"/>
      <c r="TOK49" s="1133"/>
      <c r="TOL49" s="1133"/>
      <c r="TOM49" s="1133"/>
      <c r="TON49" s="214"/>
      <c r="TOO49" s="214"/>
      <c r="TOP49" s="1122"/>
      <c r="TOQ49" s="1121"/>
      <c r="TOR49" s="1129"/>
      <c r="TOS49" s="214"/>
      <c r="TOT49" s="214"/>
      <c r="TOU49" s="214"/>
      <c r="TOV49" s="1130"/>
      <c r="TOW49" s="214"/>
      <c r="TOX49" s="1130"/>
      <c r="TOY49" s="1131"/>
      <c r="TOZ49" s="1131"/>
      <c r="TPA49" s="1132"/>
      <c r="TPB49" s="1133"/>
      <c r="TPC49" s="1133"/>
      <c r="TPD49" s="1133"/>
      <c r="TPE49" s="1133"/>
      <c r="TPF49" s="1133"/>
      <c r="TPG49" s="1133"/>
      <c r="TPH49" s="1133"/>
      <c r="TPI49" s="1133"/>
      <c r="TPJ49" s="1133"/>
      <c r="TPK49" s="1133"/>
      <c r="TPL49" s="1133"/>
      <c r="TPM49" s="214"/>
      <c r="TPN49" s="214"/>
      <c r="TPO49" s="1122"/>
      <c r="TPP49" s="1121"/>
      <c r="TPQ49" s="1129"/>
      <c r="TPR49" s="214"/>
      <c r="TPS49" s="214"/>
      <c r="TPT49" s="214"/>
      <c r="TPU49" s="1130"/>
      <c r="TPV49" s="214"/>
      <c r="TPW49" s="1130"/>
      <c r="TPX49" s="1131"/>
      <c r="TPY49" s="1131"/>
      <c r="TPZ49" s="1132"/>
      <c r="TQA49" s="1133"/>
      <c r="TQB49" s="1133"/>
      <c r="TQC49" s="1133"/>
      <c r="TQD49" s="1133"/>
      <c r="TQE49" s="1133"/>
      <c r="TQF49" s="1133"/>
      <c r="TQG49" s="1133"/>
      <c r="TQH49" s="1133"/>
      <c r="TQI49" s="1133"/>
      <c r="TQJ49" s="1133"/>
      <c r="TQK49" s="1133"/>
      <c r="TQL49" s="214"/>
      <c r="TQM49" s="214"/>
      <c r="TQN49" s="1122"/>
      <c r="TQO49" s="1121"/>
      <c r="TQP49" s="1129"/>
      <c r="TQQ49" s="214"/>
      <c r="TQR49" s="214"/>
      <c r="TQS49" s="214"/>
      <c r="TQT49" s="1130"/>
      <c r="TQU49" s="214"/>
      <c r="TQV49" s="1130"/>
      <c r="TQW49" s="1131"/>
      <c r="TQX49" s="1131"/>
      <c r="TQY49" s="1132"/>
      <c r="TQZ49" s="1133"/>
      <c r="TRA49" s="1133"/>
      <c r="TRB49" s="1133"/>
      <c r="TRC49" s="1133"/>
      <c r="TRD49" s="1133"/>
      <c r="TRE49" s="1133"/>
      <c r="TRF49" s="1133"/>
      <c r="TRG49" s="1133"/>
      <c r="TRH49" s="1133"/>
      <c r="TRI49" s="1133"/>
      <c r="TRJ49" s="1133"/>
      <c r="TRK49" s="214"/>
      <c r="TRL49" s="214"/>
      <c r="TRM49" s="1122"/>
      <c r="TRN49" s="1121"/>
      <c r="TRO49" s="1129"/>
      <c r="TRP49" s="214"/>
      <c r="TRQ49" s="214"/>
      <c r="TRR49" s="214"/>
      <c r="TRS49" s="1130"/>
      <c r="TRT49" s="214"/>
      <c r="TRU49" s="1130"/>
      <c r="TRV49" s="1131"/>
      <c r="TRW49" s="1131"/>
      <c r="TRX49" s="1132"/>
      <c r="TRY49" s="1133"/>
      <c r="TRZ49" s="1133"/>
      <c r="TSA49" s="1133"/>
      <c r="TSB49" s="1133"/>
      <c r="TSC49" s="1133"/>
      <c r="TSD49" s="1133"/>
      <c r="TSE49" s="1133"/>
      <c r="TSF49" s="1133"/>
      <c r="TSG49" s="1133"/>
      <c r="TSH49" s="1133"/>
      <c r="TSI49" s="1133"/>
      <c r="TSJ49" s="214"/>
      <c r="TSK49" s="214"/>
      <c r="TSL49" s="1122"/>
      <c r="TSM49" s="1121"/>
      <c r="TSN49" s="1129"/>
      <c r="TSO49" s="214"/>
      <c r="TSP49" s="214"/>
      <c r="TSQ49" s="214"/>
      <c r="TSR49" s="1130"/>
      <c r="TSS49" s="214"/>
      <c r="TST49" s="1130"/>
      <c r="TSU49" s="1131"/>
      <c r="TSV49" s="1131"/>
      <c r="TSW49" s="1132"/>
      <c r="TSX49" s="1133"/>
      <c r="TSY49" s="1133"/>
      <c r="TSZ49" s="1133"/>
      <c r="TTA49" s="1133"/>
      <c r="TTB49" s="1133"/>
      <c r="TTC49" s="1133"/>
      <c r="TTD49" s="1133"/>
      <c r="TTE49" s="1133"/>
      <c r="TTF49" s="1133"/>
      <c r="TTG49" s="1133"/>
      <c r="TTH49" s="1133"/>
      <c r="TTI49" s="214"/>
      <c r="TTJ49" s="214"/>
      <c r="TTK49" s="1122"/>
      <c r="TTL49" s="1121"/>
      <c r="TTM49" s="1129"/>
      <c r="TTN49" s="214"/>
      <c r="TTO49" s="214"/>
      <c r="TTP49" s="214"/>
      <c r="TTQ49" s="1130"/>
      <c r="TTR49" s="214"/>
      <c r="TTS49" s="1130"/>
      <c r="TTT49" s="1131"/>
      <c r="TTU49" s="1131"/>
      <c r="TTV49" s="1132"/>
      <c r="TTW49" s="1133"/>
      <c r="TTX49" s="1133"/>
      <c r="TTY49" s="1133"/>
      <c r="TTZ49" s="1133"/>
      <c r="TUA49" s="1133"/>
      <c r="TUB49" s="1133"/>
      <c r="TUC49" s="1133"/>
      <c r="TUD49" s="1133"/>
      <c r="TUE49" s="1133"/>
      <c r="TUF49" s="1133"/>
      <c r="TUG49" s="1133"/>
      <c r="TUH49" s="214"/>
      <c r="TUI49" s="214"/>
      <c r="TUJ49" s="1122"/>
      <c r="TUK49" s="1121"/>
      <c r="TUL49" s="1129"/>
      <c r="TUM49" s="214"/>
      <c r="TUN49" s="214"/>
      <c r="TUO49" s="214"/>
      <c r="TUP49" s="1130"/>
      <c r="TUQ49" s="214"/>
      <c r="TUR49" s="1130"/>
      <c r="TUS49" s="1131"/>
      <c r="TUT49" s="1131"/>
      <c r="TUU49" s="1132"/>
      <c r="TUV49" s="1133"/>
      <c r="TUW49" s="1133"/>
      <c r="TUX49" s="1133"/>
      <c r="TUY49" s="1133"/>
      <c r="TUZ49" s="1133"/>
      <c r="TVA49" s="1133"/>
      <c r="TVB49" s="1133"/>
      <c r="TVC49" s="1133"/>
      <c r="TVD49" s="1133"/>
      <c r="TVE49" s="1133"/>
      <c r="TVF49" s="1133"/>
      <c r="TVG49" s="214"/>
      <c r="TVH49" s="214"/>
      <c r="TVI49" s="1122"/>
      <c r="TVJ49" s="1121"/>
      <c r="TVK49" s="1129"/>
      <c r="TVL49" s="214"/>
      <c r="TVM49" s="214"/>
      <c r="TVN49" s="214"/>
      <c r="TVO49" s="1130"/>
      <c r="TVP49" s="214"/>
      <c r="TVQ49" s="1130"/>
      <c r="TVR49" s="1131"/>
      <c r="TVS49" s="1131"/>
      <c r="TVT49" s="1132"/>
      <c r="TVU49" s="1133"/>
      <c r="TVV49" s="1133"/>
      <c r="TVW49" s="1133"/>
      <c r="TVX49" s="1133"/>
      <c r="TVY49" s="1133"/>
      <c r="TVZ49" s="1133"/>
      <c r="TWA49" s="1133"/>
      <c r="TWB49" s="1133"/>
      <c r="TWC49" s="1133"/>
      <c r="TWD49" s="1133"/>
      <c r="TWE49" s="1133"/>
      <c r="TWF49" s="214"/>
      <c r="TWG49" s="214"/>
      <c r="TWH49" s="1122"/>
      <c r="TWI49" s="1121"/>
      <c r="TWJ49" s="1129"/>
      <c r="TWK49" s="214"/>
      <c r="TWL49" s="214"/>
      <c r="TWM49" s="214"/>
      <c r="TWN49" s="1130"/>
      <c r="TWO49" s="214"/>
      <c r="TWP49" s="1130"/>
      <c r="TWQ49" s="1131"/>
      <c r="TWR49" s="1131"/>
      <c r="TWS49" s="1132"/>
      <c r="TWT49" s="1133"/>
      <c r="TWU49" s="1133"/>
      <c r="TWV49" s="1133"/>
      <c r="TWW49" s="1133"/>
      <c r="TWX49" s="1133"/>
      <c r="TWY49" s="1133"/>
      <c r="TWZ49" s="1133"/>
      <c r="TXA49" s="1133"/>
      <c r="TXB49" s="1133"/>
      <c r="TXC49" s="1133"/>
      <c r="TXD49" s="1133"/>
      <c r="TXE49" s="214"/>
      <c r="TXF49" s="214"/>
      <c r="TXG49" s="1122"/>
      <c r="TXH49" s="1121"/>
      <c r="TXI49" s="1129"/>
      <c r="TXJ49" s="214"/>
      <c r="TXK49" s="214"/>
      <c r="TXL49" s="214"/>
      <c r="TXM49" s="1130"/>
      <c r="TXN49" s="214"/>
      <c r="TXO49" s="1130"/>
      <c r="TXP49" s="1131"/>
      <c r="TXQ49" s="1131"/>
      <c r="TXR49" s="1132"/>
      <c r="TXS49" s="1133"/>
      <c r="TXT49" s="1133"/>
      <c r="TXU49" s="1133"/>
      <c r="TXV49" s="1133"/>
      <c r="TXW49" s="1133"/>
      <c r="TXX49" s="1133"/>
      <c r="TXY49" s="1133"/>
      <c r="TXZ49" s="1133"/>
      <c r="TYA49" s="1133"/>
      <c r="TYB49" s="1133"/>
      <c r="TYC49" s="1133"/>
      <c r="TYD49" s="214"/>
      <c r="TYE49" s="214"/>
      <c r="TYF49" s="1122"/>
      <c r="TYG49" s="1121"/>
      <c r="TYH49" s="1129"/>
      <c r="TYI49" s="214"/>
      <c r="TYJ49" s="214"/>
      <c r="TYK49" s="214"/>
      <c r="TYL49" s="1130"/>
      <c r="TYM49" s="214"/>
      <c r="TYN49" s="1130"/>
      <c r="TYO49" s="1131"/>
      <c r="TYP49" s="1131"/>
      <c r="TYQ49" s="1132"/>
      <c r="TYR49" s="1133"/>
      <c r="TYS49" s="1133"/>
      <c r="TYT49" s="1133"/>
      <c r="TYU49" s="1133"/>
      <c r="TYV49" s="1133"/>
      <c r="TYW49" s="1133"/>
      <c r="TYX49" s="1133"/>
      <c r="TYY49" s="1133"/>
      <c r="TYZ49" s="1133"/>
      <c r="TZA49" s="1133"/>
      <c r="TZB49" s="1133"/>
      <c r="TZC49" s="214"/>
      <c r="TZD49" s="214"/>
      <c r="TZE49" s="1122"/>
      <c r="TZF49" s="1121"/>
      <c r="TZG49" s="1129"/>
      <c r="TZH49" s="214"/>
      <c r="TZI49" s="214"/>
      <c r="TZJ49" s="214"/>
      <c r="TZK49" s="1130"/>
      <c r="TZL49" s="214"/>
      <c r="TZM49" s="1130"/>
      <c r="TZN49" s="1131"/>
      <c r="TZO49" s="1131"/>
      <c r="TZP49" s="1132"/>
      <c r="TZQ49" s="1133"/>
      <c r="TZR49" s="1133"/>
      <c r="TZS49" s="1133"/>
      <c r="TZT49" s="1133"/>
      <c r="TZU49" s="1133"/>
      <c r="TZV49" s="1133"/>
      <c r="TZW49" s="1133"/>
      <c r="TZX49" s="1133"/>
      <c r="TZY49" s="1133"/>
      <c r="TZZ49" s="1133"/>
      <c r="UAA49" s="1133"/>
      <c r="UAB49" s="214"/>
      <c r="UAC49" s="214"/>
      <c r="UAD49" s="1122"/>
      <c r="UAE49" s="1121"/>
      <c r="UAF49" s="1129"/>
      <c r="UAG49" s="214"/>
      <c r="UAH49" s="214"/>
      <c r="UAI49" s="214"/>
      <c r="UAJ49" s="1130"/>
      <c r="UAK49" s="214"/>
      <c r="UAL49" s="1130"/>
      <c r="UAM49" s="1131"/>
      <c r="UAN49" s="1131"/>
      <c r="UAO49" s="1132"/>
      <c r="UAP49" s="1133"/>
      <c r="UAQ49" s="1133"/>
      <c r="UAR49" s="1133"/>
      <c r="UAS49" s="1133"/>
      <c r="UAT49" s="1133"/>
      <c r="UAU49" s="1133"/>
      <c r="UAV49" s="1133"/>
      <c r="UAW49" s="1133"/>
      <c r="UAX49" s="1133"/>
      <c r="UAY49" s="1133"/>
      <c r="UAZ49" s="1133"/>
      <c r="UBA49" s="214"/>
      <c r="UBB49" s="214"/>
      <c r="UBC49" s="1122"/>
      <c r="UBD49" s="1121"/>
      <c r="UBE49" s="1129"/>
      <c r="UBF49" s="214"/>
      <c r="UBG49" s="214"/>
      <c r="UBH49" s="214"/>
      <c r="UBI49" s="1130"/>
      <c r="UBJ49" s="214"/>
      <c r="UBK49" s="1130"/>
      <c r="UBL49" s="1131"/>
      <c r="UBM49" s="1131"/>
      <c r="UBN49" s="1132"/>
      <c r="UBO49" s="1133"/>
      <c r="UBP49" s="1133"/>
      <c r="UBQ49" s="1133"/>
      <c r="UBR49" s="1133"/>
      <c r="UBS49" s="1133"/>
      <c r="UBT49" s="1133"/>
      <c r="UBU49" s="1133"/>
      <c r="UBV49" s="1133"/>
      <c r="UBW49" s="1133"/>
      <c r="UBX49" s="1133"/>
      <c r="UBY49" s="1133"/>
      <c r="UBZ49" s="214"/>
      <c r="UCA49" s="214"/>
      <c r="UCB49" s="1122"/>
      <c r="UCC49" s="1121"/>
      <c r="UCD49" s="1129"/>
      <c r="UCE49" s="214"/>
      <c r="UCF49" s="214"/>
      <c r="UCG49" s="214"/>
      <c r="UCH49" s="1130"/>
      <c r="UCI49" s="214"/>
      <c r="UCJ49" s="1130"/>
      <c r="UCK49" s="1131"/>
      <c r="UCL49" s="1131"/>
      <c r="UCM49" s="1132"/>
      <c r="UCN49" s="1133"/>
      <c r="UCO49" s="1133"/>
      <c r="UCP49" s="1133"/>
      <c r="UCQ49" s="1133"/>
      <c r="UCR49" s="1133"/>
      <c r="UCS49" s="1133"/>
      <c r="UCT49" s="1133"/>
      <c r="UCU49" s="1133"/>
      <c r="UCV49" s="1133"/>
      <c r="UCW49" s="1133"/>
      <c r="UCX49" s="1133"/>
      <c r="UCY49" s="214"/>
      <c r="UCZ49" s="214"/>
      <c r="UDA49" s="1122"/>
      <c r="UDB49" s="1121"/>
      <c r="UDC49" s="1129"/>
      <c r="UDD49" s="214"/>
      <c r="UDE49" s="214"/>
      <c r="UDF49" s="214"/>
      <c r="UDG49" s="1130"/>
      <c r="UDH49" s="214"/>
      <c r="UDI49" s="1130"/>
      <c r="UDJ49" s="1131"/>
      <c r="UDK49" s="1131"/>
      <c r="UDL49" s="1132"/>
      <c r="UDM49" s="1133"/>
      <c r="UDN49" s="1133"/>
      <c r="UDO49" s="1133"/>
      <c r="UDP49" s="1133"/>
      <c r="UDQ49" s="1133"/>
      <c r="UDR49" s="1133"/>
      <c r="UDS49" s="1133"/>
      <c r="UDT49" s="1133"/>
      <c r="UDU49" s="1133"/>
      <c r="UDV49" s="1133"/>
      <c r="UDW49" s="1133"/>
      <c r="UDX49" s="214"/>
      <c r="UDY49" s="214"/>
      <c r="UDZ49" s="1122"/>
      <c r="UEA49" s="1121"/>
      <c r="UEB49" s="1129"/>
      <c r="UEC49" s="214"/>
      <c r="UED49" s="214"/>
      <c r="UEE49" s="214"/>
      <c r="UEF49" s="1130"/>
      <c r="UEG49" s="214"/>
      <c r="UEH49" s="1130"/>
      <c r="UEI49" s="1131"/>
      <c r="UEJ49" s="1131"/>
      <c r="UEK49" s="1132"/>
      <c r="UEL49" s="1133"/>
      <c r="UEM49" s="1133"/>
      <c r="UEN49" s="1133"/>
      <c r="UEO49" s="1133"/>
      <c r="UEP49" s="1133"/>
      <c r="UEQ49" s="1133"/>
      <c r="UER49" s="1133"/>
      <c r="UES49" s="1133"/>
      <c r="UET49" s="1133"/>
      <c r="UEU49" s="1133"/>
      <c r="UEV49" s="1133"/>
      <c r="UEW49" s="214"/>
      <c r="UEX49" s="214"/>
      <c r="UEY49" s="1122"/>
      <c r="UEZ49" s="1121"/>
      <c r="UFA49" s="1129"/>
      <c r="UFB49" s="214"/>
      <c r="UFC49" s="214"/>
      <c r="UFD49" s="214"/>
      <c r="UFE49" s="1130"/>
      <c r="UFF49" s="214"/>
      <c r="UFG49" s="1130"/>
      <c r="UFH49" s="1131"/>
      <c r="UFI49" s="1131"/>
      <c r="UFJ49" s="1132"/>
      <c r="UFK49" s="1133"/>
      <c r="UFL49" s="1133"/>
      <c r="UFM49" s="1133"/>
      <c r="UFN49" s="1133"/>
      <c r="UFO49" s="1133"/>
      <c r="UFP49" s="1133"/>
      <c r="UFQ49" s="1133"/>
      <c r="UFR49" s="1133"/>
      <c r="UFS49" s="1133"/>
      <c r="UFT49" s="1133"/>
      <c r="UFU49" s="1133"/>
      <c r="UFV49" s="214"/>
      <c r="UFW49" s="214"/>
      <c r="UFX49" s="1122"/>
      <c r="UFY49" s="1121"/>
      <c r="UFZ49" s="1129"/>
      <c r="UGA49" s="214"/>
      <c r="UGB49" s="214"/>
      <c r="UGC49" s="214"/>
      <c r="UGD49" s="1130"/>
      <c r="UGE49" s="214"/>
      <c r="UGF49" s="1130"/>
      <c r="UGG49" s="1131"/>
      <c r="UGH49" s="1131"/>
      <c r="UGI49" s="1132"/>
      <c r="UGJ49" s="1133"/>
      <c r="UGK49" s="1133"/>
      <c r="UGL49" s="1133"/>
      <c r="UGM49" s="1133"/>
      <c r="UGN49" s="1133"/>
      <c r="UGO49" s="1133"/>
      <c r="UGP49" s="1133"/>
      <c r="UGQ49" s="1133"/>
      <c r="UGR49" s="1133"/>
      <c r="UGS49" s="1133"/>
      <c r="UGT49" s="1133"/>
      <c r="UGU49" s="214"/>
      <c r="UGV49" s="214"/>
      <c r="UGW49" s="1122"/>
      <c r="UGX49" s="1121"/>
      <c r="UGY49" s="1129"/>
      <c r="UGZ49" s="214"/>
      <c r="UHA49" s="214"/>
      <c r="UHB49" s="214"/>
      <c r="UHC49" s="1130"/>
      <c r="UHD49" s="214"/>
      <c r="UHE49" s="1130"/>
      <c r="UHF49" s="1131"/>
      <c r="UHG49" s="1131"/>
      <c r="UHH49" s="1132"/>
      <c r="UHI49" s="1133"/>
      <c r="UHJ49" s="1133"/>
      <c r="UHK49" s="1133"/>
      <c r="UHL49" s="1133"/>
      <c r="UHM49" s="1133"/>
      <c r="UHN49" s="1133"/>
      <c r="UHO49" s="1133"/>
      <c r="UHP49" s="1133"/>
      <c r="UHQ49" s="1133"/>
      <c r="UHR49" s="1133"/>
      <c r="UHS49" s="1133"/>
      <c r="UHT49" s="214"/>
      <c r="UHU49" s="214"/>
      <c r="UHV49" s="1122"/>
      <c r="UHW49" s="1121"/>
      <c r="UHX49" s="1129"/>
      <c r="UHY49" s="214"/>
      <c r="UHZ49" s="214"/>
      <c r="UIA49" s="214"/>
      <c r="UIB49" s="1130"/>
      <c r="UIC49" s="214"/>
      <c r="UID49" s="1130"/>
      <c r="UIE49" s="1131"/>
      <c r="UIF49" s="1131"/>
      <c r="UIG49" s="1132"/>
      <c r="UIH49" s="1133"/>
      <c r="UII49" s="1133"/>
      <c r="UIJ49" s="1133"/>
      <c r="UIK49" s="1133"/>
      <c r="UIL49" s="1133"/>
      <c r="UIM49" s="1133"/>
      <c r="UIN49" s="1133"/>
      <c r="UIO49" s="1133"/>
      <c r="UIP49" s="1133"/>
      <c r="UIQ49" s="1133"/>
      <c r="UIR49" s="1133"/>
      <c r="UIS49" s="214"/>
      <c r="UIT49" s="214"/>
      <c r="UIU49" s="1122"/>
      <c r="UIV49" s="1121"/>
      <c r="UIW49" s="1129"/>
      <c r="UIX49" s="214"/>
      <c r="UIY49" s="214"/>
      <c r="UIZ49" s="214"/>
      <c r="UJA49" s="1130"/>
      <c r="UJB49" s="214"/>
      <c r="UJC49" s="1130"/>
      <c r="UJD49" s="1131"/>
      <c r="UJE49" s="1131"/>
      <c r="UJF49" s="1132"/>
      <c r="UJG49" s="1133"/>
      <c r="UJH49" s="1133"/>
      <c r="UJI49" s="1133"/>
      <c r="UJJ49" s="1133"/>
      <c r="UJK49" s="1133"/>
      <c r="UJL49" s="1133"/>
      <c r="UJM49" s="1133"/>
      <c r="UJN49" s="1133"/>
      <c r="UJO49" s="1133"/>
      <c r="UJP49" s="1133"/>
      <c r="UJQ49" s="1133"/>
      <c r="UJR49" s="214"/>
      <c r="UJS49" s="214"/>
      <c r="UJT49" s="1122"/>
      <c r="UJU49" s="1121"/>
      <c r="UJV49" s="1129"/>
      <c r="UJW49" s="214"/>
      <c r="UJX49" s="214"/>
      <c r="UJY49" s="214"/>
      <c r="UJZ49" s="1130"/>
      <c r="UKA49" s="214"/>
      <c r="UKB49" s="1130"/>
      <c r="UKC49" s="1131"/>
      <c r="UKD49" s="1131"/>
      <c r="UKE49" s="1132"/>
      <c r="UKF49" s="1133"/>
      <c r="UKG49" s="1133"/>
      <c r="UKH49" s="1133"/>
      <c r="UKI49" s="1133"/>
      <c r="UKJ49" s="1133"/>
      <c r="UKK49" s="1133"/>
      <c r="UKL49" s="1133"/>
      <c r="UKM49" s="1133"/>
      <c r="UKN49" s="1133"/>
      <c r="UKO49" s="1133"/>
      <c r="UKP49" s="1133"/>
      <c r="UKQ49" s="214"/>
      <c r="UKR49" s="214"/>
      <c r="UKS49" s="1122"/>
      <c r="UKT49" s="1121"/>
      <c r="UKU49" s="1129"/>
      <c r="UKV49" s="214"/>
      <c r="UKW49" s="214"/>
      <c r="UKX49" s="214"/>
      <c r="UKY49" s="1130"/>
      <c r="UKZ49" s="214"/>
      <c r="ULA49" s="1130"/>
      <c r="ULB49" s="1131"/>
      <c r="ULC49" s="1131"/>
      <c r="ULD49" s="1132"/>
      <c r="ULE49" s="1133"/>
      <c r="ULF49" s="1133"/>
      <c r="ULG49" s="1133"/>
      <c r="ULH49" s="1133"/>
      <c r="ULI49" s="1133"/>
      <c r="ULJ49" s="1133"/>
      <c r="ULK49" s="1133"/>
      <c r="ULL49" s="1133"/>
      <c r="ULM49" s="1133"/>
      <c r="ULN49" s="1133"/>
      <c r="ULO49" s="1133"/>
      <c r="ULP49" s="214"/>
      <c r="ULQ49" s="214"/>
      <c r="ULR49" s="1122"/>
      <c r="ULS49" s="1121"/>
      <c r="ULT49" s="1129"/>
      <c r="ULU49" s="214"/>
      <c r="ULV49" s="214"/>
      <c r="ULW49" s="214"/>
      <c r="ULX49" s="1130"/>
      <c r="ULY49" s="214"/>
      <c r="ULZ49" s="1130"/>
      <c r="UMA49" s="1131"/>
      <c r="UMB49" s="1131"/>
      <c r="UMC49" s="1132"/>
      <c r="UMD49" s="1133"/>
      <c r="UME49" s="1133"/>
      <c r="UMF49" s="1133"/>
      <c r="UMG49" s="1133"/>
      <c r="UMH49" s="1133"/>
      <c r="UMI49" s="1133"/>
      <c r="UMJ49" s="1133"/>
      <c r="UMK49" s="1133"/>
      <c r="UML49" s="1133"/>
      <c r="UMM49" s="1133"/>
      <c r="UMN49" s="1133"/>
      <c r="UMO49" s="214"/>
      <c r="UMP49" s="214"/>
      <c r="UMQ49" s="1122"/>
      <c r="UMR49" s="1121"/>
      <c r="UMS49" s="1129"/>
      <c r="UMT49" s="214"/>
      <c r="UMU49" s="214"/>
      <c r="UMV49" s="214"/>
      <c r="UMW49" s="1130"/>
      <c r="UMX49" s="214"/>
      <c r="UMY49" s="1130"/>
      <c r="UMZ49" s="1131"/>
      <c r="UNA49" s="1131"/>
      <c r="UNB49" s="1132"/>
      <c r="UNC49" s="1133"/>
      <c r="UND49" s="1133"/>
      <c r="UNE49" s="1133"/>
      <c r="UNF49" s="1133"/>
      <c r="UNG49" s="1133"/>
      <c r="UNH49" s="1133"/>
      <c r="UNI49" s="1133"/>
      <c r="UNJ49" s="1133"/>
      <c r="UNK49" s="1133"/>
      <c r="UNL49" s="1133"/>
      <c r="UNM49" s="1133"/>
      <c r="UNN49" s="214"/>
      <c r="UNO49" s="214"/>
      <c r="UNP49" s="1122"/>
      <c r="UNQ49" s="1121"/>
      <c r="UNR49" s="1129"/>
      <c r="UNS49" s="214"/>
      <c r="UNT49" s="214"/>
      <c r="UNU49" s="214"/>
      <c r="UNV49" s="1130"/>
      <c r="UNW49" s="214"/>
      <c r="UNX49" s="1130"/>
      <c r="UNY49" s="1131"/>
      <c r="UNZ49" s="1131"/>
      <c r="UOA49" s="1132"/>
      <c r="UOB49" s="1133"/>
      <c r="UOC49" s="1133"/>
      <c r="UOD49" s="1133"/>
      <c r="UOE49" s="1133"/>
      <c r="UOF49" s="1133"/>
      <c r="UOG49" s="1133"/>
      <c r="UOH49" s="1133"/>
      <c r="UOI49" s="1133"/>
      <c r="UOJ49" s="1133"/>
      <c r="UOK49" s="1133"/>
      <c r="UOL49" s="1133"/>
      <c r="UOM49" s="214"/>
      <c r="UON49" s="214"/>
      <c r="UOO49" s="1122"/>
      <c r="UOP49" s="1121"/>
      <c r="UOQ49" s="1129"/>
      <c r="UOR49" s="214"/>
      <c r="UOS49" s="214"/>
      <c r="UOT49" s="214"/>
      <c r="UOU49" s="1130"/>
      <c r="UOV49" s="214"/>
      <c r="UOW49" s="1130"/>
      <c r="UOX49" s="1131"/>
      <c r="UOY49" s="1131"/>
      <c r="UOZ49" s="1132"/>
      <c r="UPA49" s="1133"/>
      <c r="UPB49" s="1133"/>
      <c r="UPC49" s="1133"/>
      <c r="UPD49" s="1133"/>
      <c r="UPE49" s="1133"/>
      <c r="UPF49" s="1133"/>
      <c r="UPG49" s="1133"/>
      <c r="UPH49" s="1133"/>
      <c r="UPI49" s="1133"/>
      <c r="UPJ49" s="1133"/>
      <c r="UPK49" s="1133"/>
      <c r="UPL49" s="214"/>
      <c r="UPM49" s="214"/>
      <c r="UPN49" s="1122"/>
      <c r="UPO49" s="1121"/>
      <c r="UPP49" s="1129"/>
      <c r="UPQ49" s="214"/>
      <c r="UPR49" s="214"/>
      <c r="UPS49" s="214"/>
      <c r="UPT49" s="1130"/>
      <c r="UPU49" s="214"/>
      <c r="UPV49" s="1130"/>
      <c r="UPW49" s="1131"/>
      <c r="UPX49" s="1131"/>
      <c r="UPY49" s="1132"/>
      <c r="UPZ49" s="1133"/>
      <c r="UQA49" s="1133"/>
      <c r="UQB49" s="1133"/>
      <c r="UQC49" s="1133"/>
      <c r="UQD49" s="1133"/>
      <c r="UQE49" s="1133"/>
      <c r="UQF49" s="1133"/>
      <c r="UQG49" s="1133"/>
      <c r="UQH49" s="1133"/>
      <c r="UQI49" s="1133"/>
      <c r="UQJ49" s="1133"/>
      <c r="UQK49" s="214"/>
      <c r="UQL49" s="214"/>
      <c r="UQM49" s="1122"/>
      <c r="UQN49" s="1121"/>
      <c r="UQO49" s="1129"/>
      <c r="UQP49" s="214"/>
      <c r="UQQ49" s="214"/>
      <c r="UQR49" s="214"/>
      <c r="UQS49" s="1130"/>
      <c r="UQT49" s="214"/>
      <c r="UQU49" s="1130"/>
      <c r="UQV49" s="1131"/>
      <c r="UQW49" s="1131"/>
      <c r="UQX49" s="1132"/>
      <c r="UQY49" s="1133"/>
      <c r="UQZ49" s="1133"/>
      <c r="URA49" s="1133"/>
      <c r="URB49" s="1133"/>
      <c r="URC49" s="1133"/>
      <c r="URD49" s="1133"/>
      <c r="URE49" s="1133"/>
      <c r="URF49" s="1133"/>
      <c r="URG49" s="1133"/>
      <c r="URH49" s="1133"/>
      <c r="URI49" s="1133"/>
      <c r="URJ49" s="214"/>
      <c r="URK49" s="214"/>
      <c r="URL49" s="1122"/>
      <c r="URM49" s="1121"/>
      <c r="URN49" s="1129"/>
      <c r="URO49" s="214"/>
      <c r="URP49" s="214"/>
      <c r="URQ49" s="214"/>
      <c r="URR49" s="1130"/>
      <c r="URS49" s="214"/>
      <c r="URT49" s="1130"/>
      <c r="URU49" s="1131"/>
      <c r="URV49" s="1131"/>
      <c r="URW49" s="1132"/>
      <c r="URX49" s="1133"/>
      <c r="URY49" s="1133"/>
      <c r="URZ49" s="1133"/>
      <c r="USA49" s="1133"/>
      <c r="USB49" s="1133"/>
      <c r="USC49" s="1133"/>
      <c r="USD49" s="1133"/>
      <c r="USE49" s="1133"/>
      <c r="USF49" s="1133"/>
      <c r="USG49" s="1133"/>
      <c r="USH49" s="1133"/>
      <c r="USI49" s="214"/>
      <c r="USJ49" s="214"/>
      <c r="USK49" s="1122"/>
      <c r="USL49" s="1121"/>
      <c r="USM49" s="1129"/>
      <c r="USN49" s="214"/>
      <c r="USO49" s="214"/>
      <c r="USP49" s="214"/>
      <c r="USQ49" s="1130"/>
      <c r="USR49" s="214"/>
      <c r="USS49" s="1130"/>
      <c r="UST49" s="1131"/>
      <c r="USU49" s="1131"/>
      <c r="USV49" s="1132"/>
      <c r="USW49" s="1133"/>
      <c r="USX49" s="1133"/>
      <c r="USY49" s="1133"/>
      <c r="USZ49" s="1133"/>
      <c r="UTA49" s="1133"/>
      <c r="UTB49" s="1133"/>
      <c r="UTC49" s="1133"/>
      <c r="UTD49" s="1133"/>
      <c r="UTE49" s="1133"/>
      <c r="UTF49" s="1133"/>
      <c r="UTG49" s="1133"/>
      <c r="UTH49" s="214"/>
      <c r="UTI49" s="214"/>
      <c r="UTJ49" s="1122"/>
      <c r="UTK49" s="1121"/>
      <c r="UTL49" s="1129"/>
      <c r="UTM49" s="214"/>
      <c r="UTN49" s="214"/>
      <c r="UTO49" s="214"/>
      <c r="UTP49" s="1130"/>
      <c r="UTQ49" s="214"/>
      <c r="UTR49" s="1130"/>
      <c r="UTS49" s="1131"/>
      <c r="UTT49" s="1131"/>
      <c r="UTU49" s="1132"/>
      <c r="UTV49" s="1133"/>
      <c r="UTW49" s="1133"/>
      <c r="UTX49" s="1133"/>
      <c r="UTY49" s="1133"/>
      <c r="UTZ49" s="1133"/>
      <c r="UUA49" s="1133"/>
      <c r="UUB49" s="1133"/>
      <c r="UUC49" s="1133"/>
      <c r="UUD49" s="1133"/>
      <c r="UUE49" s="1133"/>
      <c r="UUF49" s="1133"/>
      <c r="UUG49" s="214"/>
      <c r="UUH49" s="214"/>
      <c r="UUI49" s="1122"/>
      <c r="UUJ49" s="1121"/>
      <c r="UUK49" s="1129"/>
      <c r="UUL49" s="214"/>
      <c r="UUM49" s="214"/>
      <c r="UUN49" s="214"/>
      <c r="UUO49" s="1130"/>
      <c r="UUP49" s="214"/>
      <c r="UUQ49" s="1130"/>
      <c r="UUR49" s="1131"/>
      <c r="UUS49" s="1131"/>
      <c r="UUT49" s="1132"/>
      <c r="UUU49" s="1133"/>
      <c r="UUV49" s="1133"/>
      <c r="UUW49" s="1133"/>
      <c r="UUX49" s="1133"/>
      <c r="UUY49" s="1133"/>
      <c r="UUZ49" s="1133"/>
      <c r="UVA49" s="1133"/>
      <c r="UVB49" s="1133"/>
      <c r="UVC49" s="1133"/>
      <c r="UVD49" s="1133"/>
      <c r="UVE49" s="1133"/>
      <c r="UVF49" s="214"/>
      <c r="UVG49" s="214"/>
      <c r="UVH49" s="1122"/>
      <c r="UVI49" s="1121"/>
      <c r="UVJ49" s="1129"/>
      <c r="UVK49" s="214"/>
      <c r="UVL49" s="214"/>
      <c r="UVM49" s="214"/>
      <c r="UVN49" s="1130"/>
      <c r="UVO49" s="214"/>
      <c r="UVP49" s="1130"/>
      <c r="UVQ49" s="1131"/>
      <c r="UVR49" s="1131"/>
      <c r="UVS49" s="1132"/>
      <c r="UVT49" s="1133"/>
      <c r="UVU49" s="1133"/>
      <c r="UVV49" s="1133"/>
      <c r="UVW49" s="1133"/>
      <c r="UVX49" s="1133"/>
      <c r="UVY49" s="1133"/>
      <c r="UVZ49" s="1133"/>
      <c r="UWA49" s="1133"/>
      <c r="UWB49" s="1133"/>
      <c r="UWC49" s="1133"/>
      <c r="UWD49" s="1133"/>
      <c r="UWE49" s="214"/>
      <c r="UWF49" s="214"/>
      <c r="UWG49" s="1122"/>
      <c r="UWH49" s="1121"/>
      <c r="UWI49" s="1129"/>
      <c r="UWJ49" s="214"/>
      <c r="UWK49" s="214"/>
      <c r="UWL49" s="214"/>
      <c r="UWM49" s="1130"/>
      <c r="UWN49" s="214"/>
      <c r="UWO49" s="1130"/>
      <c r="UWP49" s="1131"/>
      <c r="UWQ49" s="1131"/>
      <c r="UWR49" s="1132"/>
      <c r="UWS49" s="1133"/>
      <c r="UWT49" s="1133"/>
      <c r="UWU49" s="1133"/>
      <c r="UWV49" s="1133"/>
      <c r="UWW49" s="1133"/>
      <c r="UWX49" s="1133"/>
      <c r="UWY49" s="1133"/>
      <c r="UWZ49" s="1133"/>
      <c r="UXA49" s="1133"/>
      <c r="UXB49" s="1133"/>
      <c r="UXC49" s="1133"/>
      <c r="UXD49" s="214"/>
      <c r="UXE49" s="214"/>
      <c r="UXF49" s="1122"/>
      <c r="UXG49" s="1121"/>
      <c r="UXH49" s="1129"/>
      <c r="UXI49" s="214"/>
      <c r="UXJ49" s="214"/>
      <c r="UXK49" s="214"/>
      <c r="UXL49" s="1130"/>
      <c r="UXM49" s="214"/>
      <c r="UXN49" s="1130"/>
      <c r="UXO49" s="1131"/>
      <c r="UXP49" s="1131"/>
      <c r="UXQ49" s="1132"/>
      <c r="UXR49" s="1133"/>
      <c r="UXS49" s="1133"/>
      <c r="UXT49" s="1133"/>
      <c r="UXU49" s="1133"/>
      <c r="UXV49" s="1133"/>
      <c r="UXW49" s="1133"/>
      <c r="UXX49" s="1133"/>
      <c r="UXY49" s="1133"/>
      <c r="UXZ49" s="1133"/>
      <c r="UYA49" s="1133"/>
      <c r="UYB49" s="1133"/>
      <c r="UYC49" s="214"/>
      <c r="UYD49" s="214"/>
      <c r="UYE49" s="1122"/>
      <c r="UYF49" s="1121"/>
      <c r="UYG49" s="1129"/>
      <c r="UYH49" s="214"/>
      <c r="UYI49" s="214"/>
      <c r="UYJ49" s="214"/>
      <c r="UYK49" s="1130"/>
      <c r="UYL49" s="214"/>
      <c r="UYM49" s="1130"/>
      <c r="UYN49" s="1131"/>
      <c r="UYO49" s="1131"/>
      <c r="UYP49" s="1132"/>
      <c r="UYQ49" s="1133"/>
      <c r="UYR49" s="1133"/>
      <c r="UYS49" s="1133"/>
      <c r="UYT49" s="1133"/>
      <c r="UYU49" s="1133"/>
      <c r="UYV49" s="1133"/>
      <c r="UYW49" s="1133"/>
      <c r="UYX49" s="1133"/>
      <c r="UYY49" s="1133"/>
      <c r="UYZ49" s="1133"/>
      <c r="UZA49" s="1133"/>
      <c r="UZB49" s="214"/>
      <c r="UZC49" s="214"/>
      <c r="UZD49" s="1122"/>
      <c r="UZE49" s="1121"/>
      <c r="UZF49" s="1129"/>
      <c r="UZG49" s="214"/>
      <c r="UZH49" s="214"/>
      <c r="UZI49" s="214"/>
      <c r="UZJ49" s="1130"/>
      <c r="UZK49" s="214"/>
      <c r="UZL49" s="1130"/>
      <c r="UZM49" s="1131"/>
      <c r="UZN49" s="1131"/>
      <c r="UZO49" s="1132"/>
      <c r="UZP49" s="1133"/>
      <c r="UZQ49" s="1133"/>
      <c r="UZR49" s="1133"/>
      <c r="UZS49" s="1133"/>
      <c r="UZT49" s="1133"/>
      <c r="UZU49" s="1133"/>
      <c r="UZV49" s="1133"/>
      <c r="UZW49" s="1133"/>
      <c r="UZX49" s="1133"/>
      <c r="UZY49" s="1133"/>
      <c r="UZZ49" s="1133"/>
      <c r="VAA49" s="214"/>
      <c r="VAB49" s="214"/>
      <c r="VAC49" s="1122"/>
      <c r="VAD49" s="1121"/>
      <c r="VAE49" s="1129"/>
      <c r="VAF49" s="214"/>
      <c r="VAG49" s="214"/>
      <c r="VAH49" s="214"/>
      <c r="VAI49" s="1130"/>
      <c r="VAJ49" s="214"/>
      <c r="VAK49" s="1130"/>
      <c r="VAL49" s="1131"/>
      <c r="VAM49" s="1131"/>
      <c r="VAN49" s="1132"/>
      <c r="VAO49" s="1133"/>
      <c r="VAP49" s="1133"/>
      <c r="VAQ49" s="1133"/>
      <c r="VAR49" s="1133"/>
      <c r="VAS49" s="1133"/>
      <c r="VAT49" s="1133"/>
      <c r="VAU49" s="1133"/>
      <c r="VAV49" s="1133"/>
      <c r="VAW49" s="1133"/>
      <c r="VAX49" s="1133"/>
      <c r="VAY49" s="1133"/>
      <c r="VAZ49" s="214"/>
      <c r="VBA49" s="214"/>
      <c r="VBB49" s="1122"/>
      <c r="VBC49" s="1121"/>
      <c r="VBD49" s="1129"/>
      <c r="VBE49" s="214"/>
      <c r="VBF49" s="214"/>
      <c r="VBG49" s="214"/>
      <c r="VBH49" s="1130"/>
      <c r="VBI49" s="214"/>
      <c r="VBJ49" s="1130"/>
      <c r="VBK49" s="1131"/>
      <c r="VBL49" s="1131"/>
      <c r="VBM49" s="1132"/>
      <c r="VBN49" s="1133"/>
      <c r="VBO49" s="1133"/>
      <c r="VBP49" s="1133"/>
      <c r="VBQ49" s="1133"/>
      <c r="VBR49" s="1133"/>
      <c r="VBS49" s="1133"/>
      <c r="VBT49" s="1133"/>
      <c r="VBU49" s="1133"/>
      <c r="VBV49" s="1133"/>
      <c r="VBW49" s="1133"/>
      <c r="VBX49" s="1133"/>
      <c r="VBY49" s="214"/>
      <c r="VBZ49" s="214"/>
      <c r="VCA49" s="1122"/>
      <c r="VCB49" s="1121"/>
      <c r="VCC49" s="1129"/>
      <c r="VCD49" s="214"/>
      <c r="VCE49" s="214"/>
      <c r="VCF49" s="214"/>
      <c r="VCG49" s="1130"/>
      <c r="VCH49" s="214"/>
      <c r="VCI49" s="1130"/>
      <c r="VCJ49" s="1131"/>
      <c r="VCK49" s="1131"/>
      <c r="VCL49" s="1132"/>
      <c r="VCM49" s="1133"/>
      <c r="VCN49" s="1133"/>
      <c r="VCO49" s="1133"/>
      <c r="VCP49" s="1133"/>
      <c r="VCQ49" s="1133"/>
      <c r="VCR49" s="1133"/>
      <c r="VCS49" s="1133"/>
      <c r="VCT49" s="1133"/>
      <c r="VCU49" s="1133"/>
      <c r="VCV49" s="1133"/>
      <c r="VCW49" s="1133"/>
      <c r="VCX49" s="214"/>
      <c r="VCY49" s="214"/>
      <c r="VCZ49" s="1122"/>
      <c r="VDA49" s="1121"/>
      <c r="VDB49" s="1129"/>
      <c r="VDC49" s="214"/>
      <c r="VDD49" s="214"/>
      <c r="VDE49" s="214"/>
      <c r="VDF49" s="1130"/>
      <c r="VDG49" s="214"/>
      <c r="VDH49" s="1130"/>
      <c r="VDI49" s="1131"/>
      <c r="VDJ49" s="1131"/>
      <c r="VDK49" s="1132"/>
      <c r="VDL49" s="1133"/>
      <c r="VDM49" s="1133"/>
      <c r="VDN49" s="1133"/>
      <c r="VDO49" s="1133"/>
      <c r="VDP49" s="1133"/>
      <c r="VDQ49" s="1133"/>
      <c r="VDR49" s="1133"/>
      <c r="VDS49" s="1133"/>
      <c r="VDT49" s="1133"/>
      <c r="VDU49" s="1133"/>
      <c r="VDV49" s="1133"/>
      <c r="VDW49" s="214"/>
      <c r="VDX49" s="214"/>
      <c r="VDY49" s="1122"/>
      <c r="VDZ49" s="1121"/>
      <c r="VEA49" s="1129"/>
      <c r="VEB49" s="214"/>
      <c r="VEC49" s="214"/>
      <c r="VED49" s="214"/>
      <c r="VEE49" s="1130"/>
      <c r="VEF49" s="214"/>
      <c r="VEG49" s="1130"/>
      <c r="VEH49" s="1131"/>
      <c r="VEI49" s="1131"/>
      <c r="VEJ49" s="1132"/>
      <c r="VEK49" s="1133"/>
      <c r="VEL49" s="1133"/>
      <c r="VEM49" s="1133"/>
      <c r="VEN49" s="1133"/>
      <c r="VEO49" s="1133"/>
      <c r="VEP49" s="1133"/>
      <c r="VEQ49" s="1133"/>
      <c r="VER49" s="1133"/>
      <c r="VES49" s="1133"/>
      <c r="VET49" s="1133"/>
      <c r="VEU49" s="1133"/>
      <c r="VEV49" s="214"/>
      <c r="VEW49" s="214"/>
      <c r="VEX49" s="1122"/>
      <c r="VEY49" s="1121"/>
      <c r="VEZ49" s="1129"/>
      <c r="VFA49" s="214"/>
      <c r="VFB49" s="214"/>
      <c r="VFC49" s="214"/>
      <c r="VFD49" s="1130"/>
      <c r="VFE49" s="214"/>
      <c r="VFF49" s="1130"/>
      <c r="VFG49" s="1131"/>
      <c r="VFH49" s="1131"/>
      <c r="VFI49" s="1132"/>
      <c r="VFJ49" s="1133"/>
      <c r="VFK49" s="1133"/>
      <c r="VFL49" s="1133"/>
      <c r="VFM49" s="1133"/>
      <c r="VFN49" s="1133"/>
      <c r="VFO49" s="1133"/>
      <c r="VFP49" s="1133"/>
      <c r="VFQ49" s="1133"/>
      <c r="VFR49" s="1133"/>
      <c r="VFS49" s="1133"/>
      <c r="VFT49" s="1133"/>
      <c r="VFU49" s="214"/>
      <c r="VFV49" s="214"/>
      <c r="VFW49" s="1122"/>
      <c r="VFX49" s="1121"/>
      <c r="VFY49" s="1129"/>
      <c r="VFZ49" s="214"/>
      <c r="VGA49" s="214"/>
      <c r="VGB49" s="214"/>
      <c r="VGC49" s="1130"/>
      <c r="VGD49" s="214"/>
      <c r="VGE49" s="1130"/>
      <c r="VGF49" s="1131"/>
      <c r="VGG49" s="1131"/>
      <c r="VGH49" s="1132"/>
      <c r="VGI49" s="1133"/>
      <c r="VGJ49" s="1133"/>
      <c r="VGK49" s="1133"/>
      <c r="VGL49" s="1133"/>
      <c r="VGM49" s="1133"/>
      <c r="VGN49" s="1133"/>
      <c r="VGO49" s="1133"/>
      <c r="VGP49" s="1133"/>
      <c r="VGQ49" s="1133"/>
      <c r="VGR49" s="1133"/>
      <c r="VGS49" s="1133"/>
      <c r="VGT49" s="214"/>
      <c r="VGU49" s="214"/>
      <c r="VGV49" s="1122"/>
      <c r="VGW49" s="1121"/>
      <c r="VGX49" s="1129"/>
      <c r="VGY49" s="214"/>
      <c r="VGZ49" s="214"/>
      <c r="VHA49" s="214"/>
      <c r="VHB49" s="1130"/>
      <c r="VHC49" s="214"/>
      <c r="VHD49" s="1130"/>
      <c r="VHE49" s="1131"/>
      <c r="VHF49" s="1131"/>
      <c r="VHG49" s="1132"/>
      <c r="VHH49" s="1133"/>
      <c r="VHI49" s="1133"/>
      <c r="VHJ49" s="1133"/>
      <c r="VHK49" s="1133"/>
      <c r="VHL49" s="1133"/>
      <c r="VHM49" s="1133"/>
      <c r="VHN49" s="1133"/>
      <c r="VHO49" s="1133"/>
      <c r="VHP49" s="1133"/>
      <c r="VHQ49" s="1133"/>
      <c r="VHR49" s="1133"/>
      <c r="VHS49" s="214"/>
      <c r="VHT49" s="214"/>
      <c r="VHU49" s="1122"/>
      <c r="VHV49" s="1121"/>
      <c r="VHW49" s="1129"/>
      <c r="VHX49" s="214"/>
      <c r="VHY49" s="214"/>
      <c r="VHZ49" s="214"/>
      <c r="VIA49" s="1130"/>
      <c r="VIB49" s="214"/>
      <c r="VIC49" s="1130"/>
      <c r="VID49" s="1131"/>
      <c r="VIE49" s="1131"/>
      <c r="VIF49" s="1132"/>
      <c r="VIG49" s="1133"/>
      <c r="VIH49" s="1133"/>
      <c r="VII49" s="1133"/>
      <c r="VIJ49" s="1133"/>
      <c r="VIK49" s="1133"/>
      <c r="VIL49" s="1133"/>
      <c r="VIM49" s="1133"/>
      <c r="VIN49" s="1133"/>
      <c r="VIO49" s="1133"/>
      <c r="VIP49" s="1133"/>
      <c r="VIQ49" s="1133"/>
      <c r="VIR49" s="214"/>
      <c r="VIS49" s="214"/>
      <c r="VIT49" s="1122"/>
      <c r="VIU49" s="1121"/>
      <c r="VIV49" s="1129"/>
      <c r="VIW49" s="214"/>
      <c r="VIX49" s="214"/>
      <c r="VIY49" s="214"/>
      <c r="VIZ49" s="1130"/>
      <c r="VJA49" s="214"/>
      <c r="VJB49" s="1130"/>
      <c r="VJC49" s="1131"/>
      <c r="VJD49" s="1131"/>
      <c r="VJE49" s="1132"/>
      <c r="VJF49" s="1133"/>
      <c r="VJG49" s="1133"/>
      <c r="VJH49" s="1133"/>
      <c r="VJI49" s="1133"/>
      <c r="VJJ49" s="1133"/>
      <c r="VJK49" s="1133"/>
      <c r="VJL49" s="1133"/>
      <c r="VJM49" s="1133"/>
      <c r="VJN49" s="1133"/>
      <c r="VJO49" s="1133"/>
      <c r="VJP49" s="1133"/>
      <c r="VJQ49" s="214"/>
      <c r="VJR49" s="214"/>
      <c r="VJS49" s="1122"/>
      <c r="VJT49" s="1121"/>
      <c r="VJU49" s="1129"/>
      <c r="VJV49" s="214"/>
      <c r="VJW49" s="214"/>
      <c r="VJX49" s="214"/>
      <c r="VJY49" s="1130"/>
      <c r="VJZ49" s="214"/>
      <c r="VKA49" s="1130"/>
      <c r="VKB49" s="1131"/>
      <c r="VKC49" s="1131"/>
      <c r="VKD49" s="1132"/>
      <c r="VKE49" s="1133"/>
      <c r="VKF49" s="1133"/>
      <c r="VKG49" s="1133"/>
      <c r="VKH49" s="1133"/>
      <c r="VKI49" s="1133"/>
      <c r="VKJ49" s="1133"/>
      <c r="VKK49" s="1133"/>
      <c r="VKL49" s="1133"/>
      <c r="VKM49" s="1133"/>
      <c r="VKN49" s="1133"/>
      <c r="VKO49" s="1133"/>
      <c r="VKP49" s="214"/>
      <c r="VKQ49" s="214"/>
      <c r="VKR49" s="1122"/>
      <c r="VKS49" s="1121"/>
      <c r="VKT49" s="1129"/>
      <c r="VKU49" s="214"/>
      <c r="VKV49" s="214"/>
      <c r="VKW49" s="214"/>
      <c r="VKX49" s="1130"/>
      <c r="VKY49" s="214"/>
      <c r="VKZ49" s="1130"/>
      <c r="VLA49" s="1131"/>
      <c r="VLB49" s="1131"/>
      <c r="VLC49" s="1132"/>
      <c r="VLD49" s="1133"/>
      <c r="VLE49" s="1133"/>
      <c r="VLF49" s="1133"/>
      <c r="VLG49" s="1133"/>
      <c r="VLH49" s="1133"/>
      <c r="VLI49" s="1133"/>
      <c r="VLJ49" s="1133"/>
      <c r="VLK49" s="1133"/>
      <c r="VLL49" s="1133"/>
      <c r="VLM49" s="1133"/>
      <c r="VLN49" s="1133"/>
      <c r="VLO49" s="214"/>
      <c r="VLP49" s="214"/>
      <c r="VLQ49" s="1122"/>
      <c r="VLR49" s="1121"/>
      <c r="VLS49" s="1129"/>
      <c r="VLT49" s="214"/>
      <c r="VLU49" s="214"/>
      <c r="VLV49" s="214"/>
      <c r="VLW49" s="1130"/>
      <c r="VLX49" s="214"/>
      <c r="VLY49" s="1130"/>
      <c r="VLZ49" s="1131"/>
      <c r="VMA49" s="1131"/>
      <c r="VMB49" s="1132"/>
      <c r="VMC49" s="1133"/>
      <c r="VMD49" s="1133"/>
      <c r="VME49" s="1133"/>
      <c r="VMF49" s="1133"/>
      <c r="VMG49" s="1133"/>
      <c r="VMH49" s="1133"/>
      <c r="VMI49" s="1133"/>
      <c r="VMJ49" s="1133"/>
      <c r="VMK49" s="1133"/>
      <c r="VML49" s="1133"/>
      <c r="VMM49" s="1133"/>
      <c r="VMN49" s="214"/>
      <c r="VMO49" s="214"/>
      <c r="VMP49" s="1122"/>
      <c r="VMQ49" s="1121"/>
      <c r="VMR49" s="1129"/>
      <c r="VMS49" s="214"/>
      <c r="VMT49" s="214"/>
      <c r="VMU49" s="214"/>
      <c r="VMV49" s="1130"/>
      <c r="VMW49" s="214"/>
      <c r="VMX49" s="1130"/>
      <c r="VMY49" s="1131"/>
      <c r="VMZ49" s="1131"/>
      <c r="VNA49" s="1132"/>
      <c r="VNB49" s="1133"/>
      <c r="VNC49" s="1133"/>
      <c r="VND49" s="1133"/>
      <c r="VNE49" s="1133"/>
      <c r="VNF49" s="1133"/>
      <c r="VNG49" s="1133"/>
      <c r="VNH49" s="1133"/>
      <c r="VNI49" s="1133"/>
      <c r="VNJ49" s="1133"/>
      <c r="VNK49" s="1133"/>
      <c r="VNL49" s="1133"/>
      <c r="VNM49" s="214"/>
      <c r="VNN49" s="214"/>
      <c r="VNO49" s="1122"/>
      <c r="VNP49" s="1121"/>
      <c r="VNQ49" s="1129"/>
      <c r="VNR49" s="214"/>
      <c r="VNS49" s="214"/>
      <c r="VNT49" s="214"/>
      <c r="VNU49" s="1130"/>
      <c r="VNV49" s="214"/>
      <c r="VNW49" s="1130"/>
      <c r="VNX49" s="1131"/>
      <c r="VNY49" s="1131"/>
      <c r="VNZ49" s="1132"/>
      <c r="VOA49" s="1133"/>
      <c r="VOB49" s="1133"/>
      <c r="VOC49" s="1133"/>
      <c r="VOD49" s="1133"/>
      <c r="VOE49" s="1133"/>
      <c r="VOF49" s="1133"/>
      <c r="VOG49" s="1133"/>
      <c r="VOH49" s="1133"/>
      <c r="VOI49" s="1133"/>
      <c r="VOJ49" s="1133"/>
      <c r="VOK49" s="1133"/>
      <c r="VOL49" s="214"/>
      <c r="VOM49" s="214"/>
      <c r="VON49" s="1122"/>
      <c r="VOO49" s="1121"/>
      <c r="VOP49" s="1129"/>
      <c r="VOQ49" s="214"/>
      <c r="VOR49" s="214"/>
      <c r="VOS49" s="214"/>
      <c r="VOT49" s="1130"/>
      <c r="VOU49" s="214"/>
      <c r="VOV49" s="1130"/>
      <c r="VOW49" s="1131"/>
      <c r="VOX49" s="1131"/>
      <c r="VOY49" s="1132"/>
      <c r="VOZ49" s="1133"/>
      <c r="VPA49" s="1133"/>
      <c r="VPB49" s="1133"/>
      <c r="VPC49" s="1133"/>
      <c r="VPD49" s="1133"/>
      <c r="VPE49" s="1133"/>
      <c r="VPF49" s="1133"/>
      <c r="VPG49" s="1133"/>
      <c r="VPH49" s="1133"/>
      <c r="VPI49" s="1133"/>
      <c r="VPJ49" s="1133"/>
      <c r="VPK49" s="214"/>
      <c r="VPL49" s="214"/>
      <c r="VPM49" s="1122"/>
      <c r="VPN49" s="1121"/>
      <c r="VPO49" s="1129"/>
      <c r="VPP49" s="214"/>
      <c r="VPQ49" s="214"/>
      <c r="VPR49" s="214"/>
      <c r="VPS49" s="1130"/>
      <c r="VPT49" s="214"/>
      <c r="VPU49" s="1130"/>
      <c r="VPV49" s="1131"/>
      <c r="VPW49" s="1131"/>
      <c r="VPX49" s="1132"/>
      <c r="VPY49" s="1133"/>
      <c r="VPZ49" s="1133"/>
      <c r="VQA49" s="1133"/>
      <c r="VQB49" s="1133"/>
      <c r="VQC49" s="1133"/>
      <c r="VQD49" s="1133"/>
      <c r="VQE49" s="1133"/>
      <c r="VQF49" s="1133"/>
      <c r="VQG49" s="1133"/>
      <c r="VQH49" s="1133"/>
      <c r="VQI49" s="1133"/>
      <c r="VQJ49" s="214"/>
      <c r="VQK49" s="214"/>
      <c r="VQL49" s="1122"/>
      <c r="VQM49" s="1121"/>
      <c r="VQN49" s="1129"/>
      <c r="VQO49" s="214"/>
      <c r="VQP49" s="214"/>
      <c r="VQQ49" s="214"/>
      <c r="VQR49" s="1130"/>
      <c r="VQS49" s="214"/>
      <c r="VQT49" s="1130"/>
      <c r="VQU49" s="1131"/>
      <c r="VQV49" s="1131"/>
      <c r="VQW49" s="1132"/>
      <c r="VQX49" s="1133"/>
      <c r="VQY49" s="1133"/>
      <c r="VQZ49" s="1133"/>
      <c r="VRA49" s="1133"/>
      <c r="VRB49" s="1133"/>
      <c r="VRC49" s="1133"/>
      <c r="VRD49" s="1133"/>
      <c r="VRE49" s="1133"/>
      <c r="VRF49" s="1133"/>
      <c r="VRG49" s="1133"/>
      <c r="VRH49" s="1133"/>
      <c r="VRI49" s="214"/>
      <c r="VRJ49" s="214"/>
      <c r="VRK49" s="1122"/>
      <c r="VRL49" s="1121"/>
      <c r="VRM49" s="1129"/>
      <c r="VRN49" s="214"/>
      <c r="VRO49" s="214"/>
      <c r="VRP49" s="214"/>
      <c r="VRQ49" s="1130"/>
      <c r="VRR49" s="214"/>
      <c r="VRS49" s="1130"/>
      <c r="VRT49" s="1131"/>
      <c r="VRU49" s="1131"/>
      <c r="VRV49" s="1132"/>
      <c r="VRW49" s="1133"/>
      <c r="VRX49" s="1133"/>
      <c r="VRY49" s="1133"/>
      <c r="VRZ49" s="1133"/>
      <c r="VSA49" s="1133"/>
      <c r="VSB49" s="1133"/>
      <c r="VSC49" s="1133"/>
      <c r="VSD49" s="1133"/>
      <c r="VSE49" s="1133"/>
      <c r="VSF49" s="1133"/>
      <c r="VSG49" s="1133"/>
      <c r="VSH49" s="214"/>
      <c r="VSI49" s="214"/>
      <c r="VSJ49" s="1122"/>
      <c r="VSK49" s="1121"/>
      <c r="VSL49" s="1129"/>
      <c r="VSM49" s="214"/>
      <c r="VSN49" s="214"/>
      <c r="VSO49" s="214"/>
      <c r="VSP49" s="1130"/>
      <c r="VSQ49" s="214"/>
      <c r="VSR49" s="1130"/>
      <c r="VSS49" s="1131"/>
      <c r="VST49" s="1131"/>
      <c r="VSU49" s="1132"/>
      <c r="VSV49" s="1133"/>
      <c r="VSW49" s="1133"/>
      <c r="VSX49" s="1133"/>
      <c r="VSY49" s="1133"/>
      <c r="VSZ49" s="1133"/>
      <c r="VTA49" s="1133"/>
      <c r="VTB49" s="1133"/>
      <c r="VTC49" s="1133"/>
      <c r="VTD49" s="1133"/>
      <c r="VTE49" s="1133"/>
      <c r="VTF49" s="1133"/>
      <c r="VTG49" s="214"/>
      <c r="VTH49" s="214"/>
      <c r="VTI49" s="1122"/>
      <c r="VTJ49" s="1121"/>
      <c r="VTK49" s="1129"/>
      <c r="VTL49" s="214"/>
      <c r="VTM49" s="214"/>
      <c r="VTN49" s="214"/>
      <c r="VTO49" s="1130"/>
      <c r="VTP49" s="214"/>
      <c r="VTQ49" s="1130"/>
      <c r="VTR49" s="1131"/>
      <c r="VTS49" s="1131"/>
      <c r="VTT49" s="1132"/>
      <c r="VTU49" s="1133"/>
      <c r="VTV49" s="1133"/>
      <c r="VTW49" s="1133"/>
      <c r="VTX49" s="1133"/>
      <c r="VTY49" s="1133"/>
      <c r="VTZ49" s="1133"/>
      <c r="VUA49" s="1133"/>
      <c r="VUB49" s="1133"/>
      <c r="VUC49" s="1133"/>
      <c r="VUD49" s="1133"/>
      <c r="VUE49" s="1133"/>
      <c r="VUF49" s="214"/>
      <c r="VUG49" s="214"/>
      <c r="VUH49" s="1122"/>
      <c r="VUI49" s="1121"/>
      <c r="VUJ49" s="1129"/>
      <c r="VUK49" s="214"/>
      <c r="VUL49" s="214"/>
      <c r="VUM49" s="214"/>
      <c r="VUN49" s="1130"/>
      <c r="VUO49" s="214"/>
      <c r="VUP49" s="1130"/>
      <c r="VUQ49" s="1131"/>
      <c r="VUR49" s="1131"/>
      <c r="VUS49" s="1132"/>
      <c r="VUT49" s="1133"/>
      <c r="VUU49" s="1133"/>
      <c r="VUV49" s="1133"/>
      <c r="VUW49" s="1133"/>
      <c r="VUX49" s="1133"/>
      <c r="VUY49" s="1133"/>
      <c r="VUZ49" s="1133"/>
      <c r="VVA49" s="1133"/>
      <c r="VVB49" s="1133"/>
      <c r="VVC49" s="1133"/>
      <c r="VVD49" s="1133"/>
      <c r="VVE49" s="214"/>
      <c r="VVF49" s="214"/>
      <c r="VVG49" s="1122"/>
      <c r="VVH49" s="1121"/>
      <c r="VVI49" s="1129"/>
      <c r="VVJ49" s="214"/>
      <c r="VVK49" s="214"/>
      <c r="VVL49" s="214"/>
      <c r="VVM49" s="1130"/>
      <c r="VVN49" s="214"/>
      <c r="VVO49" s="1130"/>
      <c r="VVP49" s="1131"/>
      <c r="VVQ49" s="1131"/>
      <c r="VVR49" s="1132"/>
      <c r="VVS49" s="1133"/>
      <c r="VVT49" s="1133"/>
      <c r="VVU49" s="1133"/>
      <c r="VVV49" s="1133"/>
      <c r="VVW49" s="1133"/>
      <c r="VVX49" s="1133"/>
      <c r="VVY49" s="1133"/>
      <c r="VVZ49" s="1133"/>
      <c r="VWA49" s="1133"/>
      <c r="VWB49" s="1133"/>
      <c r="VWC49" s="1133"/>
      <c r="VWD49" s="214"/>
      <c r="VWE49" s="214"/>
      <c r="VWF49" s="1122"/>
      <c r="VWG49" s="1121"/>
      <c r="VWH49" s="1129"/>
      <c r="VWI49" s="214"/>
      <c r="VWJ49" s="214"/>
      <c r="VWK49" s="214"/>
      <c r="VWL49" s="1130"/>
      <c r="VWM49" s="214"/>
      <c r="VWN49" s="1130"/>
      <c r="VWO49" s="1131"/>
      <c r="VWP49" s="1131"/>
      <c r="VWQ49" s="1132"/>
      <c r="VWR49" s="1133"/>
      <c r="VWS49" s="1133"/>
      <c r="VWT49" s="1133"/>
      <c r="VWU49" s="1133"/>
      <c r="VWV49" s="1133"/>
      <c r="VWW49" s="1133"/>
      <c r="VWX49" s="1133"/>
      <c r="VWY49" s="1133"/>
      <c r="VWZ49" s="1133"/>
      <c r="VXA49" s="1133"/>
      <c r="VXB49" s="1133"/>
      <c r="VXC49" s="214"/>
      <c r="VXD49" s="214"/>
      <c r="VXE49" s="1122"/>
      <c r="VXF49" s="1121"/>
      <c r="VXG49" s="1129"/>
      <c r="VXH49" s="214"/>
      <c r="VXI49" s="214"/>
      <c r="VXJ49" s="214"/>
      <c r="VXK49" s="1130"/>
      <c r="VXL49" s="214"/>
      <c r="VXM49" s="1130"/>
      <c r="VXN49" s="1131"/>
      <c r="VXO49" s="1131"/>
      <c r="VXP49" s="1132"/>
      <c r="VXQ49" s="1133"/>
      <c r="VXR49" s="1133"/>
      <c r="VXS49" s="1133"/>
      <c r="VXT49" s="1133"/>
      <c r="VXU49" s="1133"/>
      <c r="VXV49" s="1133"/>
      <c r="VXW49" s="1133"/>
      <c r="VXX49" s="1133"/>
      <c r="VXY49" s="1133"/>
      <c r="VXZ49" s="1133"/>
      <c r="VYA49" s="1133"/>
      <c r="VYB49" s="214"/>
      <c r="VYC49" s="214"/>
      <c r="VYD49" s="1122"/>
      <c r="VYE49" s="1121"/>
      <c r="VYF49" s="1129"/>
      <c r="VYG49" s="214"/>
      <c r="VYH49" s="214"/>
      <c r="VYI49" s="214"/>
      <c r="VYJ49" s="1130"/>
      <c r="VYK49" s="214"/>
      <c r="VYL49" s="1130"/>
      <c r="VYM49" s="1131"/>
      <c r="VYN49" s="1131"/>
      <c r="VYO49" s="1132"/>
      <c r="VYP49" s="1133"/>
      <c r="VYQ49" s="1133"/>
      <c r="VYR49" s="1133"/>
      <c r="VYS49" s="1133"/>
      <c r="VYT49" s="1133"/>
      <c r="VYU49" s="1133"/>
      <c r="VYV49" s="1133"/>
      <c r="VYW49" s="1133"/>
      <c r="VYX49" s="1133"/>
      <c r="VYY49" s="1133"/>
      <c r="VYZ49" s="1133"/>
      <c r="VZA49" s="214"/>
      <c r="VZB49" s="214"/>
      <c r="VZC49" s="1122"/>
      <c r="VZD49" s="1121"/>
      <c r="VZE49" s="1129"/>
      <c r="VZF49" s="214"/>
      <c r="VZG49" s="214"/>
      <c r="VZH49" s="214"/>
      <c r="VZI49" s="1130"/>
      <c r="VZJ49" s="214"/>
      <c r="VZK49" s="1130"/>
      <c r="VZL49" s="1131"/>
      <c r="VZM49" s="1131"/>
      <c r="VZN49" s="1132"/>
      <c r="VZO49" s="1133"/>
      <c r="VZP49" s="1133"/>
      <c r="VZQ49" s="1133"/>
      <c r="VZR49" s="1133"/>
      <c r="VZS49" s="1133"/>
      <c r="VZT49" s="1133"/>
      <c r="VZU49" s="1133"/>
      <c r="VZV49" s="1133"/>
      <c r="VZW49" s="1133"/>
      <c r="VZX49" s="1133"/>
      <c r="VZY49" s="1133"/>
      <c r="VZZ49" s="214"/>
      <c r="WAA49" s="214"/>
      <c r="WAB49" s="1122"/>
      <c r="WAC49" s="1121"/>
      <c r="WAD49" s="1129"/>
      <c r="WAE49" s="214"/>
      <c r="WAF49" s="214"/>
      <c r="WAG49" s="214"/>
      <c r="WAH49" s="1130"/>
      <c r="WAI49" s="214"/>
      <c r="WAJ49" s="1130"/>
      <c r="WAK49" s="1131"/>
      <c r="WAL49" s="1131"/>
      <c r="WAM49" s="1132"/>
      <c r="WAN49" s="1133"/>
      <c r="WAO49" s="1133"/>
      <c r="WAP49" s="1133"/>
      <c r="WAQ49" s="1133"/>
      <c r="WAR49" s="1133"/>
      <c r="WAS49" s="1133"/>
      <c r="WAT49" s="1133"/>
      <c r="WAU49" s="1133"/>
      <c r="WAV49" s="1133"/>
      <c r="WAW49" s="1133"/>
      <c r="WAX49" s="1133"/>
      <c r="WAY49" s="214"/>
      <c r="WAZ49" s="214"/>
      <c r="WBA49" s="1122"/>
      <c r="WBB49" s="1121"/>
      <c r="WBC49" s="1129"/>
      <c r="WBD49" s="214"/>
      <c r="WBE49" s="214"/>
      <c r="WBF49" s="214"/>
      <c r="WBG49" s="1130"/>
      <c r="WBH49" s="214"/>
      <c r="WBI49" s="1130"/>
      <c r="WBJ49" s="1131"/>
      <c r="WBK49" s="1131"/>
      <c r="WBL49" s="1132"/>
      <c r="WBM49" s="1133"/>
      <c r="WBN49" s="1133"/>
      <c r="WBO49" s="1133"/>
      <c r="WBP49" s="1133"/>
      <c r="WBQ49" s="1133"/>
      <c r="WBR49" s="1133"/>
      <c r="WBS49" s="1133"/>
      <c r="WBT49" s="1133"/>
      <c r="WBU49" s="1133"/>
      <c r="WBV49" s="1133"/>
      <c r="WBW49" s="1133"/>
      <c r="WBX49" s="214"/>
      <c r="WBY49" s="214"/>
      <c r="WBZ49" s="1122"/>
      <c r="WCA49" s="1121"/>
      <c r="WCB49" s="1129"/>
      <c r="WCC49" s="214"/>
      <c r="WCD49" s="214"/>
      <c r="WCE49" s="214"/>
      <c r="WCF49" s="1130"/>
      <c r="WCG49" s="214"/>
      <c r="WCH49" s="1130"/>
      <c r="WCI49" s="1131"/>
      <c r="WCJ49" s="1131"/>
      <c r="WCK49" s="1132"/>
      <c r="WCL49" s="1133"/>
      <c r="WCM49" s="1133"/>
      <c r="WCN49" s="1133"/>
      <c r="WCO49" s="1133"/>
      <c r="WCP49" s="1133"/>
      <c r="WCQ49" s="1133"/>
      <c r="WCR49" s="1133"/>
      <c r="WCS49" s="1133"/>
      <c r="WCT49" s="1133"/>
      <c r="WCU49" s="1133"/>
      <c r="WCV49" s="1133"/>
      <c r="WCW49" s="214"/>
      <c r="WCX49" s="214"/>
      <c r="WCY49" s="1122"/>
      <c r="WCZ49" s="1121"/>
      <c r="WDA49" s="1129"/>
      <c r="WDB49" s="214"/>
      <c r="WDC49" s="214"/>
      <c r="WDD49" s="214"/>
      <c r="WDE49" s="1130"/>
      <c r="WDF49" s="214"/>
      <c r="WDG49" s="1130"/>
      <c r="WDH49" s="1131"/>
      <c r="WDI49" s="1131"/>
      <c r="WDJ49" s="1132"/>
      <c r="WDK49" s="1133"/>
      <c r="WDL49" s="1133"/>
      <c r="WDM49" s="1133"/>
      <c r="WDN49" s="1133"/>
      <c r="WDO49" s="1133"/>
      <c r="WDP49" s="1133"/>
      <c r="WDQ49" s="1133"/>
      <c r="WDR49" s="1133"/>
      <c r="WDS49" s="1133"/>
      <c r="WDT49" s="1133"/>
      <c r="WDU49" s="1133"/>
      <c r="WDV49" s="214"/>
      <c r="WDW49" s="214"/>
      <c r="WDX49" s="1122"/>
      <c r="WDY49" s="1121"/>
      <c r="WDZ49" s="1129"/>
      <c r="WEA49" s="214"/>
      <c r="WEB49" s="214"/>
      <c r="WEC49" s="214"/>
      <c r="WED49" s="1130"/>
      <c r="WEE49" s="214"/>
      <c r="WEF49" s="1130"/>
      <c r="WEG49" s="1131"/>
      <c r="WEH49" s="1131"/>
      <c r="WEI49" s="1132"/>
      <c r="WEJ49" s="1133"/>
      <c r="WEK49" s="1133"/>
      <c r="WEL49" s="1133"/>
      <c r="WEM49" s="1133"/>
      <c r="WEN49" s="1133"/>
      <c r="WEO49" s="1133"/>
      <c r="WEP49" s="1133"/>
      <c r="WEQ49" s="1133"/>
      <c r="WER49" s="1133"/>
      <c r="WES49" s="1133"/>
      <c r="WET49" s="1133"/>
      <c r="WEU49" s="214"/>
      <c r="WEV49" s="214"/>
      <c r="WEW49" s="1122"/>
      <c r="WEX49" s="1121"/>
      <c r="WEY49" s="1129"/>
      <c r="WEZ49" s="214"/>
      <c r="WFA49" s="214"/>
      <c r="WFB49" s="214"/>
      <c r="WFC49" s="1130"/>
      <c r="WFD49" s="214"/>
      <c r="WFE49" s="1130"/>
      <c r="WFF49" s="1131"/>
      <c r="WFG49" s="1131"/>
      <c r="WFH49" s="1132"/>
      <c r="WFI49" s="1133"/>
      <c r="WFJ49" s="1133"/>
      <c r="WFK49" s="1133"/>
      <c r="WFL49" s="1133"/>
      <c r="WFM49" s="1133"/>
      <c r="WFN49" s="1133"/>
      <c r="WFO49" s="1133"/>
      <c r="WFP49" s="1133"/>
      <c r="WFQ49" s="1133"/>
      <c r="WFR49" s="1133"/>
      <c r="WFS49" s="1133"/>
      <c r="WFT49" s="214"/>
      <c r="WFU49" s="214"/>
      <c r="WFV49" s="1122"/>
      <c r="WFW49" s="1121"/>
      <c r="WFX49" s="1129"/>
      <c r="WFY49" s="214"/>
      <c r="WFZ49" s="214"/>
      <c r="WGA49" s="214"/>
      <c r="WGB49" s="1130"/>
      <c r="WGC49" s="214"/>
      <c r="WGD49" s="1130"/>
      <c r="WGE49" s="1131"/>
      <c r="WGF49" s="1131"/>
      <c r="WGG49" s="1132"/>
      <c r="WGH49" s="1133"/>
      <c r="WGI49" s="1133"/>
      <c r="WGJ49" s="1133"/>
      <c r="WGK49" s="1133"/>
      <c r="WGL49" s="1133"/>
      <c r="WGM49" s="1133"/>
      <c r="WGN49" s="1133"/>
      <c r="WGO49" s="1133"/>
      <c r="WGP49" s="1133"/>
      <c r="WGQ49" s="1133"/>
      <c r="WGR49" s="1133"/>
      <c r="WGS49" s="214"/>
      <c r="WGT49" s="214"/>
      <c r="WGU49" s="1122"/>
      <c r="WGV49" s="1121"/>
      <c r="WGW49" s="1129"/>
      <c r="WGX49" s="214"/>
      <c r="WGY49" s="214"/>
      <c r="WGZ49" s="214"/>
      <c r="WHA49" s="1130"/>
      <c r="WHB49" s="214"/>
      <c r="WHC49" s="1130"/>
      <c r="WHD49" s="1131"/>
      <c r="WHE49" s="1131"/>
      <c r="WHF49" s="1132"/>
      <c r="WHG49" s="1133"/>
      <c r="WHH49" s="1133"/>
      <c r="WHI49" s="1133"/>
      <c r="WHJ49" s="1133"/>
      <c r="WHK49" s="1133"/>
      <c r="WHL49" s="1133"/>
      <c r="WHM49" s="1133"/>
      <c r="WHN49" s="1133"/>
      <c r="WHO49" s="1133"/>
      <c r="WHP49" s="1133"/>
      <c r="WHQ49" s="1133"/>
      <c r="WHR49" s="214"/>
      <c r="WHS49" s="214"/>
      <c r="WHT49" s="1122"/>
      <c r="WHU49" s="1121"/>
      <c r="WHV49" s="1129"/>
      <c r="WHW49" s="214"/>
      <c r="WHX49" s="214"/>
      <c r="WHY49" s="214"/>
      <c r="WHZ49" s="1130"/>
      <c r="WIA49" s="214"/>
      <c r="WIB49" s="1130"/>
      <c r="WIC49" s="1131"/>
      <c r="WID49" s="1131"/>
      <c r="WIE49" s="1132"/>
      <c r="WIF49" s="1133"/>
      <c r="WIG49" s="1133"/>
      <c r="WIH49" s="1133"/>
      <c r="WII49" s="1133"/>
      <c r="WIJ49" s="1133"/>
      <c r="WIK49" s="1133"/>
      <c r="WIL49" s="1133"/>
      <c r="WIM49" s="1133"/>
      <c r="WIN49" s="1133"/>
      <c r="WIO49" s="1133"/>
      <c r="WIP49" s="1133"/>
      <c r="WIQ49" s="214"/>
      <c r="WIR49" s="214"/>
      <c r="WIS49" s="1122"/>
      <c r="WIT49" s="1121"/>
      <c r="WIU49" s="1129"/>
      <c r="WIV49" s="214"/>
      <c r="WIW49" s="214"/>
      <c r="WIX49" s="214"/>
      <c r="WIY49" s="1130"/>
      <c r="WIZ49" s="214"/>
      <c r="WJA49" s="1130"/>
      <c r="WJB49" s="1131"/>
      <c r="WJC49" s="1131"/>
      <c r="WJD49" s="1132"/>
      <c r="WJE49" s="1133"/>
      <c r="WJF49" s="1133"/>
      <c r="WJG49" s="1133"/>
      <c r="WJH49" s="1133"/>
      <c r="WJI49" s="1133"/>
      <c r="WJJ49" s="1133"/>
      <c r="WJK49" s="1133"/>
      <c r="WJL49" s="1133"/>
      <c r="WJM49" s="1133"/>
      <c r="WJN49" s="1133"/>
      <c r="WJO49" s="1133"/>
      <c r="WJP49" s="214"/>
      <c r="WJQ49" s="214"/>
      <c r="WJR49" s="1122"/>
      <c r="WJS49" s="1121"/>
      <c r="WJT49" s="1129"/>
      <c r="WJU49" s="214"/>
      <c r="WJV49" s="214"/>
      <c r="WJW49" s="214"/>
      <c r="WJX49" s="1130"/>
      <c r="WJY49" s="214"/>
      <c r="WJZ49" s="1130"/>
      <c r="WKA49" s="1131"/>
      <c r="WKB49" s="1131"/>
      <c r="WKC49" s="1132"/>
      <c r="WKD49" s="1133"/>
      <c r="WKE49" s="1133"/>
      <c r="WKF49" s="1133"/>
      <c r="WKG49" s="1133"/>
      <c r="WKH49" s="1133"/>
      <c r="WKI49" s="1133"/>
      <c r="WKJ49" s="1133"/>
      <c r="WKK49" s="1133"/>
      <c r="WKL49" s="1133"/>
      <c r="WKM49" s="1133"/>
      <c r="WKN49" s="1133"/>
      <c r="WKO49" s="214"/>
      <c r="WKP49" s="214"/>
      <c r="WKQ49" s="1122"/>
      <c r="WKR49" s="1121"/>
      <c r="WKS49" s="1129"/>
      <c r="WKT49" s="214"/>
      <c r="WKU49" s="214"/>
      <c r="WKV49" s="214"/>
      <c r="WKW49" s="1130"/>
      <c r="WKX49" s="214"/>
      <c r="WKY49" s="1130"/>
      <c r="WKZ49" s="1131"/>
      <c r="WLA49" s="1131"/>
      <c r="WLB49" s="1132"/>
      <c r="WLC49" s="1133"/>
      <c r="WLD49" s="1133"/>
      <c r="WLE49" s="1133"/>
      <c r="WLF49" s="1133"/>
      <c r="WLG49" s="1133"/>
      <c r="WLH49" s="1133"/>
      <c r="WLI49" s="1133"/>
      <c r="WLJ49" s="1133"/>
      <c r="WLK49" s="1133"/>
      <c r="WLL49" s="1133"/>
      <c r="WLM49" s="1133"/>
      <c r="WLN49" s="214"/>
      <c r="WLO49" s="214"/>
      <c r="WLP49" s="1122"/>
      <c r="WLQ49" s="1121"/>
      <c r="WLR49" s="1129"/>
      <c r="WLS49" s="214"/>
      <c r="WLT49" s="214"/>
      <c r="WLU49" s="214"/>
      <c r="WLV49" s="1130"/>
      <c r="WLW49" s="214"/>
      <c r="WLX49" s="1130"/>
      <c r="WLY49" s="1131"/>
      <c r="WLZ49" s="1131"/>
      <c r="WMA49" s="1132"/>
      <c r="WMB49" s="1133"/>
      <c r="WMC49" s="1133"/>
      <c r="WMD49" s="1133"/>
      <c r="WME49" s="1133"/>
      <c r="WMF49" s="1133"/>
      <c r="WMG49" s="1133"/>
      <c r="WMH49" s="1133"/>
      <c r="WMI49" s="1133"/>
      <c r="WMJ49" s="1133"/>
      <c r="WMK49" s="1133"/>
      <c r="WML49" s="1133"/>
      <c r="WMM49" s="214"/>
      <c r="WMN49" s="214"/>
      <c r="WMO49" s="1122"/>
      <c r="WMP49" s="1121"/>
      <c r="WMQ49" s="1129"/>
      <c r="WMR49" s="214"/>
      <c r="WMS49" s="214"/>
      <c r="WMT49" s="214"/>
      <c r="WMU49" s="1130"/>
      <c r="WMV49" s="214"/>
      <c r="WMW49" s="1130"/>
      <c r="WMX49" s="1131"/>
      <c r="WMY49" s="1131"/>
      <c r="WMZ49" s="1132"/>
      <c r="WNA49" s="1133"/>
      <c r="WNB49" s="1133"/>
      <c r="WNC49" s="1133"/>
      <c r="WND49" s="1133"/>
      <c r="WNE49" s="1133"/>
      <c r="WNF49" s="1133"/>
      <c r="WNG49" s="1133"/>
      <c r="WNH49" s="1133"/>
      <c r="WNI49" s="1133"/>
      <c r="WNJ49" s="1133"/>
      <c r="WNK49" s="1133"/>
      <c r="WNL49" s="214"/>
      <c r="WNM49" s="214"/>
      <c r="WNN49" s="1122"/>
      <c r="WNO49" s="1121"/>
      <c r="WNP49" s="1129"/>
      <c r="WNQ49" s="214"/>
      <c r="WNR49" s="214"/>
      <c r="WNS49" s="214"/>
      <c r="WNT49" s="1130"/>
      <c r="WNU49" s="214"/>
      <c r="WNV49" s="1130"/>
      <c r="WNW49" s="1131"/>
      <c r="WNX49" s="1131"/>
      <c r="WNY49" s="1132"/>
      <c r="WNZ49" s="1133"/>
      <c r="WOA49" s="1133"/>
      <c r="WOB49" s="1133"/>
      <c r="WOC49" s="1133"/>
      <c r="WOD49" s="1133"/>
      <c r="WOE49" s="1133"/>
      <c r="WOF49" s="1133"/>
      <c r="WOG49" s="1133"/>
      <c r="WOH49" s="1133"/>
      <c r="WOI49" s="1133"/>
      <c r="WOJ49" s="1133"/>
      <c r="WOK49" s="214"/>
      <c r="WOL49" s="214"/>
      <c r="WOM49" s="1122"/>
      <c r="WON49" s="1121"/>
      <c r="WOO49" s="1129"/>
      <c r="WOP49" s="214"/>
      <c r="WOQ49" s="214"/>
      <c r="WOR49" s="214"/>
      <c r="WOS49" s="1130"/>
      <c r="WOT49" s="214"/>
      <c r="WOU49" s="1130"/>
      <c r="WOV49" s="1131"/>
      <c r="WOW49" s="1131"/>
      <c r="WOX49" s="1132"/>
      <c r="WOY49" s="1133"/>
      <c r="WOZ49" s="1133"/>
      <c r="WPA49" s="1133"/>
      <c r="WPB49" s="1133"/>
      <c r="WPC49" s="1133"/>
      <c r="WPD49" s="1133"/>
      <c r="WPE49" s="1133"/>
      <c r="WPF49" s="1133"/>
      <c r="WPG49" s="1133"/>
      <c r="WPH49" s="1133"/>
      <c r="WPI49" s="1133"/>
      <c r="WPJ49" s="214"/>
      <c r="WPK49" s="214"/>
      <c r="WPL49" s="1122"/>
      <c r="WPM49" s="1121"/>
      <c r="WPN49" s="1129"/>
      <c r="WPO49" s="214"/>
      <c r="WPP49" s="214"/>
      <c r="WPQ49" s="214"/>
      <c r="WPR49" s="1130"/>
      <c r="WPS49" s="214"/>
      <c r="WPT49" s="1130"/>
      <c r="WPU49" s="1131"/>
      <c r="WPV49" s="1131"/>
      <c r="WPW49" s="1132"/>
      <c r="WPX49" s="1133"/>
      <c r="WPY49" s="1133"/>
      <c r="WPZ49" s="1133"/>
      <c r="WQA49" s="1133"/>
      <c r="WQB49" s="1133"/>
      <c r="WQC49" s="1133"/>
      <c r="WQD49" s="1133"/>
      <c r="WQE49" s="1133"/>
      <c r="WQF49" s="1133"/>
      <c r="WQG49" s="1133"/>
      <c r="WQH49" s="1133"/>
      <c r="WQI49" s="214"/>
      <c r="WQJ49" s="214"/>
      <c r="WQK49" s="1122"/>
      <c r="WQL49" s="1121"/>
      <c r="WQM49" s="1129"/>
      <c r="WQN49" s="214"/>
      <c r="WQO49" s="214"/>
      <c r="WQP49" s="214"/>
      <c r="WQQ49" s="1130"/>
      <c r="WQR49" s="214"/>
      <c r="WQS49" s="1130"/>
      <c r="WQT49" s="1131"/>
      <c r="WQU49" s="1131"/>
      <c r="WQV49" s="1132"/>
      <c r="WQW49" s="1133"/>
      <c r="WQX49" s="1133"/>
      <c r="WQY49" s="1133"/>
      <c r="WQZ49" s="1133"/>
      <c r="WRA49" s="1133"/>
      <c r="WRB49" s="1133"/>
      <c r="WRC49" s="1133"/>
      <c r="WRD49" s="1133"/>
      <c r="WRE49" s="1133"/>
      <c r="WRF49" s="1133"/>
      <c r="WRG49" s="1133"/>
      <c r="WRH49" s="214"/>
      <c r="WRI49" s="214"/>
      <c r="WRJ49" s="1122"/>
      <c r="WRK49" s="1121"/>
      <c r="WRL49" s="1129"/>
      <c r="WRM49" s="214"/>
      <c r="WRN49" s="214"/>
      <c r="WRO49" s="214"/>
      <c r="WRP49" s="1130"/>
      <c r="WRQ49" s="214"/>
      <c r="WRR49" s="1130"/>
      <c r="WRS49" s="1131"/>
      <c r="WRT49" s="1131"/>
      <c r="WRU49" s="1132"/>
      <c r="WRV49" s="1133"/>
      <c r="WRW49" s="1133"/>
      <c r="WRX49" s="1133"/>
      <c r="WRY49" s="1133"/>
      <c r="WRZ49" s="1133"/>
      <c r="WSA49" s="1133"/>
      <c r="WSB49" s="1133"/>
      <c r="WSC49" s="1133"/>
      <c r="WSD49" s="1133"/>
      <c r="WSE49" s="1133"/>
      <c r="WSF49" s="1133"/>
      <c r="WSG49" s="214"/>
      <c r="WSH49" s="214"/>
      <c r="WSI49" s="1122"/>
      <c r="WSJ49" s="1121"/>
      <c r="WSK49" s="1129"/>
      <c r="WSL49" s="214"/>
      <c r="WSM49" s="214"/>
      <c r="WSN49" s="214"/>
      <c r="WSO49" s="1130"/>
      <c r="WSP49" s="214"/>
      <c r="WSQ49" s="1130"/>
      <c r="WSR49" s="1131"/>
      <c r="WSS49" s="1131"/>
      <c r="WST49" s="1132"/>
      <c r="WSU49" s="1133"/>
      <c r="WSV49" s="1133"/>
      <c r="WSW49" s="1133"/>
      <c r="WSX49" s="1133"/>
      <c r="WSY49" s="1133"/>
      <c r="WSZ49" s="1133"/>
      <c r="WTA49" s="1133"/>
      <c r="WTB49" s="1133"/>
      <c r="WTC49" s="1133"/>
      <c r="WTD49" s="1133"/>
      <c r="WTE49" s="1133"/>
      <c r="WTF49" s="214"/>
      <c r="WTG49" s="214"/>
      <c r="WTH49" s="1122"/>
      <c r="WTI49" s="1121"/>
      <c r="WTJ49" s="1129"/>
      <c r="WTK49" s="214"/>
      <c r="WTL49" s="214"/>
      <c r="WTM49" s="214"/>
      <c r="WTN49" s="1130"/>
      <c r="WTO49" s="214"/>
      <c r="WTP49" s="1130"/>
      <c r="WTQ49" s="1131"/>
      <c r="WTR49" s="1131"/>
      <c r="WTS49" s="1132"/>
      <c r="WTT49" s="1133"/>
      <c r="WTU49" s="1133"/>
      <c r="WTV49" s="1133"/>
      <c r="WTW49" s="1133"/>
      <c r="WTX49" s="1133"/>
      <c r="WTY49" s="1133"/>
      <c r="WTZ49" s="1133"/>
      <c r="WUA49" s="1133"/>
      <c r="WUB49" s="1133"/>
      <c r="WUC49" s="1133"/>
      <c r="WUD49" s="1133"/>
      <c r="WUE49" s="214"/>
      <c r="WUF49" s="214"/>
      <c r="WUG49" s="1122"/>
      <c r="WUH49" s="1121"/>
      <c r="WUI49" s="1129"/>
      <c r="WUJ49" s="214"/>
      <c r="WUK49" s="214"/>
      <c r="WUL49" s="214"/>
      <c r="WUM49" s="1130"/>
      <c r="WUN49" s="214"/>
      <c r="WUO49" s="1130"/>
      <c r="WUP49" s="1131"/>
      <c r="WUQ49" s="1131"/>
      <c r="WUR49" s="1132"/>
      <c r="WUS49" s="1133"/>
      <c r="WUT49" s="1133"/>
      <c r="WUU49" s="1133"/>
      <c r="WUV49" s="1133"/>
      <c r="WUW49" s="1133"/>
      <c r="WUX49" s="1133"/>
      <c r="WUY49" s="1133"/>
      <c r="WUZ49" s="1133"/>
      <c r="WVA49" s="1133"/>
      <c r="WVB49" s="1133"/>
      <c r="WVC49" s="1133"/>
      <c r="WVD49" s="214"/>
      <c r="WVE49" s="214"/>
      <c r="WVF49" s="1122"/>
      <c r="WVG49" s="1121"/>
      <c r="WVH49" s="1129"/>
      <c r="WVI49" s="214"/>
      <c r="WVJ49" s="214"/>
      <c r="WVK49" s="214"/>
      <c r="WVL49" s="1130"/>
      <c r="WVM49" s="214"/>
      <c r="WVN49" s="1130"/>
      <c r="WVO49" s="1131"/>
      <c r="WVP49" s="1131"/>
      <c r="WVQ49" s="1132"/>
      <c r="WVR49" s="1133"/>
      <c r="WVS49" s="1133"/>
      <c r="WVT49" s="1133"/>
      <c r="WVU49" s="1133"/>
      <c r="WVV49" s="1133"/>
      <c r="WVW49" s="1133"/>
      <c r="WVX49" s="1133"/>
      <c r="WVY49" s="1133"/>
      <c r="WVZ49" s="1133"/>
      <c r="WWA49" s="1133"/>
      <c r="WWB49" s="1133"/>
      <c r="WWC49" s="214"/>
      <c r="WWD49" s="214"/>
      <c r="WWE49" s="1122"/>
      <c r="WWF49" s="1121"/>
      <c r="WWG49" s="1129"/>
      <c r="WWH49" s="214"/>
      <c r="WWI49" s="214"/>
      <c r="WWJ49" s="214"/>
      <c r="WWK49" s="1130"/>
      <c r="WWL49" s="214"/>
      <c r="WWM49" s="1130"/>
      <c r="WWN49" s="1131"/>
      <c r="WWO49" s="1131"/>
      <c r="WWP49" s="1132"/>
      <c r="WWQ49" s="1133"/>
      <c r="WWR49" s="1133"/>
      <c r="WWS49" s="1133"/>
      <c r="WWT49" s="1133"/>
      <c r="WWU49" s="1133"/>
      <c r="WWV49" s="1133"/>
      <c r="WWW49" s="1133"/>
      <c r="WWX49" s="1133"/>
      <c r="WWY49" s="1133"/>
      <c r="WWZ49" s="1133"/>
      <c r="WXA49" s="1133"/>
      <c r="WXB49" s="214"/>
      <c r="WXC49" s="214"/>
      <c r="WXD49" s="1122"/>
      <c r="WXE49" s="1121"/>
      <c r="WXF49" s="1129"/>
      <c r="WXG49" s="214"/>
      <c r="WXH49" s="214"/>
      <c r="WXI49" s="214"/>
      <c r="WXJ49" s="1130"/>
      <c r="WXK49" s="214"/>
      <c r="WXL49" s="1130"/>
      <c r="WXM49" s="1131"/>
      <c r="WXN49" s="1131"/>
      <c r="WXO49" s="1132"/>
      <c r="WXP49" s="1133"/>
      <c r="WXQ49" s="1133"/>
      <c r="WXR49" s="1133"/>
      <c r="WXS49" s="1133"/>
      <c r="WXT49" s="1133"/>
      <c r="WXU49" s="1133"/>
      <c r="WXV49" s="1133"/>
      <c r="WXW49" s="1133"/>
      <c r="WXX49" s="1133"/>
      <c r="WXY49" s="1133"/>
      <c r="WXZ49" s="1133"/>
      <c r="WYA49" s="214"/>
      <c r="WYB49" s="214"/>
      <c r="WYC49" s="1122"/>
      <c r="WYD49" s="1121"/>
      <c r="WYE49" s="1129"/>
      <c r="WYF49" s="214"/>
      <c r="WYG49" s="214"/>
      <c r="WYH49" s="214"/>
      <c r="WYI49" s="1130"/>
      <c r="WYJ49" s="214"/>
      <c r="WYK49" s="1130"/>
      <c r="WYL49" s="1131"/>
      <c r="WYM49" s="1131"/>
      <c r="WYN49" s="1132"/>
      <c r="WYO49" s="1133"/>
      <c r="WYP49" s="1133"/>
      <c r="WYQ49" s="1133"/>
      <c r="WYR49" s="1133"/>
      <c r="WYS49" s="1133"/>
      <c r="WYT49" s="1133"/>
      <c r="WYU49" s="1133"/>
      <c r="WYV49" s="1133"/>
      <c r="WYW49" s="1133"/>
      <c r="WYX49" s="1133"/>
      <c r="WYY49" s="1133"/>
      <c r="WYZ49" s="214"/>
      <c r="WZA49" s="214"/>
      <c r="WZB49" s="1122"/>
      <c r="WZC49" s="1121"/>
      <c r="WZD49" s="1129"/>
      <c r="WZE49" s="214"/>
      <c r="WZF49" s="214"/>
      <c r="WZG49" s="214"/>
      <c r="WZH49" s="1130"/>
      <c r="WZI49" s="214"/>
      <c r="WZJ49" s="1130"/>
      <c r="WZK49" s="1131"/>
      <c r="WZL49" s="1131"/>
      <c r="WZM49" s="1132"/>
      <c r="WZN49" s="1133"/>
      <c r="WZO49" s="1133"/>
      <c r="WZP49" s="1133"/>
      <c r="WZQ49" s="1133"/>
      <c r="WZR49" s="1133"/>
      <c r="WZS49" s="1133"/>
      <c r="WZT49" s="1133"/>
      <c r="WZU49" s="1133"/>
      <c r="WZV49" s="1133"/>
      <c r="WZW49" s="1133"/>
      <c r="WZX49" s="1133"/>
      <c r="WZY49" s="214"/>
      <c r="WZZ49" s="214"/>
      <c r="XAA49" s="1122"/>
      <c r="XAB49" s="1121"/>
      <c r="XAC49" s="1129"/>
      <c r="XAD49" s="214"/>
      <c r="XAE49" s="214"/>
      <c r="XAF49" s="214"/>
      <c r="XAG49" s="1130"/>
      <c r="XAH49" s="214"/>
      <c r="XAI49" s="1130"/>
      <c r="XAJ49" s="1131"/>
      <c r="XAK49" s="1131"/>
      <c r="XAL49" s="1132"/>
      <c r="XAM49" s="1133"/>
      <c r="XAN49" s="1133"/>
      <c r="XAO49" s="1133"/>
      <c r="XAP49" s="1133"/>
      <c r="XAQ49" s="1133"/>
      <c r="XAR49" s="1133"/>
      <c r="XAS49" s="1133"/>
      <c r="XAT49" s="1133"/>
      <c r="XAU49" s="1133"/>
      <c r="XAV49" s="1133"/>
      <c r="XAW49" s="1133"/>
      <c r="XAX49" s="214"/>
      <c r="XAY49" s="214"/>
      <c r="XAZ49" s="1122"/>
      <c r="XBA49" s="1121"/>
      <c r="XBB49" s="1129"/>
      <c r="XBC49" s="214"/>
      <c r="XBD49" s="214"/>
      <c r="XBE49" s="214"/>
      <c r="XBF49" s="1130"/>
      <c r="XBG49" s="214"/>
      <c r="XBH49" s="1130"/>
      <c r="XBI49" s="1131"/>
      <c r="XBJ49" s="1131"/>
      <c r="XBK49" s="1132"/>
      <c r="XBL49" s="1133"/>
      <c r="XBM49" s="1133"/>
      <c r="XBN49" s="1133"/>
      <c r="XBO49" s="1133"/>
      <c r="XBP49" s="1133"/>
      <c r="XBQ49" s="1133"/>
      <c r="XBR49" s="1133"/>
      <c r="XBS49" s="1133"/>
      <c r="XBT49" s="1133"/>
      <c r="XBU49" s="1133"/>
      <c r="XBV49" s="1133"/>
      <c r="XBW49" s="214"/>
      <c r="XBX49" s="214"/>
      <c r="XBY49" s="1122"/>
      <c r="XBZ49" s="1121"/>
      <c r="XCA49" s="1129"/>
      <c r="XCB49" s="214"/>
      <c r="XCC49" s="214"/>
      <c r="XCD49" s="214"/>
      <c r="XCE49" s="1130"/>
      <c r="XCF49" s="214"/>
      <c r="XCG49" s="1130"/>
      <c r="XCH49" s="1131"/>
      <c r="XCI49" s="1131"/>
      <c r="XCJ49" s="1132"/>
      <c r="XCK49" s="1133"/>
      <c r="XCL49" s="1133"/>
      <c r="XCM49" s="1133"/>
      <c r="XCN49" s="1133"/>
      <c r="XCO49" s="1133"/>
      <c r="XCP49" s="1133"/>
      <c r="XCQ49" s="1133"/>
      <c r="XCR49" s="1133"/>
      <c r="XCS49" s="1133"/>
      <c r="XCT49" s="1133"/>
      <c r="XCU49" s="1133"/>
      <c r="XCV49" s="214"/>
      <c r="XCW49" s="214"/>
      <c r="XCX49" s="1122"/>
      <c r="XCY49" s="1121"/>
      <c r="XCZ49" s="1129"/>
      <c r="XDA49" s="214"/>
      <c r="XDB49" s="214"/>
      <c r="XDC49" s="214"/>
      <c r="XDD49" s="1130"/>
      <c r="XDE49" s="214"/>
      <c r="XDF49" s="1130"/>
      <c r="XDG49" s="1131"/>
      <c r="XDH49" s="1131"/>
      <c r="XDI49" s="1132"/>
      <c r="XDJ49" s="1133"/>
      <c r="XDK49" s="1133"/>
      <c r="XDL49" s="1133"/>
      <c r="XDM49" s="1133"/>
      <c r="XDN49" s="1133"/>
      <c r="XDO49" s="1133"/>
      <c r="XDP49" s="1133"/>
      <c r="XDQ49" s="1133"/>
      <c r="XDR49" s="1133"/>
      <c r="XDS49" s="1133"/>
      <c r="XDT49" s="1133"/>
      <c r="XDU49" s="214"/>
      <c r="XDV49" s="214"/>
      <c r="XDW49" s="1122"/>
      <c r="XDX49" s="1121"/>
      <c r="XDY49" s="1129"/>
      <c r="XDZ49" s="214"/>
      <c r="XEA49" s="214"/>
      <c r="XEB49" s="214"/>
      <c r="XEC49" s="1130"/>
      <c r="XED49" s="214"/>
      <c r="XEE49" s="1130"/>
      <c r="XEF49" s="1131"/>
      <c r="XEG49" s="1131"/>
      <c r="XEH49" s="1132"/>
      <c r="XEI49" s="1133"/>
      <c r="XEJ49" s="1133"/>
      <c r="XEK49" s="1133"/>
      <c r="XEL49" s="1133"/>
      <c r="XEM49" s="1133"/>
      <c r="XEN49" s="1133"/>
      <c r="XEO49" s="1133"/>
      <c r="XEP49" s="1133"/>
      <c r="XEQ49" s="1133"/>
      <c r="XER49" s="1133"/>
      <c r="XES49" s="1133"/>
      <c r="XET49" s="214"/>
      <c r="XEU49" s="214"/>
      <c r="XEV49" s="1122"/>
      <c r="XEW49" s="1121"/>
      <c r="XEX49" s="1129"/>
      <c r="XEY49" s="214"/>
      <c r="XEZ49" s="214"/>
      <c r="XFA49" s="214"/>
      <c r="XFB49" s="1130"/>
      <c r="XFC49" s="214"/>
      <c r="XFD49" s="1130"/>
    </row>
    <row r="50" spans="1:16384" s="1134" customFormat="1" ht="22.5" customHeight="1" x14ac:dyDescent="0.3">
      <c r="A50" s="442" t="s">
        <v>54</v>
      </c>
      <c r="B50" s="1095" t="s">
        <v>2252</v>
      </c>
      <c r="C50" s="443">
        <v>3</v>
      </c>
      <c r="D50" s="443">
        <v>24</v>
      </c>
      <c r="E50" s="443" t="s">
        <v>2253</v>
      </c>
      <c r="F50" s="1220" t="str">
        <f>VLOOKUP(H50,'5.21명단'!$A$2:$F$700,3,FALSE)</f>
        <v>머신비전팀</v>
      </c>
      <c r="G50" s="1217" t="str">
        <f>VLOOKUP(H50,'5.21명단'!$A$2:$F$700,4,FALSE)</f>
        <v>주임</v>
      </c>
      <c r="H50" s="1373">
        <v>123069</v>
      </c>
      <c r="I50" s="444" t="s">
        <v>1254</v>
      </c>
      <c r="J50" s="445">
        <v>650</v>
      </c>
      <c r="K50" s="220">
        <v>98</v>
      </c>
      <c r="L50" s="446">
        <f t="shared" si="1"/>
        <v>748</v>
      </c>
      <c r="M50" s="447"/>
      <c r="N50" s="448"/>
      <c r="O50" s="448"/>
      <c r="P50" s="656" t="s">
        <v>107</v>
      </c>
      <c r="Q50" s="449"/>
      <c r="R50" s="449" t="s">
        <v>323</v>
      </c>
      <c r="S50" s="448"/>
      <c r="T50" s="448"/>
      <c r="U50" s="448"/>
      <c r="V50" s="449"/>
      <c r="W50" s="450"/>
      <c r="X50" s="451"/>
      <c r="Y50" s="452" t="s">
        <v>1252</v>
      </c>
      <c r="Z50" s="522" t="s">
        <v>2223</v>
      </c>
    </row>
    <row r="51" spans="1:16384" ht="22.5" x14ac:dyDescent="0.3">
      <c r="A51" s="442" t="s">
        <v>54</v>
      </c>
      <c r="B51" s="1095" t="s">
        <v>2252</v>
      </c>
      <c r="C51" s="443">
        <v>3</v>
      </c>
      <c r="D51" s="443">
        <v>21</v>
      </c>
      <c r="E51" s="443" t="s">
        <v>2253</v>
      </c>
      <c r="F51" s="1220" t="str">
        <f>VLOOKUP(H51,'5.21명단'!$A$2:$F$700,3,FALSE)</f>
        <v>머신비전팀</v>
      </c>
      <c r="G51" s="1217" t="str">
        <f>VLOOKUP(H51,'5.21명단'!$A$2:$F$700,4,FALSE)</f>
        <v>대리</v>
      </c>
      <c r="H51" s="1373">
        <v>114013</v>
      </c>
      <c r="I51" s="444" t="s">
        <v>2254</v>
      </c>
      <c r="J51" s="445">
        <v>650</v>
      </c>
      <c r="K51" s="220">
        <v>98</v>
      </c>
      <c r="L51" s="446">
        <f t="shared" si="1"/>
        <v>748</v>
      </c>
      <c r="M51" s="447"/>
      <c r="N51" s="448"/>
      <c r="O51" s="448"/>
      <c r="P51" s="449"/>
      <c r="Q51" s="1136" t="s">
        <v>1247</v>
      </c>
      <c r="R51" s="449" t="s">
        <v>323</v>
      </c>
      <c r="S51" s="1135" t="s">
        <v>107</v>
      </c>
      <c r="T51" s="448"/>
      <c r="U51" s="448"/>
      <c r="V51" s="449"/>
      <c r="W51" s="450"/>
      <c r="X51" s="451"/>
      <c r="Y51" s="452" t="s">
        <v>2253</v>
      </c>
      <c r="Z51" s="522" t="s">
        <v>2223</v>
      </c>
      <c r="AA51"/>
    </row>
    <row r="52" spans="1:16384" ht="22.5" x14ac:dyDescent="0.3">
      <c r="A52" s="199" t="s">
        <v>63</v>
      </c>
      <c r="B52" s="1095" t="s">
        <v>1364</v>
      </c>
      <c r="C52" s="99">
        <v>3</v>
      </c>
      <c r="D52" s="99">
        <v>20</v>
      </c>
      <c r="E52" s="99" t="s">
        <v>222</v>
      </c>
      <c r="F52" s="1209" t="str">
        <f>VLOOKUP(H52,'5.21명단'!$A$2:$F$700,3,FALSE)</f>
        <v>솔루션영업팀</v>
      </c>
      <c r="G52" s="1217" t="str">
        <f>VLOOKUP(H52,'5.21명단'!$A$2:$F$700,4,FALSE)</f>
        <v>차장</v>
      </c>
      <c r="H52" s="1368">
        <v>123034</v>
      </c>
      <c r="I52" s="100" t="s">
        <v>1365</v>
      </c>
      <c r="J52" s="101">
        <v>540</v>
      </c>
      <c r="K52" s="220">
        <v>120</v>
      </c>
      <c r="L52" s="103">
        <f t="shared" si="1"/>
        <v>660</v>
      </c>
      <c r="M52" s="31"/>
      <c r="N52" s="32"/>
      <c r="O52" s="32"/>
      <c r="P52" s="34"/>
      <c r="Q52" s="34"/>
      <c r="R52" s="34" t="s">
        <v>666</v>
      </c>
      <c r="S52" s="32"/>
      <c r="T52" s="32"/>
      <c r="U52" s="32"/>
      <c r="V52" s="34"/>
      <c r="W52" s="35"/>
      <c r="X52" s="104"/>
      <c r="Y52" s="105" t="s">
        <v>67</v>
      </c>
      <c r="Z52" s="523"/>
      <c r="AA52"/>
    </row>
    <row r="53" spans="1:16384" ht="22.5" x14ac:dyDescent="0.3">
      <c r="A53" s="276" t="s">
        <v>54</v>
      </c>
      <c r="B53" s="1101" t="s">
        <v>678</v>
      </c>
      <c r="C53" s="277">
        <v>4</v>
      </c>
      <c r="D53" s="277">
        <v>22</v>
      </c>
      <c r="E53" s="277" t="s">
        <v>589</v>
      </c>
      <c r="F53" s="1215" t="str">
        <f>VLOOKUP(H53,'5.21명단'!$A$2:$F$700,3,FALSE)</f>
        <v>생산1팀(성서)</v>
      </c>
      <c r="G53" s="1221" t="str">
        <f>VLOOKUP(H53,'5.21명단'!$A$2:$F$700,4,FALSE)</f>
        <v>대리</v>
      </c>
      <c r="H53" s="1370">
        <v>116043</v>
      </c>
      <c r="I53" s="278" t="s">
        <v>673</v>
      </c>
      <c r="J53" s="279">
        <v>385</v>
      </c>
      <c r="K53" s="280">
        <v>323.8</v>
      </c>
      <c r="L53" s="281">
        <f t="shared" si="1"/>
        <v>708.8</v>
      </c>
      <c r="M53" s="282"/>
      <c r="N53" s="269"/>
      <c r="O53" s="269"/>
      <c r="P53" s="283"/>
      <c r="Q53" s="283"/>
      <c r="R53" s="283" t="s">
        <v>679</v>
      </c>
      <c r="S53" s="269"/>
      <c r="T53" s="269"/>
      <c r="U53" s="269"/>
      <c r="V53" s="283"/>
      <c r="W53" s="284"/>
      <c r="X53" s="285"/>
      <c r="Y53" s="286" t="s">
        <v>592</v>
      </c>
      <c r="Z53" s="524"/>
      <c r="AA53"/>
    </row>
    <row r="54" spans="1:16384" ht="22.5" x14ac:dyDescent="0.3">
      <c r="A54" s="199" t="s">
        <v>54</v>
      </c>
      <c r="B54" s="1103" t="s">
        <v>695</v>
      </c>
      <c r="C54" s="99">
        <v>5</v>
      </c>
      <c r="D54" s="99">
        <v>28</v>
      </c>
      <c r="E54" s="99" t="s">
        <v>589</v>
      </c>
      <c r="F54" s="1209" t="str">
        <f>VLOOKUP(H54,'5.21명단'!$A$2:$F$700,3,FALSE)</f>
        <v>블록공정팀(테크노)</v>
      </c>
      <c r="G54" s="1210" t="str">
        <f>VLOOKUP(H54,'5.21명단'!$A$2:$F$700,4,FALSE)</f>
        <v>대리</v>
      </c>
      <c r="H54" s="1368">
        <v>112017</v>
      </c>
      <c r="I54" s="100" t="s">
        <v>614</v>
      </c>
      <c r="J54" s="101">
        <v>440</v>
      </c>
      <c r="K54" s="102">
        <v>411.8</v>
      </c>
      <c r="L54" s="103">
        <f t="shared" si="1"/>
        <v>851.8</v>
      </c>
      <c r="M54" s="31"/>
      <c r="N54" s="32"/>
      <c r="O54" s="32"/>
      <c r="P54" s="656" t="s">
        <v>591</v>
      </c>
      <c r="Q54" s="34"/>
      <c r="R54" s="34" t="s">
        <v>900</v>
      </c>
      <c r="S54" s="32"/>
      <c r="T54" s="32"/>
      <c r="U54" s="32"/>
      <c r="V54" s="34"/>
      <c r="W54" s="35"/>
      <c r="X54" s="104"/>
      <c r="Y54" s="105" t="s">
        <v>561</v>
      </c>
      <c r="Z54" s="515" t="s">
        <v>1999</v>
      </c>
      <c r="AA54"/>
    </row>
    <row r="55" spans="1:16384" ht="22.5" x14ac:dyDescent="0.3">
      <c r="A55" s="276" t="s">
        <v>54</v>
      </c>
      <c r="B55" s="1098" t="s">
        <v>695</v>
      </c>
      <c r="C55" s="277">
        <v>5</v>
      </c>
      <c r="D55" s="277">
        <v>28</v>
      </c>
      <c r="E55" s="277" t="s">
        <v>589</v>
      </c>
      <c r="F55" s="1215" t="str">
        <f>VLOOKUP(H55,'5.21명단'!$A$2:$F$700,3,FALSE)</f>
        <v>생산2팀(성서)</v>
      </c>
      <c r="G55" s="1216" t="str">
        <f>VLOOKUP(H55,'5.21명단'!$A$2:$F$700,4,FALSE)</f>
        <v>과장</v>
      </c>
      <c r="H55" s="1370">
        <v>110066</v>
      </c>
      <c r="I55" s="278" t="s">
        <v>696</v>
      </c>
      <c r="J55" s="279">
        <v>440</v>
      </c>
      <c r="K55" s="295">
        <v>413.8</v>
      </c>
      <c r="L55" s="281">
        <f t="shared" si="1"/>
        <v>853.8</v>
      </c>
      <c r="M55" s="282"/>
      <c r="N55" s="269"/>
      <c r="O55" s="269"/>
      <c r="P55" s="789" t="s">
        <v>591</v>
      </c>
      <c r="Q55" s="283"/>
      <c r="R55" s="283" t="s">
        <v>900</v>
      </c>
      <c r="S55" s="269"/>
      <c r="T55" s="269"/>
      <c r="U55" s="269"/>
      <c r="V55" s="283"/>
      <c r="W55" s="284"/>
      <c r="X55" s="285"/>
      <c r="Y55" s="286" t="s">
        <v>592</v>
      </c>
      <c r="Z55" s="515" t="s">
        <v>1999</v>
      </c>
      <c r="AA55"/>
    </row>
    <row r="56" spans="1:16384" ht="22.5" x14ac:dyDescent="0.3">
      <c r="A56" s="199" t="s">
        <v>416</v>
      </c>
      <c r="B56" s="1095" t="s">
        <v>899</v>
      </c>
      <c r="C56" s="99">
        <v>5</v>
      </c>
      <c r="D56" s="99">
        <v>28</v>
      </c>
      <c r="E56" s="99" t="s">
        <v>538</v>
      </c>
      <c r="F56" s="1209" t="str">
        <f>VLOOKUP(H56,'5.21명단'!$A$2:$F$700,3,FALSE)</f>
        <v>제어팀</v>
      </c>
      <c r="G56" s="1210" t="str">
        <f>VLOOKUP(H56,'5.21명단'!$A$2:$F$700,4,FALSE)</f>
        <v>계장</v>
      </c>
      <c r="H56" s="1368">
        <v>121036</v>
      </c>
      <c r="I56" s="100" t="s">
        <v>895</v>
      </c>
      <c r="J56" s="101">
        <v>539</v>
      </c>
      <c r="K56" s="102">
        <v>202.6</v>
      </c>
      <c r="L56" s="103">
        <f t="shared" si="1"/>
        <v>741.6</v>
      </c>
      <c r="M56" s="350"/>
      <c r="N56" s="351"/>
      <c r="O56" s="351"/>
      <c r="P56" s="34"/>
      <c r="Q56" s="352"/>
      <c r="R56" s="34" t="s">
        <v>900</v>
      </c>
      <c r="S56" s="351"/>
      <c r="T56" s="351"/>
      <c r="U56" s="351"/>
      <c r="V56" s="352"/>
      <c r="W56" s="353"/>
      <c r="X56" s="1326"/>
      <c r="Y56" s="105" t="s">
        <v>543</v>
      </c>
      <c r="Z56" s="515" t="s">
        <v>1630</v>
      </c>
      <c r="AA56"/>
    </row>
    <row r="57" spans="1:16384" ht="22.5" x14ac:dyDescent="0.3">
      <c r="A57" s="98" t="s">
        <v>54</v>
      </c>
      <c r="B57" s="1082" t="s">
        <v>1154</v>
      </c>
      <c r="C57" s="99">
        <v>5</v>
      </c>
      <c r="D57" s="99">
        <v>27</v>
      </c>
      <c r="E57" s="99" t="s">
        <v>288</v>
      </c>
      <c r="F57" s="1209" t="str">
        <f>VLOOKUP(H57,'5.21명단'!$A$2:$F$700,3,FALSE)</f>
        <v>로봇제어팀</v>
      </c>
      <c r="G57" s="1210" t="str">
        <f>VLOOKUP(H57,'5.21명단'!$A$2:$F$700,4,FALSE)</f>
        <v>주임</v>
      </c>
      <c r="H57" s="1368">
        <v>123018</v>
      </c>
      <c r="I57" s="100" t="s">
        <v>1155</v>
      </c>
      <c r="J57" s="101">
        <v>670</v>
      </c>
      <c r="K57" s="102">
        <v>430</v>
      </c>
      <c r="L57" s="103">
        <f t="shared" si="1"/>
        <v>1100</v>
      </c>
      <c r="M57" s="31"/>
      <c r="N57" s="32"/>
      <c r="O57" s="32"/>
      <c r="P57" s="34"/>
      <c r="Q57" s="34"/>
      <c r="R57" s="34" t="s">
        <v>1156</v>
      </c>
      <c r="S57" s="32"/>
      <c r="T57" s="32"/>
      <c r="U57" s="32"/>
      <c r="V57" s="34"/>
      <c r="W57" s="35"/>
      <c r="X57" s="104"/>
      <c r="Y57" s="105" t="s">
        <v>67</v>
      </c>
      <c r="Z57" s="515"/>
      <c r="AA57"/>
    </row>
    <row r="58" spans="1:16384" ht="22.5" x14ac:dyDescent="0.3">
      <c r="A58" s="106" t="s">
        <v>54</v>
      </c>
      <c r="B58" s="1082" t="s">
        <v>1177</v>
      </c>
      <c r="C58" s="99">
        <v>5</v>
      </c>
      <c r="D58" s="99">
        <v>27</v>
      </c>
      <c r="E58" s="99" t="s">
        <v>288</v>
      </c>
      <c r="F58" s="1209" t="str">
        <f>VLOOKUP(H58,'5.21명단'!$A$2:$F$700,3,FALSE)</f>
        <v>공정장비팀</v>
      </c>
      <c r="G58" s="1210" t="str">
        <f>VLOOKUP(H58,'5.21명단'!$A$2:$F$700,4,FALSE)</f>
        <v>과장</v>
      </c>
      <c r="H58" s="1368">
        <v>113009</v>
      </c>
      <c r="I58" s="100" t="s">
        <v>1178</v>
      </c>
      <c r="J58" s="101">
        <v>700</v>
      </c>
      <c r="K58" s="102">
        <v>430</v>
      </c>
      <c r="L58" s="103">
        <f t="shared" si="1"/>
        <v>1130</v>
      </c>
      <c r="M58" s="31"/>
      <c r="N58" s="32"/>
      <c r="O58" s="32"/>
      <c r="P58" s="34"/>
      <c r="Q58" s="34"/>
      <c r="R58" s="34" t="s">
        <v>1179</v>
      </c>
      <c r="S58" s="32"/>
      <c r="T58" s="32"/>
      <c r="U58" s="32"/>
      <c r="V58" s="34"/>
      <c r="W58" s="35"/>
      <c r="X58" s="104"/>
      <c r="Y58" s="105" t="s">
        <v>67</v>
      </c>
      <c r="Z58" s="515"/>
      <c r="AA58"/>
    </row>
    <row r="59" spans="1:16384" ht="22.5" x14ac:dyDescent="0.3">
      <c r="A59" s="106" t="s">
        <v>63</v>
      </c>
      <c r="B59" s="1082" t="s">
        <v>1224</v>
      </c>
      <c r="C59" s="99">
        <v>3</v>
      </c>
      <c r="D59" s="99">
        <v>24</v>
      </c>
      <c r="E59" s="99" t="s">
        <v>1225</v>
      </c>
      <c r="F59" s="1209" t="str">
        <f>VLOOKUP(H59,'5.21명단'!$A$2:$F$700,3,FALSE)</f>
        <v>시스템개발팀</v>
      </c>
      <c r="G59" s="1210" t="str">
        <f>VLOOKUP(H59,'5.21명단'!$A$2:$F$700,4,FALSE)</f>
        <v>차장</v>
      </c>
      <c r="H59" s="1368">
        <v>117058</v>
      </c>
      <c r="I59" s="100" t="s">
        <v>1227</v>
      </c>
      <c r="J59" s="101">
        <v>500</v>
      </c>
      <c r="K59" s="102">
        <v>225</v>
      </c>
      <c r="L59" s="103">
        <f t="shared" si="1"/>
        <v>725</v>
      </c>
      <c r="M59" s="31"/>
      <c r="N59" s="32"/>
      <c r="O59" s="32"/>
      <c r="P59" s="34"/>
      <c r="Q59" s="34"/>
      <c r="R59" s="34" t="s">
        <v>51</v>
      </c>
      <c r="S59" s="32"/>
      <c r="T59" s="32"/>
      <c r="U59" s="32"/>
      <c r="V59" s="34"/>
      <c r="W59" s="35"/>
      <c r="X59" s="104"/>
      <c r="Y59" s="105" t="s">
        <v>331</v>
      </c>
      <c r="Z59" s="523"/>
      <c r="AA59"/>
    </row>
    <row r="60" spans="1:16384" ht="22.5" x14ac:dyDescent="0.3">
      <c r="A60" s="106" t="s">
        <v>54</v>
      </c>
      <c r="B60" s="1082" t="s">
        <v>137</v>
      </c>
      <c r="C60" s="99">
        <v>3</v>
      </c>
      <c r="D60" s="99">
        <v>18</v>
      </c>
      <c r="E60" s="99" t="s">
        <v>21</v>
      </c>
      <c r="F60" s="1209" t="str">
        <f>VLOOKUP(H60,'5.21명단'!$A$2:$F$700,3,FALSE)</f>
        <v>전략기획팀</v>
      </c>
      <c r="G60" s="1210" t="str">
        <f>VLOOKUP(H60,'5.21명단'!$A$2:$F$700,4,FALSE)</f>
        <v>차장</v>
      </c>
      <c r="H60" s="1368">
        <v>106018</v>
      </c>
      <c r="I60" s="100" t="s">
        <v>134</v>
      </c>
      <c r="J60" s="101">
        <v>620</v>
      </c>
      <c r="K60" s="102">
        <v>332</v>
      </c>
      <c r="L60" s="103">
        <f t="shared" si="1"/>
        <v>952</v>
      </c>
      <c r="M60" s="31"/>
      <c r="N60" s="32"/>
      <c r="O60" s="32"/>
      <c r="P60" s="34"/>
      <c r="Q60" s="34"/>
      <c r="R60" s="34" t="s">
        <v>139</v>
      </c>
      <c r="S60" s="32"/>
      <c r="T60" s="32"/>
      <c r="U60" s="32"/>
      <c r="V60" s="34"/>
      <c r="W60" s="35"/>
      <c r="X60" s="104"/>
      <c r="Y60" s="105" t="s">
        <v>67</v>
      </c>
      <c r="Z60" s="515"/>
      <c r="AA60"/>
    </row>
    <row r="61" spans="1:16384" ht="22.5" x14ac:dyDescent="0.3">
      <c r="A61" s="199" t="s">
        <v>131</v>
      </c>
      <c r="B61" s="1095" t="s">
        <v>2230</v>
      </c>
      <c r="C61" s="99">
        <v>2</v>
      </c>
      <c r="D61" s="99">
        <v>14</v>
      </c>
      <c r="E61" s="99" t="s">
        <v>83</v>
      </c>
      <c r="F61" s="1209" t="str">
        <f>VLOOKUP(H61,'5.21명단'!$A$2:$F$700,3,FALSE)</f>
        <v>미래기술팀</v>
      </c>
      <c r="G61" s="1210" t="str">
        <f>VLOOKUP(H61,'5.21명단'!$A$2:$F$700,4,FALSE)</f>
        <v>부장</v>
      </c>
      <c r="H61" s="1368">
        <v>196026</v>
      </c>
      <c r="I61" s="100" t="s">
        <v>177</v>
      </c>
      <c r="J61" s="101">
        <v>480</v>
      </c>
      <c r="K61" s="102">
        <v>227</v>
      </c>
      <c r="L61" s="103">
        <f>SUM(J61:K61)</f>
        <v>707</v>
      </c>
      <c r="M61" s="31"/>
      <c r="N61" s="32"/>
      <c r="O61" s="32"/>
      <c r="P61" s="656" t="s">
        <v>178</v>
      </c>
      <c r="Q61" s="34"/>
      <c r="R61" s="34" t="s">
        <v>2231</v>
      </c>
      <c r="S61" s="32"/>
      <c r="T61" s="32"/>
      <c r="U61" s="32"/>
      <c r="V61" s="34"/>
      <c r="W61" s="35"/>
      <c r="X61" s="104"/>
      <c r="Y61" s="105" t="s">
        <v>60</v>
      </c>
      <c r="Z61" s="496" t="s">
        <v>2233</v>
      </c>
      <c r="AA61"/>
    </row>
    <row r="62" spans="1:16384" ht="22.5" x14ac:dyDescent="0.3">
      <c r="A62" s="199" t="s">
        <v>54</v>
      </c>
      <c r="B62" s="1095" t="s">
        <v>566</v>
      </c>
      <c r="C62" s="99">
        <v>4</v>
      </c>
      <c r="D62" s="99">
        <v>28</v>
      </c>
      <c r="E62" s="99" t="s">
        <v>21</v>
      </c>
      <c r="F62" s="1209" t="str">
        <f>VLOOKUP(H62,'5.21명단'!$A$2:$F$700,3,FALSE)</f>
        <v>레일공정팀(테크노)</v>
      </c>
      <c r="G62" s="1210" t="str">
        <f>VLOOKUP(H62,'5.21명단'!$A$2:$F$700,4,FALSE)</f>
        <v>계장</v>
      </c>
      <c r="H62" s="1368">
        <v>122007</v>
      </c>
      <c r="I62" s="100" t="s">
        <v>567</v>
      </c>
      <c r="J62" s="101">
        <v>760</v>
      </c>
      <c r="K62" s="102">
        <v>80</v>
      </c>
      <c r="L62" s="103">
        <f t="shared" ref="L62:L93" si="2">J62+K62</f>
        <v>840</v>
      </c>
      <c r="M62" s="31"/>
      <c r="N62" s="32"/>
      <c r="O62" s="32"/>
      <c r="P62" s="34"/>
      <c r="Q62" s="34"/>
      <c r="R62" s="34" t="s">
        <v>568</v>
      </c>
      <c r="S62" s="32"/>
      <c r="T62" s="32"/>
      <c r="U62" s="32"/>
      <c r="V62" s="34"/>
      <c r="W62" s="35"/>
      <c r="X62" s="104"/>
      <c r="Y62" s="105" t="s">
        <v>348</v>
      </c>
      <c r="Z62" s="515"/>
      <c r="AA62"/>
    </row>
    <row r="63" spans="1:16384" ht="22.5" x14ac:dyDescent="0.3">
      <c r="A63" s="199" t="s">
        <v>54</v>
      </c>
      <c r="B63" s="1095" t="s">
        <v>566</v>
      </c>
      <c r="C63" s="99">
        <v>4</v>
      </c>
      <c r="D63" s="99">
        <v>28</v>
      </c>
      <c r="E63" s="99" t="s">
        <v>21</v>
      </c>
      <c r="F63" s="1209" t="str">
        <f>VLOOKUP(H63,'5.21명단'!$A$2:$F$700,3,FALSE)</f>
        <v>제품출하팀(테크노)</v>
      </c>
      <c r="G63" s="1210" t="str">
        <f>VLOOKUP(H63,'5.21명단'!$A$2:$F$700,4,FALSE)</f>
        <v>계장</v>
      </c>
      <c r="H63" s="1368">
        <v>122011</v>
      </c>
      <c r="I63" s="100" t="s">
        <v>647</v>
      </c>
      <c r="J63" s="101">
        <v>760</v>
      </c>
      <c r="K63" s="102">
        <v>20</v>
      </c>
      <c r="L63" s="103">
        <f t="shared" si="2"/>
        <v>780</v>
      </c>
      <c r="M63" s="31"/>
      <c r="N63" s="32"/>
      <c r="O63" s="32"/>
      <c r="P63" s="34"/>
      <c r="Q63" s="34"/>
      <c r="R63" s="34" t="s">
        <v>648</v>
      </c>
      <c r="S63" s="32"/>
      <c r="T63" s="32"/>
      <c r="U63" s="32"/>
      <c r="V63" s="34"/>
      <c r="W63" s="35"/>
      <c r="X63" s="104"/>
      <c r="Y63" s="105" t="s">
        <v>649</v>
      </c>
      <c r="Z63" s="515"/>
      <c r="AA63"/>
    </row>
    <row r="64" spans="1:16384" ht="22.5" x14ac:dyDescent="0.3">
      <c r="A64" s="199" t="s">
        <v>54</v>
      </c>
      <c r="B64" s="1095" t="s">
        <v>1322</v>
      </c>
      <c r="C64" s="99">
        <v>3</v>
      </c>
      <c r="D64" s="99">
        <v>16</v>
      </c>
      <c r="E64" s="99" t="s">
        <v>288</v>
      </c>
      <c r="F64" s="1209" t="str">
        <f>VLOOKUP(H64,'5.21명단'!$A$2:$F$700,3,FALSE)</f>
        <v>솔루션서비스팀</v>
      </c>
      <c r="G64" s="1217" t="str">
        <f>VLOOKUP(H64,'5.21명단'!$A$2:$F$700,4,FALSE)</f>
        <v>관리직사원</v>
      </c>
      <c r="H64" s="1368">
        <v>123060</v>
      </c>
      <c r="I64" s="100" t="s">
        <v>1323</v>
      </c>
      <c r="J64" s="101">
        <v>450</v>
      </c>
      <c r="K64" s="220">
        <v>230</v>
      </c>
      <c r="L64" s="103">
        <f t="shared" si="2"/>
        <v>680</v>
      </c>
      <c r="M64" s="31"/>
      <c r="N64" s="32"/>
      <c r="O64" s="32"/>
      <c r="P64" s="34"/>
      <c r="Q64" s="34"/>
      <c r="R64" s="34" t="s">
        <v>46</v>
      </c>
      <c r="S64" s="32"/>
      <c r="T64" s="32"/>
      <c r="U64" s="32"/>
      <c r="V64" s="34"/>
      <c r="W64" s="35"/>
      <c r="X64" s="104"/>
      <c r="Y64" s="105" t="s">
        <v>67</v>
      </c>
      <c r="Z64" s="515"/>
      <c r="AA64"/>
    </row>
    <row r="65" spans="1:27" ht="22.5" x14ac:dyDescent="0.3">
      <c r="A65" s="205" t="s">
        <v>54</v>
      </c>
      <c r="B65" s="1095" t="s">
        <v>232</v>
      </c>
      <c r="C65" s="99">
        <v>2</v>
      </c>
      <c r="D65" s="99">
        <v>14</v>
      </c>
      <c r="E65" s="99" t="s">
        <v>21</v>
      </c>
      <c r="F65" s="1209" t="str">
        <f>VLOOKUP(H65,'5.21명단'!$A$2:$F$700,3,FALSE)</f>
        <v>HRM팀</v>
      </c>
      <c r="G65" s="1210" t="str">
        <f>VLOOKUP(H65,'5.21명단'!$A$2:$F$700,4,FALSE)</f>
        <v>부장</v>
      </c>
      <c r="H65" s="1368">
        <v>112043</v>
      </c>
      <c r="I65" s="100" t="s">
        <v>229</v>
      </c>
      <c r="J65" s="101">
        <v>630</v>
      </c>
      <c r="K65" s="102">
        <v>227</v>
      </c>
      <c r="L65" s="103">
        <f t="shared" si="2"/>
        <v>857</v>
      </c>
      <c r="M65" s="31"/>
      <c r="N65" s="32"/>
      <c r="O65" s="32"/>
      <c r="P65" s="34"/>
      <c r="Q65" s="34"/>
      <c r="R65" s="34" t="s">
        <v>233</v>
      </c>
      <c r="S65" s="32"/>
      <c r="T65" s="32"/>
      <c r="U65" s="32"/>
      <c r="V65" s="34"/>
      <c r="W65" s="35"/>
      <c r="X65" s="104"/>
      <c r="Y65" s="105" t="s">
        <v>60</v>
      </c>
      <c r="Z65" s="515"/>
      <c r="AA65"/>
    </row>
    <row r="66" spans="1:27" ht="45.75" thickBot="1" x14ac:dyDescent="0.35">
      <c r="A66" s="1325" t="s">
        <v>54</v>
      </c>
      <c r="B66" s="1083" t="s">
        <v>1147</v>
      </c>
      <c r="C66" s="110">
        <v>5</v>
      </c>
      <c r="D66" s="110">
        <v>28</v>
      </c>
      <c r="E66" s="110" t="s">
        <v>1148</v>
      </c>
      <c r="F66" s="1240" t="str">
        <f>VLOOKUP(H66,'5.21명단'!$A$2:$F$700,3,FALSE)</f>
        <v>로봇제어팀</v>
      </c>
      <c r="G66" s="1241" t="str">
        <f>VLOOKUP(H66,'5.21명단'!$A$2:$F$700,4,FALSE)</f>
        <v>계장</v>
      </c>
      <c r="H66" s="1387">
        <v>122027</v>
      </c>
      <c r="I66" s="111" t="s">
        <v>1158</v>
      </c>
      <c r="J66" s="112">
        <v>539</v>
      </c>
      <c r="K66" s="113">
        <v>75</v>
      </c>
      <c r="L66" s="114">
        <f t="shared" si="2"/>
        <v>614</v>
      </c>
      <c r="M66" s="54"/>
      <c r="N66" s="55"/>
      <c r="O66" s="55"/>
      <c r="P66" s="56"/>
      <c r="Q66" s="56"/>
      <c r="R66" s="421">
        <v>0</v>
      </c>
      <c r="S66" s="55"/>
      <c r="T66" s="55"/>
      <c r="U66" s="55"/>
      <c r="V66" s="56"/>
      <c r="W66" s="57"/>
      <c r="X66" s="115"/>
      <c r="Y66" s="116" t="s">
        <v>687</v>
      </c>
      <c r="Z66" s="1324" t="s">
        <v>1399</v>
      </c>
      <c r="AA66"/>
    </row>
    <row r="67" spans="1:27" ht="22.5" x14ac:dyDescent="0.3">
      <c r="A67" s="203" t="s">
        <v>208</v>
      </c>
      <c r="B67" s="1323" t="s">
        <v>593</v>
      </c>
      <c r="C67" s="89">
        <v>31</v>
      </c>
      <c r="D67" s="89">
        <v>7</v>
      </c>
      <c r="E67" s="89" t="s">
        <v>451</v>
      </c>
      <c r="F67" s="1318" t="str">
        <f>VLOOKUP(H67,'5.21명단'!$A$2:$F$700,3,FALSE)</f>
        <v>블록공정팀(테크노)</v>
      </c>
      <c r="G67" s="1317" t="str">
        <f>VLOOKUP(H67,'5.21명단'!$A$2:$F$700,4,FALSE)</f>
        <v>부장</v>
      </c>
      <c r="H67" s="1367">
        <v>104001</v>
      </c>
      <c r="I67" s="90" t="s">
        <v>595</v>
      </c>
      <c r="J67" s="91">
        <v>50</v>
      </c>
      <c r="K67" s="92">
        <v>0</v>
      </c>
      <c r="L67" s="93">
        <f t="shared" si="2"/>
        <v>50</v>
      </c>
      <c r="M67" s="17"/>
      <c r="N67" s="18"/>
      <c r="O67" s="18"/>
      <c r="P67" s="19"/>
      <c r="Q67" s="19"/>
      <c r="R67" s="19"/>
      <c r="S67" s="18" t="s">
        <v>596</v>
      </c>
      <c r="T67" s="18"/>
      <c r="U67" s="18"/>
      <c r="V67" s="19"/>
      <c r="W67" s="20"/>
      <c r="X67" s="95"/>
      <c r="Y67" s="1322" t="s">
        <v>208</v>
      </c>
      <c r="Z67" s="1165"/>
      <c r="AA67"/>
    </row>
    <row r="68" spans="1:27" ht="22.5" x14ac:dyDescent="0.3">
      <c r="A68" s="106" t="s">
        <v>70</v>
      </c>
      <c r="B68" s="1095" t="s">
        <v>110</v>
      </c>
      <c r="C68" s="99">
        <v>3</v>
      </c>
      <c r="D68" s="99">
        <v>20</v>
      </c>
      <c r="E68" s="99" t="s">
        <v>21</v>
      </c>
      <c r="F68" s="1209" t="str">
        <f>VLOOKUP(H68,'5.21명단'!$A$2:$F$700,3,FALSE)</f>
        <v>마케팅팀</v>
      </c>
      <c r="G68" s="1210" t="str">
        <f>VLOOKUP(H68,'5.21명단'!$A$2:$F$700,4,FALSE)</f>
        <v>관리직사원</v>
      </c>
      <c r="H68" s="1368">
        <v>122136</v>
      </c>
      <c r="I68" s="100" t="s">
        <v>72</v>
      </c>
      <c r="J68" s="101">
        <v>630</v>
      </c>
      <c r="K68" s="102">
        <v>30</v>
      </c>
      <c r="L68" s="103">
        <f t="shared" si="2"/>
        <v>660</v>
      </c>
      <c r="M68" s="31"/>
      <c r="N68" s="32"/>
      <c r="O68" s="32"/>
      <c r="P68" s="34"/>
      <c r="Q68" s="34"/>
      <c r="R68" s="34"/>
      <c r="S68" s="32" t="s">
        <v>111</v>
      </c>
      <c r="T68" s="32"/>
      <c r="U68" s="32"/>
      <c r="V68" s="34"/>
      <c r="W68" s="35"/>
      <c r="X68" s="104"/>
      <c r="Y68" s="105" t="s">
        <v>33</v>
      </c>
      <c r="Z68" s="517"/>
      <c r="AA68"/>
    </row>
    <row r="69" spans="1:27" ht="22.5" x14ac:dyDescent="0.3">
      <c r="A69" s="106" t="s">
        <v>54</v>
      </c>
      <c r="B69" s="1082" t="s">
        <v>1203</v>
      </c>
      <c r="C69" s="99">
        <v>5</v>
      </c>
      <c r="D69" s="99">
        <v>27</v>
      </c>
      <c r="E69" s="99" t="s">
        <v>288</v>
      </c>
      <c r="F69" s="1209" t="str">
        <f>VLOOKUP(H69,'5.21명단'!$A$2:$F$700,3,FALSE)</f>
        <v>공정장비팀</v>
      </c>
      <c r="G69" s="1210" t="str">
        <f>VLOOKUP(H69,'5.21명단'!$A$2:$F$700,4,FALSE)</f>
        <v>대리</v>
      </c>
      <c r="H69" s="1368">
        <v>116052</v>
      </c>
      <c r="I69" s="100" t="s">
        <v>1204</v>
      </c>
      <c r="J69" s="101">
        <v>620</v>
      </c>
      <c r="K69" s="102">
        <v>430</v>
      </c>
      <c r="L69" s="103">
        <f t="shared" si="2"/>
        <v>1050</v>
      </c>
      <c r="M69" s="31"/>
      <c r="N69" s="32"/>
      <c r="O69" s="32"/>
      <c r="P69" s="656" t="s">
        <v>1205</v>
      </c>
      <c r="Q69" s="34"/>
      <c r="R69" s="34"/>
      <c r="S69" s="32" t="s">
        <v>1930</v>
      </c>
      <c r="T69" s="32"/>
      <c r="U69" s="32"/>
      <c r="V69" s="34"/>
      <c r="W69" s="35"/>
      <c r="X69" s="104"/>
      <c r="Y69" s="105" t="s">
        <v>67</v>
      </c>
      <c r="Z69" s="515" t="s">
        <v>1686</v>
      </c>
      <c r="AA69"/>
    </row>
    <row r="70" spans="1:27" ht="22.5" x14ac:dyDescent="0.3">
      <c r="A70" s="199" t="s">
        <v>54</v>
      </c>
      <c r="B70" s="1095" t="s">
        <v>588</v>
      </c>
      <c r="C70" s="99">
        <v>5</v>
      </c>
      <c r="D70" s="99">
        <v>28</v>
      </c>
      <c r="E70" s="99" t="s">
        <v>589</v>
      </c>
      <c r="F70" s="1209" t="str">
        <f>VLOOKUP(H70,'5.21명단'!$A$2:$F$700,3,FALSE)</f>
        <v>레일공정팀(테크노)</v>
      </c>
      <c r="G70" s="1210" t="str">
        <f>VLOOKUP(H70,'5.21명단'!$A$2:$F$700,4,FALSE)</f>
        <v>주임</v>
      </c>
      <c r="H70" s="1368">
        <v>123040</v>
      </c>
      <c r="I70" s="100" t="s">
        <v>590</v>
      </c>
      <c r="J70" s="101">
        <v>440</v>
      </c>
      <c r="K70" s="102">
        <v>409.6</v>
      </c>
      <c r="L70" s="103">
        <f t="shared" si="2"/>
        <v>849.6</v>
      </c>
      <c r="M70" s="31"/>
      <c r="N70" s="32"/>
      <c r="O70" s="32"/>
      <c r="P70" s="34"/>
      <c r="Q70" s="34"/>
      <c r="R70" s="34"/>
      <c r="S70" s="32" t="s">
        <v>591</v>
      </c>
      <c r="T70" s="32"/>
      <c r="U70" s="32"/>
      <c r="V70" s="34"/>
      <c r="W70" s="35"/>
      <c r="X70" s="104"/>
      <c r="Y70" s="105" t="s">
        <v>592</v>
      </c>
      <c r="Z70" s="517"/>
      <c r="AA70"/>
    </row>
    <row r="71" spans="1:27" ht="22.5" x14ac:dyDescent="0.3">
      <c r="A71" s="106" t="s">
        <v>63</v>
      </c>
      <c r="B71" s="1082" t="s">
        <v>1077</v>
      </c>
      <c r="C71" s="99">
        <v>2</v>
      </c>
      <c r="D71" s="99">
        <v>14</v>
      </c>
      <c r="E71" s="99" t="s">
        <v>192</v>
      </c>
      <c r="F71" s="1209" t="str">
        <f>VLOOKUP(H71,'5.21명단'!$A$2:$F$700,3,FALSE)</f>
        <v>로보틱스팀</v>
      </c>
      <c r="G71" s="1210" t="str">
        <f>VLOOKUP(H71,'5.21명단'!$A$2:$F$700,4,FALSE)</f>
        <v>대리</v>
      </c>
      <c r="H71" s="1368">
        <v>117042</v>
      </c>
      <c r="I71" s="100" t="s">
        <v>1078</v>
      </c>
      <c r="J71" s="101">
        <v>380</v>
      </c>
      <c r="K71" s="102">
        <v>130</v>
      </c>
      <c r="L71" s="103">
        <f t="shared" si="2"/>
        <v>510</v>
      </c>
      <c r="M71" s="31"/>
      <c r="N71" s="32"/>
      <c r="O71" s="32"/>
      <c r="P71" s="34"/>
      <c r="Q71" s="34"/>
      <c r="R71" s="34"/>
      <c r="S71" s="32" t="s">
        <v>148</v>
      </c>
      <c r="T71" s="32"/>
      <c r="U71" s="32"/>
      <c r="V71" s="34"/>
      <c r="W71" s="35"/>
      <c r="X71" s="104"/>
      <c r="Y71" s="105" t="s">
        <v>60</v>
      </c>
      <c r="Z71" s="517"/>
      <c r="AA71"/>
    </row>
    <row r="72" spans="1:27" ht="22.5" x14ac:dyDescent="0.3">
      <c r="A72" s="199" t="s">
        <v>54</v>
      </c>
      <c r="B72" s="1097" t="s">
        <v>273</v>
      </c>
      <c r="C72" s="99">
        <v>3</v>
      </c>
      <c r="D72" s="99">
        <v>18</v>
      </c>
      <c r="E72" s="99" t="s">
        <v>21</v>
      </c>
      <c r="F72" s="1209" t="str">
        <f>VLOOKUP(H72,'5.21명단'!$A$2:$F$700,3,FALSE)</f>
        <v>총무팀</v>
      </c>
      <c r="G72" s="1210" t="str">
        <f>VLOOKUP(H72,'5.21명단'!$A$2:$F$700,4,FALSE)</f>
        <v>계장</v>
      </c>
      <c r="H72" s="1368">
        <v>122001</v>
      </c>
      <c r="I72" s="100" t="s">
        <v>269</v>
      </c>
      <c r="J72" s="101">
        <v>640</v>
      </c>
      <c r="K72" s="102">
        <v>317</v>
      </c>
      <c r="L72" s="103">
        <f t="shared" si="2"/>
        <v>957</v>
      </c>
      <c r="M72" s="31"/>
      <c r="N72" s="32"/>
      <c r="O72" s="32"/>
      <c r="P72" s="34"/>
      <c r="Q72" s="34"/>
      <c r="R72" s="34"/>
      <c r="S72" s="32" t="s">
        <v>32</v>
      </c>
      <c r="T72" s="32"/>
      <c r="U72" s="32"/>
      <c r="V72" s="34"/>
      <c r="W72" s="35"/>
      <c r="X72" s="104"/>
      <c r="Y72" s="105" t="s">
        <v>67</v>
      </c>
      <c r="Z72" s="517"/>
      <c r="AA72"/>
    </row>
    <row r="73" spans="1:27" ht="22.5" x14ac:dyDescent="0.3">
      <c r="A73" s="205" t="s">
        <v>131</v>
      </c>
      <c r="B73" s="1082" t="s">
        <v>983</v>
      </c>
      <c r="C73" s="99">
        <v>3</v>
      </c>
      <c r="D73" s="99">
        <v>16</v>
      </c>
      <c r="E73" s="99" t="s">
        <v>984</v>
      </c>
      <c r="F73" s="1209" t="str">
        <f>VLOOKUP(H73,'5.21명단'!$A$2:$F$700,3,FALSE)</f>
        <v>설비기술팀</v>
      </c>
      <c r="G73" s="1210" t="str">
        <f>VLOOKUP(H73,'5.21명단'!$A$2:$F$700,4,FALSE)</f>
        <v>부장</v>
      </c>
      <c r="H73" s="1368">
        <v>104005</v>
      </c>
      <c r="I73" s="100" t="s">
        <v>986</v>
      </c>
      <c r="J73" s="101">
        <v>330</v>
      </c>
      <c r="K73" s="102">
        <v>187.6</v>
      </c>
      <c r="L73" s="103">
        <f t="shared" si="2"/>
        <v>517.6</v>
      </c>
      <c r="M73" s="31"/>
      <c r="N73" s="32"/>
      <c r="O73" s="32"/>
      <c r="P73" s="34"/>
      <c r="Q73" s="34"/>
      <c r="R73" s="34"/>
      <c r="S73" s="32" t="s">
        <v>32</v>
      </c>
      <c r="T73" s="32"/>
      <c r="U73" s="32"/>
      <c r="V73" s="34"/>
      <c r="W73" s="35"/>
      <c r="X73" s="104"/>
      <c r="Y73" s="105" t="s">
        <v>331</v>
      </c>
      <c r="Z73" s="517" t="s">
        <v>1630</v>
      </c>
      <c r="AA73"/>
    </row>
    <row r="74" spans="1:27" ht="22.5" x14ac:dyDescent="0.3">
      <c r="A74" s="106" t="s">
        <v>54</v>
      </c>
      <c r="B74" s="1082" t="s">
        <v>1081</v>
      </c>
      <c r="C74" s="99">
        <v>2</v>
      </c>
      <c r="D74" s="99">
        <v>14</v>
      </c>
      <c r="E74" s="99" t="s">
        <v>288</v>
      </c>
      <c r="F74" s="1209" t="str">
        <f>VLOOKUP(H74,'5.21명단'!$A$2:$F$700,3,FALSE)</f>
        <v>로보틱스팀</v>
      </c>
      <c r="G74" s="1210" t="str">
        <f>VLOOKUP(H74,'5.21명단'!$A$2:$F$700,4,FALSE)</f>
        <v>대리</v>
      </c>
      <c r="H74" s="1368">
        <v>119007</v>
      </c>
      <c r="I74" s="100" t="s">
        <v>1082</v>
      </c>
      <c r="J74" s="101">
        <v>380</v>
      </c>
      <c r="K74" s="102">
        <v>130</v>
      </c>
      <c r="L74" s="103">
        <f t="shared" si="2"/>
        <v>510</v>
      </c>
      <c r="M74" s="31"/>
      <c r="N74" s="32"/>
      <c r="O74" s="32"/>
      <c r="P74" s="34"/>
      <c r="Q74" s="34"/>
      <c r="R74" s="34"/>
      <c r="S74" s="32" t="s">
        <v>644</v>
      </c>
      <c r="T74" s="32"/>
      <c r="U74" s="32"/>
      <c r="V74" s="34"/>
      <c r="W74" s="35"/>
      <c r="X74" s="104"/>
      <c r="Y74" s="105" t="s">
        <v>67</v>
      </c>
      <c r="Z74" s="517"/>
      <c r="AA74"/>
    </row>
    <row r="75" spans="1:27" ht="22.5" x14ac:dyDescent="0.3">
      <c r="A75" s="205" t="s">
        <v>131</v>
      </c>
      <c r="B75" s="1095" t="s">
        <v>2220</v>
      </c>
      <c r="C75" s="99">
        <v>2</v>
      </c>
      <c r="D75" s="99">
        <v>14</v>
      </c>
      <c r="E75" s="99" t="s">
        <v>83</v>
      </c>
      <c r="F75" s="1209" t="str">
        <f>VLOOKUP(H75,'5.21명단'!$A$2:$F$700,3,FALSE)</f>
        <v>미래기술팀</v>
      </c>
      <c r="G75" s="1210" t="str">
        <f>VLOOKUP(H75,'5.21명단'!$A$2:$F$700,4,FALSE)</f>
        <v>부장</v>
      </c>
      <c r="H75" s="1368">
        <v>196026</v>
      </c>
      <c r="I75" s="100" t="s">
        <v>177</v>
      </c>
      <c r="J75" s="101">
        <v>480</v>
      </c>
      <c r="K75" s="102">
        <v>227</v>
      </c>
      <c r="L75" s="103">
        <f t="shared" si="2"/>
        <v>707</v>
      </c>
      <c r="M75" s="31"/>
      <c r="N75" s="32"/>
      <c r="O75" s="656" t="s">
        <v>40</v>
      </c>
      <c r="P75" s="34"/>
      <c r="Q75" s="34"/>
      <c r="R75" s="656" t="s">
        <v>1663</v>
      </c>
      <c r="S75" s="32" t="s">
        <v>1484</v>
      </c>
      <c r="T75" s="32"/>
      <c r="U75" s="32"/>
      <c r="V75" s="34"/>
      <c r="W75" s="35"/>
      <c r="X75" s="104"/>
      <c r="Y75" s="105" t="s">
        <v>60</v>
      </c>
      <c r="Z75" s="756" t="s">
        <v>2219</v>
      </c>
      <c r="AA75"/>
    </row>
    <row r="76" spans="1:27" x14ac:dyDescent="0.3">
      <c r="A76" s="205" t="s">
        <v>54</v>
      </c>
      <c r="B76" s="1095" t="s">
        <v>2228</v>
      </c>
      <c r="C76" s="99">
        <v>1</v>
      </c>
      <c r="D76" s="99">
        <v>7</v>
      </c>
      <c r="E76" s="99" t="s">
        <v>21</v>
      </c>
      <c r="F76" s="1209" t="str">
        <f>VLOOKUP(H76,'5.21명단'!$A$2:$F$700,3,FALSE)</f>
        <v>감사팀</v>
      </c>
      <c r="G76" s="1210" t="str">
        <f>VLOOKUP(H76,'5.21명단'!$A$2:$F$700,4,FALSE)</f>
        <v>부장</v>
      </c>
      <c r="H76" s="1368">
        <v>194057</v>
      </c>
      <c r="I76" s="100" t="s">
        <v>1060</v>
      </c>
      <c r="J76" s="101">
        <v>340</v>
      </c>
      <c r="K76" s="102">
        <v>122</v>
      </c>
      <c r="L76" s="103">
        <f t="shared" si="2"/>
        <v>462</v>
      </c>
      <c r="M76" s="31"/>
      <c r="N76" s="32"/>
      <c r="O76" s="32"/>
      <c r="P76" s="34"/>
      <c r="Q76" s="34"/>
      <c r="R76" s="34"/>
      <c r="S76" s="32">
        <v>8</v>
      </c>
      <c r="T76" s="32"/>
      <c r="U76" s="32"/>
      <c r="V76" s="34"/>
      <c r="W76" s="35"/>
      <c r="X76" s="104"/>
      <c r="Y76" s="105" t="s">
        <v>67</v>
      </c>
      <c r="Z76" s="1123" t="s">
        <v>2227</v>
      </c>
      <c r="AA76"/>
    </row>
    <row r="77" spans="1:27" ht="22.5" x14ac:dyDescent="0.3">
      <c r="A77" s="205" t="s">
        <v>416</v>
      </c>
      <c r="B77" s="1095" t="s">
        <v>800</v>
      </c>
      <c r="C77" s="99">
        <v>3</v>
      </c>
      <c r="D77" s="99">
        <v>18</v>
      </c>
      <c r="E77" s="99" t="s">
        <v>789</v>
      </c>
      <c r="F77" s="1209" t="str">
        <f>VLOOKUP(H77,'5.21명단'!$A$2:$F$700,3,FALSE)</f>
        <v>자동화1팀</v>
      </c>
      <c r="G77" s="1210" t="str">
        <f>VLOOKUP(H77,'5.21명단'!$A$2:$F$700,4,FALSE)</f>
        <v>과장</v>
      </c>
      <c r="H77" s="1368">
        <v>114016</v>
      </c>
      <c r="I77" s="100" t="s">
        <v>801</v>
      </c>
      <c r="J77" s="101">
        <v>590</v>
      </c>
      <c r="K77" s="102">
        <v>244.2</v>
      </c>
      <c r="L77" s="103">
        <f t="shared" si="2"/>
        <v>834.2</v>
      </c>
      <c r="M77" s="31"/>
      <c r="N77" s="32"/>
      <c r="O77" s="32"/>
      <c r="P77" s="656" t="s">
        <v>802</v>
      </c>
      <c r="Q77" s="34"/>
      <c r="R77" s="34"/>
      <c r="S77" s="32" t="s">
        <v>447</v>
      </c>
      <c r="T77" s="32"/>
      <c r="U77" s="32"/>
      <c r="V77" s="34"/>
      <c r="W77" s="35"/>
      <c r="X77" s="104"/>
      <c r="Y77" s="105" t="s">
        <v>214</v>
      </c>
      <c r="Z77" s="496" t="s">
        <v>1686</v>
      </c>
      <c r="AA77"/>
    </row>
    <row r="78" spans="1:27" ht="22.5" x14ac:dyDescent="0.3">
      <c r="A78" s="205" t="s">
        <v>54</v>
      </c>
      <c r="B78" s="1095" t="s">
        <v>444</v>
      </c>
      <c r="C78" s="99">
        <v>3</v>
      </c>
      <c r="D78" s="99">
        <v>17</v>
      </c>
      <c r="E78" s="99" t="s">
        <v>327</v>
      </c>
      <c r="F78" s="1209" t="str">
        <f>VLOOKUP(H78,'5.21명단'!$A$2:$F$700,3,FALSE)</f>
        <v>기술서비스팀</v>
      </c>
      <c r="G78" s="1210" t="str">
        <f>VLOOKUP(H78,'5.21명단'!$A$2:$F$700,4,FALSE)</f>
        <v>대리</v>
      </c>
      <c r="H78" s="1368">
        <v>118016</v>
      </c>
      <c r="I78" s="100" t="s">
        <v>446</v>
      </c>
      <c r="J78" s="101">
        <v>330</v>
      </c>
      <c r="K78" s="102">
        <v>45</v>
      </c>
      <c r="L78" s="103">
        <f t="shared" si="2"/>
        <v>375</v>
      </c>
      <c r="M78" s="31"/>
      <c r="N78" s="32"/>
      <c r="O78" s="32"/>
      <c r="P78" s="34"/>
      <c r="Q78" s="34"/>
      <c r="R78" s="34"/>
      <c r="S78" s="32" t="s">
        <v>447</v>
      </c>
      <c r="T78" s="32"/>
      <c r="U78" s="32"/>
      <c r="V78" s="34"/>
      <c r="W78" s="35"/>
      <c r="X78" s="104"/>
      <c r="Y78" s="105" t="s">
        <v>348</v>
      </c>
      <c r="Z78" s="517" t="s">
        <v>1629</v>
      </c>
      <c r="AA78"/>
    </row>
    <row r="79" spans="1:27" ht="22.5" x14ac:dyDescent="0.3">
      <c r="A79" s="199" t="s">
        <v>416</v>
      </c>
      <c r="B79" s="1095" t="s">
        <v>909</v>
      </c>
      <c r="C79" s="99">
        <v>5</v>
      </c>
      <c r="D79" s="99">
        <v>28</v>
      </c>
      <c r="E79" s="99" t="s">
        <v>538</v>
      </c>
      <c r="F79" s="1209" t="str">
        <f>VLOOKUP(H79,'5.21명단'!$A$2:$F$700,3,FALSE)</f>
        <v>제어팀</v>
      </c>
      <c r="G79" s="1210" t="str">
        <f>VLOOKUP(H79,'5.21명단'!$A$2:$F$700,4,FALSE)</f>
        <v>주임</v>
      </c>
      <c r="H79" s="1368">
        <v>122143</v>
      </c>
      <c r="I79" s="100" t="s">
        <v>910</v>
      </c>
      <c r="J79" s="101">
        <v>539</v>
      </c>
      <c r="K79" s="102">
        <v>232.6</v>
      </c>
      <c r="L79" s="103">
        <f t="shared" si="2"/>
        <v>771.6</v>
      </c>
      <c r="M79" s="31"/>
      <c r="N79" s="32"/>
      <c r="O79" s="32"/>
      <c r="P79" s="34"/>
      <c r="Q79" s="34"/>
      <c r="R79" s="34"/>
      <c r="S79" s="32" t="s">
        <v>911</v>
      </c>
      <c r="T79" s="32"/>
      <c r="U79" s="32"/>
      <c r="V79" s="34"/>
      <c r="W79" s="35"/>
      <c r="X79" s="104"/>
      <c r="Y79" s="105" t="s">
        <v>687</v>
      </c>
      <c r="Z79" s="517" t="s">
        <v>1630</v>
      </c>
      <c r="AA79"/>
    </row>
    <row r="80" spans="1:27" ht="22.5" customHeight="1" x14ac:dyDescent="0.3">
      <c r="A80" s="98" t="s">
        <v>131</v>
      </c>
      <c r="B80" s="1082" t="s">
        <v>1243</v>
      </c>
      <c r="C80" s="99">
        <v>3</v>
      </c>
      <c r="D80" s="99">
        <v>21</v>
      </c>
      <c r="E80" s="99" t="s">
        <v>1244</v>
      </c>
      <c r="F80" s="1209" t="str">
        <f>VLOOKUP(H80,'5.21명단'!$A$2:$F$700,3,FALSE)</f>
        <v>머신비전팀</v>
      </c>
      <c r="G80" s="1210" t="str">
        <f>VLOOKUP(H80,'5.21명단'!$A$2:$F$700,4,FALSE)</f>
        <v>대리</v>
      </c>
      <c r="H80" s="1368">
        <v>114013</v>
      </c>
      <c r="I80" s="100" t="s">
        <v>1246</v>
      </c>
      <c r="J80" s="101">
        <v>53</v>
      </c>
      <c r="K80" s="102">
        <v>105</v>
      </c>
      <c r="L80" s="103">
        <f t="shared" si="2"/>
        <v>158</v>
      </c>
      <c r="M80" s="31"/>
      <c r="N80" s="32"/>
      <c r="O80" s="32"/>
      <c r="P80" s="34"/>
      <c r="Q80" s="656" t="s">
        <v>1247</v>
      </c>
      <c r="R80" s="34"/>
      <c r="S80" s="32" t="s">
        <v>1959</v>
      </c>
      <c r="T80" s="32"/>
      <c r="U80" s="32"/>
      <c r="V80" s="34"/>
      <c r="W80" s="35"/>
      <c r="X80" s="104"/>
      <c r="Y80" s="105" t="s">
        <v>1248</v>
      </c>
      <c r="Z80" s="497" t="s">
        <v>2155</v>
      </c>
      <c r="AA80"/>
    </row>
    <row r="81" spans="1:27" ht="22.5" x14ac:dyDescent="0.3">
      <c r="A81" s="199" t="s">
        <v>54</v>
      </c>
      <c r="B81" s="1082" t="s">
        <v>287</v>
      </c>
      <c r="C81" s="99">
        <v>3</v>
      </c>
      <c r="D81" s="99">
        <v>16</v>
      </c>
      <c r="E81" s="99" t="s">
        <v>288</v>
      </c>
      <c r="F81" s="1209" t="str">
        <f>VLOOKUP(H81,'5.21명단'!$A$2:$F$700,3,FALSE)</f>
        <v>안전환경팀</v>
      </c>
      <c r="G81" s="1210" t="str">
        <f>VLOOKUP(H81,'5.21명단'!$A$2:$F$700,4,FALSE)</f>
        <v>대리</v>
      </c>
      <c r="H81" s="1368">
        <v>123004</v>
      </c>
      <c r="I81" s="100" t="s">
        <v>290</v>
      </c>
      <c r="J81" s="101">
        <v>440</v>
      </c>
      <c r="K81" s="102">
        <v>317</v>
      </c>
      <c r="L81" s="103">
        <f t="shared" si="2"/>
        <v>757</v>
      </c>
      <c r="M81" s="31"/>
      <c r="N81" s="32"/>
      <c r="O81" s="32"/>
      <c r="P81" s="34"/>
      <c r="Q81" s="34"/>
      <c r="R81" s="34"/>
      <c r="S81" s="32" t="s">
        <v>291</v>
      </c>
      <c r="T81" s="32"/>
      <c r="U81" s="32"/>
      <c r="V81" s="34"/>
      <c r="W81" s="35"/>
      <c r="X81" s="104"/>
      <c r="Y81" s="105" t="s">
        <v>67</v>
      </c>
      <c r="Z81" s="517"/>
      <c r="AA81"/>
    </row>
    <row r="82" spans="1:27" ht="22.5" x14ac:dyDescent="0.3">
      <c r="A82" s="205" t="s">
        <v>131</v>
      </c>
      <c r="B82" s="1082" t="s">
        <v>989</v>
      </c>
      <c r="C82" s="99">
        <v>2</v>
      </c>
      <c r="D82" s="99">
        <v>16</v>
      </c>
      <c r="E82" s="99" t="s">
        <v>990</v>
      </c>
      <c r="F82" s="1209" t="str">
        <f>VLOOKUP(H82,'5.21명단'!$A$2:$F$700,3,FALSE)</f>
        <v>설비기술팀</v>
      </c>
      <c r="G82" s="1210" t="str">
        <f>VLOOKUP(H82,'5.21명단'!$A$2:$F$700,4,FALSE)</f>
        <v>부장</v>
      </c>
      <c r="H82" s="1368">
        <v>104005</v>
      </c>
      <c r="I82" s="100" t="s">
        <v>986</v>
      </c>
      <c r="J82" s="101">
        <v>390</v>
      </c>
      <c r="K82" s="102">
        <v>10</v>
      </c>
      <c r="L82" s="103">
        <f t="shared" si="2"/>
        <v>400</v>
      </c>
      <c r="M82" s="31"/>
      <c r="N82" s="32"/>
      <c r="O82" s="32"/>
      <c r="P82" s="34"/>
      <c r="Q82" s="34"/>
      <c r="R82" s="34"/>
      <c r="S82" s="32" t="s">
        <v>991</v>
      </c>
      <c r="T82" s="32"/>
      <c r="U82" s="32"/>
      <c r="V82" s="34"/>
      <c r="W82" s="35"/>
      <c r="X82" s="104"/>
      <c r="Y82" s="105" t="s">
        <v>280</v>
      </c>
      <c r="Z82" s="517"/>
      <c r="AA82"/>
    </row>
    <row r="83" spans="1:27" ht="22.5" x14ac:dyDescent="0.3">
      <c r="A83" s="106" t="s">
        <v>54</v>
      </c>
      <c r="B83" s="1095" t="s">
        <v>2234</v>
      </c>
      <c r="C83" s="99">
        <v>3</v>
      </c>
      <c r="D83" s="99">
        <v>18</v>
      </c>
      <c r="E83" s="99" t="s">
        <v>21</v>
      </c>
      <c r="F83" s="1209" t="str">
        <f>VLOOKUP(H83,'5.21명단'!$A$2:$F$700,3,FALSE)</f>
        <v>감사팀</v>
      </c>
      <c r="G83" s="1210" t="str">
        <f>VLOOKUP(H83,'5.21명단'!$A$2:$F$700,4,FALSE)</f>
        <v>차장</v>
      </c>
      <c r="H83" s="1368">
        <v>105003</v>
      </c>
      <c r="I83" s="100" t="s">
        <v>2235</v>
      </c>
      <c r="J83" s="101">
        <v>600</v>
      </c>
      <c r="K83" s="102">
        <v>332</v>
      </c>
      <c r="L83" s="103">
        <f t="shared" si="2"/>
        <v>932</v>
      </c>
      <c r="M83" s="31"/>
      <c r="N83" s="32"/>
      <c r="O83" s="32"/>
      <c r="P83" s="34"/>
      <c r="Q83" s="34"/>
      <c r="R83" s="34"/>
      <c r="S83" s="32" t="s">
        <v>2236</v>
      </c>
      <c r="T83" s="32"/>
      <c r="U83" s="32"/>
      <c r="V83" s="34"/>
      <c r="W83" s="35"/>
      <c r="X83" s="104"/>
      <c r="Y83" s="105" t="s">
        <v>67</v>
      </c>
      <c r="Z83" s="517" t="s">
        <v>2227</v>
      </c>
      <c r="AA83"/>
    </row>
    <row r="84" spans="1:27" ht="22.5" x14ac:dyDescent="0.3">
      <c r="A84" s="205" t="s">
        <v>131</v>
      </c>
      <c r="B84" s="1095" t="s">
        <v>283</v>
      </c>
      <c r="C84" s="99">
        <v>2</v>
      </c>
      <c r="D84" s="99">
        <v>16</v>
      </c>
      <c r="E84" s="99" t="s">
        <v>199</v>
      </c>
      <c r="F84" s="1209" t="str">
        <f>VLOOKUP(H84,'5.21명단'!$A$2:$F$700,3,FALSE)</f>
        <v>안전환경팀</v>
      </c>
      <c r="G84" s="1210" t="str">
        <f>VLOOKUP(H84,'5.21명단'!$A$2:$F$700,4,FALSE)</f>
        <v>과장</v>
      </c>
      <c r="H84" s="1368">
        <v>115006</v>
      </c>
      <c r="I84" s="100" t="s">
        <v>284</v>
      </c>
      <c r="J84" s="101">
        <v>520</v>
      </c>
      <c r="K84" s="102">
        <v>217</v>
      </c>
      <c r="L84" s="103">
        <f t="shared" si="2"/>
        <v>737</v>
      </c>
      <c r="M84" s="31"/>
      <c r="N84" s="32"/>
      <c r="O84" s="32"/>
      <c r="P84" s="34"/>
      <c r="Q84" s="34"/>
      <c r="R84" s="34"/>
      <c r="S84" s="32" t="s">
        <v>79</v>
      </c>
      <c r="T84" s="32"/>
      <c r="U84" s="32"/>
      <c r="V84" s="34"/>
      <c r="W84" s="35"/>
      <c r="X84" s="104"/>
      <c r="Y84" s="105" t="s">
        <v>60</v>
      </c>
      <c r="Z84" s="517"/>
      <c r="AA84"/>
    </row>
    <row r="85" spans="1:27" ht="22.5" x14ac:dyDescent="0.3">
      <c r="A85" s="199" t="s">
        <v>54</v>
      </c>
      <c r="B85" s="1095" t="s">
        <v>1335</v>
      </c>
      <c r="C85" s="99">
        <v>5</v>
      </c>
      <c r="D85" s="99">
        <v>27</v>
      </c>
      <c r="E85" s="99" t="s">
        <v>288</v>
      </c>
      <c r="F85" s="1209" t="str">
        <f>VLOOKUP(H85,'5.21명단'!$A$2:$F$700,3,FALSE)</f>
        <v>솔루션서비스팀</v>
      </c>
      <c r="G85" s="1217" t="str">
        <f>VLOOKUP(H85,'5.21명단'!$A$2:$F$700,4,FALSE)</f>
        <v>주임</v>
      </c>
      <c r="H85" s="1368">
        <v>123012</v>
      </c>
      <c r="I85" s="100" t="s">
        <v>1333</v>
      </c>
      <c r="J85" s="101">
        <v>670</v>
      </c>
      <c r="K85" s="220">
        <v>430</v>
      </c>
      <c r="L85" s="103">
        <f t="shared" si="2"/>
        <v>1100</v>
      </c>
      <c r="M85" s="31"/>
      <c r="N85" s="32"/>
      <c r="O85" s="32"/>
      <c r="P85" s="34"/>
      <c r="Q85" s="34"/>
      <c r="R85" s="34"/>
      <c r="S85" s="32" t="s">
        <v>364</v>
      </c>
      <c r="T85" s="32"/>
      <c r="U85" s="32"/>
      <c r="V85" s="34"/>
      <c r="W85" s="35"/>
      <c r="X85" s="104"/>
      <c r="Y85" s="105" t="s">
        <v>67</v>
      </c>
      <c r="Z85" s="517"/>
      <c r="AA85"/>
    </row>
    <row r="86" spans="1:27" ht="22.5" x14ac:dyDescent="0.3">
      <c r="A86" s="199" t="s">
        <v>63</v>
      </c>
      <c r="B86" s="1095" t="s">
        <v>2170</v>
      </c>
      <c r="C86" s="99">
        <v>2</v>
      </c>
      <c r="D86" s="99"/>
      <c r="E86" s="99" t="s">
        <v>2171</v>
      </c>
      <c r="F86" s="1209" t="str">
        <f>VLOOKUP(H86,'5.21명단'!$A$2:$F$700,3,FALSE)</f>
        <v>공정장비팀</v>
      </c>
      <c r="G86" s="1217" t="str">
        <f>VLOOKUP(H86,'5.21명단'!$A$2:$F$700,4,FALSE)</f>
        <v>대리</v>
      </c>
      <c r="H86" s="1368">
        <v>116051</v>
      </c>
      <c r="I86" s="100" t="s">
        <v>2172</v>
      </c>
      <c r="J86" s="101">
        <v>50</v>
      </c>
      <c r="K86" s="220">
        <v>60</v>
      </c>
      <c r="L86" s="103">
        <f t="shared" si="2"/>
        <v>110</v>
      </c>
      <c r="M86" s="31"/>
      <c r="N86" s="32"/>
      <c r="O86" s="32"/>
      <c r="P86" s="34"/>
      <c r="Q86" s="34"/>
      <c r="R86" s="656" t="s">
        <v>1663</v>
      </c>
      <c r="S86" s="32" t="s">
        <v>1951</v>
      </c>
      <c r="T86" s="32"/>
      <c r="U86" s="32"/>
      <c r="V86" s="34"/>
      <c r="W86" s="35"/>
      <c r="X86" s="104"/>
      <c r="Y86" s="105" t="s">
        <v>1383</v>
      </c>
      <c r="Z86" s="517" t="s">
        <v>1999</v>
      </c>
      <c r="AA86"/>
    </row>
    <row r="87" spans="1:27" ht="22.5" x14ac:dyDescent="0.3">
      <c r="A87" s="199" t="s">
        <v>63</v>
      </c>
      <c r="B87" s="672" t="s">
        <v>994</v>
      </c>
      <c r="C87" s="99">
        <v>4</v>
      </c>
      <c r="D87" s="99">
        <v>25</v>
      </c>
      <c r="E87" s="99" t="s">
        <v>995</v>
      </c>
      <c r="F87" s="1209" t="str">
        <f>VLOOKUP(H87,'5.21명단'!$A$2:$F$700,3,FALSE)</f>
        <v>설비기술팀</v>
      </c>
      <c r="G87" s="1210" t="str">
        <f>VLOOKUP(H87,'5.21명단'!$A$2:$F$700,4,FALSE)</f>
        <v>과장</v>
      </c>
      <c r="H87" s="1368">
        <v>111064</v>
      </c>
      <c r="I87" s="100" t="s">
        <v>997</v>
      </c>
      <c r="J87" s="101">
        <v>531</v>
      </c>
      <c r="K87" s="102">
        <v>358.6</v>
      </c>
      <c r="L87" s="103">
        <f t="shared" si="2"/>
        <v>889.6</v>
      </c>
      <c r="M87" s="31"/>
      <c r="N87" s="32"/>
      <c r="O87" s="32"/>
      <c r="P87" s="34"/>
      <c r="Q87" s="34"/>
      <c r="R87" s="34"/>
      <c r="S87" s="32" t="s">
        <v>998</v>
      </c>
      <c r="T87" s="32"/>
      <c r="U87" s="32"/>
      <c r="V87" s="34"/>
      <c r="W87" s="35"/>
      <c r="X87" s="104"/>
      <c r="Y87" s="105" t="s">
        <v>149</v>
      </c>
      <c r="Z87" s="517"/>
      <c r="AA87"/>
    </row>
    <row r="88" spans="1:27" ht="17.25" thickBot="1" x14ac:dyDescent="0.35">
      <c r="A88" s="109" t="s">
        <v>63</v>
      </c>
      <c r="B88" s="1083" t="s">
        <v>1224</v>
      </c>
      <c r="C88" s="110">
        <v>3</v>
      </c>
      <c r="D88" s="110">
        <v>24</v>
      </c>
      <c r="E88" s="110" t="s">
        <v>1225</v>
      </c>
      <c r="F88" s="1240" t="str">
        <f>VLOOKUP(H88,'5.21명단'!$A$2:$F$700,3,FALSE)</f>
        <v>시스템개발팀</v>
      </c>
      <c r="G88" s="1241" t="str">
        <f>VLOOKUP(H88,'5.21명단'!$A$2:$F$700,4,FALSE)</f>
        <v>계장</v>
      </c>
      <c r="H88" s="1387">
        <v>123001</v>
      </c>
      <c r="I88" s="111" t="s">
        <v>1238</v>
      </c>
      <c r="J88" s="112">
        <v>500</v>
      </c>
      <c r="K88" s="113">
        <v>210</v>
      </c>
      <c r="L88" s="114">
        <f t="shared" si="2"/>
        <v>710</v>
      </c>
      <c r="M88" s="54"/>
      <c r="N88" s="55"/>
      <c r="O88" s="55"/>
      <c r="P88" s="56"/>
      <c r="Q88" s="56"/>
      <c r="R88" s="56"/>
      <c r="S88" s="55">
        <v>0</v>
      </c>
      <c r="T88" s="55"/>
      <c r="U88" s="55"/>
      <c r="V88" s="56"/>
      <c r="W88" s="57"/>
      <c r="X88" s="115"/>
      <c r="Y88" s="116" t="s">
        <v>687</v>
      </c>
      <c r="Z88" s="519"/>
      <c r="AA88"/>
    </row>
    <row r="89" spans="1:27" ht="22.5" x14ac:dyDescent="0.3">
      <c r="A89" s="199" t="s">
        <v>54</v>
      </c>
      <c r="B89" s="1095" t="s">
        <v>428</v>
      </c>
      <c r="C89" s="99">
        <v>5</v>
      </c>
      <c r="D89" s="99">
        <v>35</v>
      </c>
      <c r="E89" s="99" t="s">
        <v>288</v>
      </c>
      <c r="F89" s="1209" t="str">
        <f>VLOOKUP(H89,'5.21명단'!$A$2:$F$700,3,FALSE)</f>
        <v>로봇개발운영팀</v>
      </c>
      <c r="G89" s="1210" t="str">
        <f>VLOOKUP(H89,'5.21명단'!$A$2:$F$700,4,FALSE)</f>
        <v>과장</v>
      </c>
      <c r="H89" s="1368">
        <v>114015</v>
      </c>
      <c r="I89" s="100" t="s">
        <v>430</v>
      </c>
      <c r="J89" s="101">
        <v>700</v>
      </c>
      <c r="K89" s="102">
        <v>430</v>
      </c>
      <c r="L89" s="103">
        <f t="shared" si="2"/>
        <v>1130</v>
      </c>
      <c r="M89" s="31"/>
      <c r="N89" s="32"/>
      <c r="O89" s="32"/>
      <c r="P89" s="34"/>
      <c r="Q89" s="34"/>
      <c r="R89" s="34"/>
      <c r="S89" s="32"/>
      <c r="T89" s="32" t="s">
        <v>431</v>
      </c>
      <c r="U89" s="32"/>
      <c r="V89" s="34"/>
      <c r="W89" s="35"/>
      <c r="X89" s="104"/>
      <c r="Y89" s="105" t="s">
        <v>67</v>
      </c>
      <c r="Z89" s="516"/>
      <c r="AA89"/>
    </row>
    <row r="90" spans="1:27" ht="22.5" x14ac:dyDescent="0.3">
      <c r="A90" s="405" t="s">
        <v>1072</v>
      </c>
      <c r="B90" s="1085" t="s">
        <v>1085</v>
      </c>
      <c r="C90" s="320">
        <v>5</v>
      </c>
      <c r="D90" s="320">
        <v>27</v>
      </c>
      <c r="E90" s="320" t="s">
        <v>1086</v>
      </c>
      <c r="F90" s="1224" t="str">
        <f>VLOOKUP(H90,'5.21명단'!$A$2:$F$700,3,FALSE)</f>
        <v>로보틱스팀</v>
      </c>
      <c r="G90" s="1225" t="str">
        <f>VLOOKUP(H90,'5.21명단'!$A$2:$F$700,4,FALSE)</f>
        <v>대리</v>
      </c>
      <c r="H90" s="1380">
        <v>118005</v>
      </c>
      <c r="I90" s="319" t="s">
        <v>1088</v>
      </c>
      <c r="J90" s="406">
        <v>620</v>
      </c>
      <c r="K90" s="407">
        <v>315</v>
      </c>
      <c r="L90" s="408">
        <f t="shared" si="2"/>
        <v>935</v>
      </c>
      <c r="M90" s="31"/>
      <c r="N90" s="32"/>
      <c r="O90" s="32"/>
      <c r="P90" s="34"/>
      <c r="Q90" s="34"/>
      <c r="R90" s="34"/>
      <c r="S90" s="32"/>
      <c r="T90" s="32" t="s">
        <v>1089</v>
      </c>
      <c r="U90" s="32"/>
      <c r="V90" s="34"/>
      <c r="W90" s="35"/>
      <c r="X90" s="409"/>
      <c r="Y90" s="410" t="s">
        <v>60</v>
      </c>
      <c r="Z90" s="517"/>
      <c r="AA90"/>
    </row>
    <row r="91" spans="1:27" ht="22.5" x14ac:dyDescent="0.3">
      <c r="A91" s="199" t="s">
        <v>63</v>
      </c>
      <c r="B91" s="1103" t="s">
        <v>599</v>
      </c>
      <c r="C91" s="99">
        <v>4</v>
      </c>
      <c r="D91" s="99">
        <v>21</v>
      </c>
      <c r="E91" s="99" t="s">
        <v>192</v>
      </c>
      <c r="F91" s="1209" t="str">
        <f>VLOOKUP(H91,'5.21명단'!$A$2:$F$700,3,FALSE)</f>
        <v>블록공정팀(테크노)</v>
      </c>
      <c r="G91" s="1210" t="str">
        <f>VLOOKUP(H91,'5.21명단'!$A$2:$F$700,4,FALSE)</f>
        <v>차장</v>
      </c>
      <c r="H91" s="1368">
        <v>102013</v>
      </c>
      <c r="I91" s="100" t="s">
        <v>600</v>
      </c>
      <c r="J91" s="101">
        <v>580</v>
      </c>
      <c r="K91" s="102">
        <v>437</v>
      </c>
      <c r="L91" s="103">
        <f t="shared" si="2"/>
        <v>1017</v>
      </c>
      <c r="M91" s="31"/>
      <c r="N91" s="32"/>
      <c r="O91" s="32"/>
      <c r="P91" s="34"/>
      <c r="Q91" s="34"/>
      <c r="R91" s="34"/>
      <c r="S91" s="32"/>
      <c r="T91" s="32" t="s">
        <v>601</v>
      </c>
      <c r="U91" s="32"/>
      <c r="V91" s="34"/>
      <c r="W91" s="35"/>
      <c r="X91" s="104"/>
      <c r="Y91" s="105" t="s">
        <v>60</v>
      </c>
      <c r="Z91" s="517"/>
      <c r="AA91"/>
    </row>
    <row r="92" spans="1:27" ht="22.5" x14ac:dyDescent="0.3">
      <c r="A92" s="199" t="s">
        <v>54</v>
      </c>
      <c r="B92" s="1097" t="s">
        <v>531</v>
      </c>
      <c r="C92" s="217">
        <v>3</v>
      </c>
      <c r="D92" s="217">
        <v>18</v>
      </c>
      <c r="E92" s="217" t="s">
        <v>21</v>
      </c>
      <c r="F92" s="1321" t="str">
        <f>VLOOKUP(H92,'5.21명단'!$A$2:$F$700,3,FALSE)</f>
        <v>레일공정팀(테크노)</v>
      </c>
      <c r="G92" s="1217" t="str">
        <f>VLOOKUP(H92,'5.21명단'!$A$2:$F$700,4,FALSE)</f>
        <v>부장</v>
      </c>
      <c r="H92" s="1388">
        <v>194063</v>
      </c>
      <c r="I92" s="218" t="s">
        <v>533</v>
      </c>
      <c r="J92" s="219">
        <v>590</v>
      </c>
      <c r="K92" s="220">
        <v>67.5</v>
      </c>
      <c r="L92" s="103">
        <f t="shared" si="2"/>
        <v>657.5</v>
      </c>
      <c r="M92" s="31"/>
      <c r="N92" s="32"/>
      <c r="O92" s="32"/>
      <c r="P92" s="34"/>
      <c r="Q92" s="34"/>
      <c r="R92" s="34"/>
      <c r="S92" s="32"/>
      <c r="T92" s="32" t="s">
        <v>534</v>
      </c>
      <c r="U92" s="32"/>
      <c r="V92" s="34"/>
      <c r="W92" s="35"/>
      <c r="X92" s="104"/>
      <c r="Y92" s="222" t="s">
        <v>348</v>
      </c>
      <c r="Z92" s="517"/>
      <c r="AA92"/>
    </row>
    <row r="93" spans="1:27" ht="22.5" x14ac:dyDescent="0.3">
      <c r="A93" s="205" t="s">
        <v>54</v>
      </c>
      <c r="B93" s="1082" t="s">
        <v>1009</v>
      </c>
      <c r="C93" s="99">
        <v>3</v>
      </c>
      <c r="D93" s="99">
        <v>16</v>
      </c>
      <c r="E93" s="99" t="s">
        <v>192</v>
      </c>
      <c r="F93" s="1209" t="str">
        <f>VLOOKUP(H93,'5.21명단'!$A$2:$F$700,3,FALSE)</f>
        <v>설비기술팀</v>
      </c>
      <c r="G93" s="1210" t="str">
        <f>VLOOKUP(H93,'5.21명단'!$A$2:$F$700,4,FALSE)</f>
        <v>주임</v>
      </c>
      <c r="H93" s="1368">
        <v>123061</v>
      </c>
      <c r="I93" s="100" t="s">
        <v>1013</v>
      </c>
      <c r="J93" s="101">
        <v>440</v>
      </c>
      <c r="K93" s="102">
        <v>317</v>
      </c>
      <c r="L93" s="103">
        <f t="shared" si="2"/>
        <v>757</v>
      </c>
      <c r="M93" s="31"/>
      <c r="N93" s="32"/>
      <c r="O93" s="32"/>
      <c r="P93" s="34"/>
      <c r="Q93" s="34"/>
      <c r="R93" s="34"/>
      <c r="S93" s="32"/>
      <c r="T93" s="32" t="s">
        <v>291</v>
      </c>
      <c r="U93" s="32"/>
      <c r="V93" s="34"/>
      <c r="W93" s="35"/>
      <c r="X93" s="104"/>
      <c r="Y93" s="105" t="s">
        <v>60</v>
      </c>
      <c r="Z93" s="517"/>
      <c r="AA93"/>
    </row>
    <row r="94" spans="1:27" ht="22.5" x14ac:dyDescent="0.3">
      <c r="A94" s="106" t="s">
        <v>54</v>
      </c>
      <c r="B94" s="1082" t="s">
        <v>1104</v>
      </c>
      <c r="C94" s="99">
        <v>3</v>
      </c>
      <c r="D94" s="99">
        <v>16</v>
      </c>
      <c r="E94" s="99" t="s">
        <v>288</v>
      </c>
      <c r="F94" s="1209" t="str">
        <f>VLOOKUP(H94,'5.21명단'!$A$2:$F$700,3,FALSE)</f>
        <v>로보틱스팀</v>
      </c>
      <c r="G94" s="1210" t="str">
        <f>VLOOKUP(H94,'5.21명단'!$A$2:$F$700,4,FALSE)</f>
        <v>주임</v>
      </c>
      <c r="H94" s="1368">
        <v>121038</v>
      </c>
      <c r="I94" s="100" t="s">
        <v>1105</v>
      </c>
      <c r="J94" s="101">
        <v>440</v>
      </c>
      <c r="K94" s="102">
        <v>220</v>
      </c>
      <c r="L94" s="103">
        <f t="shared" ref="L94:L125" si="3">J94+K94</f>
        <v>660</v>
      </c>
      <c r="M94" s="31"/>
      <c r="N94" s="32"/>
      <c r="O94" s="32"/>
      <c r="P94" s="34"/>
      <c r="Q94" s="34"/>
      <c r="R94" s="34"/>
      <c r="S94" s="32"/>
      <c r="T94" s="32" t="s">
        <v>25</v>
      </c>
      <c r="U94" s="32"/>
      <c r="V94" s="34"/>
      <c r="W94" s="35"/>
      <c r="X94" s="104"/>
      <c r="Y94" s="105" t="s">
        <v>67</v>
      </c>
      <c r="Z94" s="517"/>
      <c r="AA94"/>
    </row>
    <row r="95" spans="1:27" ht="22.5" x14ac:dyDescent="0.3">
      <c r="A95" s="106" t="s">
        <v>63</v>
      </c>
      <c r="B95" s="1082" t="s">
        <v>2238</v>
      </c>
      <c r="C95" s="99">
        <v>3</v>
      </c>
      <c r="D95" s="99">
        <v>18</v>
      </c>
      <c r="E95" s="99" t="s">
        <v>789</v>
      </c>
      <c r="F95" s="1209" t="str">
        <f>VLOOKUP(H95,'5.21명단'!$A$2:$F$700,3,FALSE)</f>
        <v>감사팀</v>
      </c>
      <c r="G95" s="1210" t="str">
        <f>VLOOKUP(H95,'5.21명단'!$A$2:$F$700,4,FALSE)</f>
        <v>부장</v>
      </c>
      <c r="H95" s="1368">
        <v>194057</v>
      </c>
      <c r="I95" s="100" t="s">
        <v>2240</v>
      </c>
      <c r="J95" s="101">
        <v>600</v>
      </c>
      <c r="K95" s="102">
        <v>332</v>
      </c>
      <c r="L95" s="103">
        <f t="shared" si="3"/>
        <v>932</v>
      </c>
      <c r="M95" s="31"/>
      <c r="N95" s="32"/>
      <c r="O95" s="32"/>
      <c r="P95" s="34"/>
      <c r="Q95" s="34"/>
      <c r="R95" s="34"/>
      <c r="S95" s="32"/>
      <c r="T95" s="32" t="s">
        <v>1926</v>
      </c>
      <c r="U95" s="32"/>
      <c r="V95" s="34"/>
      <c r="W95" s="35"/>
      <c r="X95" s="104"/>
      <c r="Y95" s="105" t="s">
        <v>468</v>
      </c>
      <c r="Z95" s="517" t="s">
        <v>2226</v>
      </c>
      <c r="AA95"/>
    </row>
    <row r="96" spans="1:27" ht="22.5" x14ac:dyDescent="0.3">
      <c r="A96" s="199" t="s">
        <v>63</v>
      </c>
      <c r="B96" s="1082" t="s">
        <v>1005</v>
      </c>
      <c r="C96" s="99">
        <v>3</v>
      </c>
      <c r="D96" s="99">
        <v>16</v>
      </c>
      <c r="E96" s="99" t="s">
        <v>192</v>
      </c>
      <c r="F96" s="1209" t="str">
        <f>VLOOKUP(H96,'5.21명단'!$A$2:$F$700,3,FALSE)</f>
        <v>설비기술팀</v>
      </c>
      <c r="G96" s="1210" t="str">
        <f>VLOOKUP(H96,'5.21명단'!$A$2:$F$700,4,FALSE)</f>
        <v>주임</v>
      </c>
      <c r="H96" s="1368">
        <v>120020</v>
      </c>
      <c r="I96" s="100" t="s">
        <v>1006</v>
      </c>
      <c r="J96" s="101">
        <v>440</v>
      </c>
      <c r="K96" s="102">
        <v>317</v>
      </c>
      <c r="L96" s="103">
        <f t="shared" si="3"/>
        <v>757</v>
      </c>
      <c r="M96" s="31"/>
      <c r="N96" s="32"/>
      <c r="O96" s="32"/>
      <c r="P96" s="34"/>
      <c r="Q96" s="34"/>
      <c r="R96" s="34"/>
      <c r="S96" s="32"/>
      <c r="T96" s="32" t="s">
        <v>172</v>
      </c>
      <c r="U96" s="32"/>
      <c r="V96" s="34"/>
      <c r="W96" s="35"/>
      <c r="X96" s="104"/>
      <c r="Y96" s="105" t="s">
        <v>60</v>
      </c>
      <c r="Z96" s="517"/>
      <c r="AA96"/>
    </row>
    <row r="97" spans="1:27" ht="22.5" x14ac:dyDescent="0.3">
      <c r="A97" s="199" t="s">
        <v>54</v>
      </c>
      <c r="B97" s="1095" t="s">
        <v>345</v>
      </c>
      <c r="C97" s="99">
        <v>2</v>
      </c>
      <c r="D97" s="99">
        <v>14</v>
      </c>
      <c r="E97" s="99" t="s">
        <v>21</v>
      </c>
      <c r="F97" s="1209" t="str">
        <f>VLOOKUP(H97,'5.21명단'!$A$2:$F$700,3,FALSE)</f>
        <v>SCM팀</v>
      </c>
      <c r="G97" s="1210" t="str">
        <f>VLOOKUP(H97,'5.21명단'!$A$2:$F$700,4,FALSE)</f>
        <v>주임</v>
      </c>
      <c r="H97" s="1368">
        <v>122069</v>
      </c>
      <c r="I97" s="100" t="s">
        <v>346</v>
      </c>
      <c r="J97" s="101">
        <v>500</v>
      </c>
      <c r="K97" s="102">
        <v>10</v>
      </c>
      <c r="L97" s="103">
        <f t="shared" si="3"/>
        <v>510</v>
      </c>
      <c r="M97" s="31"/>
      <c r="N97" s="32"/>
      <c r="O97" s="32"/>
      <c r="P97" s="34"/>
      <c r="Q97" s="34"/>
      <c r="R97" s="34"/>
      <c r="S97" s="32"/>
      <c r="T97" s="32" t="s">
        <v>347</v>
      </c>
      <c r="U97" s="32"/>
      <c r="V97" s="34"/>
      <c r="W97" s="35"/>
      <c r="X97" s="104"/>
      <c r="Y97" s="105" t="s">
        <v>348</v>
      </c>
      <c r="Z97" s="517"/>
      <c r="AA97"/>
    </row>
    <row r="98" spans="1:27" ht="22.5" x14ac:dyDescent="0.3">
      <c r="A98" s="199" t="s">
        <v>19</v>
      </c>
      <c r="B98" s="1095" t="s">
        <v>655</v>
      </c>
      <c r="C98" s="99">
        <v>2</v>
      </c>
      <c r="D98" s="99">
        <v>14</v>
      </c>
      <c r="E98" s="99" t="s">
        <v>21</v>
      </c>
      <c r="F98" s="1209" t="str">
        <f>VLOOKUP(H98,'5.21명단'!$A$2:$F$700,3,FALSE)</f>
        <v>제품출하팀(테크노)</v>
      </c>
      <c r="G98" s="1210" t="str">
        <f>VLOOKUP(H98,'5.21명단'!$A$2:$F$700,4,FALSE)</f>
        <v>주임</v>
      </c>
      <c r="H98" s="1368">
        <v>123046</v>
      </c>
      <c r="I98" s="100" t="s">
        <v>656</v>
      </c>
      <c r="J98" s="101">
        <v>480</v>
      </c>
      <c r="K98" s="102">
        <v>20</v>
      </c>
      <c r="L98" s="103">
        <f t="shared" si="3"/>
        <v>500</v>
      </c>
      <c r="M98" s="31"/>
      <c r="N98" s="32"/>
      <c r="O98" s="32"/>
      <c r="P98" s="34"/>
      <c r="Q98" s="34"/>
      <c r="R98" s="34"/>
      <c r="S98" s="32"/>
      <c r="T98" s="32" t="s">
        <v>347</v>
      </c>
      <c r="U98" s="32"/>
      <c r="V98" s="34"/>
      <c r="W98" s="35"/>
      <c r="X98" s="104"/>
      <c r="Y98" s="105" t="s">
        <v>33</v>
      </c>
      <c r="Z98" s="517"/>
      <c r="AA98"/>
    </row>
    <row r="99" spans="1:27" ht="22.5" x14ac:dyDescent="0.3">
      <c r="A99" s="1053" t="s">
        <v>63</v>
      </c>
      <c r="B99" s="1054" t="s">
        <v>2167</v>
      </c>
      <c r="C99" s="1055">
        <v>2</v>
      </c>
      <c r="D99" s="1055"/>
      <c r="E99" s="1055" t="s">
        <v>2171</v>
      </c>
      <c r="F99" s="1226" t="str">
        <f>VLOOKUP(H99,'5.21명단'!$A$2:$F$700,3,FALSE)</f>
        <v>생산2팀(성서)</v>
      </c>
      <c r="G99" s="1227" t="str">
        <f>VLOOKUP(H99,'5.21명단'!$A$2:$F$700,4,FALSE)</f>
        <v>주임</v>
      </c>
      <c r="H99" s="1384">
        <v>123050</v>
      </c>
      <c r="I99" s="1056" t="s">
        <v>2176</v>
      </c>
      <c r="J99" s="1057">
        <v>50</v>
      </c>
      <c r="K99" s="1058">
        <v>60</v>
      </c>
      <c r="L99" s="1059">
        <f t="shared" si="3"/>
        <v>110</v>
      </c>
      <c r="M99" s="80"/>
      <c r="N99" s="81"/>
      <c r="O99" s="81"/>
      <c r="P99" s="82"/>
      <c r="Q99" s="82"/>
      <c r="R99" s="82"/>
      <c r="S99" s="81"/>
      <c r="T99" s="81" t="s">
        <v>2177</v>
      </c>
      <c r="U99" s="81"/>
      <c r="V99" s="82"/>
      <c r="W99" s="83"/>
      <c r="X99" s="1060"/>
      <c r="Y99" s="1061" t="s">
        <v>1383</v>
      </c>
      <c r="Z99" s="517" t="s">
        <v>1999</v>
      </c>
      <c r="AA99"/>
    </row>
    <row r="100" spans="1:27" ht="17.25" thickBot="1" x14ac:dyDescent="0.35">
      <c r="A100" s="109" t="s">
        <v>63</v>
      </c>
      <c r="B100" s="1083" t="s">
        <v>1224</v>
      </c>
      <c r="C100" s="110">
        <v>3</v>
      </c>
      <c r="D100" s="110">
        <v>24</v>
      </c>
      <c r="E100" s="110" t="s">
        <v>1225</v>
      </c>
      <c r="F100" s="1240" t="str">
        <f>VLOOKUP(H100,'5.21명단'!$A$2:$F$700,3,FALSE)</f>
        <v>시스템개발팀</v>
      </c>
      <c r="G100" s="1241" t="str">
        <f>VLOOKUP(H100,'5.21명단'!$A$2:$F$700,4,FALSE)</f>
        <v>주임</v>
      </c>
      <c r="H100" s="1387">
        <v>123007</v>
      </c>
      <c r="I100" s="111" t="s">
        <v>1239</v>
      </c>
      <c r="J100" s="112">
        <v>500</v>
      </c>
      <c r="K100" s="113">
        <v>210</v>
      </c>
      <c r="L100" s="114">
        <f t="shared" si="3"/>
        <v>710</v>
      </c>
      <c r="M100" s="54"/>
      <c r="N100" s="55"/>
      <c r="O100" s="55"/>
      <c r="P100" s="56"/>
      <c r="Q100" s="56"/>
      <c r="R100" s="56"/>
      <c r="S100" s="55"/>
      <c r="T100" s="55">
        <v>0</v>
      </c>
      <c r="U100" s="55"/>
      <c r="V100" s="56"/>
      <c r="W100" s="57"/>
      <c r="X100" s="115"/>
      <c r="Y100" s="116" t="s">
        <v>331</v>
      </c>
      <c r="Z100" s="527"/>
      <c r="AA100"/>
    </row>
    <row r="101" spans="1:27" ht="33.75" x14ac:dyDescent="0.3">
      <c r="A101" s="205" t="s">
        <v>195</v>
      </c>
      <c r="B101" s="1095" t="s">
        <v>1306</v>
      </c>
      <c r="C101" s="99">
        <v>6</v>
      </c>
      <c r="D101" s="99">
        <v>18</v>
      </c>
      <c r="E101" s="99" t="s">
        <v>1307</v>
      </c>
      <c r="F101" s="1228" t="str">
        <f>VLOOKUP(H101,'5.21명단'!$A$2:$F$700,3,FALSE)</f>
        <v>솔루션서비스팀</v>
      </c>
      <c r="G101" s="1217" t="str">
        <f>VLOOKUP(H101,'5.21명단'!$A$2:$F$700,4,FALSE)</f>
        <v>과장</v>
      </c>
      <c r="H101" s="1368">
        <v>121048</v>
      </c>
      <c r="I101" s="100" t="s">
        <v>1302</v>
      </c>
      <c r="J101" s="435">
        <v>1800</v>
      </c>
      <c r="K101" s="220">
        <v>150</v>
      </c>
      <c r="L101" s="103">
        <f t="shared" si="3"/>
        <v>1950</v>
      </c>
      <c r="M101" s="31"/>
      <c r="N101" s="32"/>
      <c r="O101" s="32"/>
      <c r="P101" s="34"/>
      <c r="Q101" s="34"/>
      <c r="R101" s="34"/>
      <c r="S101" s="32"/>
      <c r="T101" s="32"/>
      <c r="U101" s="32">
        <v>2</v>
      </c>
      <c r="V101" s="34">
        <v>1</v>
      </c>
      <c r="W101" s="35"/>
      <c r="X101" s="104"/>
      <c r="Y101" s="105" t="s">
        <v>1308</v>
      </c>
      <c r="Z101" s="531" t="s">
        <v>1024</v>
      </c>
      <c r="AA101"/>
    </row>
    <row r="102" spans="1:27" ht="22.5" x14ac:dyDescent="0.3">
      <c r="A102" s="106" t="s">
        <v>54</v>
      </c>
      <c r="B102" s="1082" t="s">
        <v>147</v>
      </c>
      <c r="C102" s="99">
        <v>2</v>
      </c>
      <c r="D102" s="99">
        <v>14</v>
      </c>
      <c r="E102" s="99" t="s">
        <v>21</v>
      </c>
      <c r="F102" s="1209" t="str">
        <f>VLOOKUP(H102,'5.21명단'!$A$2:$F$700,3,FALSE)</f>
        <v>생산1팀(성서)</v>
      </c>
      <c r="G102" s="1210" t="str">
        <f>VLOOKUP(H102,'5.21명단'!$A$2:$F$700,4,FALSE)</f>
        <v>과장</v>
      </c>
      <c r="H102" s="1368">
        <v>110065</v>
      </c>
      <c r="I102" s="100" t="s">
        <v>143</v>
      </c>
      <c r="J102" s="101">
        <v>480</v>
      </c>
      <c r="K102" s="102">
        <v>178.6</v>
      </c>
      <c r="L102" s="103">
        <f t="shared" si="3"/>
        <v>658.6</v>
      </c>
      <c r="M102" s="31"/>
      <c r="N102" s="32"/>
      <c r="O102" s="32"/>
      <c r="P102" s="34"/>
      <c r="Q102" s="34"/>
      <c r="R102" s="34"/>
      <c r="S102" s="32"/>
      <c r="T102" s="32"/>
      <c r="U102" s="32" t="s">
        <v>148</v>
      </c>
      <c r="V102" s="34"/>
      <c r="W102" s="35"/>
      <c r="X102" s="104"/>
      <c r="Y102" s="105" t="s">
        <v>149</v>
      </c>
      <c r="Z102" s="532"/>
      <c r="AA102"/>
    </row>
    <row r="103" spans="1:27" ht="22.5" x14ac:dyDescent="0.3">
      <c r="A103" s="199" t="s">
        <v>54</v>
      </c>
      <c r="B103" s="1107" t="s">
        <v>617</v>
      </c>
      <c r="C103" s="99">
        <v>4</v>
      </c>
      <c r="D103" s="99">
        <v>22</v>
      </c>
      <c r="E103" s="99" t="s">
        <v>618</v>
      </c>
      <c r="F103" s="1209" t="str">
        <f>VLOOKUP(H103,'5.21명단'!$A$2:$F$700,3,FALSE)</f>
        <v>블록공정팀(테크노)</v>
      </c>
      <c r="G103" s="1210" t="str">
        <f>VLOOKUP(H103,'5.21명단'!$A$2:$F$700,4,FALSE)</f>
        <v>대리</v>
      </c>
      <c r="H103" s="1368">
        <v>112017</v>
      </c>
      <c r="I103" s="100" t="s">
        <v>621</v>
      </c>
      <c r="J103" s="101">
        <v>385</v>
      </c>
      <c r="K103" s="102">
        <v>321.8</v>
      </c>
      <c r="L103" s="103">
        <f t="shared" si="3"/>
        <v>706.8</v>
      </c>
      <c r="M103" s="31"/>
      <c r="N103" s="32"/>
      <c r="O103" s="32"/>
      <c r="P103" s="34"/>
      <c r="Q103" s="34"/>
      <c r="R103" s="34"/>
      <c r="S103" s="32"/>
      <c r="T103" s="32"/>
      <c r="U103" s="32" t="s">
        <v>622</v>
      </c>
      <c r="V103" s="34"/>
      <c r="W103" s="35"/>
      <c r="X103" s="104"/>
      <c r="Y103" s="105" t="s">
        <v>592</v>
      </c>
      <c r="Z103" s="532"/>
      <c r="AA103"/>
    </row>
    <row r="104" spans="1:27" ht="22.5" x14ac:dyDescent="0.3">
      <c r="A104" s="106" t="s">
        <v>54</v>
      </c>
      <c r="B104" s="1082" t="s">
        <v>1211</v>
      </c>
      <c r="C104" s="99">
        <v>4</v>
      </c>
      <c r="D104" s="99">
        <v>28</v>
      </c>
      <c r="E104" s="99" t="s">
        <v>451</v>
      </c>
      <c r="F104" s="1209" t="str">
        <f>VLOOKUP(H104,'5.21명단'!$A$2:$F$700,3,FALSE)</f>
        <v>공정장비팀</v>
      </c>
      <c r="G104" s="1210" t="str">
        <f>VLOOKUP(H104,'5.21명단'!$A$2:$F$700,4,FALSE)</f>
        <v>계장</v>
      </c>
      <c r="H104" s="1368">
        <v>121041</v>
      </c>
      <c r="I104" s="100" t="s">
        <v>1212</v>
      </c>
      <c r="J104" s="101">
        <v>440</v>
      </c>
      <c r="K104" s="102">
        <v>60</v>
      </c>
      <c r="L104" s="103">
        <f t="shared" si="3"/>
        <v>500</v>
      </c>
      <c r="M104" s="31"/>
      <c r="N104" s="656">
        <v>0</v>
      </c>
      <c r="O104" s="32"/>
      <c r="P104" s="34"/>
      <c r="Q104" s="34"/>
      <c r="R104" s="34"/>
      <c r="S104" s="32"/>
      <c r="T104" s="32"/>
      <c r="U104" s="32" t="s">
        <v>1558</v>
      </c>
      <c r="V104" s="34"/>
      <c r="W104" s="35"/>
      <c r="X104" s="104"/>
      <c r="Y104" s="105" t="s">
        <v>687</v>
      </c>
      <c r="Z104" s="497" t="s">
        <v>1678</v>
      </c>
      <c r="AA104"/>
    </row>
    <row r="105" spans="1:27" ht="22.5" x14ac:dyDescent="0.3">
      <c r="A105" s="199" t="s">
        <v>416</v>
      </c>
      <c r="B105" s="1095" t="s">
        <v>537</v>
      </c>
      <c r="C105" s="99">
        <v>5</v>
      </c>
      <c r="D105" s="99">
        <v>28</v>
      </c>
      <c r="E105" s="99" t="s">
        <v>538</v>
      </c>
      <c r="F105" s="1209" t="str">
        <f>VLOOKUP(H105,'5.21명단'!$A$2:$F$700,3,FALSE)</f>
        <v>레일공정팀(테크노)</v>
      </c>
      <c r="G105" s="1210" t="str">
        <f>VLOOKUP(H105,'5.21명단'!$A$2:$F$700,4,FALSE)</f>
        <v>차장</v>
      </c>
      <c r="H105" s="1368">
        <v>110021</v>
      </c>
      <c r="I105" s="100" t="s">
        <v>541</v>
      </c>
      <c r="J105" s="101">
        <v>539</v>
      </c>
      <c r="K105" s="102">
        <v>257.60000000000002</v>
      </c>
      <c r="L105" s="103">
        <f t="shared" si="3"/>
        <v>796.6</v>
      </c>
      <c r="M105" s="31"/>
      <c r="N105" s="32"/>
      <c r="O105" s="32"/>
      <c r="P105" s="34"/>
      <c r="Q105" s="34"/>
      <c r="R105" s="34"/>
      <c r="S105" s="32"/>
      <c r="T105" s="32"/>
      <c r="U105" s="32" t="s">
        <v>542</v>
      </c>
      <c r="V105" s="34"/>
      <c r="W105" s="35"/>
      <c r="X105" s="104"/>
      <c r="Y105" s="105" t="s">
        <v>543</v>
      </c>
      <c r="Z105" s="532" t="s">
        <v>1631</v>
      </c>
      <c r="AA105"/>
    </row>
    <row r="106" spans="1:27" ht="22.5" x14ac:dyDescent="0.3">
      <c r="A106" s="98" t="s">
        <v>54</v>
      </c>
      <c r="B106" s="1082" t="s">
        <v>1137</v>
      </c>
      <c r="C106" s="99">
        <v>5</v>
      </c>
      <c r="D106" s="99">
        <v>27</v>
      </c>
      <c r="E106" s="99" t="s">
        <v>288</v>
      </c>
      <c r="F106" s="1209" t="str">
        <f>VLOOKUP(H106,'5.21명단'!$A$2:$F$700,3,FALSE)</f>
        <v>로봇제어팀</v>
      </c>
      <c r="G106" s="1210" t="str">
        <f>VLOOKUP(H106,'5.21명단'!$A$2:$F$700,4,FALSE)</f>
        <v>대리</v>
      </c>
      <c r="H106" s="1368">
        <v>122129</v>
      </c>
      <c r="I106" s="100" t="s">
        <v>1138</v>
      </c>
      <c r="J106" s="101">
        <v>620</v>
      </c>
      <c r="K106" s="102">
        <v>430</v>
      </c>
      <c r="L106" s="103">
        <f t="shared" si="3"/>
        <v>1050</v>
      </c>
      <c r="M106" s="31"/>
      <c r="N106" s="32"/>
      <c r="O106" s="32"/>
      <c r="P106" s="34"/>
      <c r="Q106" s="34"/>
      <c r="R106" s="34"/>
      <c r="S106" s="32"/>
      <c r="T106" s="32"/>
      <c r="U106" s="32" t="s">
        <v>1139</v>
      </c>
      <c r="V106" s="34"/>
      <c r="W106" s="35"/>
      <c r="X106" s="104"/>
      <c r="Y106" s="105" t="s">
        <v>67</v>
      </c>
      <c r="Z106" s="532"/>
      <c r="AA106"/>
    </row>
    <row r="107" spans="1:27" ht="22.5" x14ac:dyDescent="0.3">
      <c r="A107" s="346" t="s">
        <v>416</v>
      </c>
      <c r="B107" s="1095" t="s">
        <v>704</v>
      </c>
      <c r="C107" s="99">
        <v>4</v>
      </c>
      <c r="D107" s="99">
        <v>26</v>
      </c>
      <c r="E107" s="99" t="s">
        <v>2194</v>
      </c>
      <c r="F107" s="1209" t="str">
        <f>VLOOKUP(H107,'5.21명단'!$A$2:$F$700,3,FALSE)</f>
        <v>자동화2팀</v>
      </c>
      <c r="G107" s="1210" t="str">
        <f>VLOOKUP(H107,'5.21명단'!$A$2:$F$700,4,FALSE)</f>
        <v>과장</v>
      </c>
      <c r="H107" s="1368">
        <v>115009</v>
      </c>
      <c r="I107" s="100" t="s">
        <v>2195</v>
      </c>
      <c r="J107" s="101">
        <v>100</v>
      </c>
      <c r="K107" s="102">
        <v>159.4</v>
      </c>
      <c r="L107" s="281">
        <f t="shared" si="3"/>
        <v>259.39999999999998</v>
      </c>
      <c r="M107" s="282"/>
      <c r="N107" s="269"/>
      <c r="O107" s="269"/>
      <c r="P107" s="283"/>
      <c r="Q107" s="283"/>
      <c r="R107" s="283"/>
      <c r="S107" s="269"/>
      <c r="T107" s="269"/>
      <c r="U107" s="789" t="s">
        <v>1663</v>
      </c>
      <c r="V107" s="283"/>
      <c r="W107" s="284"/>
      <c r="X107" s="285"/>
      <c r="Y107" s="286" t="s">
        <v>814</v>
      </c>
      <c r="Z107" s="1312" t="s">
        <v>1686</v>
      </c>
      <c r="AA107"/>
    </row>
    <row r="108" spans="1:27" ht="22.5" x14ac:dyDescent="0.3">
      <c r="A108" s="276" t="s">
        <v>54</v>
      </c>
      <c r="B108" s="1095" t="s">
        <v>668</v>
      </c>
      <c r="C108" s="99">
        <v>3</v>
      </c>
      <c r="D108" s="99">
        <v>20</v>
      </c>
      <c r="E108" s="99" t="s">
        <v>451</v>
      </c>
      <c r="F108" s="1209" t="str">
        <f>VLOOKUP(H108,'5.21명단'!$A$2:$F$700,3,FALSE)</f>
        <v>생산1팀(성서)</v>
      </c>
      <c r="G108" s="1210" t="str">
        <f>VLOOKUP(H108,'5.21명단'!$A$2:$F$700,4,FALSE)</f>
        <v>과장</v>
      </c>
      <c r="H108" s="1368">
        <v>110063</v>
      </c>
      <c r="I108" s="100" t="s">
        <v>665</v>
      </c>
      <c r="J108" s="101">
        <v>341</v>
      </c>
      <c r="K108" s="102">
        <v>210</v>
      </c>
      <c r="L108" s="281">
        <f t="shared" si="3"/>
        <v>551</v>
      </c>
      <c r="M108" s="282"/>
      <c r="N108" s="269"/>
      <c r="O108" s="269"/>
      <c r="P108" s="283"/>
      <c r="Q108" s="283"/>
      <c r="R108" s="283"/>
      <c r="S108" s="269"/>
      <c r="T108" s="269"/>
      <c r="U108" s="269" t="s">
        <v>669</v>
      </c>
      <c r="V108" s="283"/>
      <c r="W108" s="284"/>
      <c r="X108" s="285"/>
      <c r="Y108" s="286" t="s">
        <v>662</v>
      </c>
      <c r="Z108" s="1312" t="s">
        <v>1630</v>
      </c>
      <c r="AA108"/>
    </row>
    <row r="109" spans="1:27" ht="22.5" x14ac:dyDescent="0.3">
      <c r="A109" s="199" t="s">
        <v>54</v>
      </c>
      <c r="B109" s="1095" t="s">
        <v>929</v>
      </c>
      <c r="C109" s="99">
        <v>3</v>
      </c>
      <c r="D109" s="99">
        <v>21</v>
      </c>
      <c r="E109" s="99" t="s">
        <v>705</v>
      </c>
      <c r="F109" s="1209" t="str">
        <f>VLOOKUP(H109,'5.21명단'!$A$2:$F$700,3,FALSE)</f>
        <v>설비기술팀</v>
      </c>
      <c r="G109" s="1210" t="str">
        <f>VLOOKUP(H109,'5.21명단'!$A$2:$F$700,4,FALSE)</f>
        <v>과장</v>
      </c>
      <c r="H109" s="1368">
        <v>112028</v>
      </c>
      <c r="I109" s="100" t="s">
        <v>926</v>
      </c>
      <c r="J109" s="101">
        <v>50</v>
      </c>
      <c r="K109" s="102">
        <v>249.4</v>
      </c>
      <c r="L109" s="103">
        <f t="shared" si="3"/>
        <v>299.39999999999998</v>
      </c>
      <c r="M109" s="31"/>
      <c r="N109" s="32"/>
      <c r="O109" s="32"/>
      <c r="P109" s="34"/>
      <c r="Q109" s="34"/>
      <c r="R109" s="34"/>
      <c r="S109" s="32"/>
      <c r="T109" s="32"/>
      <c r="U109" s="656" t="s">
        <v>669</v>
      </c>
      <c r="V109" s="34"/>
      <c r="W109" s="35"/>
      <c r="X109" s="104"/>
      <c r="Y109" s="105" t="s">
        <v>145</v>
      </c>
      <c r="Z109" s="1312" t="s">
        <v>1686</v>
      </c>
      <c r="AA109"/>
    </row>
    <row r="110" spans="1:27" ht="22.5" x14ac:dyDescent="0.3">
      <c r="A110" s="276" t="s">
        <v>54</v>
      </c>
      <c r="B110" s="1098" t="s">
        <v>708</v>
      </c>
      <c r="C110" s="277">
        <v>3</v>
      </c>
      <c r="D110" s="277">
        <v>18</v>
      </c>
      <c r="E110" s="277" t="s">
        <v>222</v>
      </c>
      <c r="F110" s="1215" t="str">
        <f>VLOOKUP(H110,'5.21명단'!$A$2:$F$700,3,FALSE)</f>
        <v>생산2팀(성서)</v>
      </c>
      <c r="G110" s="1216" t="str">
        <f>VLOOKUP(H110,'5.21명단'!$A$2:$F$700,4,FALSE)</f>
        <v>주임</v>
      </c>
      <c r="H110" s="1370">
        <v>123050</v>
      </c>
      <c r="I110" s="278" t="s">
        <v>706</v>
      </c>
      <c r="J110" s="279">
        <v>540</v>
      </c>
      <c r="K110" s="295">
        <v>15</v>
      </c>
      <c r="L110" s="281">
        <f t="shared" si="3"/>
        <v>555</v>
      </c>
      <c r="M110" s="282"/>
      <c r="N110" s="269"/>
      <c r="O110" s="269"/>
      <c r="P110" s="283"/>
      <c r="Q110" s="283"/>
      <c r="R110" s="283"/>
      <c r="S110" s="269"/>
      <c r="T110" s="269"/>
      <c r="U110" s="269" t="s">
        <v>709</v>
      </c>
      <c r="V110" s="283"/>
      <c r="W110" s="284"/>
      <c r="X110" s="285"/>
      <c r="Y110" s="286" t="s">
        <v>710</v>
      </c>
      <c r="Z110" s="532"/>
      <c r="AA110"/>
    </row>
    <row r="111" spans="1:27" ht="22.5" x14ac:dyDescent="0.3">
      <c r="A111" s="199" t="s">
        <v>416</v>
      </c>
      <c r="B111" s="1095" t="s">
        <v>564</v>
      </c>
      <c r="C111" s="99">
        <v>5</v>
      </c>
      <c r="D111" s="99">
        <v>28</v>
      </c>
      <c r="E111" s="99" t="s">
        <v>557</v>
      </c>
      <c r="F111" s="1209" t="str">
        <f>VLOOKUP(H111,'5.21명단'!$A$2:$F$700,3,FALSE)</f>
        <v>레일공정팀(테크노)</v>
      </c>
      <c r="G111" s="1210" t="str">
        <f>VLOOKUP(H111,'5.21명단'!$A$2:$F$700,4,FALSE)</f>
        <v>대리</v>
      </c>
      <c r="H111" s="1368">
        <v>117044</v>
      </c>
      <c r="I111" s="100" t="s">
        <v>559</v>
      </c>
      <c r="J111" s="101">
        <v>440</v>
      </c>
      <c r="K111" s="102">
        <v>409.6</v>
      </c>
      <c r="L111" s="103">
        <f t="shared" si="3"/>
        <v>849.6</v>
      </c>
      <c r="M111" s="31"/>
      <c r="N111" s="32"/>
      <c r="O111" s="32"/>
      <c r="P111" s="34"/>
      <c r="Q111" s="34"/>
      <c r="R111" s="34"/>
      <c r="S111" s="32"/>
      <c r="T111" s="32"/>
      <c r="U111" s="32" t="s">
        <v>565</v>
      </c>
      <c r="V111" s="34"/>
      <c r="W111" s="35"/>
      <c r="X111" s="104"/>
      <c r="Y111" s="105" t="s">
        <v>561</v>
      </c>
      <c r="Z111" s="534"/>
      <c r="AA111"/>
    </row>
    <row r="112" spans="1:27" ht="22.5" x14ac:dyDescent="0.3">
      <c r="A112" s="199" t="s">
        <v>63</v>
      </c>
      <c r="B112" s="1103" t="s">
        <v>624</v>
      </c>
      <c r="C112" s="99">
        <v>5</v>
      </c>
      <c r="D112" s="99">
        <v>32</v>
      </c>
      <c r="E112" s="99" t="s">
        <v>21</v>
      </c>
      <c r="F112" s="1209" t="str">
        <f>VLOOKUP(H112,'5.21명단'!$A$2:$F$700,3,FALSE)</f>
        <v>블록공정팀(테크노)</v>
      </c>
      <c r="G112" s="1210" t="str">
        <f>VLOOKUP(H112,'5.21명단'!$A$2:$F$700,4,FALSE)</f>
        <v>계장</v>
      </c>
      <c r="H112" s="1368">
        <v>122010</v>
      </c>
      <c r="I112" s="100" t="s">
        <v>625</v>
      </c>
      <c r="J112" s="101">
        <v>790</v>
      </c>
      <c r="K112" s="102">
        <v>517</v>
      </c>
      <c r="L112" s="103">
        <f t="shared" si="3"/>
        <v>1307</v>
      </c>
      <c r="M112" s="31"/>
      <c r="N112" s="32"/>
      <c r="O112" s="32"/>
      <c r="P112" s="34"/>
      <c r="Q112" s="34"/>
      <c r="R112" s="34"/>
      <c r="S112" s="32"/>
      <c r="T112" s="32"/>
      <c r="U112" s="32" t="s">
        <v>626</v>
      </c>
      <c r="V112" s="34"/>
      <c r="W112" s="35"/>
      <c r="X112" s="104"/>
      <c r="Y112" s="105" t="s">
        <v>67</v>
      </c>
      <c r="Z112" s="534"/>
      <c r="AA112"/>
    </row>
    <row r="113" spans="1:27" ht="22.5" x14ac:dyDescent="0.3">
      <c r="A113" s="199" t="s">
        <v>416</v>
      </c>
      <c r="B113" s="1095" t="s">
        <v>913</v>
      </c>
      <c r="C113" s="99">
        <v>4</v>
      </c>
      <c r="D113" s="99">
        <v>21</v>
      </c>
      <c r="E113" s="99" t="s">
        <v>831</v>
      </c>
      <c r="F113" s="1209" t="str">
        <f>VLOOKUP(H113,'5.21명단'!$A$2:$F$700,3,FALSE)</f>
        <v>제어팀</v>
      </c>
      <c r="G113" s="1210" t="str">
        <f>VLOOKUP(H113,'5.21명단'!$A$2:$F$700,4,FALSE)</f>
        <v>주임</v>
      </c>
      <c r="H113" s="1368">
        <v>122143</v>
      </c>
      <c r="I113" s="100" t="s">
        <v>910</v>
      </c>
      <c r="J113" s="101">
        <v>530</v>
      </c>
      <c r="K113" s="102">
        <v>387</v>
      </c>
      <c r="L113" s="103">
        <f t="shared" si="3"/>
        <v>917</v>
      </c>
      <c r="M113" s="350"/>
      <c r="N113" s="351"/>
      <c r="O113" s="351"/>
      <c r="P113" s="352"/>
      <c r="Q113" s="352"/>
      <c r="R113" s="352"/>
      <c r="S113" s="351"/>
      <c r="T113" s="351"/>
      <c r="U113" s="32" t="s">
        <v>914</v>
      </c>
      <c r="V113" s="34"/>
      <c r="W113" s="35"/>
      <c r="X113" s="104"/>
      <c r="Y113" s="105" t="s">
        <v>506</v>
      </c>
      <c r="Z113" s="535"/>
      <c r="AA113"/>
    </row>
    <row r="114" spans="1:27" ht="22.5" x14ac:dyDescent="0.3">
      <c r="A114" s="199" t="s">
        <v>54</v>
      </c>
      <c r="B114" s="1095" t="s">
        <v>458</v>
      </c>
      <c r="C114" s="99">
        <v>3</v>
      </c>
      <c r="D114" s="99">
        <v>21</v>
      </c>
      <c r="E114" s="99" t="s">
        <v>222</v>
      </c>
      <c r="F114" s="1209" t="str">
        <f>VLOOKUP(H114,'5.21명단'!$A$2:$F$700,3,FALSE)</f>
        <v>기술서비스팀</v>
      </c>
      <c r="G114" s="1210" t="str">
        <f>VLOOKUP(H114,'5.21명단'!$A$2:$F$700,4,FALSE)</f>
        <v>주임</v>
      </c>
      <c r="H114" s="1368">
        <v>122138</v>
      </c>
      <c r="I114" s="100" t="s">
        <v>455</v>
      </c>
      <c r="J114" s="101">
        <v>570</v>
      </c>
      <c r="K114" s="102">
        <v>15</v>
      </c>
      <c r="L114" s="103">
        <f t="shared" si="3"/>
        <v>585</v>
      </c>
      <c r="M114" s="31"/>
      <c r="N114" s="32"/>
      <c r="O114" s="32"/>
      <c r="P114" s="223"/>
      <c r="Q114" s="34"/>
      <c r="R114" s="34"/>
      <c r="S114" s="32"/>
      <c r="T114" s="32"/>
      <c r="U114" s="221" t="s">
        <v>389</v>
      </c>
      <c r="V114" s="34"/>
      <c r="W114" s="35"/>
      <c r="X114" s="104"/>
      <c r="Y114" s="105" t="s">
        <v>348</v>
      </c>
      <c r="Z114" s="533"/>
      <c r="AA114"/>
    </row>
    <row r="115" spans="1:27" ht="22.5" x14ac:dyDescent="0.3">
      <c r="A115" s="199" t="s">
        <v>63</v>
      </c>
      <c r="B115" s="1103" t="s">
        <v>373</v>
      </c>
      <c r="C115" s="99">
        <v>1</v>
      </c>
      <c r="D115" s="99">
        <v>6</v>
      </c>
      <c r="E115" s="99" t="s">
        <v>374</v>
      </c>
      <c r="F115" s="1209" t="str">
        <f>VLOOKUP(H115,'5.21명단'!$A$2:$F$700,3,FALSE)</f>
        <v>예산관리팀</v>
      </c>
      <c r="G115" s="1210" t="str">
        <f>VLOOKUP(H115,'5.21명단'!$A$2:$F$700,4,FALSE)</f>
        <v>계장</v>
      </c>
      <c r="H115" s="1368">
        <v>122002</v>
      </c>
      <c r="I115" s="100" t="s">
        <v>370</v>
      </c>
      <c r="J115" s="101">
        <v>200</v>
      </c>
      <c r="K115" s="102">
        <v>117</v>
      </c>
      <c r="L115" s="103">
        <f t="shared" si="3"/>
        <v>317</v>
      </c>
      <c r="M115" s="31"/>
      <c r="N115" s="32"/>
      <c r="O115" s="32"/>
      <c r="P115" s="34"/>
      <c r="Q115" s="34"/>
      <c r="R115" s="34"/>
      <c r="S115" s="32"/>
      <c r="T115" s="32"/>
      <c r="U115" s="32">
        <v>12</v>
      </c>
      <c r="V115" s="34"/>
      <c r="W115" s="35"/>
      <c r="X115" s="104"/>
      <c r="Y115" s="105" t="s">
        <v>60</v>
      </c>
      <c r="Z115" s="533"/>
      <c r="AA115"/>
    </row>
    <row r="116" spans="1:27" x14ac:dyDescent="0.3">
      <c r="A116" s="199" t="s">
        <v>63</v>
      </c>
      <c r="B116" s="1103" t="s">
        <v>521</v>
      </c>
      <c r="C116" s="99">
        <v>1</v>
      </c>
      <c r="D116" s="99">
        <v>7</v>
      </c>
      <c r="E116" s="99" t="s">
        <v>493</v>
      </c>
      <c r="F116" s="1209" t="str">
        <f>VLOOKUP(H116,'5.21명단'!$A$2:$F$700,3,FALSE)</f>
        <v>서울영업팀</v>
      </c>
      <c r="G116" s="1210" t="str">
        <f>VLOOKUP(H116,'5.21명단'!$A$2:$F$700,4,FALSE)</f>
        <v>계장</v>
      </c>
      <c r="H116" s="1368">
        <v>122031</v>
      </c>
      <c r="I116" s="100" t="s">
        <v>522</v>
      </c>
      <c r="J116" s="101">
        <v>390</v>
      </c>
      <c r="K116" s="102">
        <v>5</v>
      </c>
      <c r="L116" s="103">
        <f t="shared" si="3"/>
        <v>395</v>
      </c>
      <c r="M116" s="31"/>
      <c r="N116" s="32"/>
      <c r="O116" s="32"/>
      <c r="P116" s="34"/>
      <c r="Q116" s="34"/>
      <c r="R116" s="34"/>
      <c r="S116" s="32"/>
      <c r="T116" s="32"/>
      <c r="U116" s="32">
        <v>13</v>
      </c>
      <c r="V116" s="34"/>
      <c r="W116" s="35"/>
      <c r="X116" s="104"/>
      <c r="Y116" s="105" t="s">
        <v>67</v>
      </c>
      <c r="Z116" s="533"/>
      <c r="AA116"/>
    </row>
    <row r="117" spans="1:27" ht="22.5" x14ac:dyDescent="0.3">
      <c r="A117" s="106" t="s">
        <v>54</v>
      </c>
      <c r="B117" s="1082" t="s">
        <v>1173</v>
      </c>
      <c r="C117" s="99">
        <v>2</v>
      </c>
      <c r="D117" s="99">
        <v>14</v>
      </c>
      <c r="E117" s="99" t="s">
        <v>288</v>
      </c>
      <c r="F117" s="1209" t="str">
        <f>VLOOKUP(H117,'5.21명단'!$A$2:$F$700,3,FALSE)</f>
        <v>공정장비팀</v>
      </c>
      <c r="G117" s="1210" t="str">
        <f>VLOOKUP(H117,'5.21명단'!$A$2:$F$700,4,FALSE)</f>
        <v>차장</v>
      </c>
      <c r="H117" s="1368">
        <v>109011</v>
      </c>
      <c r="I117" s="100" t="s">
        <v>1170</v>
      </c>
      <c r="J117" s="101">
        <v>380</v>
      </c>
      <c r="K117" s="102">
        <v>60</v>
      </c>
      <c r="L117" s="103">
        <f t="shared" si="3"/>
        <v>440</v>
      </c>
      <c r="M117" s="31"/>
      <c r="N117" s="32"/>
      <c r="O117" s="32"/>
      <c r="P117" s="34"/>
      <c r="Q117" s="34"/>
      <c r="R117" s="34"/>
      <c r="S117" s="32"/>
      <c r="T117" s="32"/>
      <c r="U117" s="32" t="s">
        <v>1174</v>
      </c>
      <c r="V117" s="34"/>
      <c r="W117" s="35"/>
      <c r="X117" s="104"/>
      <c r="Y117" s="105" t="s">
        <v>67</v>
      </c>
      <c r="Z117" s="533"/>
      <c r="AA117"/>
    </row>
    <row r="118" spans="1:27" ht="22.5" x14ac:dyDescent="0.3">
      <c r="A118" s="199" t="s">
        <v>63</v>
      </c>
      <c r="B118" s="1095" t="s">
        <v>198</v>
      </c>
      <c r="C118" s="99">
        <v>2</v>
      </c>
      <c r="D118" s="99">
        <v>16</v>
      </c>
      <c r="E118" s="99" t="s">
        <v>199</v>
      </c>
      <c r="F118" s="1209" t="str">
        <f>VLOOKUP(H118,'5.21명단'!$A$2:$F$700,3,FALSE)</f>
        <v>글로벌사업팀</v>
      </c>
      <c r="G118" s="1210" t="str">
        <f>VLOOKUP(H118,'5.21명단'!$A$2:$F$700,4,FALSE)</f>
        <v>대리</v>
      </c>
      <c r="H118" s="1368">
        <v>116012</v>
      </c>
      <c r="I118" s="100" t="s">
        <v>200</v>
      </c>
      <c r="J118" s="101">
        <v>440</v>
      </c>
      <c r="K118" s="102">
        <v>214</v>
      </c>
      <c r="L118" s="103">
        <f t="shared" si="3"/>
        <v>654</v>
      </c>
      <c r="M118" s="31"/>
      <c r="N118" s="32"/>
      <c r="O118" s="32"/>
      <c r="P118" s="34"/>
      <c r="Q118" s="34"/>
      <c r="R118" s="34"/>
      <c r="S118" s="32"/>
      <c r="T118" s="32"/>
      <c r="U118" s="528" t="s">
        <v>201</v>
      </c>
      <c r="V118" s="34"/>
      <c r="W118" s="35"/>
      <c r="X118" s="104"/>
      <c r="Y118" s="105" t="s">
        <v>67</v>
      </c>
      <c r="Z118" s="533"/>
      <c r="AA118"/>
    </row>
    <row r="119" spans="1:27" ht="22.5" x14ac:dyDescent="0.3">
      <c r="A119" s="199" t="s">
        <v>416</v>
      </c>
      <c r="B119" s="1097" t="s">
        <v>417</v>
      </c>
      <c r="C119" s="217">
        <v>2</v>
      </c>
      <c r="D119" s="217">
        <v>14</v>
      </c>
      <c r="E119" s="217" t="s">
        <v>222</v>
      </c>
      <c r="F119" s="1321" t="str">
        <f>VLOOKUP(H119,'5.21명단'!$A$2:$F$700,3,FALSE)</f>
        <v>모션관리팀</v>
      </c>
      <c r="G119" s="1217" t="str">
        <f>VLOOKUP(H119,'5.21명단'!$A$2:$F$700,4,FALSE)</f>
        <v>계장</v>
      </c>
      <c r="H119" s="1388">
        <v>118009</v>
      </c>
      <c r="I119" s="218" t="s">
        <v>420</v>
      </c>
      <c r="J119" s="219">
        <v>470</v>
      </c>
      <c r="K119" s="220">
        <v>10</v>
      </c>
      <c r="L119" s="103">
        <f t="shared" si="3"/>
        <v>480</v>
      </c>
      <c r="M119" s="31"/>
      <c r="N119" s="32"/>
      <c r="O119" s="32"/>
      <c r="P119" s="656" t="s">
        <v>79</v>
      </c>
      <c r="Q119" s="210"/>
      <c r="R119" s="211"/>
      <c r="S119" s="32"/>
      <c r="T119" s="32"/>
      <c r="U119" s="32" t="s">
        <v>1951</v>
      </c>
      <c r="V119" s="210"/>
      <c r="W119" s="211"/>
      <c r="X119" s="321"/>
      <c r="Y119" s="222" t="s">
        <v>67</v>
      </c>
      <c r="Z119" s="496" t="s">
        <v>1686</v>
      </c>
      <c r="AA119"/>
    </row>
    <row r="120" spans="1:27" ht="22.5" x14ac:dyDescent="0.3">
      <c r="A120" s="199" t="s">
        <v>63</v>
      </c>
      <c r="B120" s="1095" t="s">
        <v>276</v>
      </c>
      <c r="C120" s="99">
        <v>3</v>
      </c>
      <c r="D120" s="99">
        <v>24</v>
      </c>
      <c r="E120" s="99" t="s">
        <v>199</v>
      </c>
      <c r="F120" s="1209" t="str">
        <f>VLOOKUP(H120,'5.21명단'!$A$2:$F$700,3,FALSE)</f>
        <v>안전환경팀</v>
      </c>
      <c r="G120" s="1210" t="str">
        <f>VLOOKUP(H120,'5.21명단'!$A$2:$F$700,4,FALSE)</f>
        <v>차장</v>
      </c>
      <c r="H120" s="1368">
        <v>119011</v>
      </c>
      <c r="I120" s="100" t="s">
        <v>278</v>
      </c>
      <c r="J120" s="101">
        <v>490</v>
      </c>
      <c r="K120" s="102">
        <v>15</v>
      </c>
      <c r="L120" s="103">
        <f t="shared" si="3"/>
        <v>505</v>
      </c>
      <c r="M120" s="31"/>
      <c r="N120" s="32"/>
      <c r="O120" s="32"/>
      <c r="P120" s="34"/>
      <c r="Q120" s="34"/>
      <c r="R120" s="34"/>
      <c r="S120" s="32"/>
      <c r="T120" s="32"/>
      <c r="U120" s="32" t="s">
        <v>279</v>
      </c>
      <c r="V120" s="34"/>
      <c r="W120" s="35"/>
      <c r="X120" s="104"/>
      <c r="Y120" s="105" t="s">
        <v>280</v>
      </c>
      <c r="Z120" s="496"/>
      <c r="AA120"/>
    </row>
    <row r="121" spans="1:27" ht="22.5" x14ac:dyDescent="0.3">
      <c r="A121" s="199" t="s">
        <v>509</v>
      </c>
      <c r="B121" s="1095" t="s">
        <v>888</v>
      </c>
      <c r="C121" s="99">
        <v>3</v>
      </c>
      <c r="D121" s="99">
        <v>20</v>
      </c>
      <c r="E121" s="99" t="s">
        <v>511</v>
      </c>
      <c r="F121" s="1209" t="str">
        <f>VLOOKUP(H121,'5.21명단'!$A$2:$F$700,3,FALSE)</f>
        <v>제어팀</v>
      </c>
      <c r="G121" s="1210" t="str">
        <f>VLOOKUP(H121,'5.21명단'!$A$2:$F$700,4,FALSE)</f>
        <v>대리</v>
      </c>
      <c r="H121" s="1368">
        <v>110071</v>
      </c>
      <c r="I121" s="100" t="s">
        <v>889</v>
      </c>
      <c r="J121" s="101">
        <v>720</v>
      </c>
      <c r="K121" s="102">
        <v>30</v>
      </c>
      <c r="L121" s="103">
        <f t="shared" si="3"/>
        <v>750</v>
      </c>
      <c r="M121" s="31"/>
      <c r="N121" s="32"/>
      <c r="O121" s="32"/>
      <c r="P121" s="34"/>
      <c r="Q121" s="34"/>
      <c r="R121" s="34"/>
      <c r="S121" s="32"/>
      <c r="T121" s="32"/>
      <c r="U121" s="32" t="s">
        <v>890</v>
      </c>
      <c r="V121" s="34"/>
      <c r="W121" s="35"/>
      <c r="X121" s="104"/>
      <c r="Y121" s="105" t="s">
        <v>891</v>
      </c>
      <c r="Z121" s="496"/>
      <c r="AA121"/>
    </row>
    <row r="122" spans="1:27" ht="22.5" x14ac:dyDescent="0.3">
      <c r="A122" s="405" t="s">
        <v>1072</v>
      </c>
      <c r="B122" s="1085" t="s">
        <v>1099</v>
      </c>
      <c r="C122" s="320">
        <v>3</v>
      </c>
      <c r="D122" s="320">
        <v>16</v>
      </c>
      <c r="E122" s="320" t="s">
        <v>1086</v>
      </c>
      <c r="F122" s="1224" t="str">
        <f>VLOOKUP(H122,'5.21명단'!$A$2:$F$700,3,FALSE)</f>
        <v>로보틱스팀</v>
      </c>
      <c r="G122" s="1225" t="str">
        <f>VLOOKUP(H122,'5.21명단'!$A$2:$F$700,4,FALSE)</f>
        <v>계장</v>
      </c>
      <c r="H122" s="1380">
        <v>122018</v>
      </c>
      <c r="I122" s="319" t="s">
        <v>1100</v>
      </c>
      <c r="J122" s="406">
        <v>440</v>
      </c>
      <c r="K122" s="407">
        <v>165</v>
      </c>
      <c r="L122" s="408">
        <f t="shared" si="3"/>
        <v>605</v>
      </c>
      <c r="M122" s="31"/>
      <c r="N122" s="32"/>
      <c r="O122" s="32"/>
      <c r="P122" s="34"/>
      <c r="Q122" s="34"/>
      <c r="R122" s="34"/>
      <c r="S122" s="32"/>
      <c r="T122" s="32"/>
      <c r="U122" s="32" t="s">
        <v>1101</v>
      </c>
      <c r="V122" s="34"/>
      <c r="W122" s="35"/>
      <c r="X122" s="409"/>
      <c r="Y122" s="410" t="s">
        <v>468</v>
      </c>
      <c r="Z122" s="496"/>
      <c r="AA122"/>
    </row>
    <row r="123" spans="1:27" ht="22.5" x14ac:dyDescent="0.3">
      <c r="A123" s="199" t="s">
        <v>54</v>
      </c>
      <c r="B123" s="1082" t="s">
        <v>936</v>
      </c>
      <c r="C123" s="99">
        <v>5</v>
      </c>
      <c r="D123" s="99">
        <v>38</v>
      </c>
      <c r="E123" s="99" t="s">
        <v>931</v>
      </c>
      <c r="F123" s="1209" t="str">
        <f>VLOOKUP(H123,'5.21명단'!$A$2:$F$700,3,FALSE)</f>
        <v>설비기술팀</v>
      </c>
      <c r="G123" s="1210" t="str">
        <f>VLOOKUP(H123,'5.21명단'!$A$2:$F$700,4,FALSE)</f>
        <v>과장</v>
      </c>
      <c r="H123" s="1368">
        <v>113047</v>
      </c>
      <c r="I123" s="100" t="s">
        <v>932</v>
      </c>
      <c r="J123" s="101">
        <v>880</v>
      </c>
      <c r="K123" s="102">
        <v>424.2</v>
      </c>
      <c r="L123" s="103">
        <f t="shared" si="3"/>
        <v>1304.2</v>
      </c>
      <c r="M123" s="31"/>
      <c r="N123" s="32"/>
      <c r="O123" s="32"/>
      <c r="P123" s="34"/>
      <c r="Q123" s="34"/>
      <c r="R123" s="34"/>
      <c r="S123" s="32"/>
      <c r="T123" s="32"/>
      <c r="U123" s="32" t="s">
        <v>937</v>
      </c>
      <c r="V123" s="34"/>
      <c r="W123" s="35"/>
      <c r="X123" s="104"/>
      <c r="Y123" s="105" t="s">
        <v>214</v>
      </c>
      <c r="Z123" s="496"/>
      <c r="AA123"/>
    </row>
    <row r="124" spans="1:27" ht="22.5" x14ac:dyDescent="0.3">
      <c r="A124" s="199" t="s">
        <v>63</v>
      </c>
      <c r="B124" s="1082" t="s">
        <v>2246</v>
      </c>
      <c r="C124" s="99">
        <v>4</v>
      </c>
      <c r="D124" s="99">
        <v>28</v>
      </c>
      <c r="E124" s="99" t="s">
        <v>789</v>
      </c>
      <c r="F124" s="1209" t="str">
        <f>VLOOKUP(H124,'5.21명단'!$A$2:$F$700,3,FALSE)</f>
        <v>감사팀</v>
      </c>
      <c r="G124" s="1210" t="str">
        <f>VLOOKUP(H124,'5.21명단'!$A$2:$F$700,4,FALSE)</f>
        <v>부장</v>
      </c>
      <c r="H124" s="1368">
        <v>194057</v>
      </c>
      <c r="I124" s="100" t="s">
        <v>2240</v>
      </c>
      <c r="J124" s="101">
        <v>700</v>
      </c>
      <c r="K124" s="102">
        <v>437</v>
      </c>
      <c r="L124" s="103">
        <f t="shared" si="3"/>
        <v>1137</v>
      </c>
      <c r="M124" s="31"/>
      <c r="N124" s="32"/>
      <c r="O124" s="32"/>
      <c r="P124" s="34"/>
      <c r="Q124" s="34"/>
      <c r="R124" s="34"/>
      <c r="S124" s="32"/>
      <c r="T124" s="32"/>
      <c r="U124" s="32" t="s">
        <v>2247</v>
      </c>
      <c r="V124" s="34"/>
      <c r="W124" s="35"/>
      <c r="X124" s="104"/>
      <c r="Y124" s="105" t="s">
        <v>468</v>
      </c>
      <c r="Z124" s="496" t="s">
        <v>2226</v>
      </c>
      <c r="AA124"/>
    </row>
    <row r="125" spans="1:27" ht="22.5" x14ac:dyDescent="0.3">
      <c r="A125" s="199" t="s">
        <v>63</v>
      </c>
      <c r="B125" s="1082" t="s">
        <v>2238</v>
      </c>
      <c r="C125" s="99">
        <v>3</v>
      </c>
      <c r="D125" s="99">
        <v>18</v>
      </c>
      <c r="E125" s="99" t="s">
        <v>789</v>
      </c>
      <c r="F125" s="1209" t="str">
        <f>VLOOKUP(H125,'5.21명단'!$A$2:$F$700,3,FALSE)</f>
        <v>감사팀</v>
      </c>
      <c r="G125" s="1210" t="str">
        <f>VLOOKUP(H125,'5.21명단'!$A$2:$F$700,4,FALSE)</f>
        <v>부장</v>
      </c>
      <c r="H125" s="1368">
        <v>196031</v>
      </c>
      <c r="I125" s="100" t="s">
        <v>2244</v>
      </c>
      <c r="J125" s="101">
        <v>600</v>
      </c>
      <c r="K125" s="102">
        <v>332</v>
      </c>
      <c r="L125" s="103">
        <f t="shared" si="3"/>
        <v>932</v>
      </c>
      <c r="M125" s="31"/>
      <c r="N125" s="32"/>
      <c r="O125" s="32"/>
      <c r="P125" s="34"/>
      <c r="Q125" s="34"/>
      <c r="R125" s="34"/>
      <c r="S125" s="32"/>
      <c r="T125" s="32"/>
      <c r="U125" s="32" t="s">
        <v>2245</v>
      </c>
      <c r="V125" s="34"/>
      <c r="W125" s="35"/>
      <c r="X125" s="104"/>
      <c r="Y125" s="105" t="s">
        <v>468</v>
      </c>
      <c r="Z125" s="496" t="s">
        <v>2226</v>
      </c>
      <c r="AA125"/>
    </row>
    <row r="126" spans="1:27" ht="22.5" x14ac:dyDescent="0.3">
      <c r="A126" s="199" t="s">
        <v>19</v>
      </c>
      <c r="B126" s="1095" t="s">
        <v>629</v>
      </c>
      <c r="C126" s="99">
        <v>2</v>
      </c>
      <c r="D126" s="99">
        <v>14</v>
      </c>
      <c r="E126" s="99" t="s">
        <v>21</v>
      </c>
      <c r="F126" s="1209" t="str">
        <f>VLOOKUP(H126,'5.21명단'!$A$2:$F$700,3,FALSE)</f>
        <v>제품출하팀(테크노)</v>
      </c>
      <c r="G126" s="1210" t="str">
        <f>VLOOKUP(H126,'5.21명단'!$A$2:$F$700,4,FALSE)</f>
        <v>과장</v>
      </c>
      <c r="H126" s="1368">
        <v>102028</v>
      </c>
      <c r="I126" s="100" t="s">
        <v>631</v>
      </c>
      <c r="J126" s="101">
        <v>480</v>
      </c>
      <c r="K126" s="102">
        <v>20</v>
      </c>
      <c r="L126" s="103">
        <f t="shared" ref="L126:L157" si="4">J126+K126</f>
        <v>500</v>
      </c>
      <c r="M126" s="31"/>
      <c r="N126" s="32"/>
      <c r="O126" s="32"/>
      <c r="P126" s="34"/>
      <c r="Q126" s="34"/>
      <c r="R126" s="34"/>
      <c r="S126" s="32"/>
      <c r="T126" s="32"/>
      <c r="U126" s="32" t="s">
        <v>632</v>
      </c>
      <c r="V126" s="34"/>
      <c r="W126" s="35"/>
      <c r="X126" s="104"/>
      <c r="Y126" s="105" t="s">
        <v>26</v>
      </c>
      <c r="Z126" s="496"/>
      <c r="AA126"/>
    </row>
    <row r="127" spans="1:27" ht="22.5" x14ac:dyDescent="0.3">
      <c r="A127" s="199" t="s">
        <v>712</v>
      </c>
      <c r="B127" s="1095" t="s">
        <v>726</v>
      </c>
      <c r="C127" s="99">
        <v>2</v>
      </c>
      <c r="D127" s="99">
        <v>16</v>
      </c>
      <c r="E127" s="99" t="s">
        <v>714</v>
      </c>
      <c r="F127" s="1209" t="str">
        <f>VLOOKUP(H127,'5.21명단'!$A$2:$F$700,3,FALSE)</f>
        <v>품질보증팀(테크노)</v>
      </c>
      <c r="G127" s="1210" t="str">
        <f>VLOOKUP(H127,'5.21명단'!$A$2:$F$700,4,FALSE)</f>
        <v>계장</v>
      </c>
      <c r="H127" s="1368">
        <v>121025</v>
      </c>
      <c r="I127" s="100" t="s">
        <v>754</v>
      </c>
      <c r="J127" s="101">
        <v>490</v>
      </c>
      <c r="K127" s="102">
        <v>20</v>
      </c>
      <c r="L127" s="103">
        <f t="shared" si="4"/>
        <v>510</v>
      </c>
      <c r="M127" s="31"/>
      <c r="N127" s="32"/>
      <c r="O127" s="32"/>
      <c r="P127" s="34"/>
      <c r="Q127" s="34"/>
      <c r="R127" s="34"/>
      <c r="S127" s="32"/>
      <c r="T127" s="32"/>
      <c r="U127" s="32" t="s">
        <v>755</v>
      </c>
      <c r="V127" s="34" t="s">
        <v>756</v>
      </c>
      <c r="W127" s="35"/>
      <c r="X127" s="104"/>
      <c r="Y127" s="105" t="s">
        <v>735</v>
      </c>
      <c r="Z127" s="496"/>
      <c r="AA127"/>
    </row>
    <row r="128" spans="1:27" ht="22.5" x14ac:dyDescent="0.3">
      <c r="A128" s="199" t="s">
        <v>70</v>
      </c>
      <c r="B128" s="1095" t="s">
        <v>730</v>
      </c>
      <c r="C128" s="99">
        <v>2</v>
      </c>
      <c r="D128" s="99">
        <v>16</v>
      </c>
      <c r="E128" s="99" t="s">
        <v>199</v>
      </c>
      <c r="F128" s="1209" t="str">
        <f>VLOOKUP(H128,'5.21명단'!$A$2:$F$700,3,FALSE)</f>
        <v>품질보증팀(테크노)</v>
      </c>
      <c r="G128" s="1210" t="str">
        <f>VLOOKUP(H128,'5.21명단'!$A$2:$F$700,4,FALSE)</f>
        <v>부조장</v>
      </c>
      <c r="H128" s="1380">
        <v>121018</v>
      </c>
      <c r="I128" s="319" t="s">
        <v>784</v>
      </c>
      <c r="J128" s="101">
        <v>490</v>
      </c>
      <c r="K128" s="102">
        <v>20</v>
      </c>
      <c r="L128" s="103">
        <f t="shared" si="4"/>
        <v>510</v>
      </c>
      <c r="M128" s="31"/>
      <c r="N128" s="32"/>
      <c r="O128" s="32"/>
      <c r="P128" s="34"/>
      <c r="Q128" s="34"/>
      <c r="R128" s="34"/>
      <c r="S128" s="32"/>
      <c r="T128" s="32"/>
      <c r="U128" s="32" t="s">
        <v>755</v>
      </c>
      <c r="V128" s="34" t="s">
        <v>756</v>
      </c>
      <c r="W128" s="35"/>
      <c r="X128" s="104"/>
      <c r="Y128" s="105" t="s">
        <v>735</v>
      </c>
      <c r="Z128" s="496"/>
      <c r="AA128"/>
    </row>
    <row r="129" spans="1:27" ht="22.5" x14ac:dyDescent="0.3">
      <c r="A129" s="106" t="s">
        <v>54</v>
      </c>
      <c r="B129" s="1082" t="s">
        <v>1108</v>
      </c>
      <c r="C129" s="99">
        <v>2</v>
      </c>
      <c r="D129" s="99">
        <v>14</v>
      </c>
      <c r="E129" s="99" t="s">
        <v>288</v>
      </c>
      <c r="F129" s="1229" t="str">
        <f>VLOOKUP(H129,'5.21명단'!$A$2:$F$700,3,FALSE)</f>
        <v>OEM팀</v>
      </c>
      <c r="G129" s="1230" t="str">
        <f>VLOOKUP(H129,'5.21명단'!$A$2:$F$700,4,FALSE)</f>
        <v>차장</v>
      </c>
      <c r="H129" s="1368">
        <v>107007</v>
      </c>
      <c r="I129" s="100" t="s">
        <v>1110</v>
      </c>
      <c r="J129" s="529">
        <v>380</v>
      </c>
      <c r="K129" s="530">
        <v>140</v>
      </c>
      <c r="L129" s="103">
        <f t="shared" si="4"/>
        <v>520</v>
      </c>
      <c r="M129" s="31"/>
      <c r="N129" s="32"/>
      <c r="O129" s="32"/>
      <c r="P129" s="34"/>
      <c r="Q129" s="34"/>
      <c r="R129" s="34"/>
      <c r="S129" s="32"/>
      <c r="T129" s="32"/>
      <c r="U129" s="221" t="s">
        <v>120</v>
      </c>
      <c r="V129" s="223" t="s">
        <v>1111</v>
      </c>
      <c r="W129" s="35"/>
      <c r="X129" s="104"/>
      <c r="Y129" s="105" t="s">
        <v>67</v>
      </c>
      <c r="Z129" s="496"/>
      <c r="AA129"/>
    </row>
    <row r="130" spans="1:27" ht="22.5" x14ac:dyDescent="0.3">
      <c r="A130" s="106" t="s">
        <v>70</v>
      </c>
      <c r="B130" s="1095" t="s">
        <v>118</v>
      </c>
      <c r="C130" s="99">
        <v>3</v>
      </c>
      <c r="D130" s="99">
        <v>18</v>
      </c>
      <c r="E130" s="99" t="s">
        <v>21</v>
      </c>
      <c r="F130" s="1209" t="str">
        <f>VLOOKUP(H130,'5.21명단'!$A$2:$F$700,3,FALSE)</f>
        <v>마케팅팀</v>
      </c>
      <c r="G130" s="1210" t="str">
        <f>VLOOKUP(H130,'5.21명단'!$A$2:$F$700,4,FALSE)</f>
        <v>관리직사원</v>
      </c>
      <c r="H130" s="1368">
        <v>122137</v>
      </c>
      <c r="I130" s="100" t="s">
        <v>119</v>
      </c>
      <c r="J130" s="101">
        <v>590</v>
      </c>
      <c r="K130" s="102">
        <v>30</v>
      </c>
      <c r="L130" s="103">
        <f t="shared" si="4"/>
        <v>620</v>
      </c>
      <c r="M130" s="31"/>
      <c r="N130" s="32"/>
      <c r="O130" s="32"/>
      <c r="P130" s="34"/>
      <c r="Q130" s="34"/>
      <c r="R130" s="34"/>
      <c r="S130" s="32"/>
      <c r="T130" s="32"/>
      <c r="U130" s="32" t="s">
        <v>120</v>
      </c>
      <c r="V130" s="34" t="s">
        <v>121</v>
      </c>
      <c r="W130" s="35"/>
      <c r="X130" s="104"/>
      <c r="Y130" s="105" t="s">
        <v>33</v>
      </c>
      <c r="Z130" s="496"/>
      <c r="AA130"/>
    </row>
    <row r="131" spans="1:27" ht="22.5" x14ac:dyDescent="0.3">
      <c r="A131" s="199" t="s">
        <v>54</v>
      </c>
      <c r="B131" s="1095" t="s">
        <v>635</v>
      </c>
      <c r="C131" s="99">
        <v>3</v>
      </c>
      <c r="D131" s="99">
        <v>18</v>
      </c>
      <c r="E131" s="99" t="s">
        <v>83</v>
      </c>
      <c r="F131" s="1209" t="str">
        <f>VLOOKUP(H131,'5.21명단'!$A$2:$F$700,3,FALSE)</f>
        <v>제품출하팀(테크노)</v>
      </c>
      <c r="G131" s="1210" t="str">
        <f>VLOOKUP(H131,'5.21명단'!$A$2:$F$700,4,FALSE)</f>
        <v>과장</v>
      </c>
      <c r="H131" s="1368">
        <v>110060</v>
      </c>
      <c r="I131" s="100" t="s">
        <v>637</v>
      </c>
      <c r="J131" s="101">
        <v>590</v>
      </c>
      <c r="K131" s="102">
        <v>15</v>
      </c>
      <c r="L131" s="103">
        <f t="shared" si="4"/>
        <v>605</v>
      </c>
      <c r="M131" s="31"/>
      <c r="N131" s="32"/>
      <c r="O131" s="32"/>
      <c r="P131" s="34"/>
      <c r="Q131" s="34"/>
      <c r="R131" s="34"/>
      <c r="S131" s="32"/>
      <c r="T131" s="32"/>
      <c r="U131" s="32" t="s">
        <v>120</v>
      </c>
      <c r="V131" s="34" t="s">
        <v>638</v>
      </c>
      <c r="W131" s="35"/>
      <c r="X131" s="104"/>
      <c r="Y131" s="105" t="s">
        <v>280</v>
      </c>
      <c r="Z131" s="496"/>
      <c r="AA131"/>
    </row>
    <row r="132" spans="1:27" ht="17.25" thickBot="1" x14ac:dyDescent="0.35">
      <c r="A132" s="109" t="s">
        <v>63</v>
      </c>
      <c r="B132" s="1083" t="s">
        <v>1224</v>
      </c>
      <c r="C132" s="110">
        <v>3</v>
      </c>
      <c r="D132" s="110">
        <v>24</v>
      </c>
      <c r="E132" s="110" t="s">
        <v>1225</v>
      </c>
      <c r="F132" s="1240" t="str">
        <f>VLOOKUP(H132,'5.21명단'!$A$2:$F$700,3,FALSE)</f>
        <v>시스템개발팀</v>
      </c>
      <c r="G132" s="1241" t="str">
        <f>VLOOKUP(H132,'5.21명단'!$A$2:$F$700,4,FALSE)</f>
        <v>계장</v>
      </c>
      <c r="H132" s="1387">
        <v>123071</v>
      </c>
      <c r="I132" s="111" t="s">
        <v>1241</v>
      </c>
      <c r="J132" s="112">
        <v>500</v>
      </c>
      <c r="K132" s="113">
        <v>210</v>
      </c>
      <c r="L132" s="114">
        <f t="shared" si="4"/>
        <v>710</v>
      </c>
      <c r="M132" s="54"/>
      <c r="N132" s="55"/>
      <c r="O132" s="55"/>
      <c r="P132" s="56"/>
      <c r="Q132" s="56"/>
      <c r="R132" s="56"/>
      <c r="S132" s="55"/>
      <c r="T132" s="55"/>
      <c r="U132" s="55">
        <v>0</v>
      </c>
      <c r="V132" s="56"/>
      <c r="W132" s="57"/>
      <c r="X132" s="115"/>
      <c r="Y132" s="116" t="s">
        <v>331</v>
      </c>
      <c r="Z132" s="536"/>
      <c r="AA132"/>
    </row>
    <row r="133" spans="1:27" ht="22.5" x14ac:dyDescent="0.3">
      <c r="A133" s="199" t="s">
        <v>190</v>
      </c>
      <c r="B133" s="1095" t="s">
        <v>191</v>
      </c>
      <c r="C133" s="99">
        <v>30</v>
      </c>
      <c r="D133" s="99">
        <v>7</v>
      </c>
      <c r="E133" s="99" t="s">
        <v>192</v>
      </c>
      <c r="F133" s="1209" t="str">
        <f>VLOOKUP(H133,'5.21명단'!$A$2:$F$700,3,FALSE)</f>
        <v>글로벌사업팀</v>
      </c>
      <c r="G133" s="1210" t="str">
        <f>VLOOKUP(H133,'5.21명단'!$A$2:$F$700,4,FALSE)</f>
        <v>대리</v>
      </c>
      <c r="H133" s="1368">
        <v>112005</v>
      </c>
      <c r="I133" s="100" t="s">
        <v>193</v>
      </c>
      <c r="J133" s="101">
        <v>64</v>
      </c>
      <c r="K133" s="102">
        <v>0</v>
      </c>
      <c r="L133" s="103">
        <f t="shared" si="4"/>
        <v>64</v>
      </c>
      <c r="M133" s="31"/>
      <c r="N133" s="32"/>
      <c r="O133" s="32"/>
      <c r="P133" s="34"/>
      <c r="Q133" s="34"/>
      <c r="R133" s="34"/>
      <c r="S133" s="32"/>
      <c r="T133" s="32"/>
      <c r="U133" s="32"/>
      <c r="V133" s="34" t="s">
        <v>194</v>
      </c>
      <c r="W133" s="35"/>
      <c r="X133" s="104"/>
      <c r="Y133" s="105" t="s">
        <v>195</v>
      </c>
      <c r="Z133" s="537"/>
      <c r="AA133"/>
    </row>
    <row r="134" spans="1:27" ht="22.5" x14ac:dyDescent="0.3">
      <c r="A134" s="199" t="s">
        <v>63</v>
      </c>
      <c r="B134" s="1095" t="s">
        <v>2170</v>
      </c>
      <c r="C134" s="99">
        <v>2</v>
      </c>
      <c r="D134" s="99"/>
      <c r="E134" s="99" t="s">
        <v>2171</v>
      </c>
      <c r="F134" s="1209" t="str">
        <f>VLOOKUP(H134,'5.21명단'!$A$2:$F$700,3,FALSE)</f>
        <v>공정장비팀</v>
      </c>
      <c r="G134" s="1210" t="str">
        <f>VLOOKUP(H134,'5.21명단'!$A$2:$F$700,4,FALSE)</f>
        <v>과장</v>
      </c>
      <c r="H134" s="1368">
        <v>111002</v>
      </c>
      <c r="I134" s="100" t="s">
        <v>2178</v>
      </c>
      <c r="J134" s="101">
        <v>50</v>
      </c>
      <c r="K134" s="102">
        <v>60</v>
      </c>
      <c r="L134" s="103">
        <f t="shared" si="4"/>
        <v>110</v>
      </c>
      <c r="M134" s="31"/>
      <c r="N134" s="32"/>
      <c r="O134" s="32"/>
      <c r="P134" s="34"/>
      <c r="Q134" s="34"/>
      <c r="R134" s="656" t="s">
        <v>1663</v>
      </c>
      <c r="S134" s="32"/>
      <c r="T134" s="32"/>
      <c r="U134" s="32"/>
      <c r="V134" s="34" t="s">
        <v>2180</v>
      </c>
      <c r="W134" s="35"/>
      <c r="X134" s="104"/>
      <c r="Y134" s="105" t="s">
        <v>1383</v>
      </c>
      <c r="Z134" s="534" t="s">
        <v>1999</v>
      </c>
      <c r="AA134"/>
    </row>
    <row r="135" spans="1:27" ht="22.5" x14ac:dyDescent="0.3">
      <c r="A135" s="199" t="s">
        <v>63</v>
      </c>
      <c r="B135" s="1095" t="s">
        <v>2170</v>
      </c>
      <c r="C135" s="99">
        <v>2</v>
      </c>
      <c r="D135" s="99"/>
      <c r="E135" s="99" t="s">
        <v>2171</v>
      </c>
      <c r="F135" s="1209" t="str">
        <f>VLOOKUP(H135,'5.21명단'!$A$2:$F$700,3,FALSE)</f>
        <v>공정장비팀</v>
      </c>
      <c r="G135" s="1210" t="str">
        <f>VLOOKUP(H135,'5.21명단'!$A$2:$F$700,4,FALSE)</f>
        <v>주임</v>
      </c>
      <c r="H135" s="1368">
        <v>122123</v>
      </c>
      <c r="I135" s="100" t="s">
        <v>1752</v>
      </c>
      <c r="J135" s="101">
        <v>50</v>
      </c>
      <c r="K135" s="102">
        <v>60</v>
      </c>
      <c r="L135" s="103">
        <f t="shared" si="4"/>
        <v>110</v>
      </c>
      <c r="M135" s="31"/>
      <c r="N135" s="32"/>
      <c r="O135" s="32"/>
      <c r="P135" s="34"/>
      <c r="Q135" s="34"/>
      <c r="R135" s="656" t="s">
        <v>1663</v>
      </c>
      <c r="S135" s="32"/>
      <c r="T135" s="32"/>
      <c r="U135" s="32"/>
      <c r="V135" s="34" t="s">
        <v>2180</v>
      </c>
      <c r="W135" s="35"/>
      <c r="X135" s="104"/>
      <c r="Y135" s="105" t="s">
        <v>1383</v>
      </c>
      <c r="Z135" s="534" t="s">
        <v>1999</v>
      </c>
      <c r="AA135"/>
    </row>
    <row r="136" spans="1:27" ht="22.5" x14ac:dyDescent="0.3">
      <c r="A136" s="199" t="s">
        <v>54</v>
      </c>
      <c r="B136" s="1103" t="s">
        <v>221</v>
      </c>
      <c r="C136" s="99">
        <v>2</v>
      </c>
      <c r="D136" s="99">
        <v>14</v>
      </c>
      <c r="E136" s="99" t="s">
        <v>222</v>
      </c>
      <c r="F136" s="1209" t="str">
        <f>VLOOKUP(H136,'5.21명단'!$A$2:$F$700,3,FALSE)</f>
        <v>글로벌사업팀</v>
      </c>
      <c r="G136" s="1210" t="str">
        <f>VLOOKUP(H136,'5.21명단'!$A$2:$F$700,4,FALSE)</f>
        <v>관리직사원</v>
      </c>
      <c r="H136" s="1368">
        <v>123039</v>
      </c>
      <c r="I136" s="100" t="s">
        <v>3123</v>
      </c>
      <c r="J136" s="101">
        <v>440</v>
      </c>
      <c r="K136" s="102">
        <v>217</v>
      </c>
      <c r="L136" s="103">
        <f t="shared" si="4"/>
        <v>657</v>
      </c>
      <c r="M136" s="31"/>
      <c r="N136" s="32"/>
      <c r="O136" s="32"/>
      <c r="P136" s="34"/>
      <c r="Q136" s="34"/>
      <c r="R136" s="34"/>
      <c r="S136" s="32"/>
      <c r="T136" s="32"/>
      <c r="U136" s="32"/>
      <c r="V136" s="34" t="s">
        <v>223</v>
      </c>
      <c r="W136" s="35"/>
      <c r="X136" s="104"/>
      <c r="Y136" s="105" t="s">
        <v>67</v>
      </c>
      <c r="Z136" s="534"/>
      <c r="AA136"/>
    </row>
    <row r="137" spans="1:27" ht="22.5" x14ac:dyDescent="0.3">
      <c r="A137" s="199" t="s">
        <v>54</v>
      </c>
      <c r="B137" s="1095" t="s">
        <v>1346</v>
      </c>
      <c r="C137" s="99">
        <v>2</v>
      </c>
      <c r="D137" s="99">
        <v>14</v>
      </c>
      <c r="E137" s="99" t="s">
        <v>288</v>
      </c>
      <c r="F137" s="1209" t="str">
        <f>VLOOKUP(H137,'5.21명단'!$A$2:$F$700,3,FALSE)</f>
        <v>솔루션서비스팀</v>
      </c>
      <c r="G137" s="1217" t="str">
        <f>VLOOKUP(H137,'5.21명단'!$A$2:$F$700,4,FALSE)</f>
        <v>계장</v>
      </c>
      <c r="H137" s="1368">
        <v>122033</v>
      </c>
      <c r="I137" s="100" t="s">
        <v>1319</v>
      </c>
      <c r="J137" s="101">
        <v>380</v>
      </c>
      <c r="K137" s="220">
        <v>130</v>
      </c>
      <c r="L137" s="103">
        <f t="shared" si="4"/>
        <v>510</v>
      </c>
      <c r="M137" s="31"/>
      <c r="N137" s="32"/>
      <c r="O137" s="32"/>
      <c r="P137" s="34"/>
      <c r="Q137" s="34"/>
      <c r="R137" s="34"/>
      <c r="S137" s="32"/>
      <c r="T137" s="32"/>
      <c r="U137" s="32"/>
      <c r="V137" s="34" t="s">
        <v>337</v>
      </c>
      <c r="W137" s="35"/>
      <c r="X137" s="104"/>
      <c r="Y137" s="105" t="s">
        <v>67</v>
      </c>
      <c r="Z137" s="532"/>
      <c r="AA137"/>
    </row>
    <row r="138" spans="1:27" ht="22.5" x14ac:dyDescent="0.3">
      <c r="A138" s="199" t="s">
        <v>54</v>
      </c>
      <c r="B138" s="1095" t="s">
        <v>1349</v>
      </c>
      <c r="C138" s="99">
        <v>2</v>
      </c>
      <c r="D138" s="99">
        <v>14</v>
      </c>
      <c r="E138" s="99" t="s">
        <v>222</v>
      </c>
      <c r="F138" s="1209" t="str">
        <f>VLOOKUP(H138,'5.21명단'!$A$2:$F$700,3,FALSE)</f>
        <v>솔루션영업팀</v>
      </c>
      <c r="G138" s="1217" t="str">
        <f>VLOOKUP(H138,'5.21명단'!$A$2:$F$700,4,FALSE)</f>
        <v>부장</v>
      </c>
      <c r="H138" s="1368">
        <v>100254</v>
      </c>
      <c r="I138" s="100" t="s">
        <v>1351</v>
      </c>
      <c r="J138" s="101">
        <v>470</v>
      </c>
      <c r="K138" s="220">
        <v>70</v>
      </c>
      <c r="L138" s="103">
        <f t="shared" si="4"/>
        <v>540</v>
      </c>
      <c r="M138" s="31"/>
      <c r="N138" s="32"/>
      <c r="O138" s="32"/>
      <c r="P138" s="34"/>
      <c r="Q138" s="34"/>
      <c r="R138" s="34"/>
      <c r="S138" s="32"/>
      <c r="T138" s="32"/>
      <c r="U138" s="32"/>
      <c r="V138" s="34" t="s">
        <v>379</v>
      </c>
      <c r="W138" s="35"/>
      <c r="X138" s="104"/>
      <c r="Y138" s="105" t="s">
        <v>145</v>
      </c>
      <c r="Z138" s="532"/>
      <c r="AA138"/>
    </row>
    <row r="139" spans="1:27" ht="22.5" x14ac:dyDescent="0.3">
      <c r="A139" s="199" t="s">
        <v>54</v>
      </c>
      <c r="B139" s="1095" t="s">
        <v>1349</v>
      </c>
      <c r="C139" s="99">
        <v>2</v>
      </c>
      <c r="D139" s="99">
        <v>14</v>
      </c>
      <c r="E139" s="99" t="s">
        <v>222</v>
      </c>
      <c r="F139" s="1209" t="str">
        <f>VLOOKUP(H139,'5.21명단'!$A$2:$F$700,3,FALSE)</f>
        <v>솔루션영업팀</v>
      </c>
      <c r="G139" s="1217" t="str">
        <f>VLOOKUP(H139,'5.21명단'!$A$2:$F$700,4,FALSE)</f>
        <v>부장</v>
      </c>
      <c r="H139" s="1368">
        <v>103052</v>
      </c>
      <c r="I139" s="100" t="s">
        <v>1362</v>
      </c>
      <c r="J139" s="101">
        <v>470</v>
      </c>
      <c r="K139" s="220">
        <v>140</v>
      </c>
      <c r="L139" s="103">
        <f t="shared" si="4"/>
        <v>610</v>
      </c>
      <c r="M139" s="31"/>
      <c r="N139" s="32"/>
      <c r="O139" s="32"/>
      <c r="P139" s="34"/>
      <c r="Q139" s="34"/>
      <c r="R139" s="34"/>
      <c r="S139" s="32"/>
      <c r="T139" s="32"/>
      <c r="U139" s="32"/>
      <c r="V139" s="34" t="s">
        <v>379</v>
      </c>
      <c r="W139" s="35"/>
      <c r="X139" s="104"/>
      <c r="Y139" s="105" t="s">
        <v>145</v>
      </c>
      <c r="Z139" s="532"/>
      <c r="AA139"/>
    </row>
    <row r="140" spans="1:27" ht="22.5" x14ac:dyDescent="0.3">
      <c r="A140" s="106" t="s">
        <v>63</v>
      </c>
      <c r="B140" s="1082" t="s">
        <v>1123</v>
      </c>
      <c r="C140" s="99">
        <v>3</v>
      </c>
      <c r="D140" s="99">
        <v>24</v>
      </c>
      <c r="E140" s="99" t="s">
        <v>288</v>
      </c>
      <c r="F140" s="1209" t="str">
        <f>VLOOKUP(H140,'5.21명단'!$A$2:$F$700,3,FALSE)</f>
        <v>로봇제어팀</v>
      </c>
      <c r="G140" s="1210" t="str">
        <f>VLOOKUP(H140,'5.21명단'!$A$2:$F$700,4,FALSE)</f>
        <v>차장</v>
      </c>
      <c r="H140" s="1368">
        <v>123023</v>
      </c>
      <c r="I140" s="100" t="s">
        <v>1125</v>
      </c>
      <c r="J140" s="101">
        <v>440</v>
      </c>
      <c r="K140" s="102">
        <v>455</v>
      </c>
      <c r="L140" s="103">
        <f t="shared" si="4"/>
        <v>895</v>
      </c>
      <c r="M140" s="31"/>
      <c r="N140" s="32"/>
      <c r="O140" s="32"/>
      <c r="P140" s="34"/>
      <c r="Q140" s="34"/>
      <c r="R140" s="34"/>
      <c r="S140" s="32"/>
      <c r="T140" s="32"/>
      <c r="U140" s="32"/>
      <c r="V140" s="34" t="s">
        <v>330</v>
      </c>
      <c r="W140" s="35"/>
      <c r="X140" s="104"/>
      <c r="Y140" s="105" t="s">
        <v>67</v>
      </c>
      <c r="Z140" s="532"/>
      <c r="AA140"/>
    </row>
    <row r="141" spans="1:27" ht="22.5" x14ac:dyDescent="0.3">
      <c r="A141" s="199" t="s">
        <v>54</v>
      </c>
      <c r="B141" s="1095" t="s">
        <v>1285</v>
      </c>
      <c r="C141" s="99">
        <v>3</v>
      </c>
      <c r="D141" s="99">
        <v>21</v>
      </c>
      <c r="E141" s="99" t="s">
        <v>1286</v>
      </c>
      <c r="F141" s="1209" t="str">
        <f>VLOOKUP(H141,'5.21명단'!$A$2:$F$700,3,FALSE)</f>
        <v>솔루션서비스팀</v>
      </c>
      <c r="G141" s="1217" t="str">
        <f>VLOOKUP(H141,'5.21명단'!$A$2:$F$700,4,FALSE)</f>
        <v>부장</v>
      </c>
      <c r="H141" s="1368">
        <v>109004</v>
      </c>
      <c r="I141" s="100" t="s">
        <v>1288</v>
      </c>
      <c r="J141" s="101">
        <v>231</v>
      </c>
      <c r="K141" s="220">
        <v>225</v>
      </c>
      <c r="L141" s="103">
        <f t="shared" si="4"/>
        <v>456</v>
      </c>
      <c r="M141" s="31"/>
      <c r="N141" s="32"/>
      <c r="O141" s="32"/>
      <c r="P141" s="34"/>
      <c r="Q141" s="34"/>
      <c r="R141" s="34"/>
      <c r="S141" s="32"/>
      <c r="T141" s="32"/>
      <c r="U141" s="32"/>
      <c r="V141" s="34" t="s">
        <v>330</v>
      </c>
      <c r="W141" s="35"/>
      <c r="X141" s="104"/>
      <c r="Y141" s="105" t="s">
        <v>67</v>
      </c>
      <c r="Z141" s="532"/>
      <c r="AA141"/>
    </row>
    <row r="142" spans="1:27" ht="22.5" x14ac:dyDescent="0.3">
      <c r="A142" s="98" t="s">
        <v>54</v>
      </c>
      <c r="B142" s="1082" t="s">
        <v>1142</v>
      </c>
      <c r="C142" s="99">
        <v>5</v>
      </c>
      <c r="D142" s="99">
        <v>27</v>
      </c>
      <c r="E142" s="99" t="s">
        <v>288</v>
      </c>
      <c r="F142" s="1209" t="str">
        <f>VLOOKUP(H142,'5.21명단'!$A$2:$F$700,3,FALSE)</f>
        <v>로봇제어팀</v>
      </c>
      <c r="G142" s="1210" t="str">
        <f>VLOOKUP(H142,'5.21명단'!$A$2:$F$700,4,FALSE)</f>
        <v>대리</v>
      </c>
      <c r="H142" s="1368">
        <v>122129</v>
      </c>
      <c r="I142" s="100" t="s">
        <v>1138</v>
      </c>
      <c r="J142" s="101">
        <v>670</v>
      </c>
      <c r="K142" s="102">
        <v>430</v>
      </c>
      <c r="L142" s="103">
        <f t="shared" si="4"/>
        <v>1100</v>
      </c>
      <c r="M142" s="31"/>
      <c r="N142" s="32"/>
      <c r="O142" s="32"/>
      <c r="P142" s="34"/>
      <c r="Q142" s="34"/>
      <c r="R142" s="34"/>
      <c r="S142" s="32"/>
      <c r="T142" s="32"/>
      <c r="U142" s="32"/>
      <c r="V142" s="34" t="s">
        <v>1143</v>
      </c>
      <c r="W142" s="35"/>
      <c r="X142" s="104"/>
      <c r="Y142" s="105" t="s">
        <v>67</v>
      </c>
      <c r="Z142" s="532"/>
      <c r="AA142"/>
    </row>
    <row r="143" spans="1:27" ht="22.5" x14ac:dyDescent="0.3">
      <c r="A143" s="405" t="s">
        <v>1072</v>
      </c>
      <c r="B143" s="1085" t="s">
        <v>1073</v>
      </c>
      <c r="C143" s="320">
        <v>4</v>
      </c>
      <c r="D143" s="320">
        <v>21</v>
      </c>
      <c r="E143" s="320" t="s">
        <v>192</v>
      </c>
      <c r="F143" s="1224" t="str">
        <f>VLOOKUP(H143,'5.21명단'!$A$2:$F$700,3,FALSE)</f>
        <v>로보틱스팀</v>
      </c>
      <c r="G143" s="1225" t="str">
        <f>VLOOKUP(H143,'5.21명단'!$A$2:$F$700,4,FALSE)</f>
        <v>대리</v>
      </c>
      <c r="H143" s="1380">
        <v>107010</v>
      </c>
      <c r="I143" s="319" t="s">
        <v>1074</v>
      </c>
      <c r="J143" s="406">
        <v>530</v>
      </c>
      <c r="K143" s="407">
        <v>250</v>
      </c>
      <c r="L143" s="103">
        <f t="shared" si="4"/>
        <v>780</v>
      </c>
      <c r="M143" s="31"/>
      <c r="N143" s="32"/>
      <c r="O143" s="32"/>
      <c r="P143" s="34"/>
      <c r="Q143" s="34"/>
      <c r="R143" s="34"/>
      <c r="S143" s="32"/>
      <c r="T143" s="32"/>
      <c r="U143" s="32"/>
      <c r="V143" s="34" t="s">
        <v>972</v>
      </c>
      <c r="W143" s="35"/>
      <c r="X143" s="409"/>
      <c r="Y143" s="410" t="s">
        <v>60</v>
      </c>
      <c r="Z143" s="534"/>
      <c r="AA143"/>
    </row>
    <row r="144" spans="1:27" ht="22.5" x14ac:dyDescent="0.3">
      <c r="A144" s="501" t="s">
        <v>416</v>
      </c>
      <c r="B144" s="681" t="s">
        <v>1278</v>
      </c>
      <c r="C144" s="502">
        <v>5</v>
      </c>
      <c r="D144" s="502">
        <v>40</v>
      </c>
      <c r="E144" s="502" t="s">
        <v>511</v>
      </c>
      <c r="F144" s="1231" t="str">
        <f>VLOOKUP(H144,'5.21명단'!$A$2:$F$700,3,FALSE)</f>
        <v>솔루션서비스팀</v>
      </c>
      <c r="G144" s="1232" t="str">
        <f>VLOOKUP(H144,'5.21명단'!$A$2:$F$700,4,FALSE)</f>
        <v>부장</v>
      </c>
      <c r="H144" s="1385">
        <v>102037</v>
      </c>
      <c r="I144" s="503" t="s">
        <v>1280</v>
      </c>
      <c r="J144" s="504">
        <v>990</v>
      </c>
      <c r="K144" s="505">
        <v>535</v>
      </c>
      <c r="L144" s="103">
        <f t="shared" si="4"/>
        <v>1525</v>
      </c>
      <c r="M144" s="31"/>
      <c r="N144" s="32"/>
      <c r="O144" s="32"/>
      <c r="P144" s="656" t="s">
        <v>1281</v>
      </c>
      <c r="Q144" s="34"/>
      <c r="R144" s="34"/>
      <c r="S144" s="32"/>
      <c r="T144" s="32"/>
      <c r="U144" s="32"/>
      <c r="V144" s="34" t="s">
        <v>1876</v>
      </c>
      <c r="W144" s="35"/>
      <c r="X144" s="507"/>
      <c r="Y144" s="508" t="s">
        <v>1282</v>
      </c>
      <c r="Z144" s="515" t="s">
        <v>1686</v>
      </c>
      <c r="AA144"/>
    </row>
    <row r="145" spans="1:27" ht="22.5" x14ac:dyDescent="0.3">
      <c r="A145" s="199" t="s">
        <v>19</v>
      </c>
      <c r="B145" s="1095" t="s">
        <v>320</v>
      </c>
      <c r="C145" s="99">
        <v>2</v>
      </c>
      <c r="D145" s="99">
        <v>14</v>
      </c>
      <c r="E145" s="99" t="s">
        <v>222</v>
      </c>
      <c r="F145" s="1209" t="str">
        <f>VLOOKUP(H145,'5.21명단'!$A$2:$F$700,3,FALSE)</f>
        <v>SCM팀</v>
      </c>
      <c r="G145" s="1210" t="str">
        <f>VLOOKUP(H145,'5.21명단'!$A$2:$F$700,4,FALSE)</f>
        <v>과장</v>
      </c>
      <c r="H145" s="1368">
        <v>113011</v>
      </c>
      <c r="I145" s="100" t="s">
        <v>322</v>
      </c>
      <c r="J145" s="101">
        <v>470</v>
      </c>
      <c r="K145" s="102">
        <v>20</v>
      </c>
      <c r="L145" s="103">
        <f t="shared" si="4"/>
        <v>490</v>
      </c>
      <c r="M145" s="31"/>
      <c r="N145" s="32"/>
      <c r="O145" s="32"/>
      <c r="P145" s="34"/>
      <c r="Q145" s="34"/>
      <c r="R145" s="34"/>
      <c r="S145" s="32"/>
      <c r="T145" s="32"/>
      <c r="U145" s="32"/>
      <c r="V145" s="34" t="s">
        <v>323</v>
      </c>
      <c r="W145" s="35"/>
      <c r="X145" s="104"/>
      <c r="Y145" s="105" t="s">
        <v>324</v>
      </c>
      <c r="Z145" s="534"/>
      <c r="AA145"/>
    </row>
    <row r="146" spans="1:27" ht="22.5" x14ac:dyDescent="0.3">
      <c r="A146" s="199" t="s">
        <v>63</v>
      </c>
      <c r="B146" s="1095" t="s">
        <v>2181</v>
      </c>
      <c r="C146" s="99">
        <v>2</v>
      </c>
      <c r="D146" s="99">
        <v>16</v>
      </c>
      <c r="E146" s="99" t="s">
        <v>2171</v>
      </c>
      <c r="F146" s="1209" t="str">
        <f>VLOOKUP(H146,'5.21명단'!$A$2:$F$700,3,FALSE)</f>
        <v>자동화1팀</v>
      </c>
      <c r="G146" s="1210" t="str">
        <f>VLOOKUP(H146,'5.21명단'!$A$2:$F$700,4,FALSE)</f>
        <v>대리</v>
      </c>
      <c r="H146" s="1368">
        <v>118008</v>
      </c>
      <c r="I146" s="100" t="s">
        <v>2182</v>
      </c>
      <c r="J146" s="101">
        <v>50</v>
      </c>
      <c r="K146" s="102">
        <v>60</v>
      </c>
      <c r="L146" s="103">
        <f t="shared" si="4"/>
        <v>110</v>
      </c>
      <c r="M146" s="31"/>
      <c r="N146" s="32"/>
      <c r="O146" s="32"/>
      <c r="P146" s="34"/>
      <c r="Q146" s="34"/>
      <c r="R146" s="34"/>
      <c r="S146" s="32"/>
      <c r="T146" s="32"/>
      <c r="U146" s="32"/>
      <c r="V146" s="34" t="s">
        <v>2185</v>
      </c>
      <c r="W146" s="35"/>
      <c r="X146" s="104"/>
      <c r="Y146" s="105" t="s">
        <v>1383</v>
      </c>
      <c r="Z146" s="534" t="s">
        <v>1629</v>
      </c>
      <c r="AA146"/>
    </row>
    <row r="147" spans="1:27" ht="22.5" x14ac:dyDescent="0.3">
      <c r="A147" s="199" t="s">
        <v>63</v>
      </c>
      <c r="B147" s="1095" t="s">
        <v>2181</v>
      </c>
      <c r="C147" s="99">
        <v>2</v>
      </c>
      <c r="D147" s="99">
        <v>16</v>
      </c>
      <c r="E147" s="99" t="s">
        <v>2171</v>
      </c>
      <c r="F147" s="1209" t="str">
        <f>VLOOKUP(H147,'5.21명단'!$A$2:$F$700,3,FALSE)</f>
        <v>설비기술팀</v>
      </c>
      <c r="G147" s="1210" t="str">
        <f>VLOOKUP(H147,'5.21명단'!$A$2:$F$700,4,FALSE)</f>
        <v>과장</v>
      </c>
      <c r="H147" s="1368">
        <v>112028</v>
      </c>
      <c r="I147" s="100" t="s">
        <v>2183</v>
      </c>
      <c r="J147" s="101">
        <v>50</v>
      </c>
      <c r="K147" s="102">
        <v>60</v>
      </c>
      <c r="L147" s="103">
        <f t="shared" si="4"/>
        <v>110</v>
      </c>
      <c r="M147" s="31"/>
      <c r="N147" s="32"/>
      <c r="O147" s="32"/>
      <c r="P147" s="34"/>
      <c r="Q147" s="34"/>
      <c r="R147" s="34"/>
      <c r="S147" s="32"/>
      <c r="T147" s="32"/>
      <c r="U147" s="656" t="s">
        <v>669</v>
      </c>
      <c r="V147" s="34" t="s">
        <v>2185</v>
      </c>
      <c r="W147" s="35"/>
      <c r="X147" s="104"/>
      <c r="Y147" s="105" t="s">
        <v>1383</v>
      </c>
      <c r="Z147" s="534" t="s">
        <v>1999</v>
      </c>
      <c r="AA147"/>
    </row>
    <row r="148" spans="1:27" ht="22.5" x14ac:dyDescent="0.3">
      <c r="A148" s="199" t="s">
        <v>63</v>
      </c>
      <c r="B148" s="1095" t="s">
        <v>2181</v>
      </c>
      <c r="C148" s="99">
        <v>2</v>
      </c>
      <c r="D148" s="99">
        <v>16</v>
      </c>
      <c r="E148" s="99" t="s">
        <v>2171</v>
      </c>
      <c r="F148" s="1209" t="str">
        <f>VLOOKUP(H148,'5.21명단'!$A$2:$F$700,3,FALSE)</f>
        <v>자동화2팀</v>
      </c>
      <c r="G148" s="1210" t="str">
        <f>VLOOKUP(H148,'5.21명단'!$A$2:$F$700,4,FALSE)</f>
        <v>과장</v>
      </c>
      <c r="H148" s="1368">
        <v>115009</v>
      </c>
      <c r="I148" s="100" t="s">
        <v>2169</v>
      </c>
      <c r="J148" s="101">
        <v>50</v>
      </c>
      <c r="K148" s="102">
        <v>60</v>
      </c>
      <c r="L148" s="103">
        <f t="shared" si="4"/>
        <v>110</v>
      </c>
      <c r="M148" s="31"/>
      <c r="N148" s="32"/>
      <c r="O148" s="32"/>
      <c r="P148" s="34"/>
      <c r="Q148" s="34"/>
      <c r="R148" s="34"/>
      <c r="S148" s="32"/>
      <c r="T148" s="32"/>
      <c r="U148" s="32"/>
      <c r="V148" s="34" t="s">
        <v>2185</v>
      </c>
      <c r="W148" s="35"/>
      <c r="X148" s="104"/>
      <c r="Y148" s="105" t="s">
        <v>1383</v>
      </c>
      <c r="Z148" s="534" t="s">
        <v>2192</v>
      </c>
      <c r="AA148"/>
    </row>
    <row r="149" spans="1:27" ht="22.5" x14ac:dyDescent="0.3">
      <c r="A149" s="199" t="s">
        <v>63</v>
      </c>
      <c r="B149" s="1095" t="s">
        <v>2250</v>
      </c>
      <c r="C149" s="99">
        <v>3</v>
      </c>
      <c r="D149" s="99">
        <v>8</v>
      </c>
      <c r="E149" s="99" t="s">
        <v>789</v>
      </c>
      <c r="F149" s="1209" t="str">
        <f>VLOOKUP(H149,'5.21명단'!$A$2:$F$700,3,FALSE)</f>
        <v>감사팀</v>
      </c>
      <c r="G149" s="1210" t="str">
        <f>VLOOKUP(H149,'5.21명단'!$A$2:$F$700,4,FALSE)</f>
        <v>차장</v>
      </c>
      <c r="H149" s="1368">
        <v>105003</v>
      </c>
      <c r="I149" s="100" t="s">
        <v>2251</v>
      </c>
      <c r="J149" s="101">
        <v>600</v>
      </c>
      <c r="K149" s="102">
        <v>332</v>
      </c>
      <c r="L149" s="103">
        <f t="shared" si="4"/>
        <v>932</v>
      </c>
      <c r="M149" s="31"/>
      <c r="N149" s="32"/>
      <c r="O149" s="32"/>
      <c r="P149" s="34"/>
      <c r="Q149" s="34"/>
      <c r="R149" s="34"/>
      <c r="S149" s="32"/>
      <c r="T149" s="32"/>
      <c r="U149" s="32"/>
      <c r="V149" s="34" t="s">
        <v>1926</v>
      </c>
      <c r="W149" s="35"/>
      <c r="X149" s="104"/>
      <c r="Y149" s="105" t="s">
        <v>468</v>
      </c>
      <c r="Z149" s="534" t="s">
        <v>2226</v>
      </c>
      <c r="AA149"/>
    </row>
    <row r="150" spans="1:27" ht="22.5" x14ac:dyDescent="0.3">
      <c r="A150" s="98" t="s">
        <v>54</v>
      </c>
      <c r="B150" s="1320" t="s">
        <v>854</v>
      </c>
      <c r="C150" s="99">
        <v>5</v>
      </c>
      <c r="D150" s="99">
        <v>27</v>
      </c>
      <c r="E150" s="99" t="s">
        <v>288</v>
      </c>
      <c r="F150" s="1209" t="str">
        <f>VLOOKUP(H150,'5.21명단'!$A$2:$F$700,3,FALSE)</f>
        <v>로봇제어팀</v>
      </c>
      <c r="G150" s="1210" t="str">
        <f>VLOOKUP(H150,'5.21명단'!$A$2:$F$700,4,FALSE)</f>
        <v>대리</v>
      </c>
      <c r="H150" s="1368">
        <v>116023</v>
      </c>
      <c r="I150" s="100" t="s">
        <v>1133</v>
      </c>
      <c r="J150" s="101">
        <v>620</v>
      </c>
      <c r="K150" s="102">
        <v>430</v>
      </c>
      <c r="L150" s="103">
        <f t="shared" si="4"/>
        <v>1050</v>
      </c>
      <c r="M150" s="31"/>
      <c r="N150" s="32"/>
      <c r="O150" s="32"/>
      <c r="P150" s="34"/>
      <c r="Q150" s="34"/>
      <c r="R150" s="34"/>
      <c r="S150" s="32"/>
      <c r="T150" s="32"/>
      <c r="U150" s="32"/>
      <c r="V150" s="34" t="s">
        <v>1134</v>
      </c>
      <c r="W150" s="35"/>
      <c r="X150" s="104"/>
      <c r="Y150" s="105" t="s">
        <v>67</v>
      </c>
      <c r="Z150" s="533"/>
      <c r="AA150"/>
    </row>
    <row r="151" spans="1:27" ht="22.5" x14ac:dyDescent="0.3">
      <c r="A151" s="106" t="s">
        <v>54</v>
      </c>
      <c r="B151" s="1082" t="s">
        <v>1208</v>
      </c>
      <c r="C151" s="99">
        <v>5</v>
      </c>
      <c r="D151" s="99">
        <v>27</v>
      </c>
      <c r="E151" s="99" t="s">
        <v>288</v>
      </c>
      <c r="F151" s="1209" t="str">
        <f>VLOOKUP(H151,'5.21명단'!$A$2:$F$700,3,FALSE)</f>
        <v>공정장비팀</v>
      </c>
      <c r="G151" s="1210" t="str">
        <f>VLOOKUP(H151,'5.21명단'!$A$2:$F$700,4,FALSE)</f>
        <v>대리</v>
      </c>
      <c r="H151" s="1368">
        <v>116052</v>
      </c>
      <c r="I151" s="100" t="s">
        <v>1204</v>
      </c>
      <c r="J151" s="101">
        <v>620</v>
      </c>
      <c r="K151" s="102">
        <v>430</v>
      </c>
      <c r="L151" s="103">
        <f t="shared" si="4"/>
        <v>1050</v>
      </c>
      <c r="M151" s="31"/>
      <c r="N151" s="32"/>
      <c r="O151" s="32"/>
      <c r="P151" s="34"/>
      <c r="Q151" s="34"/>
      <c r="R151" s="34"/>
      <c r="S151" s="32"/>
      <c r="T151" s="32"/>
      <c r="U151" s="32"/>
      <c r="V151" s="34" t="s">
        <v>1209</v>
      </c>
      <c r="W151" s="35"/>
      <c r="X151" s="104"/>
      <c r="Y151" s="105" t="s">
        <v>67</v>
      </c>
      <c r="Z151" s="533"/>
      <c r="AA151"/>
    </row>
    <row r="152" spans="1:27" ht="16.5" customHeight="1" x14ac:dyDescent="0.3">
      <c r="A152" s="205" t="s">
        <v>175</v>
      </c>
      <c r="B152" s="1095" t="s">
        <v>749</v>
      </c>
      <c r="C152" s="99">
        <v>3</v>
      </c>
      <c r="D152" s="99">
        <v>18</v>
      </c>
      <c r="E152" s="99" t="s">
        <v>714</v>
      </c>
      <c r="F152" s="1209" t="str">
        <f>VLOOKUP(H152,'5.21명단'!$A$2:$F$700,3,FALSE)</f>
        <v>품질보증팀(테크노)</v>
      </c>
      <c r="G152" s="1210" t="str">
        <f>VLOOKUP(H152,'5.21명단'!$A$2:$F$700,4,FALSE)</f>
        <v>계장</v>
      </c>
      <c r="H152" s="1368">
        <v>116027</v>
      </c>
      <c r="I152" s="100" t="s">
        <v>745</v>
      </c>
      <c r="J152" s="101">
        <v>540</v>
      </c>
      <c r="K152" s="102">
        <v>30</v>
      </c>
      <c r="L152" s="103">
        <f t="shared" si="4"/>
        <v>570</v>
      </c>
      <c r="M152" s="31"/>
      <c r="N152" s="32"/>
      <c r="O152" s="32"/>
      <c r="P152" s="34"/>
      <c r="Q152" s="34"/>
      <c r="R152" s="34"/>
      <c r="S152" s="32"/>
      <c r="T152" s="32"/>
      <c r="U152" s="32"/>
      <c r="V152" s="35" t="s">
        <v>750</v>
      </c>
      <c r="W152" s="35"/>
      <c r="X152" s="104"/>
      <c r="Y152" s="105" t="s">
        <v>735</v>
      </c>
      <c r="Z152" s="533"/>
      <c r="AA152"/>
    </row>
    <row r="153" spans="1:27" ht="22.5" x14ac:dyDescent="0.3">
      <c r="A153" s="199" t="s">
        <v>54</v>
      </c>
      <c r="B153" s="1095" t="s">
        <v>574</v>
      </c>
      <c r="C153" s="99">
        <v>2</v>
      </c>
      <c r="D153" s="99">
        <v>16</v>
      </c>
      <c r="E153" s="99" t="s">
        <v>222</v>
      </c>
      <c r="F153" s="1209" t="str">
        <f>VLOOKUP(H153,'5.21명단'!$A$2:$F$700,3,FALSE)</f>
        <v>레일공정팀(테크노)</v>
      </c>
      <c r="G153" s="1210" t="str">
        <f>VLOOKUP(H153,'5.21명단'!$A$2:$F$700,4,FALSE)</f>
        <v>주임</v>
      </c>
      <c r="H153" s="1368">
        <v>122141</v>
      </c>
      <c r="I153" s="100" t="s">
        <v>575</v>
      </c>
      <c r="J153" s="101">
        <v>490</v>
      </c>
      <c r="K153" s="102">
        <v>70</v>
      </c>
      <c r="L153" s="103">
        <f t="shared" si="4"/>
        <v>560</v>
      </c>
      <c r="M153" s="31"/>
      <c r="N153" s="32"/>
      <c r="O153" s="32"/>
      <c r="P153" s="34"/>
      <c r="Q153" s="34"/>
      <c r="R153" s="34"/>
      <c r="S153" s="32"/>
      <c r="T153" s="32"/>
      <c r="U153" s="32"/>
      <c r="V153" s="34" t="s">
        <v>576</v>
      </c>
      <c r="W153" s="35"/>
      <c r="X153" s="104"/>
      <c r="Y153" s="105" t="s">
        <v>348</v>
      </c>
      <c r="Z153" s="533"/>
      <c r="AA153"/>
    </row>
    <row r="154" spans="1:27" ht="22.5" x14ac:dyDescent="0.3">
      <c r="A154" s="199" t="s">
        <v>63</v>
      </c>
      <c r="B154" s="1103" t="s">
        <v>367</v>
      </c>
      <c r="C154" s="99">
        <v>2</v>
      </c>
      <c r="D154" s="99">
        <v>16</v>
      </c>
      <c r="E154" s="99" t="s">
        <v>380</v>
      </c>
      <c r="F154" s="1209" t="str">
        <f>VLOOKUP(H154,'5.21명단'!$A$2:$F$700,3,FALSE)</f>
        <v>재무회계팀</v>
      </c>
      <c r="G154" s="1210" t="str">
        <f>VLOOKUP(H154,'5.21명단'!$A$2:$F$700,4,FALSE)</f>
        <v>주임</v>
      </c>
      <c r="H154" s="1368">
        <v>123021</v>
      </c>
      <c r="I154" s="100" t="s">
        <v>378</v>
      </c>
      <c r="J154" s="101">
        <v>510</v>
      </c>
      <c r="K154" s="102">
        <v>217</v>
      </c>
      <c r="L154" s="103">
        <f t="shared" si="4"/>
        <v>727</v>
      </c>
      <c r="M154" s="31"/>
      <c r="N154" s="32"/>
      <c r="O154" s="32"/>
      <c r="P154" s="34"/>
      <c r="Q154" s="34"/>
      <c r="R154" s="34"/>
      <c r="S154" s="32"/>
      <c r="T154" s="32"/>
      <c r="U154" s="32"/>
      <c r="V154" s="34" t="s">
        <v>259</v>
      </c>
      <c r="W154" s="35"/>
      <c r="X154" s="104"/>
      <c r="Y154" s="105" t="s">
        <v>60</v>
      </c>
      <c r="Z154" s="533"/>
      <c r="AA154"/>
    </row>
    <row r="155" spans="1:27" ht="22.5" x14ac:dyDescent="0.3">
      <c r="A155" s="1319" t="s">
        <v>416</v>
      </c>
      <c r="B155" s="1095" t="s">
        <v>886</v>
      </c>
      <c r="C155" s="99">
        <v>3</v>
      </c>
      <c r="D155" s="99">
        <v>20</v>
      </c>
      <c r="E155" s="99" t="s">
        <v>222</v>
      </c>
      <c r="F155" s="1209" t="str">
        <f>VLOOKUP(H155,'5.21명단'!$A$2:$F$700,3,FALSE)</f>
        <v>제어팀</v>
      </c>
      <c r="G155" s="1210" t="str">
        <f>VLOOKUP(H155,'5.21명단'!$A$2:$F$700,4,FALSE)</f>
        <v>과장</v>
      </c>
      <c r="H155" s="1368">
        <v>110073</v>
      </c>
      <c r="I155" s="100" t="s">
        <v>881</v>
      </c>
      <c r="J155" s="101">
        <v>590</v>
      </c>
      <c r="K155" s="102">
        <v>268.60000000000002</v>
      </c>
      <c r="L155" s="103">
        <f t="shared" si="4"/>
        <v>858.6</v>
      </c>
      <c r="M155" s="31"/>
      <c r="N155" s="32"/>
      <c r="O155" s="32"/>
      <c r="P155" s="34"/>
      <c r="Q155" s="34"/>
      <c r="R155" s="34"/>
      <c r="S155" s="32"/>
      <c r="T155" s="32"/>
      <c r="U155" s="32"/>
      <c r="V155" s="34" t="s">
        <v>887</v>
      </c>
      <c r="W155" s="35"/>
      <c r="X155" s="104"/>
      <c r="Y155" s="105" t="s">
        <v>883</v>
      </c>
      <c r="Z155" s="533"/>
      <c r="AA155"/>
    </row>
    <row r="156" spans="1:27" ht="22.5" x14ac:dyDescent="0.3">
      <c r="A156" s="276" t="s">
        <v>54</v>
      </c>
      <c r="B156" s="1101" t="s">
        <v>672</v>
      </c>
      <c r="C156" s="277">
        <v>4</v>
      </c>
      <c r="D156" s="277">
        <v>22</v>
      </c>
      <c r="E156" s="277" t="s">
        <v>589</v>
      </c>
      <c r="F156" s="1215" t="str">
        <f>VLOOKUP(H156,'5.21명단'!$A$2:$F$700,3,FALSE)</f>
        <v>생산1팀(성서)</v>
      </c>
      <c r="G156" s="1221" t="str">
        <f>VLOOKUP(H156,'5.21명단'!$A$2:$F$700,4,FALSE)</f>
        <v>대리</v>
      </c>
      <c r="H156" s="1370">
        <v>116043</v>
      </c>
      <c r="I156" s="278" t="s">
        <v>673</v>
      </c>
      <c r="J156" s="279">
        <v>440</v>
      </c>
      <c r="K156" s="280">
        <v>323.8</v>
      </c>
      <c r="L156" s="103">
        <f t="shared" si="4"/>
        <v>763.8</v>
      </c>
      <c r="M156" s="282"/>
      <c r="N156" s="269"/>
      <c r="O156" s="269"/>
      <c r="P156" s="283"/>
      <c r="Q156" s="283"/>
      <c r="R156" s="283"/>
      <c r="S156" s="269"/>
      <c r="T156" s="269"/>
      <c r="U156" s="269"/>
      <c r="V156" s="283" t="s">
        <v>674</v>
      </c>
      <c r="W156" s="284" t="s">
        <v>675</v>
      </c>
      <c r="X156" s="285"/>
      <c r="Y156" s="286" t="s">
        <v>592</v>
      </c>
      <c r="Z156" s="533"/>
      <c r="AA156"/>
    </row>
    <row r="157" spans="1:27" ht="17.25" thickBot="1" x14ac:dyDescent="0.35">
      <c r="A157" s="109" t="s">
        <v>63</v>
      </c>
      <c r="B157" s="1083" t="s">
        <v>1224</v>
      </c>
      <c r="C157" s="110">
        <v>3</v>
      </c>
      <c r="D157" s="110">
        <v>24</v>
      </c>
      <c r="E157" s="110" t="s">
        <v>1225</v>
      </c>
      <c r="F157" s="1240" t="str">
        <f>VLOOKUP(H157,'5.21명단'!$A$2:$F$700,3,FALSE)</f>
        <v>시스템개발팀</v>
      </c>
      <c r="G157" s="1241" t="str">
        <f>VLOOKUP(H157,'5.21명단'!$A$2:$F$700,4,FALSE)</f>
        <v>주임</v>
      </c>
      <c r="H157" s="1387">
        <v>123072</v>
      </c>
      <c r="I157" s="111" t="s">
        <v>1242</v>
      </c>
      <c r="J157" s="112">
        <v>500</v>
      </c>
      <c r="K157" s="113">
        <v>210</v>
      </c>
      <c r="L157" s="114">
        <f t="shared" si="4"/>
        <v>710</v>
      </c>
      <c r="M157" s="54"/>
      <c r="N157" s="55"/>
      <c r="O157" s="55"/>
      <c r="P157" s="56"/>
      <c r="Q157" s="56"/>
      <c r="R157" s="56"/>
      <c r="S157" s="55"/>
      <c r="T157" s="55"/>
      <c r="U157" s="55"/>
      <c r="V157" s="56">
        <v>0</v>
      </c>
      <c r="W157" s="57"/>
      <c r="X157" s="115"/>
      <c r="Y157" s="116" t="s">
        <v>331</v>
      </c>
      <c r="Z157" s="536"/>
      <c r="AA157"/>
    </row>
    <row r="158" spans="1:27" ht="22.5" x14ac:dyDescent="0.3">
      <c r="A158" s="199" t="s">
        <v>54</v>
      </c>
      <c r="B158" s="1095" t="s">
        <v>642</v>
      </c>
      <c r="C158" s="99">
        <v>2</v>
      </c>
      <c r="D158" s="99">
        <v>14</v>
      </c>
      <c r="E158" s="99" t="s">
        <v>83</v>
      </c>
      <c r="F158" s="1209" t="str">
        <f>VLOOKUP(H158,'5.21명단'!$A$2:$F$700,3,FALSE)</f>
        <v>제품출하팀(테크노)</v>
      </c>
      <c r="G158" s="1210" t="str">
        <f>VLOOKUP(H158,'5.21명단'!$A$2:$F$700,4,FALSE)</f>
        <v>대리</v>
      </c>
      <c r="H158" s="1368">
        <v>117045</v>
      </c>
      <c r="I158" s="100" t="s">
        <v>643</v>
      </c>
      <c r="J158" s="101">
        <v>480</v>
      </c>
      <c r="K158" s="102">
        <v>10</v>
      </c>
      <c r="L158" s="103">
        <f t="shared" ref="L158:L166" si="5">J158+K158</f>
        <v>490</v>
      </c>
      <c r="M158" s="31"/>
      <c r="N158" s="32"/>
      <c r="O158" s="32"/>
      <c r="P158" s="34"/>
      <c r="Q158" s="34"/>
      <c r="R158" s="34"/>
      <c r="S158" s="32"/>
      <c r="T158" s="32"/>
      <c r="U158" s="32"/>
      <c r="V158" s="34"/>
      <c r="W158" s="35" t="s">
        <v>644</v>
      </c>
      <c r="X158" s="104"/>
      <c r="Y158" s="105" t="s">
        <v>280</v>
      </c>
      <c r="Z158" s="516"/>
      <c r="AA158"/>
    </row>
    <row r="159" spans="1:27" ht="22.5" x14ac:dyDescent="0.3">
      <c r="A159" s="106" t="s">
        <v>63</v>
      </c>
      <c r="B159" s="1082" t="s">
        <v>1067</v>
      </c>
      <c r="C159" s="99">
        <v>3</v>
      </c>
      <c r="D159" s="99">
        <v>18</v>
      </c>
      <c r="E159" s="99" t="s">
        <v>83</v>
      </c>
      <c r="F159" s="1209" t="str">
        <f>VLOOKUP(H159,'5.21명단'!$A$2:$F$700,3,FALSE)</f>
        <v>로보틱스팀</v>
      </c>
      <c r="G159" s="1210" t="str">
        <f>VLOOKUP(H159,'5.21명단'!$A$2:$F$700,4,FALSE)</f>
        <v>과장</v>
      </c>
      <c r="H159" s="1368">
        <v>112039</v>
      </c>
      <c r="I159" s="100" t="s">
        <v>1069</v>
      </c>
      <c r="J159" s="101">
        <v>580</v>
      </c>
      <c r="K159" s="102">
        <v>220</v>
      </c>
      <c r="L159" s="103">
        <f t="shared" si="5"/>
        <v>800</v>
      </c>
      <c r="M159" s="31"/>
      <c r="N159" s="32"/>
      <c r="O159" s="32"/>
      <c r="P159" s="34"/>
      <c r="Q159" s="34"/>
      <c r="R159" s="34"/>
      <c r="S159" s="32"/>
      <c r="T159" s="32"/>
      <c r="U159" s="32"/>
      <c r="V159" s="34"/>
      <c r="W159" s="35" t="s">
        <v>669</v>
      </c>
      <c r="X159" s="104"/>
      <c r="Y159" s="105" t="s">
        <v>60</v>
      </c>
      <c r="Z159" s="517"/>
      <c r="AA159"/>
    </row>
    <row r="160" spans="1:27" ht="22.5" x14ac:dyDescent="0.3">
      <c r="A160" s="106" t="s">
        <v>63</v>
      </c>
      <c r="B160" s="1082" t="s">
        <v>1193</v>
      </c>
      <c r="C160" s="99">
        <v>2</v>
      </c>
      <c r="D160" s="99">
        <v>13</v>
      </c>
      <c r="E160" s="99" t="s">
        <v>2186</v>
      </c>
      <c r="F160" s="1209" t="str">
        <f>VLOOKUP(H160,'5.21명단'!$A$2:$F$700,3,FALSE)</f>
        <v>공정장비팀</v>
      </c>
      <c r="G160" s="1210" t="str">
        <f>VLOOKUP(H160,'5.21명단'!$A$2:$F$700,4,FALSE)</f>
        <v>차장</v>
      </c>
      <c r="H160" s="1368">
        <v>109011</v>
      </c>
      <c r="I160" s="100" t="s">
        <v>2187</v>
      </c>
      <c r="J160" s="101">
        <v>50</v>
      </c>
      <c r="K160" s="102">
        <v>60</v>
      </c>
      <c r="L160" s="103">
        <f t="shared" si="5"/>
        <v>110</v>
      </c>
      <c r="M160" s="31"/>
      <c r="N160" s="32"/>
      <c r="O160" s="32"/>
      <c r="P160" s="34"/>
      <c r="Q160" s="34"/>
      <c r="R160" s="34"/>
      <c r="S160" s="32"/>
      <c r="T160" s="32"/>
      <c r="U160" s="32"/>
      <c r="V160" s="34"/>
      <c r="W160" s="35" t="s">
        <v>337</v>
      </c>
      <c r="X160" s="104"/>
      <c r="Y160" s="105" t="s">
        <v>1196</v>
      </c>
      <c r="Z160" s="517"/>
      <c r="AA160"/>
    </row>
    <row r="161" spans="1:27" ht="22.5" x14ac:dyDescent="0.3">
      <c r="A161" s="106" t="s">
        <v>63</v>
      </c>
      <c r="B161" s="1082" t="s">
        <v>1193</v>
      </c>
      <c r="C161" s="99">
        <v>2</v>
      </c>
      <c r="D161" s="99">
        <v>12</v>
      </c>
      <c r="E161" s="99" t="s">
        <v>2186</v>
      </c>
      <c r="F161" s="1209" t="str">
        <f>VLOOKUP(H161,'5.21명단'!$A$2:$F$700,3,FALSE)</f>
        <v>공정장비팀</v>
      </c>
      <c r="G161" s="1210" t="str">
        <f>VLOOKUP(H161,'5.21명단'!$A$2:$F$700,4,FALSE)</f>
        <v>계장</v>
      </c>
      <c r="H161" s="1368">
        <v>121041</v>
      </c>
      <c r="I161" s="100" t="s">
        <v>2188</v>
      </c>
      <c r="J161" s="101">
        <v>50</v>
      </c>
      <c r="K161" s="102">
        <v>60</v>
      </c>
      <c r="L161" s="103">
        <f t="shared" si="5"/>
        <v>110</v>
      </c>
      <c r="M161" s="31"/>
      <c r="N161" s="32"/>
      <c r="O161" s="32"/>
      <c r="P161" s="34"/>
      <c r="Q161" s="34"/>
      <c r="R161" s="34"/>
      <c r="S161" s="32"/>
      <c r="T161" s="32"/>
      <c r="U161" s="32"/>
      <c r="V161" s="34"/>
      <c r="W161" s="35" t="s">
        <v>337</v>
      </c>
      <c r="X161" s="104"/>
      <c r="Y161" s="105" t="s">
        <v>1196</v>
      </c>
      <c r="Z161" s="517"/>
      <c r="AA161"/>
    </row>
    <row r="162" spans="1:27" ht="22.5" x14ac:dyDescent="0.3">
      <c r="A162" s="199" t="s">
        <v>70</v>
      </c>
      <c r="B162" s="1095" t="s">
        <v>1386</v>
      </c>
      <c r="C162" s="99">
        <v>3</v>
      </c>
      <c r="D162" s="99">
        <v>18</v>
      </c>
      <c r="E162" s="99" t="s">
        <v>199</v>
      </c>
      <c r="F162" s="1209" t="str">
        <f>VLOOKUP(H162,'5.21명단'!$A$2:$F$700,3,FALSE)</f>
        <v>솔루션개발팀</v>
      </c>
      <c r="G162" s="1210" t="str">
        <f>VLOOKUP(H162,'5.21명단'!$A$2:$F$700,4,FALSE)</f>
        <v>차장</v>
      </c>
      <c r="H162" s="1368">
        <v>111024</v>
      </c>
      <c r="I162" s="100" t="s">
        <v>1388</v>
      </c>
      <c r="J162" s="101">
        <v>580</v>
      </c>
      <c r="K162" s="102">
        <v>30</v>
      </c>
      <c r="L162" s="103">
        <f t="shared" si="5"/>
        <v>610</v>
      </c>
      <c r="M162" s="31"/>
      <c r="N162" s="32"/>
      <c r="O162" s="32"/>
      <c r="P162" s="34"/>
      <c r="Q162" s="34"/>
      <c r="R162" s="34"/>
      <c r="S162" s="32"/>
      <c r="T162" s="32"/>
      <c r="U162" s="32"/>
      <c r="V162" s="34"/>
      <c r="W162" s="34" t="s">
        <v>389</v>
      </c>
      <c r="X162" s="104"/>
      <c r="Y162" s="105" t="s">
        <v>26</v>
      </c>
      <c r="Z162" s="517"/>
      <c r="AA162"/>
    </row>
    <row r="163" spans="1:27" ht="22.5" x14ac:dyDescent="0.3">
      <c r="A163" s="276" t="s">
        <v>416</v>
      </c>
      <c r="B163" s="1092" t="s">
        <v>843</v>
      </c>
      <c r="C163" s="277">
        <v>4</v>
      </c>
      <c r="D163" s="277">
        <v>22</v>
      </c>
      <c r="E163" s="277" t="s">
        <v>538</v>
      </c>
      <c r="F163" s="1215" t="str">
        <f>VLOOKUP(H163,'5.21명단'!$A$2:$F$700,3,FALSE)</f>
        <v>자동화2팀</v>
      </c>
      <c r="G163" s="1216" t="str">
        <f>VLOOKUP(H163,'5.21명단'!$A$2:$F$700,4,FALSE)</f>
        <v>차장</v>
      </c>
      <c r="H163" s="1370">
        <v>106070</v>
      </c>
      <c r="I163" s="278" t="s">
        <v>845</v>
      </c>
      <c r="J163" s="279">
        <v>636</v>
      </c>
      <c r="K163" s="295">
        <v>222.6</v>
      </c>
      <c r="L163" s="281">
        <f t="shared" si="5"/>
        <v>858.6</v>
      </c>
      <c r="M163" s="282"/>
      <c r="N163" s="269"/>
      <c r="O163" s="269"/>
      <c r="P163" s="283"/>
      <c r="Q163" s="342"/>
      <c r="R163" s="283"/>
      <c r="S163" s="269"/>
      <c r="T163" s="269"/>
      <c r="U163" s="269"/>
      <c r="V163" s="283"/>
      <c r="W163" s="284" t="s">
        <v>846</v>
      </c>
      <c r="X163" s="285"/>
      <c r="Y163" s="286" t="s">
        <v>543</v>
      </c>
      <c r="Z163" s="517" t="s">
        <v>1630</v>
      </c>
      <c r="AA163"/>
    </row>
    <row r="164" spans="1:27" ht="22.5" x14ac:dyDescent="0.3">
      <c r="A164" s="538" t="s">
        <v>54</v>
      </c>
      <c r="B164" s="1114" t="s">
        <v>355</v>
      </c>
      <c r="C164" s="186">
        <v>3</v>
      </c>
      <c r="D164" s="186">
        <v>18</v>
      </c>
      <c r="E164" s="187" t="s">
        <v>21</v>
      </c>
      <c r="F164" s="1233" t="str">
        <f>VLOOKUP(H164,'5.21명단'!$A$2:$F$700,3,FALSE)</f>
        <v>재무회계팀</v>
      </c>
      <c r="G164" s="1234" t="str">
        <f>VLOOKUP(H164,'5.21명단'!$A$2:$F$700,4,FALSE)</f>
        <v>부장</v>
      </c>
      <c r="H164" s="1372">
        <v>105046</v>
      </c>
      <c r="I164" s="186" t="s">
        <v>357</v>
      </c>
      <c r="J164" s="188">
        <v>600</v>
      </c>
      <c r="K164" s="189">
        <v>332</v>
      </c>
      <c r="L164" s="190">
        <f t="shared" si="5"/>
        <v>932</v>
      </c>
      <c r="M164" s="191"/>
      <c r="N164" s="192"/>
      <c r="O164" s="192"/>
      <c r="P164" s="539"/>
      <c r="Q164" s="539"/>
      <c r="R164" s="539"/>
      <c r="S164" s="192"/>
      <c r="T164" s="192"/>
      <c r="U164" s="192"/>
      <c r="V164" s="539"/>
      <c r="W164" s="540" t="s">
        <v>358</v>
      </c>
      <c r="X164" s="541"/>
      <c r="Y164" s="542" t="s">
        <v>67</v>
      </c>
      <c r="Z164" s="517"/>
      <c r="AA164"/>
    </row>
    <row r="165" spans="1:27" ht="22.5" x14ac:dyDescent="0.3">
      <c r="A165" s="205" t="s">
        <v>63</v>
      </c>
      <c r="B165" s="1103" t="s">
        <v>608</v>
      </c>
      <c r="C165" s="99">
        <v>3</v>
      </c>
      <c r="D165" s="99">
        <v>20</v>
      </c>
      <c r="E165" s="99" t="s">
        <v>222</v>
      </c>
      <c r="F165" s="1209" t="str">
        <f>VLOOKUP(H165,'5.21명단'!$A$2:$F$700,3,FALSE)</f>
        <v>블록공정팀(테크노)</v>
      </c>
      <c r="G165" s="1210" t="str">
        <f>VLOOKUP(H165,'5.21명단'!$A$2:$F$700,4,FALSE)</f>
        <v>과장</v>
      </c>
      <c r="H165" s="1368">
        <v>110024</v>
      </c>
      <c r="I165" s="100" t="s">
        <v>605</v>
      </c>
      <c r="J165" s="101">
        <v>570</v>
      </c>
      <c r="K165" s="102">
        <v>317</v>
      </c>
      <c r="L165" s="103">
        <f t="shared" si="5"/>
        <v>887</v>
      </c>
      <c r="M165" s="31"/>
      <c r="N165" s="32"/>
      <c r="O165" s="32"/>
      <c r="P165" s="34"/>
      <c r="Q165" s="34"/>
      <c r="R165" s="34"/>
      <c r="S165" s="32"/>
      <c r="T165" s="32"/>
      <c r="U165" s="32"/>
      <c r="V165" s="34"/>
      <c r="W165" s="35" t="s">
        <v>115</v>
      </c>
      <c r="X165" s="104"/>
      <c r="Y165" s="105" t="s">
        <v>67</v>
      </c>
      <c r="Z165" s="517"/>
      <c r="AA165"/>
    </row>
    <row r="166" spans="1:27" ht="22.5" x14ac:dyDescent="0.3">
      <c r="A166" s="205" t="s">
        <v>63</v>
      </c>
      <c r="B166" s="1103" t="s">
        <v>2248</v>
      </c>
      <c r="C166" s="99">
        <v>3</v>
      </c>
      <c r="D166" s="99">
        <v>18</v>
      </c>
      <c r="E166" s="99" t="s">
        <v>789</v>
      </c>
      <c r="F166" s="1209" t="str">
        <f>VLOOKUP(H166,'5.21명단'!$A$2:$F$700,3,FALSE)</f>
        <v>감사팀</v>
      </c>
      <c r="G166" s="1210" t="str">
        <f>VLOOKUP(H166,'5.21명단'!$A$2:$F$700,4,FALSE)</f>
        <v>부장</v>
      </c>
      <c r="H166" s="1368">
        <v>196031</v>
      </c>
      <c r="I166" s="100" t="s">
        <v>2244</v>
      </c>
      <c r="J166" s="101">
        <v>600</v>
      </c>
      <c r="K166" s="102">
        <v>332</v>
      </c>
      <c r="L166" s="103">
        <f t="shared" si="5"/>
        <v>932</v>
      </c>
      <c r="M166" s="31"/>
      <c r="N166" s="32"/>
      <c r="O166" s="32"/>
      <c r="P166" s="34"/>
      <c r="Q166" s="34"/>
      <c r="R166" s="34"/>
      <c r="S166" s="32"/>
      <c r="T166" s="32"/>
      <c r="U166" s="32"/>
      <c r="V166" s="34"/>
      <c r="W166" s="35" t="s">
        <v>2249</v>
      </c>
      <c r="X166" s="104"/>
      <c r="Y166" s="105" t="s">
        <v>468</v>
      </c>
      <c r="Z166" s="517" t="s">
        <v>2226</v>
      </c>
      <c r="AA166"/>
    </row>
    <row r="167" spans="1:27" ht="22.5" x14ac:dyDescent="0.3">
      <c r="A167" s="199" t="s">
        <v>54</v>
      </c>
      <c r="B167" s="1095" t="s">
        <v>1295</v>
      </c>
      <c r="C167" s="99">
        <v>4</v>
      </c>
      <c r="D167" s="99"/>
      <c r="E167" s="99" t="s">
        <v>1296</v>
      </c>
      <c r="F167" s="1228" t="str">
        <f>VLOOKUP(H167,'5.21명단'!$A$2:$F$700,3,FALSE)</f>
        <v>솔루션서비스팀</v>
      </c>
      <c r="G167" s="1217" t="str">
        <f>VLOOKUP(H167,'5.21명단'!$A$2:$F$700,4,FALSE)</f>
        <v>차장</v>
      </c>
      <c r="H167" s="1368">
        <v>109012</v>
      </c>
      <c r="I167" s="100" t="s">
        <v>1292</v>
      </c>
      <c r="J167" s="435">
        <v>3300</v>
      </c>
      <c r="K167" s="220">
        <v>140</v>
      </c>
      <c r="L167" s="103">
        <f>SUM(J167:K167)</f>
        <v>3440</v>
      </c>
      <c r="M167" s="31"/>
      <c r="N167" s="32"/>
      <c r="O167" s="32"/>
      <c r="P167" s="34"/>
      <c r="Q167" s="34"/>
      <c r="R167" s="34"/>
      <c r="S167" s="32"/>
      <c r="T167" s="32"/>
      <c r="U167" s="32"/>
      <c r="V167" s="34"/>
      <c r="W167" s="35" t="s">
        <v>3128</v>
      </c>
      <c r="X167" s="104"/>
      <c r="Y167" s="105" t="s">
        <v>3129</v>
      </c>
      <c r="Z167" s="517"/>
      <c r="AA167"/>
    </row>
    <row r="168" spans="1:27" ht="22.5" x14ac:dyDescent="0.3">
      <c r="A168" s="199" t="s">
        <v>54</v>
      </c>
      <c r="B168" s="1103" t="s">
        <v>211</v>
      </c>
      <c r="C168" s="99">
        <v>3</v>
      </c>
      <c r="D168" s="99">
        <v>18</v>
      </c>
      <c r="E168" s="99" t="s">
        <v>21</v>
      </c>
      <c r="F168" s="1209" t="str">
        <f>VLOOKUP(H168,'5.21명단'!$A$2:$F$700,3,FALSE)</f>
        <v>글로벌사업팀</v>
      </c>
      <c r="G168" s="1210" t="str">
        <f>VLOOKUP(H168,'5.21명단'!$A$2:$F$700,4,FALSE)</f>
        <v>관리직사원</v>
      </c>
      <c r="H168" s="1368">
        <v>123002</v>
      </c>
      <c r="I168" s="100" t="s">
        <v>213</v>
      </c>
      <c r="J168" s="101">
        <v>590</v>
      </c>
      <c r="K168" s="102">
        <v>244.2</v>
      </c>
      <c r="L168" s="103">
        <f t="shared" ref="L168:L174" si="6">J168+K168</f>
        <v>834.2</v>
      </c>
      <c r="M168" s="31"/>
      <c r="N168" s="32"/>
      <c r="O168" s="32"/>
      <c r="P168" s="34"/>
      <c r="Q168" s="34"/>
      <c r="R168" s="34"/>
      <c r="S168" s="32"/>
      <c r="T168" s="32"/>
      <c r="U168" s="32"/>
      <c r="V168" s="34"/>
      <c r="W168" s="35" t="s">
        <v>25</v>
      </c>
      <c r="X168" s="104"/>
      <c r="Y168" s="105" t="s">
        <v>214</v>
      </c>
      <c r="Z168" s="517"/>
      <c r="AA168"/>
    </row>
    <row r="169" spans="1:27" ht="22.5" x14ac:dyDescent="0.3">
      <c r="A169" s="199" t="s">
        <v>70</v>
      </c>
      <c r="B169" s="1095" t="s">
        <v>730</v>
      </c>
      <c r="C169" s="99">
        <v>2</v>
      </c>
      <c r="D169" s="99">
        <v>16</v>
      </c>
      <c r="E169" s="99" t="s">
        <v>199</v>
      </c>
      <c r="F169" s="1209" t="str">
        <f>VLOOKUP(H169,'5.21명단'!$A$2:$F$700,3,FALSE)</f>
        <v>품질보증팀(테크노)</v>
      </c>
      <c r="G169" s="1210" t="str">
        <f>VLOOKUP(H169,'5.21명단'!$A$2:$F$700,4,FALSE)</f>
        <v>조장</v>
      </c>
      <c r="H169" s="1380">
        <v>114021</v>
      </c>
      <c r="I169" s="319" t="s">
        <v>780</v>
      </c>
      <c r="J169" s="101">
        <v>490</v>
      </c>
      <c r="K169" s="102">
        <v>20</v>
      </c>
      <c r="L169" s="103">
        <f t="shared" si="6"/>
        <v>510</v>
      </c>
      <c r="M169" s="31"/>
      <c r="N169" s="32"/>
      <c r="O169" s="32"/>
      <c r="P169" s="34"/>
      <c r="Q169" s="34"/>
      <c r="R169" s="34"/>
      <c r="S169" s="32"/>
      <c r="T169" s="32"/>
      <c r="U169" s="32"/>
      <c r="V169" s="34"/>
      <c r="W169" s="35" t="s">
        <v>781</v>
      </c>
      <c r="X169" s="104"/>
      <c r="Y169" s="105" t="s">
        <v>735</v>
      </c>
      <c r="Z169" s="517"/>
      <c r="AA169"/>
    </row>
    <row r="170" spans="1:27" ht="23.25" thickBot="1" x14ac:dyDescent="0.35">
      <c r="A170" s="405" t="s">
        <v>1092</v>
      </c>
      <c r="B170" s="1085" t="s">
        <v>1093</v>
      </c>
      <c r="C170" s="320">
        <v>5</v>
      </c>
      <c r="D170" s="320">
        <v>27</v>
      </c>
      <c r="E170" s="320" t="s">
        <v>1086</v>
      </c>
      <c r="F170" s="1224" t="str">
        <f>VLOOKUP(H170,'5.21명단'!$A$2:$F$700,3,FALSE)</f>
        <v>로보틱스팀</v>
      </c>
      <c r="G170" s="1225" t="str">
        <f>VLOOKUP(H170,'5.21명단'!$A$2:$F$700,4,FALSE)</f>
        <v>계장</v>
      </c>
      <c r="H170" s="1380">
        <v>122128</v>
      </c>
      <c r="I170" s="319" t="s">
        <v>1095</v>
      </c>
      <c r="J170" s="406">
        <v>620</v>
      </c>
      <c r="K170" s="407">
        <v>315</v>
      </c>
      <c r="L170" s="408">
        <f t="shared" si="6"/>
        <v>935</v>
      </c>
      <c r="M170" s="31"/>
      <c r="N170" s="32"/>
      <c r="O170" s="32"/>
      <c r="P170" s="34"/>
      <c r="Q170" s="34"/>
      <c r="R170" s="34"/>
      <c r="S170" s="32"/>
      <c r="T170" s="32"/>
      <c r="U170" s="32"/>
      <c r="V170" s="34"/>
      <c r="W170" s="35" t="s">
        <v>1096</v>
      </c>
      <c r="X170" s="409"/>
      <c r="Y170" s="410" t="s">
        <v>60</v>
      </c>
      <c r="Z170" s="517"/>
      <c r="AA170"/>
    </row>
    <row r="171" spans="1:27" ht="22.5" x14ac:dyDescent="0.3">
      <c r="A171" s="203" t="s">
        <v>63</v>
      </c>
      <c r="B171" s="1100" t="s">
        <v>310</v>
      </c>
      <c r="C171" s="89">
        <v>2</v>
      </c>
      <c r="D171" s="89">
        <v>14</v>
      </c>
      <c r="E171" s="89" t="s">
        <v>21</v>
      </c>
      <c r="F171" s="1318" t="str">
        <f>VLOOKUP(H171,'5.21명단'!$A$2:$F$700,3,FALSE)</f>
        <v>총무팀</v>
      </c>
      <c r="G171" s="1317" t="str">
        <f>VLOOKUP(H171,'5.21명단'!$A$2:$F$700,4,FALSE)</f>
        <v>부장</v>
      </c>
      <c r="H171" s="1367">
        <v>196020</v>
      </c>
      <c r="I171" s="90" t="s">
        <v>312</v>
      </c>
      <c r="J171" s="91">
        <v>510</v>
      </c>
      <c r="K171" s="92">
        <v>10</v>
      </c>
      <c r="L171" s="93">
        <f t="shared" si="6"/>
        <v>520</v>
      </c>
      <c r="M171" s="17"/>
      <c r="N171" s="18"/>
      <c r="O171" s="18"/>
      <c r="P171" s="19"/>
      <c r="Q171" s="19"/>
      <c r="R171" s="19"/>
      <c r="S171" s="18"/>
      <c r="T171" s="18"/>
      <c r="U171" s="18"/>
      <c r="V171" s="19"/>
      <c r="W171" s="20"/>
      <c r="X171" s="95" t="s">
        <v>313</v>
      </c>
      <c r="Y171" s="96" t="s">
        <v>280</v>
      </c>
      <c r="Z171" s="1165"/>
      <c r="AA171"/>
    </row>
    <row r="172" spans="1:27" ht="22.5" x14ac:dyDescent="0.3">
      <c r="A172" s="106" t="s">
        <v>54</v>
      </c>
      <c r="B172" s="1082" t="s">
        <v>1182</v>
      </c>
      <c r="C172" s="99">
        <v>5</v>
      </c>
      <c r="D172" s="99">
        <v>27</v>
      </c>
      <c r="E172" s="99" t="s">
        <v>288</v>
      </c>
      <c r="F172" s="1209" t="str">
        <f>VLOOKUP(H172,'5.21명단'!$A$2:$F$700,3,FALSE)</f>
        <v>공정장비팀</v>
      </c>
      <c r="G172" s="1210" t="str">
        <f>VLOOKUP(H172,'5.21명단'!$A$2:$F$700,4,FALSE)</f>
        <v>과장</v>
      </c>
      <c r="H172" s="1368">
        <v>113009</v>
      </c>
      <c r="I172" s="100" t="s">
        <v>1178</v>
      </c>
      <c r="J172" s="101">
        <v>700</v>
      </c>
      <c r="K172" s="102">
        <v>430</v>
      </c>
      <c r="L172" s="103">
        <f t="shared" si="6"/>
        <v>1130</v>
      </c>
      <c r="M172" s="31"/>
      <c r="N172" s="32"/>
      <c r="O172" s="32"/>
      <c r="P172" s="34"/>
      <c r="Q172" s="34"/>
      <c r="R172" s="34"/>
      <c r="S172" s="32"/>
      <c r="T172" s="32"/>
      <c r="U172" s="32"/>
      <c r="V172" s="34"/>
      <c r="W172" s="35"/>
      <c r="X172" s="104" t="s">
        <v>1183</v>
      </c>
      <c r="Y172" s="105" t="s">
        <v>67</v>
      </c>
      <c r="Z172" s="517"/>
      <c r="AA172"/>
    </row>
    <row r="173" spans="1:27" ht="22.5" x14ac:dyDescent="0.3">
      <c r="A173" s="205" t="s">
        <v>54</v>
      </c>
      <c r="B173" s="1082" t="s">
        <v>1001</v>
      </c>
      <c r="C173" s="99">
        <v>2</v>
      </c>
      <c r="D173" s="99">
        <v>13</v>
      </c>
      <c r="E173" s="99" t="s">
        <v>222</v>
      </c>
      <c r="F173" s="1209" t="str">
        <f>VLOOKUP(H173,'5.21명단'!$A$2:$F$700,3,FALSE)</f>
        <v>설비기술팀</v>
      </c>
      <c r="G173" s="1210" t="str">
        <f>VLOOKUP(H173,'5.21명단'!$A$2:$F$700,4,FALSE)</f>
        <v>과장</v>
      </c>
      <c r="H173" s="1368">
        <v>111064</v>
      </c>
      <c r="I173" s="100" t="s">
        <v>997</v>
      </c>
      <c r="J173" s="101">
        <v>470</v>
      </c>
      <c r="K173" s="102">
        <v>217</v>
      </c>
      <c r="L173" s="103">
        <f t="shared" si="6"/>
        <v>687</v>
      </c>
      <c r="M173" s="31"/>
      <c r="N173" s="32"/>
      <c r="O173" s="32"/>
      <c r="P173" s="34"/>
      <c r="Q173" s="34"/>
      <c r="R173" s="34"/>
      <c r="S173" s="32"/>
      <c r="T173" s="32"/>
      <c r="U173" s="32"/>
      <c r="V173" s="34"/>
      <c r="W173" s="35"/>
      <c r="X173" s="104" t="s">
        <v>1002</v>
      </c>
      <c r="Y173" s="105" t="s">
        <v>468</v>
      </c>
      <c r="Z173" s="517"/>
      <c r="AA173"/>
    </row>
    <row r="174" spans="1:27" ht="23.25" thickBot="1" x14ac:dyDescent="0.35">
      <c r="A174" s="1239" t="s">
        <v>712</v>
      </c>
      <c r="B174" s="1094" t="s">
        <v>749</v>
      </c>
      <c r="C174" s="110">
        <v>3</v>
      </c>
      <c r="D174" s="110">
        <v>18</v>
      </c>
      <c r="E174" s="110" t="s">
        <v>714</v>
      </c>
      <c r="F174" s="1240" t="str">
        <f>VLOOKUP(H174,'5.21명단'!$A$2:$F$700,3,FALSE)</f>
        <v>품질보증팀(테크노)</v>
      </c>
      <c r="G174" s="1241" t="str">
        <f>VLOOKUP(H174,'5.21명단'!$A$2:$F$700,4,FALSE)</f>
        <v>계장</v>
      </c>
      <c r="H174" s="1387">
        <v>122009</v>
      </c>
      <c r="I174" s="111" t="s">
        <v>763</v>
      </c>
      <c r="J174" s="112">
        <v>540</v>
      </c>
      <c r="K174" s="113">
        <v>30</v>
      </c>
      <c r="L174" s="114">
        <f t="shared" si="6"/>
        <v>570</v>
      </c>
      <c r="M174" s="54"/>
      <c r="N174" s="55"/>
      <c r="O174" s="55"/>
      <c r="P174" s="56"/>
      <c r="Q174" s="56"/>
      <c r="R174" s="56"/>
      <c r="S174" s="55"/>
      <c r="T174" s="55"/>
      <c r="U174" s="55"/>
      <c r="V174" s="56"/>
      <c r="W174" s="57"/>
      <c r="X174" s="115" t="s">
        <v>764</v>
      </c>
      <c r="Y174" s="116" t="s">
        <v>735</v>
      </c>
      <c r="Z174" s="1242"/>
      <c r="AA174"/>
    </row>
  </sheetData>
  <mergeCells count="12">
    <mergeCell ref="AA3:AA4"/>
    <mergeCell ref="A1:Z2"/>
    <mergeCell ref="A3:A4"/>
    <mergeCell ref="B3:B4"/>
    <mergeCell ref="C3:C4"/>
    <mergeCell ref="D3:D4"/>
    <mergeCell ref="E3:E4"/>
    <mergeCell ref="F3:I3"/>
    <mergeCell ref="J3:L3"/>
    <mergeCell ref="M3:X3"/>
    <mergeCell ref="Y3:Y4"/>
    <mergeCell ref="Z3:Z4"/>
  </mergeCells>
  <phoneticPr fontId="3" type="noConversion"/>
  <conditionalFormatting sqref="Y5:Y174">
    <cfRule type="containsText" dxfId="11" priority="1" operator="containsText" text="온라인">
      <formula>NOT(ISERROR(SEARCH("온라인",Y5)))</formula>
    </cfRule>
    <cfRule type="cellIs" dxfId="10" priority="2" operator="equal">
      <formula>"자택"</formula>
    </cfRule>
  </conditionalFormatting>
  <conditionalFormatting sqref="I101:I132">
    <cfRule type="duplicateValues" dxfId="9" priority="3"/>
  </conditionalFormatting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8C0-A621-4D0D-9F81-CEAF8267B917}">
  <sheetPr filterMode="1"/>
  <dimension ref="A1:AA158"/>
  <sheetViews>
    <sheetView zoomScale="115" zoomScaleNormal="115" workbookViewId="0">
      <pane ySplit="4" topLeftCell="A5" activePane="bottomLeft" state="frozen"/>
      <selection pane="bottomLeft" activeCell="A4" sqref="A1:AA158"/>
    </sheetView>
  </sheetViews>
  <sheetFormatPr defaultRowHeight="16.5" x14ac:dyDescent="0.3"/>
  <cols>
    <col min="1" max="1" width="5.75" customWidth="1"/>
    <col min="2" max="2" width="32.125" customWidth="1"/>
    <col min="3" max="3" width="4.25" customWidth="1"/>
    <col min="4" max="4" width="4.125" customWidth="1"/>
    <col min="5" max="5" width="8.25" customWidth="1"/>
    <col min="6" max="6" width="11.375" customWidth="1"/>
    <col min="7" max="7" width="5.625" bestFit="1" customWidth="1"/>
    <col min="8" max="8" width="6.75" bestFit="1" customWidth="1"/>
    <col min="9" max="9" width="6.25" customWidth="1"/>
    <col min="10" max="10" width="8.5" bestFit="1" customWidth="1"/>
    <col min="11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25" style="158" customWidth="1"/>
    <col min="27" max="27" width="13.875" style="1137" bestFit="1" customWidth="1"/>
    <col min="28" max="28" width="10.625" bestFit="1" customWidth="1"/>
  </cols>
  <sheetData>
    <row r="1" spans="1:27" ht="16.5" customHeight="1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8"/>
    </row>
    <row r="2" spans="1:27" ht="17.25" customHeight="1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1"/>
    </row>
    <row r="3" spans="1:27" ht="16.5" customHeight="1" thickBot="1" x14ac:dyDescent="0.35">
      <c r="A3" s="1244" t="s">
        <v>1</v>
      </c>
      <c r="B3" s="1243" t="s">
        <v>2</v>
      </c>
      <c r="C3" s="1245" t="s">
        <v>3</v>
      </c>
      <c r="D3" s="1245" t="s">
        <v>4</v>
      </c>
      <c r="E3" s="1245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246" t="s">
        <v>9</v>
      </c>
      <c r="Z3" s="1246" t="s">
        <v>1397</v>
      </c>
      <c r="AA3" s="1780"/>
    </row>
    <row r="4" spans="1:27" ht="27" x14ac:dyDescent="0.3">
      <c r="A4" s="1244" t="s">
        <v>1</v>
      </c>
      <c r="B4" s="1243" t="s">
        <v>2</v>
      </c>
      <c r="C4" s="1245" t="s">
        <v>3</v>
      </c>
      <c r="D4" s="1245" t="s">
        <v>4</v>
      </c>
      <c r="E4" s="1245" t="s">
        <v>5</v>
      </c>
      <c r="F4" s="2" t="s">
        <v>13</v>
      </c>
      <c r="G4" s="2" t="s">
        <v>14</v>
      </c>
      <c r="H4" s="2" t="s">
        <v>2261</v>
      </c>
      <c r="I4" s="2" t="s">
        <v>15</v>
      </c>
      <c r="J4" s="3" t="s">
        <v>16</v>
      </c>
      <c r="K4" s="4" t="s">
        <v>17</v>
      </c>
      <c r="L4" s="5" t="s">
        <v>18</v>
      </c>
      <c r="M4" s="6">
        <v>1</v>
      </c>
      <c r="N4" s="7">
        <v>2</v>
      </c>
      <c r="O4" s="7">
        <v>3</v>
      </c>
      <c r="P4" s="8">
        <v>4</v>
      </c>
      <c r="Q4" s="8">
        <v>5</v>
      </c>
      <c r="R4" s="8">
        <v>6</v>
      </c>
      <c r="S4" s="7">
        <v>7</v>
      </c>
      <c r="T4" s="7">
        <v>8</v>
      </c>
      <c r="U4" s="7">
        <v>9</v>
      </c>
      <c r="V4" s="8">
        <v>10</v>
      </c>
      <c r="W4" s="9">
        <v>11</v>
      </c>
      <c r="X4" s="10">
        <v>12</v>
      </c>
      <c r="Y4" s="1246" t="s">
        <v>9</v>
      </c>
      <c r="Z4" s="1246" t="s">
        <v>1397</v>
      </c>
      <c r="AA4" s="1780"/>
    </row>
    <row r="5" spans="1:27" ht="22.5" hidden="1" x14ac:dyDescent="0.3">
      <c r="A5" s="11" t="s">
        <v>19</v>
      </c>
      <c r="B5" s="1076" t="s">
        <v>20</v>
      </c>
      <c r="C5" s="12">
        <v>3</v>
      </c>
      <c r="D5" s="12">
        <v>18</v>
      </c>
      <c r="E5" s="12" t="s">
        <v>21</v>
      </c>
      <c r="F5" s="90" t="str">
        <f>VLOOKUP(H5,'5.21명단'!$A$2:$F$700,3,FALSE)</f>
        <v>전략기획팀</v>
      </c>
      <c r="G5" s="89" t="str">
        <f>VLOOKUP(H5,'5.21명단'!$A$2:$F$700,4,FALSE)</f>
        <v>차장</v>
      </c>
      <c r="H5" s="1381">
        <v>111019</v>
      </c>
      <c r="I5" s="13" t="s">
        <v>24</v>
      </c>
      <c r="J5" s="14">
        <v>590</v>
      </c>
      <c r="K5" s="15">
        <v>30</v>
      </c>
      <c r="L5" s="16">
        <f>J5+K5</f>
        <v>620</v>
      </c>
      <c r="M5" s="17"/>
      <c r="N5" s="18"/>
      <c r="O5" s="18"/>
      <c r="P5" s="19"/>
      <c r="Q5" s="19" t="s">
        <v>25</v>
      </c>
      <c r="R5" s="19"/>
      <c r="S5" s="18"/>
      <c r="T5" s="18"/>
      <c r="U5" s="18"/>
      <c r="V5" s="19"/>
      <c r="W5" s="20"/>
      <c r="X5" s="21"/>
      <c r="Y5" s="22" t="s">
        <v>26</v>
      </c>
      <c r="Z5" s="1165" t="s">
        <v>1564</v>
      </c>
    </row>
    <row r="6" spans="1:27" ht="16.5" hidden="1" customHeight="1" x14ac:dyDescent="0.3">
      <c r="A6" s="40" t="s">
        <v>19</v>
      </c>
      <c r="B6" s="1074" t="s">
        <v>49</v>
      </c>
      <c r="C6" s="41">
        <v>3</v>
      </c>
      <c r="D6" s="41">
        <v>21</v>
      </c>
      <c r="E6" s="41" t="s">
        <v>50</v>
      </c>
      <c r="F6" s="42" t="str">
        <f>VLOOKUP(H6,'5.21명단'!$A$2:$F$700,3,FALSE)</f>
        <v>전략기획팀</v>
      </c>
      <c r="G6" s="41" t="str">
        <f>VLOOKUP(H6,'5.21명단'!$A$2:$F$700,4,FALSE)</f>
        <v>계장</v>
      </c>
      <c r="H6" s="1369">
        <v>121028</v>
      </c>
      <c r="I6" s="42" t="s">
        <v>45</v>
      </c>
      <c r="J6" s="43">
        <v>610</v>
      </c>
      <c r="K6" s="29">
        <v>30</v>
      </c>
      <c r="L6" s="30">
        <f>J6+K6</f>
        <v>640</v>
      </c>
      <c r="M6" s="31"/>
      <c r="N6" s="32"/>
      <c r="O6" s="656" t="s">
        <v>51</v>
      </c>
      <c r="P6" s="34"/>
      <c r="Q6" s="34" t="s">
        <v>467</v>
      </c>
      <c r="R6" s="34"/>
      <c r="S6" s="32"/>
      <c r="T6" s="32"/>
      <c r="U6" s="32"/>
      <c r="V6" s="34"/>
      <c r="W6" s="35"/>
      <c r="X6" s="36"/>
      <c r="Y6" s="45" t="s">
        <v>33</v>
      </c>
      <c r="Z6" s="1268" t="s">
        <v>1924</v>
      </c>
    </row>
    <row r="7" spans="1:27" ht="22.5" hidden="1" x14ac:dyDescent="0.3">
      <c r="A7" s="106" t="s">
        <v>54</v>
      </c>
      <c r="B7" s="1082" t="s">
        <v>137</v>
      </c>
      <c r="C7" s="99">
        <v>3</v>
      </c>
      <c r="D7" s="99">
        <v>18</v>
      </c>
      <c r="E7" s="99" t="s">
        <v>21</v>
      </c>
      <c r="F7" s="1247" t="str">
        <f>VLOOKUP(H7,'5.21명단'!$A$2:$F$700,3,FALSE)</f>
        <v>전략기획팀</v>
      </c>
      <c r="G7" s="1247" t="str">
        <f>VLOOKUP(H7,'5.21명단'!$A$2:$F$700,4,FALSE)</f>
        <v>차장</v>
      </c>
      <c r="H7" s="1368">
        <v>106018</v>
      </c>
      <c r="I7" s="100" t="s">
        <v>134</v>
      </c>
      <c r="J7" s="101">
        <v>620</v>
      </c>
      <c r="K7" s="102">
        <v>332</v>
      </c>
      <c r="L7" s="103">
        <f>J7+K7</f>
        <v>952</v>
      </c>
      <c r="M7" s="31"/>
      <c r="N7" s="32"/>
      <c r="O7" s="32"/>
      <c r="P7" s="34"/>
      <c r="Q7" s="34"/>
      <c r="R7" s="34" t="s">
        <v>139</v>
      </c>
      <c r="S7" s="32"/>
      <c r="T7" s="32"/>
      <c r="U7" s="32"/>
      <c r="V7" s="34"/>
      <c r="W7" s="35"/>
      <c r="X7" s="104"/>
      <c r="Y7" s="105" t="s">
        <v>67</v>
      </c>
      <c r="Z7" s="1262"/>
    </row>
    <row r="8" spans="1:27" ht="22.5" hidden="1" x14ac:dyDescent="0.3">
      <c r="A8" s="199" t="s">
        <v>63</v>
      </c>
      <c r="B8" s="1095" t="s">
        <v>2137</v>
      </c>
      <c r="C8" s="99">
        <v>2</v>
      </c>
      <c r="D8" s="99"/>
      <c r="E8" s="99" t="s">
        <v>2138</v>
      </c>
      <c r="F8" s="100" t="str">
        <f>VLOOKUP(H8,'5.21명단'!$A$2:$F$700,3,FALSE)</f>
        <v>마케팅팀</v>
      </c>
      <c r="G8" s="99" t="str">
        <f>VLOOKUP(H8,'5.21명단'!$A$2:$F$700,4,FALSE)</f>
        <v>주임</v>
      </c>
      <c r="H8" s="1368">
        <v>122068</v>
      </c>
      <c r="I8" s="100" t="s">
        <v>2139</v>
      </c>
      <c r="J8" s="101">
        <v>770</v>
      </c>
      <c r="K8" s="102">
        <v>10</v>
      </c>
      <c r="L8" s="103">
        <v>780</v>
      </c>
      <c r="M8" s="31"/>
      <c r="N8" s="32"/>
      <c r="O8" s="32"/>
      <c r="P8" s="34"/>
      <c r="Q8" s="34" t="s">
        <v>2140</v>
      </c>
      <c r="R8" s="34"/>
      <c r="S8" s="32"/>
      <c r="T8" s="32"/>
      <c r="U8" s="32"/>
      <c r="V8" s="34"/>
      <c r="W8" s="35"/>
      <c r="X8" s="104"/>
      <c r="Y8" s="105" t="s">
        <v>468</v>
      </c>
      <c r="Z8" s="517" t="s">
        <v>1720</v>
      </c>
    </row>
    <row r="9" spans="1:27" ht="22.5" hidden="1" x14ac:dyDescent="0.3">
      <c r="A9" s="40" t="s">
        <v>63</v>
      </c>
      <c r="B9" s="1074" t="s">
        <v>95</v>
      </c>
      <c r="C9" s="41">
        <v>3</v>
      </c>
      <c r="D9" s="41">
        <v>21</v>
      </c>
      <c r="E9" s="41" t="s">
        <v>83</v>
      </c>
      <c r="F9" s="42" t="str">
        <f>VLOOKUP(H9,'5.21명단'!$A$2:$F$700,3,FALSE)</f>
        <v>마케팅팀</v>
      </c>
      <c r="G9" s="41" t="str">
        <f>VLOOKUP(H9,'5.21명단'!$A$2:$F$700,4,FALSE)</f>
        <v>주임</v>
      </c>
      <c r="H9" s="1369">
        <v>122068</v>
      </c>
      <c r="I9" s="42" t="s">
        <v>97</v>
      </c>
      <c r="J9" s="43">
        <v>720</v>
      </c>
      <c r="K9" s="29">
        <v>15</v>
      </c>
      <c r="L9" s="30">
        <f t="shared" ref="L9:L37" si="0">J9+K9</f>
        <v>735</v>
      </c>
      <c r="M9" s="31"/>
      <c r="N9" s="32"/>
      <c r="O9" s="32"/>
      <c r="P9" s="34"/>
      <c r="Q9" s="34" t="s">
        <v>98</v>
      </c>
      <c r="R9" s="34"/>
      <c r="S9" s="32"/>
      <c r="T9" s="32"/>
      <c r="U9" s="32"/>
      <c r="V9" s="34"/>
      <c r="W9" s="35"/>
      <c r="X9" s="36"/>
      <c r="Y9" s="45" t="s">
        <v>60</v>
      </c>
      <c r="Z9" s="1262" t="s">
        <v>1564</v>
      </c>
    </row>
    <row r="10" spans="1:27" ht="22.5" hidden="1" x14ac:dyDescent="0.3">
      <c r="A10" s="40" t="s">
        <v>70</v>
      </c>
      <c r="B10" s="1074" t="s">
        <v>110</v>
      </c>
      <c r="C10" s="41">
        <v>3</v>
      </c>
      <c r="D10" s="41">
        <v>20</v>
      </c>
      <c r="E10" s="41" t="s">
        <v>21</v>
      </c>
      <c r="F10" s="1250" t="str">
        <f>VLOOKUP(H10,'5.21명단'!$A$2:$F$700,3,FALSE)</f>
        <v>마케팅팀</v>
      </c>
      <c r="G10" s="1250" t="str">
        <f>VLOOKUP(H10,'5.21명단'!$A$2:$F$700,4,FALSE)</f>
        <v>관리직사원</v>
      </c>
      <c r="H10" s="1369">
        <v>122136</v>
      </c>
      <c r="I10" s="42" t="s">
        <v>72</v>
      </c>
      <c r="J10" s="43">
        <v>630</v>
      </c>
      <c r="K10" s="29">
        <v>30</v>
      </c>
      <c r="L10" s="30">
        <f t="shared" si="0"/>
        <v>660</v>
      </c>
      <c r="M10" s="31"/>
      <c r="N10" s="32"/>
      <c r="O10" s="32"/>
      <c r="P10" s="34"/>
      <c r="Q10" s="34"/>
      <c r="R10" s="34"/>
      <c r="S10" s="32" t="s">
        <v>111</v>
      </c>
      <c r="T10" s="32"/>
      <c r="U10" s="32"/>
      <c r="V10" s="34"/>
      <c r="W10" s="35"/>
      <c r="X10" s="36"/>
      <c r="Y10" s="45" t="s">
        <v>33</v>
      </c>
      <c r="Z10" s="1261"/>
    </row>
    <row r="11" spans="1:27" ht="22.5" hidden="1" x14ac:dyDescent="0.3">
      <c r="A11" s="40" t="s">
        <v>70</v>
      </c>
      <c r="B11" s="1074" t="s">
        <v>118</v>
      </c>
      <c r="C11" s="41">
        <v>3</v>
      </c>
      <c r="D11" s="41">
        <v>18</v>
      </c>
      <c r="E11" s="41" t="s">
        <v>21</v>
      </c>
      <c r="F11" s="1250" t="str">
        <f>VLOOKUP(H11,'5.21명단'!$A$2:$F$700,3,FALSE)</f>
        <v>마케팅팀</v>
      </c>
      <c r="G11" s="1250" t="str">
        <f>VLOOKUP(H11,'5.21명단'!$A$2:$F$700,4,FALSE)</f>
        <v>관리직사원</v>
      </c>
      <c r="H11" s="1369">
        <v>122137</v>
      </c>
      <c r="I11" s="42" t="s">
        <v>119</v>
      </c>
      <c r="J11" s="43">
        <v>590</v>
      </c>
      <c r="K11" s="29">
        <v>30</v>
      </c>
      <c r="L11" s="30">
        <f t="shared" si="0"/>
        <v>620</v>
      </c>
      <c r="M11" s="31"/>
      <c r="N11" s="32"/>
      <c r="O11" s="32"/>
      <c r="P11" s="34"/>
      <c r="Q11" s="34"/>
      <c r="R11" s="34"/>
      <c r="S11" s="32"/>
      <c r="T11" s="32"/>
      <c r="U11" s="32" t="s">
        <v>120</v>
      </c>
      <c r="V11" s="34" t="s">
        <v>121</v>
      </c>
      <c r="W11" s="35"/>
      <c r="X11" s="36"/>
      <c r="Y11" s="45" t="s">
        <v>33</v>
      </c>
      <c r="Z11" s="1305"/>
    </row>
    <row r="12" spans="1:27" ht="22.5" hidden="1" x14ac:dyDescent="0.3">
      <c r="A12" s="199" t="s">
        <v>54</v>
      </c>
      <c r="B12" s="1095" t="s">
        <v>381</v>
      </c>
      <c r="C12" s="99">
        <v>4</v>
      </c>
      <c r="D12" s="99">
        <v>28</v>
      </c>
      <c r="E12" s="99" t="s">
        <v>21</v>
      </c>
      <c r="F12" s="100" t="str">
        <f>VLOOKUP(H12,'5.21명단'!$A$2:$F$700,3,FALSE)</f>
        <v>예산관리팀</v>
      </c>
      <c r="G12" s="99" t="str">
        <f>VLOOKUP(H12,'5.21명단'!$A$2:$F$700,4,FALSE)</f>
        <v>대리</v>
      </c>
      <c r="H12" s="1368">
        <v>116011</v>
      </c>
      <c r="I12" s="100" t="s">
        <v>383</v>
      </c>
      <c r="J12" s="101">
        <v>700</v>
      </c>
      <c r="K12" s="102">
        <f>(70*3)+(30*4)+(43.5*2)</f>
        <v>417</v>
      </c>
      <c r="L12" s="103">
        <f t="shared" si="0"/>
        <v>1117</v>
      </c>
      <c r="M12" s="31"/>
      <c r="N12" s="32"/>
      <c r="O12" s="32"/>
      <c r="P12" s="34"/>
      <c r="Q12" s="34" t="s">
        <v>384</v>
      </c>
      <c r="R12" s="34"/>
      <c r="S12" s="32"/>
      <c r="T12" s="32"/>
      <c r="U12" s="32"/>
      <c r="V12" s="34"/>
      <c r="W12" s="35"/>
      <c r="X12" s="104"/>
      <c r="Y12" s="105" t="s">
        <v>67</v>
      </c>
      <c r="Z12" s="517" t="s">
        <v>1564</v>
      </c>
    </row>
    <row r="13" spans="1:27" ht="22.5" hidden="1" x14ac:dyDescent="0.3">
      <c r="A13" s="199" t="s">
        <v>63</v>
      </c>
      <c r="B13" s="1103" t="s">
        <v>373</v>
      </c>
      <c r="C13" s="99">
        <v>1</v>
      </c>
      <c r="D13" s="99">
        <v>6</v>
      </c>
      <c r="E13" s="99" t="s">
        <v>374</v>
      </c>
      <c r="F13" s="1247" t="str">
        <f>VLOOKUP(H13,'5.21명단'!$A$2:$F$700,3,FALSE)</f>
        <v>예산관리팀</v>
      </c>
      <c r="G13" s="1247" t="str">
        <f>VLOOKUP(H13,'5.21명단'!$A$2:$F$700,4,FALSE)</f>
        <v>계장</v>
      </c>
      <c r="H13" s="1368">
        <v>122002</v>
      </c>
      <c r="I13" s="100" t="s">
        <v>370</v>
      </c>
      <c r="J13" s="101">
        <v>200</v>
      </c>
      <c r="K13" s="102">
        <v>117</v>
      </c>
      <c r="L13" s="103">
        <f t="shared" si="0"/>
        <v>317</v>
      </c>
      <c r="M13" s="31"/>
      <c r="N13" s="32"/>
      <c r="O13" s="32"/>
      <c r="P13" s="34"/>
      <c r="Q13" s="34"/>
      <c r="R13" s="34"/>
      <c r="S13" s="32"/>
      <c r="T13" s="32"/>
      <c r="U13" s="32">
        <v>12</v>
      </c>
      <c r="V13" s="34"/>
      <c r="W13" s="35"/>
      <c r="X13" s="104"/>
      <c r="Y13" s="105" t="s">
        <v>60</v>
      </c>
      <c r="Z13" s="1263"/>
    </row>
    <row r="14" spans="1:27" ht="22.5" hidden="1" x14ac:dyDescent="0.3">
      <c r="A14" s="377" t="s">
        <v>54</v>
      </c>
      <c r="B14" s="1088" t="s">
        <v>340</v>
      </c>
      <c r="C14" s="378">
        <v>3</v>
      </c>
      <c r="D14" s="378">
        <v>18</v>
      </c>
      <c r="E14" s="378" t="s">
        <v>21</v>
      </c>
      <c r="F14" s="1313" t="str">
        <f>VLOOKUP(H14,'5.21명단'!$A$2:$F$700,3,FALSE)</f>
        <v>예산관리팀</v>
      </c>
      <c r="G14" s="1313" t="str">
        <f>VLOOKUP(H14,'5.21명단'!$A$2:$F$700,4,FALSE)</f>
        <v>계장</v>
      </c>
      <c r="H14" s="1375">
        <v>121033</v>
      </c>
      <c r="I14" s="379" t="s">
        <v>341</v>
      </c>
      <c r="J14" s="380">
        <v>590</v>
      </c>
      <c r="K14" s="381">
        <v>15</v>
      </c>
      <c r="L14" s="382">
        <f t="shared" si="0"/>
        <v>605</v>
      </c>
      <c r="M14" s="383"/>
      <c r="N14" s="384"/>
      <c r="O14" s="384"/>
      <c r="P14" s="384"/>
      <c r="Q14" s="384"/>
      <c r="R14" s="384"/>
      <c r="S14" s="384"/>
      <c r="T14" s="384"/>
      <c r="U14" s="384"/>
      <c r="V14" s="384" t="s">
        <v>172</v>
      </c>
      <c r="W14" s="385"/>
      <c r="X14" s="386"/>
      <c r="Y14" s="387" t="s">
        <v>67</v>
      </c>
      <c r="Z14" s="1315"/>
    </row>
    <row r="15" spans="1:27" ht="22.5" hidden="1" x14ac:dyDescent="0.3">
      <c r="A15" s="122" t="s">
        <v>54</v>
      </c>
      <c r="B15" s="1074" t="s">
        <v>232</v>
      </c>
      <c r="C15" s="41">
        <v>2</v>
      </c>
      <c r="D15" s="41">
        <v>14</v>
      </c>
      <c r="E15" s="41" t="s">
        <v>21</v>
      </c>
      <c r="F15" s="1250" t="str">
        <f>VLOOKUP(H15,'5.21명단'!$A$2:$F$700,3,FALSE)</f>
        <v>HRM팀</v>
      </c>
      <c r="G15" s="1250" t="str">
        <f>VLOOKUP(H15,'5.21명단'!$A$2:$F$700,4,FALSE)</f>
        <v>부장</v>
      </c>
      <c r="H15" s="1369">
        <v>112043</v>
      </c>
      <c r="I15" s="42" t="s">
        <v>229</v>
      </c>
      <c r="J15" s="43">
        <v>630</v>
      </c>
      <c r="K15" s="29">
        <v>227</v>
      </c>
      <c r="L15" s="30">
        <f t="shared" si="0"/>
        <v>857</v>
      </c>
      <c r="M15" s="31"/>
      <c r="N15" s="32"/>
      <c r="O15" s="32"/>
      <c r="P15" s="34"/>
      <c r="Q15" s="34"/>
      <c r="R15" s="34" t="s">
        <v>233</v>
      </c>
      <c r="S15" s="32"/>
      <c r="T15" s="32"/>
      <c r="U15" s="32"/>
      <c r="V15" s="34"/>
      <c r="W15" s="35"/>
      <c r="X15" s="36"/>
      <c r="Y15" s="45" t="s">
        <v>60</v>
      </c>
      <c r="Z15" s="1262"/>
    </row>
    <row r="16" spans="1:27" ht="22.5" hidden="1" x14ac:dyDescent="0.3">
      <c r="A16" s="377" t="s">
        <v>54</v>
      </c>
      <c r="B16" s="1088" t="s">
        <v>254</v>
      </c>
      <c r="C16" s="378">
        <v>3</v>
      </c>
      <c r="D16" s="378">
        <v>18</v>
      </c>
      <c r="E16" s="378" t="s">
        <v>21</v>
      </c>
      <c r="F16" s="1313" t="str">
        <f>VLOOKUP(H16,'5.21명단'!$A$2:$F$700,3,FALSE)</f>
        <v>HRD팀</v>
      </c>
      <c r="G16" s="1313" t="str">
        <f>VLOOKUP(H16,'5.21명단'!$A$2:$F$700,4,FALSE)</f>
        <v>주임</v>
      </c>
      <c r="H16" s="1375">
        <v>122071</v>
      </c>
      <c r="I16" s="379" t="s">
        <v>255</v>
      </c>
      <c r="J16" s="380">
        <v>590</v>
      </c>
      <c r="K16" s="381">
        <v>317</v>
      </c>
      <c r="L16" s="382">
        <f t="shared" si="0"/>
        <v>907</v>
      </c>
      <c r="M16" s="383"/>
      <c r="N16" s="384"/>
      <c r="O16" s="384"/>
      <c r="P16" s="384"/>
      <c r="Q16" s="384"/>
      <c r="R16" s="384" t="s">
        <v>168</v>
      </c>
      <c r="S16" s="384"/>
      <c r="T16" s="384"/>
      <c r="U16" s="384"/>
      <c r="V16" s="384"/>
      <c r="W16" s="385"/>
      <c r="X16" s="386"/>
      <c r="Y16" s="387" t="s">
        <v>67</v>
      </c>
      <c r="Z16" s="1314"/>
    </row>
    <row r="17" spans="1:27" ht="22.5" hidden="1" x14ac:dyDescent="0.3">
      <c r="A17" s="377" t="s">
        <v>54</v>
      </c>
      <c r="B17" s="1088" t="s">
        <v>258</v>
      </c>
      <c r="C17" s="378">
        <v>2</v>
      </c>
      <c r="D17" s="378">
        <v>12</v>
      </c>
      <c r="E17" s="378" t="s">
        <v>242</v>
      </c>
      <c r="F17" s="1313" t="str">
        <f>VLOOKUP(H17,'5.21명단'!$A$2:$F$700,3,FALSE)</f>
        <v>HRD팀</v>
      </c>
      <c r="G17" s="1313" t="str">
        <f>VLOOKUP(H17,'5.21명단'!$A$2:$F$700,4,FALSE)</f>
        <v>주임</v>
      </c>
      <c r="H17" s="1375">
        <v>122071</v>
      </c>
      <c r="I17" s="379" t="s">
        <v>255</v>
      </c>
      <c r="J17" s="380">
        <v>480</v>
      </c>
      <c r="K17" s="381">
        <v>217</v>
      </c>
      <c r="L17" s="382">
        <f t="shared" si="0"/>
        <v>697</v>
      </c>
      <c r="M17" s="383"/>
      <c r="N17" s="384"/>
      <c r="O17" s="384" t="s">
        <v>259</v>
      </c>
      <c r="P17" s="384"/>
      <c r="Q17" s="384"/>
      <c r="R17" s="384"/>
      <c r="S17" s="384"/>
      <c r="T17" s="384"/>
      <c r="U17" s="384" t="s">
        <v>1636</v>
      </c>
      <c r="V17" s="384"/>
      <c r="W17" s="385"/>
      <c r="X17" s="386"/>
      <c r="Y17" s="387" t="s">
        <v>67</v>
      </c>
      <c r="Z17" s="1314" t="s">
        <v>1637</v>
      </c>
    </row>
    <row r="18" spans="1:27" ht="22.5" hidden="1" x14ac:dyDescent="0.3">
      <c r="A18" s="377" t="s">
        <v>54</v>
      </c>
      <c r="B18" s="1088" t="s">
        <v>1950</v>
      </c>
      <c r="C18" s="378">
        <v>2</v>
      </c>
      <c r="D18" s="378">
        <v>14</v>
      </c>
      <c r="E18" s="378" t="s">
        <v>2157</v>
      </c>
      <c r="F18" s="379" t="str">
        <f>VLOOKUP(H18,'5.21명단'!$A$2:$F$700,3,FALSE)</f>
        <v>총무팀</v>
      </c>
      <c r="G18" s="378" t="str">
        <f>VLOOKUP(H18,'5.21명단'!$A$2:$F$700,4,FALSE)</f>
        <v>과장</v>
      </c>
      <c r="H18" s="1375">
        <v>199076</v>
      </c>
      <c r="I18" s="379" t="s">
        <v>237</v>
      </c>
      <c r="J18" s="380">
        <v>330</v>
      </c>
      <c r="K18" s="381">
        <v>117</v>
      </c>
      <c r="L18" s="382">
        <f t="shared" si="0"/>
        <v>447</v>
      </c>
      <c r="M18" s="383"/>
      <c r="N18" s="384"/>
      <c r="O18" s="384"/>
      <c r="P18" s="384"/>
      <c r="Q18" s="384" t="s">
        <v>1949</v>
      </c>
      <c r="R18" s="384"/>
      <c r="S18" s="384"/>
      <c r="T18" s="384"/>
      <c r="U18" s="384"/>
      <c r="V18" s="384"/>
      <c r="W18" s="385"/>
      <c r="X18" s="386"/>
      <c r="Y18" s="387" t="s">
        <v>67</v>
      </c>
      <c r="Z18" s="1314" t="s">
        <v>1564</v>
      </c>
    </row>
    <row r="19" spans="1:27" ht="22.5" hidden="1" x14ac:dyDescent="0.3">
      <c r="A19" s="138" t="s">
        <v>54</v>
      </c>
      <c r="B19" s="1077" t="s">
        <v>273</v>
      </c>
      <c r="C19" s="41">
        <v>3</v>
      </c>
      <c r="D19" s="41">
        <v>18</v>
      </c>
      <c r="E19" s="41" t="s">
        <v>21</v>
      </c>
      <c r="F19" s="1250" t="str">
        <f>VLOOKUP(H19,'5.21명단'!$A$2:$F$700,3,FALSE)</f>
        <v>총무팀</v>
      </c>
      <c r="G19" s="1250" t="str">
        <f>VLOOKUP(H19,'5.21명단'!$A$2:$F$700,4,FALSE)</f>
        <v>계장</v>
      </c>
      <c r="H19" s="1369">
        <v>122001</v>
      </c>
      <c r="I19" s="42" t="s">
        <v>269</v>
      </c>
      <c r="J19" s="43">
        <v>640</v>
      </c>
      <c r="K19" s="29">
        <v>317</v>
      </c>
      <c r="L19" s="30">
        <f t="shared" si="0"/>
        <v>957</v>
      </c>
      <c r="M19" s="31"/>
      <c r="N19" s="32"/>
      <c r="O19" s="32"/>
      <c r="P19" s="34"/>
      <c r="Q19" s="34"/>
      <c r="R19" s="34"/>
      <c r="S19" s="32" t="s">
        <v>32</v>
      </c>
      <c r="T19" s="32"/>
      <c r="U19" s="32"/>
      <c r="V19" s="34"/>
      <c r="W19" s="35"/>
      <c r="X19" s="36"/>
      <c r="Y19" s="45" t="s">
        <v>67</v>
      </c>
      <c r="Z19" s="1261"/>
    </row>
    <row r="20" spans="1:27" ht="22.5" hidden="1" x14ac:dyDescent="0.3">
      <c r="A20" s="377" t="s">
        <v>70</v>
      </c>
      <c r="B20" s="1088" t="s">
        <v>114</v>
      </c>
      <c r="C20" s="378">
        <v>3</v>
      </c>
      <c r="D20" s="378">
        <v>18</v>
      </c>
      <c r="E20" s="378" t="s">
        <v>83</v>
      </c>
      <c r="F20" s="1313" t="str">
        <f>VLOOKUP(H20,'5.21명단'!$A$2:$F$700,3,FALSE)</f>
        <v>총무팀</v>
      </c>
      <c r="G20" s="1313" t="str">
        <f>VLOOKUP(H20,'5.21명단'!$A$2:$F$700,4,FALSE)</f>
        <v>주임</v>
      </c>
      <c r="H20" s="1375">
        <v>121030</v>
      </c>
      <c r="I20" s="379" t="s">
        <v>91</v>
      </c>
      <c r="J20" s="380">
        <v>590</v>
      </c>
      <c r="K20" s="381">
        <v>30</v>
      </c>
      <c r="L20" s="382">
        <f t="shared" si="0"/>
        <v>620</v>
      </c>
      <c r="M20" s="383"/>
      <c r="N20" s="384"/>
      <c r="O20" s="384"/>
      <c r="P20" s="384"/>
      <c r="Q20" s="384"/>
      <c r="R20" s="384"/>
      <c r="S20" s="384" t="s">
        <v>115</v>
      </c>
      <c r="T20" s="384"/>
      <c r="U20" s="384"/>
      <c r="V20" s="384"/>
      <c r="W20" s="385"/>
      <c r="X20" s="386"/>
      <c r="Y20" s="387" t="s">
        <v>26</v>
      </c>
      <c r="Z20" s="1316"/>
    </row>
    <row r="21" spans="1:27" ht="22.5" hidden="1" x14ac:dyDescent="0.3">
      <c r="A21" s="138" t="s">
        <v>63</v>
      </c>
      <c r="B21" s="1074" t="s">
        <v>310</v>
      </c>
      <c r="C21" s="41">
        <v>2</v>
      </c>
      <c r="D21" s="41">
        <v>14</v>
      </c>
      <c r="E21" s="41" t="s">
        <v>21</v>
      </c>
      <c r="F21" s="1250" t="str">
        <f>VLOOKUP(H21,'5.21명단'!$A$2:$F$700,3,FALSE)</f>
        <v>총무팀</v>
      </c>
      <c r="G21" s="1250" t="str">
        <f>VLOOKUP(H21,'5.21명단'!$A$2:$F$700,4,FALSE)</f>
        <v>부장</v>
      </c>
      <c r="H21" s="1369">
        <v>196020</v>
      </c>
      <c r="I21" s="42" t="s">
        <v>312</v>
      </c>
      <c r="J21" s="43">
        <v>510</v>
      </c>
      <c r="K21" s="29">
        <v>10</v>
      </c>
      <c r="L21" s="30">
        <f t="shared" si="0"/>
        <v>520</v>
      </c>
      <c r="M21" s="31"/>
      <c r="N21" s="32"/>
      <c r="O21" s="32"/>
      <c r="P21" s="34"/>
      <c r="Q21" s="34"/>
      <c r="R21" s="34"/>
      <c r="S21" s="32"/>
      <c r="T21" s="32"/>
      <c r="U21" s="32"/>
      <c r="V21" s="34"/>
      <c r="W21" s="35"/>
      <c r="X21" s="36" t="s">
        <v>313</v>
      </c>
      <c r="Y21" s="45" t="s">
        <v>280</v>
      </c>
      <c r="Z21" s="1261"/>
      <c r="AA21" s="1137" t="s">
        <v>1773</v>
      </c>
    </row>
    <row r="22" spans="1:27" ht="22.5" hidden="1" x14ac:dyDescent="0.3">
      <c r="A22" s="138" t="s">
        <v>54</v>
      </c>
      <c r="B22" s="1080" t="s">
        <v>287</v>
      </c>
      <c r="C22" s="41">
        <v>3</v>
      </c>
      <c r="D22" s="41">
        <v>16</v>
      </c>
      <c r="E22" s="41" t="s">
        <v>288</v>
      </c>
      <c r="F22" s="1250" t="str">
        <f>VLOOKUP(H22,'5.21명단'!$A$2:$F$700,3,FALSE)</f>
        <v>안전환경팀</v>
      </c>
      <c r="G22" s="1250" t="str">
        <f>VLOOKUP(H22,'5.21명단'!$A$2:$F$700,4,FALSE)</f>
        <v>대리</v>
      </c>
      <c r="H22" s="1369">
        <v>123004</v>
      </c>
      <c r="I22" s="42" t="s">
        <v>290</v>
      </c>
      <c r="J22" s="43">
        <v>440</v>
      </c>
      <c r="K22" s="29">
        <v>317</v>
      </c>
      <c r="L22" s="30">
        <f t="shared" si="0"/>
        <v>757</v>
      </c>
      <c r="M22" s="31"/>
      <c r="N22" s="32"/>
      <c r="O22" s="32"/>
      <c r="P22" s="34"/>
      <c r="Q22" s="34"/>
      <c r="R22" s="34"/>
      <c r="S22" s="32" t="s">
        <v>291</v>
      </c>
      <c r="T22" s="32"/>
      <c r="U22" s="32"/>
      <c r="V22" s="34"/>
      <c r="W22" s="35"/>
      <c r="X22" s="36"/>
      <c r="Y22" s="45" t="s">
        <v>67</v>
      </c>
      <c r="Z22" s="1261"/>
    </row>
    <row r="23" spans="1:27" ht="22.5" hidden="1" x14ac:dyDescent="0.3">
      <c r="A23" s="122" t="s">
        <v>131</v>
      </c>
      <c r="B23" s="1074" t="s">
        <v>283</v>
      </c>
      <c r="C23" s="41">
        <v>2</v>
      </c>
      <c r="D23" s="41">
        <v>16</v>
      </c>
      <c r="E23" s="41" t="s">
        <v>199</v>
      </c>
      <c r="F23" s="1250" t="str">
        <f>VLOOKUP(H23,'5.21명단'!$A$2:$F$700,3,FALSE)</f>
        <v>안전환경팀</v>
      </c>
      <c r="G23" s="1250" t="str">
        <f>VLOOKUP(H23,'5.21명단'!$A$2:$F$700,4,FALSE)</f>
        <v>과장</v>
      </c>
      <c r="H23" s="1369">
        <v>115006</v>
      </c>
      <c r="I23" s="42" t="s">
        <v>284</v>
      </c>
      <c r="J23" s="43">
        <v>520</v>
      </c>
      <c r="K23" s="29">
        <v>217</v>
      </c>
      <c r="L23" s="30">
        <f t="shared" si="0"/>
        <v>737</v>
      </c>
      <c r="M23" s="31"/>
      <c r="N23" s="32"/>
      <c r="O23" s="32"/>
      <c r="P23" s="34"/>
      <c r="Q23" s="34"/>
      <c r="R23" s="34"/>
      <c r="S23" s="32" t="s">
        <v>79</v>
      </c>
      <c r="T23" s="32"/>
      <c r="U23" s="32"/>
      <c r="V23" s="34"/>
      <c r="W23" s="35"/>
      <c r="X23" s="36"/>
      <c r="Y23" s="45" t="s">
        <v>60</v>
      </c>
      <c r="Z23" s="1261"/>
    </row>
    <row r="24" spans="1:27" ht="22.5" hidden="1" x14ac:dyDescent="0.3">
      <c r="A24" s="138" t="s">
        <v>63</v>
      </c>
      <c r="B24" s="1074" t="s">
        <v>276</v>
      </c>
      <c r="C24" s="41">
        <v>3</v>
      </c>
      <c r="D24" s="41">
        <v>24</v>
      </c>
      <c r="E24" s="41" t="s">
        <v>199</v>
      </c>
      <c r="F24" s="1250" t="str">
        <f>VLOOKUP(H24,'5.21명단'!$A$2:$F$700,3,FALSE)</f>
        <v>안전환경팀</v>
      </c>
      <c r="G24" s="1250" t="str">
        <f>VLOOKUP(H24,'5.21명단'!$A$2:$F$700,4,FALSE)</f>
        <v>차장</v>
      </c>
      <c r="H24" s="1369">
        <v>119011</v>
      </c>
      <c r="I24" s="42" t="s">
        <v>278</v>
      </c>
      <c r="J24" s="43">
        <v>490</v>
      </c>
      <c r="K24" s="29">
        <v>15</v>
      </c>
      <c r="L24" s="30">
        <f t="shared" si="0"/>
        <v>505</v>
      </c>
      <c r="M24" s="31"/>
      <c r="N24" s="32"/>
      <c r="O24" s="32"/>
      <c r="P24" s="34"/>
      <c r="Q24" s="34"/>
      <c r="R24" s="34"/>
      <c r="S24" s="32"/>
      <c r="T24" s="32"/>
      <c r="U24" s="32" t="s">
        <v>279</v>
      </c>
      <c r="V24" s="34"/>
      <c r="W24" s="35"/>
      <c r="X24" s="36"/>
      <c r="Y24" s="45" t="s">
        <v>280</v>
      </c>
      <c r="Z24" s="518"/>
    </row>
    <row r="25" spans="1:27" hidden="1" x14ac:dyDescent="0.3">
      <c r="A25" s="122" t="s">
        <v>54</v>
      </c>
      <c r="B25" s="1074" t="s">
        <v>2228</v>
      </c>
      <c r="C25" s="41">
        <v>1</v>
      </c>
      <c r="D25" s="41">
        <v>7</v>
      </c>
      <c r="E25" s="41" t="s">
        <v>21</v>
      </c>
      <c r="F25" s="1250" t="str">
        <f>VLOOKUP(H25,'5.21명단'!$A$2:$F$700,3,FALSE)</f>
        <v>감사팀</v>
      </c>
      <c r="G25" s="1250" t="str">
        <f>VLOOKUP(H25,'5.21명단'!$A$2:$F$700,4,FALSE)</f>
        <v>부장</v>
      </c>
      <c r="H25" s="1369">
        <v>194057</v>
      </c>
      <c r="I25" s="42" t="s">
        <v>1060</v>
      </c>
      <c r="J25" s="43">
        <v>340</v>
      </c>
      <c r="K25" s="29">
        <v>122</v>
      </c>
      <c r="L25" s="30">
        <f t="shared" si="0"/>
        <v>462</v>
      </c>
      <c r="M25" s="31"/>
      <c r="N25" s="32"/>
      <c r="O25" s="32"/>
      <c r="P25" s="34"/>
      <c r="Q25" s="34"/>
      <c r="R25" s="34"/>
      <c r="S25" s="32">
        <v>8</v>
      </c>
      <c r="T25" s="32"/>
      <c r="U25" s="32"/>
      <c r="V25" s="34"/>
      <c r="W25" s="35"/>
      <c r="X25" s="36"/>
      <c r="Y25" s="45" t="s">
        <v>67</v>
      </c>
      <c r="Z25" s="532" t="s">
        <v>2227</v>
      </c>
    </row>
    <row r="26" spans="1:27" ht="22.5" hidden="1" x14ac:dyDescent="0.3">
      <c r="A26" s="40" t="s">
        <v>54</v>
      </c>
      <c r="B26" s="1074" t="s">
        <v>2234</v>
      </c>
      <c r="C26" s="41">
        <v>3</v>
      </c>
      <c r="D26" s="41">
        <v>18</v>
      </c>
      <c r="E26" s="41" t="s">
        <v>21</v>
      </c>
      <c r="F26" s="1250" t="str">
        <f>VLOOKUP(H26,'5.21명단'!$A$2:$F$700,3,FALSE)</f>
        <v>감사팀</v>
      </c>
      <c r="G26" s="1250" t="str">
        <f>VLOOKUP(H26,'5.21명단'!$A$2:$F$700,4,FALSE)</f>
        <v>차장</v>
      </c>
      <c r="H26" s="1369">
        <v>105003</v>
      </c>
      <c r="I26" s="42" t="s">
        <v>2235</v>
      </c>
      <c r="J26" s="43">
        <v>600</v>
      </c>
      <c r="K26" s="29">
        <v>332</v>
      </c>
      <c r="L26" s="30">
        <f t="shared" si="0"/>
        <v>932</v>
      </c>
      <c r="M26" s="31"/>
      <c r="N26" s="32"/>
      <c r="O26" s="32"/>
      <c r="P26" s="34"/>
      <c r="Q26" s="34"/>
      <c r="R26" s="34"/>
      <c r="S26" s="32" t="s">
        <v>2236</v>
      </c>
      <c r="T26" s="32"/>
      <c r="U26" s="32"/>
      <c r="V26" s="34"/>
      <c r="W26" s="35"/>
      <c r="X26" s="36"/>
      <c r="Y26" s="45" t="s">
        <v>67</v>
      </c>
      <c r="Z26" s="1261" t="s">
        <v>2227</v>
      </c>
    </row>
    <row r="27" spans="1:27" ht="22.5" hidden="1" x14ac:dyDescent="0.3">
      <c r="A27" s="40" t="s">
        <v>63</v>
      </c>
      <c r="B27" s="1080" t="s">
        <v>2238</v>
      </c>
      <c r="C27" s="41">
        <v>3</v>
      </c>
      <c r="D27" s="41">
        <v>18</v>
      </c>
      <c r="E27" s="41" t="s">
        <v>789</v>
      </c>
      <c r="F27" s="1250" t="str">
        <f>VLOOKUP(H27,'5.21명단'!$A$2:$F$700,3,FALSE)</f>
        <v>감사팀</v>
      </c>
      <c r="G27" s="1250" t="str">
        <f>VLOOKUP(H27,'5.21명단'!$A$2:$F$700,4,FALSE)</f>
        <v>부장</v>
      </c>
      <c r="H27" s="1369">
        <v>194057</v>
      </c>
      <c r="I27" s="42" t="s">
        <v>2240</v>
      </c>
      <c r="J27" s="43">
        <v>600</v>
      </c>
      <c r="K27" s="29">
        <v>332</v>
      </c>
      <c r="L27" s="30">
        <f t="shared" si="0"/>
        <v>932</v>
      </c>
      <c r="M27" s="31"/>
      <c r="N27" s="32"/>
      <c r="O27" s="32"/>
      <c r="P27" s="34"/>
      <c r="Q27" s="34"/>
      <c r="R27" s="34"/>
      <c r="S27" s="32"/>
      <c r="T27" s="32" t="s">
        <v>1926</v>
      </c>
      <c r="U27" s="32"/>
      <c r="V27" s="34"/>
      <c r="W27" s="35"/>
      <c r="X27" s="36"/>
      <c r="Y27" s="45" t="s">
        <v>468</v>
      </c>
      <c r="Z27" s="1261" t="s">
        <v>2226</v>
      </c>
    </row>
    <row r="28" spans="1:27" ht="22.5" hidden="1" x14ac:dyDescent="0.3">
      <c r="A28" s="138" t="s">
        <v>63</v>
      </c>
      <c r="B28" s="1080" t="s">
        <v>2246</v>
      </c>
      <c r="C28" s="41">
        <v>4</v>
      </c>
      <c r="D28" s="41">
        <v>28</v>
      </c>
      <c r="E28" s="41" t="s">
        <v>789</v>
      </c>
      <c r="F28" s="1250" t="str">
        <f>VLOOKUP(H28,'5.21명단'!$A$2:$F$700,3,FALSE)</f>
        <v>감사팀</v>
      </c>
      <c r="G28" s="1250" t="str">
        <f>VLOOKUP(H28,'5.21명단'!$A$2:$F$700,4,FALSE)</f>
        <v>부장</v>
      </c>
      <c r="H28" s="1369">
        <v>194057</v>
      </c>
      <c r="I28" s="42" t="s">
        <v>2240</v>
      </c>
      <c r="J28" s="43">
        <v>700</v>
      </c>
      <c r="K28" s="29">
        <v>437</v>
      </c>
      <c r="L28" s="30">
        <f t="shared" si="0"/>
        <v>1137</v>
      </c>
      <c r="M28" s="31"/>
      <c r="N28" s="32"/>
      <c r="O28" s="32"/>
      <c r="P28" s="34"/>
      <c r="Q28" s="34"/>
      <c r="R28" s="34"/>
      <c r="S28" s="32"/>
      <c r="T28" s="32"/>
      <c r="U28" s="32" t="s">
        <v>2247</v>
      </c>
      <c r="V28" s="34"/>
      <c r="W28" s="35"/>
      <c r="X28" s="36"/>
      <c r="Y28" s="45" t="s">
        <v>468</v>
      </c>
      <c r="Z28" s="496" t="s">
        <v>2226</v>
      </c>
    </row>
    <row r="29" spans="1:27" ht="22.5" hidden="1" x14ac:dyDescent="0.3">
      <c r="A29" s="138" t="s">
        <v>63</v>
      </c>
      <c r="B29" s="1080" t="s">
        <v>2238</v>
      </c>
      <c r="C29" s="41">
        <v>3</v>
      </c>
      <c r="D29" s="41">
        <v>18</v>
      </c>
      <c r="E29" s="41" t="s">
        <v>789</v>
      </c>
      <c r="F29" s="1250" t="str">
        <f>VLOOKUP(H29,'5.21명단'!$A$2:$F$700,3,FALSE)</f>
        <v>감사팀</v>
      </c>
      <c r="G29" s="1250" t="str">
        <f>VLOOKUP(H29,'5.21명단'!$A$2:$F$700,4,FALSE)</f>
        <v>부장</v>
      </c>
      <c r="H29" s="1369">
        <v>196031</v>
      </c>
      <c r="I29" s="42" t="s">
        <v>2244</v>
      </c>
      <c r="J29" s="43">
        <v>600</v>
      </c>
      <c r="K29" s="29">
        <v>332</v>
      </c>
      <c r="L29" s="30">
        <f t="shared" si="0"/>
        <v>932</v>
      </c>
      <c r="M29" s="31"/>
      <c r="N29" s="32"/>
      <c r="O29" s="32"/>
      <c r="P29" s="34"/>
      <c r="Q29" s="34"/>
      <c r="R29" s="34"/>
      <c r="S29" s="32"/>
      <c r="T29" s="32"/>
      <c r="U29" s="32" t="s">
        <v>2245</v>
      </c>
      <c r="V29" s="34"/>
      <c r="W29" s="35"/>
      <c r="X29" s="36"/>
      <c r="Y29" s="45" t="s">
        <v>468</v>
      </c>
      <c r="Z29" s="496" t="s">
        <v>2226</v>
      </c>
    </row>
    <row r="30" spans="1:27" ht="23.25" hidden="1" thickBot="1" x14ac:dyDescent="0.35">
      <c r="A30" s="141" t="s">
        <v>63</v>
      </c>
      <c r="B30" s="1075" t="s">
        <v>2250</v>
      </c>
      <c r="C30" s="49">
        <v>3</v>
      </c>
      <c r="D30" s="49">
        <v>8</v>
      </c>
      <c r="E30" s="49" t="s">
        <v>789</v>
      </c>
      <c r="F30" s="1279" t="str">
        <f>VLOOKUP(H30,'5.21명단'!$A$2:$F$700,3,FALSE)</f>
        <v>감사팀</v>
      </c>
      <c r="G30" s="1279" t="str">
        <f>VLOOKUP(H30,'5.21명단'!$A$2:$F$700,4,FALSE)</f>
        <v>차장</v>
      </c>
      <c r="H30" s="1374">
        <v>105003</v>
      </c>
      <c r="I30" s="50" t="s">
        <v>2251</v>
      </c>
      <c r="J30" s="51">
        <v>600</v>
      </c>
      <c r="K30" s="126">
        <v>332</v>
      </c>
      <c r="L30" s="53">
        <f t="shared" si="0"/>
        <v>932</v>
      </c>
      <c r="M30" s="54"/>
      <c r="N30" s="55"/>
      <c r="O30" s="55"/>
      <c r="P30" s="56"/>
      <c r="Q30" s="56"/>
      <c r="R30" s="56"/>
      <c r="S30" s="55"/>
      <c r="T30" s="55"/>
      <c r="U30" s="55"/>
      <c r="V30" s="56" t="s">
        <v>1926</v>
      </c>
      <c r="W30" s="57"/>
      <c r="X30" s="58"/>
      <c r="Y30" s="59" t="s">
        <v>468</v>
      </c>
      <c r="Z30" s="1278" t="s">
        <v>2226</v>
      </c>
      <c r="AA30" s="1137" t="s">
        <v>3127</v>
      </c>
    </row>
    <row r="31" spans="1:27" ht="22.5" hidden="1" x14ac:dyDescent="0.3">
      <c r="A31" s="122" t="s">
        <v>63</v>
      </c>
      <c r="B31" s="1105" t="s">
        <v>2248</v>
      </c>
      <c r="C31" s="41">
        <v>3</v>
      </c>
      <c r="D31" s="41">
        <v>18</v>
      </c>
      <c r="E31" s="41" t="s">
        <v>789</v>
      </c>
      <c r="F31" s="1211" t="str">
        <f>VLOOKUP(H31,'5.21명단'!$A$2:$F$700,3,FALSE)</f>
        <v>감사팀</v>
      </c>
      <c r="G31" s="1212" t="str">
        <f>VLOOKUP(H31,'5.21명단'!$A$2:$F$700,4,FALSE)</f>
        <v>부장</v>
      </c>
      <c r="H31" s="1369">
        <v>196031</v>
      </c>
      <c r="I31" s="42" t="s">
        <v>2244</v>
      </c>
      <c r="J31" s="43">
        <v>600</v>
      </c>
      <c r="K31" s="29">
        <v>332</v>
      </c>
      <c r="L31" s="30">
        <f t="shared" si="0"/>
        <v>932</v>
      </c>
      <c r="M31" s="31"/>
      <c r="N31" s="32"/>
      <c r="O31" s="32"/>
      <c r="P31" s="34"/>
      <c r="Q31" s="34"/>
      <c r="R31" s="34"/>
      <c r="S31" s="32"/>
      <c r="T31" s="32"/>
      <c r="U31" s="32"/>
      <c r="V31" s="34"/>
      <c r="W31" s="35" t="s">
        <v>2249</v>
      </c>
      <c r="X31" s="36"/>
      <c r="Y31" s="45" t="s">
        <v>468</v>
      </c>
      <c r="Z31" s="517" t="s">
        <v>2226</v>
      </c>
      <c r="AA31"/>
    </row>
    <row r="32" spans="1:27" ht="22.5" hidden="1" x14ac:dyDescent="0.3">
      <c r="A32" s="199" t="s">
        <v>63</v>
      </c>
      <c r="B32" s="1103" t="s">
        <v>367</v>
      </c>
      <c r="C32" s="99">
        <v>2</v>
      </c>
      <c r="D32" s="99">
        <v>16</v>
      </c>
      <c r="E32" s="99" t="s">
        <v>380</v>
      </c>
      <c r="F32" s="1209" t="str">
        <f>VLOOKUP(H32,'5.21명단'!$A$2:$F$700,3,FALSE)</f>
        <v>재무회계팀</v>
      </c>
      <c r="G32" s="1210" t="str">
        <f>VLOOKUP(H32,'5.21명단'!$A$2:$F$700,4,FALSE)</f>
        <v>주임</v>
      </c>
      <c r="H32" s="1368">
        <v>123021</v>
      </c>
      <c r="I32" s="100" t="s">
        <v>378</v>
      </c>
      <c r="J32" s="101">
        <v>510</v>
      </c>
      <c r="K32" s="102">
        <v>217</v>
      </c>
      <c r="L32" s="30">
        <f t="shared" si="0"/>
        <v>727</v>
      </c>
      <c r="M32" s="31"/>
      <c r="N32" s="32"/>
      <c r="O32" s="32"/>
      <c r="P32" s="34"/>
      <c r="Q32" s="34"/>
      <c r="R32" s="34"/>
      <c r="S32" s="32"/>
      <c r="T32" s="32"/>
      <c r="U32" s="32"/>
      <c r="V32" s="34" t="s">
        <v>259</v>
      </c>
      <c r="W32" s="35"/>
      <c r="X32" s="104"/>
      <c r="Y32" s="105" t="s">
        <v>60</v>
      </c>
      <c r="Z32" s="1263"/>
      <c r="AA32"/>
    </row>
    <row r="33" spans="1:27" ht="22.5" hidden="1" x14ac:dyDescent="0.3">
      <c r="A33" s="538" t="s">
        <v>54</v>
      </c>
      <c r="B33" s="1114" t="s">
        <v>355</v>
      </c>
      <c r="C33" s="186">
        <v>3</v>
      </c>
      <c r="D33" s="186">
        <v>18</v>
      </c>
      <c r="E33" s="187" t="s">
        <v>21</v>
      </c>
      <c r="F33" s="1233" t="str">
        <f>VLOOKUP(H33,'5.21명단'!$A$2:$F$700,3,FALSE)</f>
        <v>재무회계팀</v>
      </c>
      <c r="G33" s="1234" t="str">
        <f>VLOOKUP(H33,'5.21명단'!$A$2:$F$700,4,FALSE)</f>
        <v>부장</v>
      </c>
      <c r="H33" s="1372">
        <v>105046</v>
      </c>
      <c r="I33" s="186" t="s">
        <v>357</v>
      </c>
      <c r="J33" s="188">
        <v>600</v>
      </c>
      <c r="K33" s="189">
        <v>332</v>
      </c>
      <c r="L33" s="190">
        <f t="shared" si="0"/>
        <v>932</v>
      </c>
      <c r="M33" s="191"/>
      <c r="N33" s="192"/>
      <c r="O33" s="192"/>
      <c r="P33" s="539"/>
      <c r="Q33" s="539"/>
      <c r="R33" s="539"/>
      <c r="S33" s="192"/>
      <c r="T33" s="192"/>
      <c r="U33" s="192"/>
      <c r="V33" s="539"/>
      <c r="W33" s="540" t="s">
        <v>358</v>
      </c>
      <c r="X33" s="541"/>
      <c r="Y33" s="542" t="s">
        <v>67</v>
      </c>
      <c r="Z33" s="1261"/>
      <c r="AA33"/>
    </row>
    <row r="34" spans="1:27" ht="22.5" hidden="1" x14ac:dyDescent="0.3">
      <c r="A34" s="138" t="s">
        <v>63</v>
      </c>
      <c r="B34" s="1074" t="s">
        <v>198</v>
      </c>
      <c r="C34" s="41">
        <v>2</v>
      </c>
      <c r="D34" s="41">
        <v>16</v>
      </c>
      <c r="E34" s="41" t="s">
        <v>199</v>
      </c>
      <c r="F34" s="1211" t="str">
        <f>VLOOKUP(H34,'5.21명단'!$A$2:$F$700,3,FALSE)</f>
        <v>글로벌사업팀</v>
      </c>
      <c r="G34" s="1212" t="str">
        <f>VLOOKUP(H34,'5.21명단'!$A$2:$F$700,4,FALSE)</f>
        <v>대리</v>
      </c>
      <c r="H34" s="1369">
        <v>116012</v>
      </c>
      <c r="I34" s="42" t="s">
        <v>200</v>
      </c>
      <c r="J34" s="43">
        <v>440</v>
      </c>
      <c r="K34" s="29">
        <v>214</v>
      </c>
      <c r="L34" s="30">
        <f t="shared" si="0"/>
        <v>654</v>
      </c>
      <c r="M34" s="31"/>
      <c r="N34" s="32"/>
      <c r="O34" s="32"/>
      <c r="P34" s="34"/>
      <c r="Q34" s="34"/>
      <c r="R34" s="34"/>
      <c r="S34" s="32"/>
      <c r="T34" s="32"/>
      <c r="U34" s="528" t="s">
        <v>201</v>
      </c>
      <c r="V34" s="34"/>
      <c r="W34" s="35"/>
      <c r="X34" s="36"/>
      <c r="Y34" s="45" t="s">
        <v>67</v>
      </c>
      <c r="Z34" s="1272"/>
      <c r="AA34"/>
    </row>
    <row r="35" spans="1:27" ht="22.5" hidden="1" x14ac:dyDescent="0.3">
      <c r="A35" s="138" t="s">
        <v>190</v>
      </c>
      <c r="B35" s="1074" t="s">
        <v>191</v>
      </c>
      <c r="C35" s="41">
        <v>30</v>
      </c>
      <c r="D35" s="41">
        <v>7</v>
      </c>
      <c r="E35" s="41" t="s">
        <v>192</v>
      </c>
      <c r="F35" s="1211" t="str">
        <f>VLOOKUP(H35,'5.21명단'!$A$2:$F$700,3,FALSE)</f>
        <v>글로벌사업팀</v>
      </c>
      <c r="G35" s="1212" t="str">
        <f>VLOOKUP(H35,'5.21명단'!$A$2:$F$700,4,FALSE)</f>
        <v>대리</v>
      </c>
      <c r="H35" s="1369">
        <v>112005</v>
      </c>
      <c r="I35" s="42" t="s">
        <v>193</v>
      </c>
      <c r="J35" s="43">
        <v>64</v>
      </c>
      <c r="K35" s="29">
        <v>0</v>
      </c>
      <c r="L35" s="30">
        <f t="shared" si="0"/>
        <v>64</v>
      </c>
      <c r="M35" s="31"/>
      <c r="N35" s="32"/>
      <c r="O35" s="32"/>
      <c r="P35" s="34"/>
      <c r="Q35" s="34"/>
      <c r="R35" s="34"/>
      <c r="S35" s="32"/>
      <c r="T35" s="32"/>
      <c r="U35" s="32"/>
      <c r="V35" s="34" t="s">
        <v>194</v>
      </c>
      <c r="W35" s="35"/>
      <c r="X35" s="36"/>
      <c r="Y35" s="45" t="s">
        <v>195</v>
      </c>
      <c r="Z35" s="1310"/>
      <c r="AA35"/>
    </row>
    <row r="36" spans="1:27" ht="22.5" hidden="1" x14ac:dyDescent="0.3">
      <c r="A36" s="138" t="s">
        <v>54</v>
      </c>
      <c r="B36" s="1105" t="s">
        <v>221</v>
      </c>
      <c r="C36" s="41">
        <v>2</v>
      </c>
      <c r="D36" s="41">
        <v>14</v>
      </c>
      <c r="E36" s="41" t="s">
        <v>222</v>
      </c>
      <c r="F36" s="1211" t="str">
        <f>VLOOKUP(H36,'5.21명단'!$A$2:$F$700,3,FALSE)</f>
        <v>글로벌사업팀</v>
      </c>
      <c r="G36" s="1212" t="str">
        <f>VLOOKUP(H36,'5.21명단'!$A$2:$F$700,4,FALSE)</f>
        <v>관리직사원</v>
      </c>
      <c r="H36" s="1369">
        <v>123039</v>
      </c>
      <c r="I36" s="42" t="s">
        <v>3123</v>
      </c>
      <c r="J36" s="43">
        <v>440</v>
      </c>
      <c r="K36" s="29">
        <v>217</v>
      </c>
      <c r="L36" s="30">
        <f t="shared" si="0"/>
        <v>657</v>
      </c>
      <c r="M36" s="31"/>
      <c r="N36" s="32"/>
      <c r="O36" s="32"/>
      <c r="P36" s="34"/>
      <c r="Q36" s="34"/>
      <c r="R36" s="34"/>
      <c r="S36" s="32"/>
      <c r="T36" s="32"/>
      <c r="U36" s="32"/>
      <c r="V36" s="34" t="s">
        <v>223</v>
      </c>
      <c r="W36" s="35"/>
      <c r="X36" s="36"/>
      <c r="Y36" s="45" t="s">
        <v>67</v>
      </c>
      <c r="Z36" s="1264"/>
      <c r="AA36"/>
    </row>
    <row r="37" spans="1:27" ht="22.5" hidden="1" x14ac:dyDescent="0.3">
      <c r="A37" s="138" t="s">
        <v>54</v>
      </c>
      <c r="B37" s="1105" t="s">
        <v>211</v>
      </c>
      <c r="C37" s="41">
        <v>3</v>
      </c>
      <c r="D37" s="41">
        <v>18</v>
      </c>
      <c r="E37" s="41" t="s">
        <v>21</v>
      </c>
      <c r="F37" s="1211" t="str">
        <f>VLOOKUP(H37,'5.21명단'!$A$2:$F$700,3,FALSE)</f>
        <v>글로벌사업팀</v>
      </c>
      <c r="G37" s="1212" t="str">
        <f>VLOOKUP(H37,'5.21명단'!$A$2:$F$700,4,FALSE)</f>
        <v>관리직사원</v>
      </c>
      <c r="H37" s="1369">
        <v>123002</v>
      </c>
      <c r="I37" s="42" t="s">
        <v>213</v>
      </c>
      <c r="J37" s="43">
        <v>590</v>
      </c>
      <c r="K37" s="29">
        <v>244.2</v>
      </c>
      <c r="L37" s="30">
        <f t="shared" si="0"/>
        <v>834.2</v>
      </c>
      <c r="M37" s="31"/>
      <c r="N37" s="32"/>
      <c r="O37" s="32"/>
      <c r="P37" s="34"/>
      <c r="Q37" s="34"/>
      <c r="R37" s="34"/>
      <c r="S37" s="32"/>
      <c r="T37" s="32"/>
      <c r="U37" s="32"/>
      <c r="V37" s="34"/>
      <c r="W37" s="35" t="s">
        <v>25</v>
      </c>
      <c r="X37" s="36"/>
      <c r="Y37" s="45" t="s">
        <v>214</v>
      </c>
      <c r="Z37" s="1261"/>
      <c r="AA37"/>
    </row>
    <row r="38" spans="1:27" ht="22.5" hidden="1" x14ac:dyDescent="0.3">
      <c r="A38" s="138" t="s">
        <v>131</v>
      </c>
      <c r="B38" s="1074" t="s">
        <v>2230</v>
      </c>
      <c r="C38" s="41">
        <v>2</v>
      </c>
      <c r="D38" s="41">
        <v>14</v>
      </c>
      <c r="E38" s="41" t="s">
        <v>83</v>
      </c>
      <c r="F38" s="1211" t="str">
        <f>VLOOKUP(H38,'5.21명단'!$A$2:$F$700,3,FALSE)</f>
        <v>미래기술팀</v>
      </c>
      <c r="G38" s="1212" t="str">
        <f>VLOOKUP(H38,'5.21명단'!$A$2:$F$700,4,FALSE)</f>
        <v>부장</v>
      </c>
      <c r="H38" s="1369">
        <v>196026</v>
      </c>
      <c r="I38" s="42" t="s">
        <v>177</v>
      </c>
      <c r="J38" s="43">
        <v>480</v>
      </c>
      <c r="K38" s="29">
        <v>227</v>
      </c>
      <c r="L38" s="30">
        <f>SUM(J38:K38)</f>
        <v>707</v>
      </c>
      <c r="M38" s="31"/>
      <c r="N38" s="32"/>
      <c r="O38" s="32"/>
      <c r="P38" s="656" t="s">
        <v>178</v>
      </c>
      <c r="Q38" s="34"/>
      <c r="R38" s="34" t="s">
        <v>2231</v>
      </c>
      <c r="S38" s="32"/>
      <c r="T38" s="32"/>
      <c r="U38" s="32"/>
      <c r="V38" s="34"/>
      <c r="W38" s="35"/>
      <c r="X38" s="36"/>
      <c r="Y38" s="45" t="s">
        <v>60</v>
      </c>
      <c r="Z38" s="496" t="s">
        <v>2233</v>
      </c>
      <c r="AA38"/>
    </row>
    <row r="39" spans="1:27" ht="22.5" hidden="1" x14ac:dyDescent="0.3">
      <c r="A39" s="122" t="s">
        <v>131</v>
      </c>
      <c r="B39" s="1074" t="s">
        <v>2220</v>
      </c>
      <c r="C39" s="41">
        <v>2</v>
      </c>
      <c r="D39" s="41">
        <v>14</v>
      </c>
      <c r="E39" s="41" t="s">
        <v>83</v>
      </c>
      <c r="F39" s="1211" t="str">
        <f>VLOOKUP(H39,'5.21명단'!$A$2:$F$700,3,FALSE)</f>
        <v>미래기술팀</v>
      </c>
      <c r="G39" s="1212" t="str">
        <f>VLOOKUP(H39,'5.21명단'!$A$2:$F$700,4,FALSE)</f>
        <v>부장</v>
      </c>
      <c r="H39" s="1369">
        <v>196026</v>
      </c>
      <c r="I39" s="42" t="s">
        <v>177</v>
      </c>
      <c r="J39" s="43">
        <v>480</v>
      </c>
      <c r="K39" s="29">
        <v>227</v>
      </c>
      <c r="L39" s="30">
        <f t="shared" ref="L39:L69" si="1">J39+K39</f>
        <v>707</v>
      </c>
      <c r="M39" s="31"/>
      <c r="N39" s="32"/>
      <c r="O39" s="656" t="s">
        <v>40</v>
      </c>
      <c r="P39" s="34"/>
      <c r="Q39" s="34"/>
      <c r="R39" s="656" t="s">
        <v>1663</v>
      </c>
      <c r="S39" s="32" t="s">
        <v>1484</v>
      </c>
      <c r="T39" s="32"/>
      <c r="U39" s="32"/>
      <c r="V39" s="34"/>
      <c r="W39" s="35"/>
      <c r="X39" s="36"/>
      <c r="Y39" s="45" t="s">
        <v>60</v>
      </c>
      <c r="Z39" s="517" t="s">
        <v>2219</v>
      </c>
      <c r="AA39"/>
    </row>
    <row r="40" spans="1:27" ht="22.5" hidden="1" x14ac:dyDescent="0.3">
      <c r="A40" s="138" t="s">
        <v>54</v>
      </c>
      <c r="B40" s="1074" t="s">
        <v>428</v>
      </c>
      <c r="C40" s="41">
        <v>5</v>
      </c>
      <c r="D40" s="41">
        <v>35</v>
      </c>
      <c r="E40" s="41" t="s">
        <v>288</v>
      </c>
      <c r="F40" s="1211" t="str">
        <f>VLOOKUP(H40,'5.21명단'!$A$2:$F$700,3,FALSE)</f>
        <v>로봇개발운영팀</v>
      </c>
      <c r="G40" s="1212" t="str">
        <f>VLOOKUP(H40,'5.21명단'!$A$2:$F$700,4,FALSE)</f>
        <v>과장</v>
      </c>
      <c r="H40" s="1369">
        <v>114015</v>
      </c>
      <c r="I40" s="42" t="s">
        <v>430</v>
      </c>
      <c r="J40" s="43">
        <v>700</v>
      </c>
      <c r="K40" s="29">
        <v>430</v>
      </c>
      <c r="L40" s="30">
        <f t="shared" si="1"/>
        <v>1130</v>
      </c>
      <c r="M40" s="31"/>
      <c r="N40" s="32"/>
      <c r="O40" s="32"/>
      <c r="P40" s="34"/>
      <c r="Q40" s="34"/>
      <c r="R40" s="34"/>
      <c r="S40" s="32"/>
      <c r="T40" s="32" t="s">
        <v>431</v>
      </c>
      <c r="U40" s="32"/>
      <c r="V40" s="34"/>
      <c r="W40" s="35"/>
      <c r="X40" s="36"/>
      <c r="Y40" s="45" t="s">
        <v>67</v>
      </c>
      <c r="Z40" s="1261"/>
      <c r="AA40"/>
    </row>
    <row r="41" spans="1:27" ht="22.5" hidden="1" x14ac:dyDescent="0.3">
      <c r="A41" s="205" t="s">
        <v>54</v>
      </c>
      <c r="B41" s="1095" t="s">
        <v>444</v>
      </c>
      <c r="C41" s="99">
        <v>3</v>
      </c>
      <c r="D41" s="99">
        <v>17</v>
      </c>
      <c r="E41" s="99" t="s">
        <v>327</v>
      </c>
      <c r="F41" s="1209" t="str">
        <f>VLOOKUP(H41,'5.21명단'!$A$2:$F$700,3,FALSE)</f>
        <v>기술서비스팀</v>
      </c>
      <c r="G41" s="1210" t="str">
        <f>VLOOKUP(H41,'5.21명단'!$A$2:$F$700,4,FALSE)</f>
        <v>대리</v>
      </c>
      <c r="H41" s="1368">
        <v>118016</v>
      </c>
      <c r="I41" s="100" t="s">
        <v>446</v>
      </c>
      <c r="J41" s="101">
        <v>330</v>
      </c>
      <c r="K41" s="102">
        <v>45</v>
      </c>
      <c r="L41" s="30">
        <f t="shared" si="1"/>
        <v>375</v>
      </c>
      <c r="M41" s="31"/>
      <c r="N41" s="32"/>
      <c r="O41" s="32"/>
      <c r="P41" s="34"/>
      <c r="Q41" s="34"/>
      <c r="R41" s="34"/>
      <c r="S41" s="32" t="s">
        <v>447</v>
      </c>
      <c r="T41" s="32"/>
      <c r="U41" s="32"/>
      <c r="V41" s="34"/>
      <c r="W41" s="35"/>
      <c r="X41" s="104"/>
      <c r="Y41" s="105" t="s">
        <v>348</v>
      </c>
      <c r="Z41" s="1261" t="s">
        <v>1629</v>
      </c>
      <c r="AA41"/>
    </row>
    <row r="42" spans="1:27" ht="22.5" hidden="1" x14ac:dyDescent="0.3">
      <c r="A42" s="199" t="s">
        <v>54</v>
      </c>
      <c r="B42" s="1095" t="s">
        <v>458</v>
      </c>
      <c r="C42" s="99">
        <v>3</v>
      </c>
      <c r="D42" s="99">
        <v>21</v>
      </c>
      <c r="E42" s="99" t="s">
        <v>222</v>
      </c>
      <c r="F42" s="1209" t="str">
        <f>VLOOKUP(H42,'5.21명단'!$A$2:$F$700,3,FALSE)</f>
        <v>기술서비스팀</v>
      </c>
      <c r="G42" s="1210" t="str">
        <f>VLOOKUP(H42,'5.21명단'!$A$2:$F$700,4,FALSE)</f>
        <v>주임</v>
      </c>
      <c r="H42" s="1368">
        <v>122138</v>
      </c>
      <c r="I42" s="100" t="s">
        <v>455</v>
      </c>
      <c r="J42" s="101">
        <v>570</v>
      </c>
      <c r="K42" s="102">
        <v>15</v>
      </c>
      <c r="L42" s="103">
        <f t="shared" si="1"/>
        <v>585</v>
      </c>
      <c r="M42" s="31"/>
      <c r="N42" s="32"/>
      <c r="O42" s="32"/>
      <c r="P42" s="223"/>
      <c r="Q42" s="34"/>
      <c r="R42" s="34"/>
      <c r="S42" s="32"/>
      <c r="T42" s="32"/>
      <c r="U42" s="221" t="s">
        <v>389</v>
      </c>
      <c r="V42" s="34"/>
      <c r="W42" s="35"/>
      <c r="X42" s="104"/>
      <c r="Y42" s="105" t="s">
        <v>348</v>
      </c>
      <c r="Z42" s="1272"/>
      <c r="AA42"/>
    </row>
    <row r="43" spans="1:27" hidden="1" x14ac:dyDescent="0.3">
      <c r="A43" s="138" t="s">
        <v>63</v>
      </c>
      <c r="B43" s="1105" t="s">
        <v>521</v>
      </c>
      <c r="C43" s="41">
        <v>1</v>
      </c>
      <c r="D43" s="41">
        <v>7</v>
      </c>
      <c r="E43" s="41" t="s">
        <v>493</v>
      </c>
      <c r="F43" s="1211" t="str">
        <f>VLOOKUP(H43,'5.21명단'!$A$2:$F$700,3,FALSE)</f>
        <v>서울영업팀</v>
      </c>
      <c r="G43" s="1212" t="str">
        <f>VLOOKUP(H43,'5.21명단'!$A$2:$F$700,4,FALSE)</f>
        <v>계장</v>
      </c>
      <c r="H43" s="1369">
        <v>122031</v>
      </c>
      <c r="I43" s="42" t="s">
        <v>522</v>
      </c>
      <c r="J43" s="43">
        <v>390</v>
      </c>
      <c r="K43" s="29">
        <v>5</v>
      </c>
      <c r="L43" s="30">
        <f t="shared" si="1"/>
        <v>395</v>
      </c>
      <c r="M43" s="31"/>
      <c r="N43" s="32"/>
      <c r="O43" s="32"/>
      <c r="P43" s="34"/>
      <c r="Q43" s="34"/>
      <c r="R43" s="34"/>
      <c r="S43" s="32"/>
      <c r="T43" s="32"/>
      <c r="U43" s="32">
        <v>13</v>
      </c>
      <c r="V43" s="34"/>
      <c r="W43" s="35"/>
      <c r="X43" s="36"/>
      <c r="Y43" s="45" t="s">
        <v>67</v>
      </c>
      <c r="Z43" s="1272"/>
      <c r="AA43"/>
    </row>
    <row r="44" spans="1:27" ht="22.5" hidden="1" x14ac:dyDescent="0.3">
      <c r="A44" s="199" t="s">
        <v>63</v>
      </c>
      <c r="B44" s="1095" t="s">
        <v>485</v>
      </c>
      <c r="C44" s="99">
        <v>1</v>
      </c>
      <c r="D44" s="99">
        <v>7</v>
      </c>
      <c r="E44" s="99" t="s">
        <v>486</v>
      </c>
      <c r="F44" s="1252" t="str">
        <f>VLOOKUP(H44,'5.21명단'!$A$2:$F$700,3,FALSE)</f>
        <v>서울유통영업팀</v>
      </c>
      <c r="G44" s="1258" t="str">
        <f>VLOOKUP(H44,'5.21명단'!$A$2:$F$700,4,FALSE)</f>
        <v>대리</v>
      </c>
      <c r="H44" s="1368">
        <v>114006</v>
      </c>
      <c r="I44" s="100" t="s">
        <v>488</v>
      </c>
      <c r="J44" s="101">
        <v>390</v>
      </c>
      <c r="K44" s="102">
        <v>5</v>
      </c>
      <c r="L44" s="103">
        <f t="shared" si="1"/>
        <v>395</v>
      </c>
      <c r="M44" s="31"/>
      <c r="N44" s="32"/>
      <c r="O44" s="32"/>
      <c r="P44" s="34"/>
      <c r="Q44" s="34">
        <v>24</v>
      </c>
      <c r="R44" s="34"/>
      <c r="S44" s="32"/>
      <c r="T44" s="32"/>
      <c r="U44" s="32"/>
      <c r="V44" s="34"/>
      <c r="W44" s="35"/>
      <c r="X44" s="104"/>
      <c r="Y44" s="105" t="s">
        <v>489</v>
      </c>
      <c r="Z44" s="496" t="s">
        <v>1720</v>
      </c>
      <c r="AA44"/>
    </row>
    <row r="45" spans="1:27" ht="22.5" hidden="1" x14ac:dyDescent="0.3">
      <c r="A45" s="122" t="s">
        <v>54</v>
      </c>
      <c r="B45" s="1074" t="s">
        <v>525</v>
      </c>
      <c r="C45" s="41">
        <v>2</v>
      </c>
      <c r="D45" s="41">
        <v>14</v>
      </c>
      <c r="E45" s="41" t="s">
        <v>288</v>
      </c>
      <c r="F45" s="1248" t="str">
        <f>VLOOKUP(H45,'5.21명단'!$A$2:$F$700,3,FALSE)</f>
        <v>수원영업팀</v>
      </c>
      <c r="G45" s="1256" t="str">
        <f>VLOOKUP(H45,'5.21명단'!$A$2:$F$700,4,FALSE)</f>
        <v>과장</v>
      </c>
      <c r="H45" s="1369">
        <v>111051</v>
      </c>
      <c r="I45" s="42" t="s">
        <v>527</v>
      </c>
      <c r="J45" s="43">
        <v>380</v>
      </c>
      <c r="K45" s="29">
        <v>130</v>
      </c>
      <c r="L45" s="30">
        <f t="shared" si="1"/>
        <v>510</v>
      </c>
      <c r="M45" s="31"/>
      <c r="N45" s="32"/>
      <c r="O45" s="32"/>
      <c r="P45" s="34"/>
      <c r="Q45" s="34" t="s">
        <v>528</v>
      </c>
      <c r="R45" s="34"/>
      <c r="S45" s="32"/>
      <c r="T45" s="32"/>
      <c r="U45" s="32"/>
      <c r="V45" s="34"/>
      <c r="W45" s="35"/>
      <c r="X45" s="36"/>
      <c r="Y45" s="45" t="s">
        <v>60</v>
      </c>
      <c r="Z45" s="1261" t="s">
        <v>1564</v>
      </c>
      <c r="AA45"/>
    </row>
    <row r="46" spans="1:27" ht="22.5" hidden="1" x14ac:dyDescent="0.3">
      <c r="A46" s="138" t="s">
        <v>70</v>
      </c>
      <c r="B46" s="1095" t="s">
        <v>412</v>
      </c>
      <c r="C46" s="41">
        <v>3</v>
      </c>
      <c r="D46" s="41">
        <v>18</v>
      </c>
      <c r="E46" s="41" t="s">
        <v>83</v>
      </c>
      <c r="F46" s="1248" t="str">
        <f>VLOOKUP(H46,'5.21명단'!$A$2:$F$700,3,FALSE)</f>
        <v>모션관리팀</v>
      </c>
      <c r="G46" s="1256" t="str">
        <f>VLOOKUP(H46,'5.21명단'!$A$2:$F$700,4,FALSE)</f>
        <v>대리</v>
      </c>
      <c r="H46" s="1369">
        <v>119009</v>
      </c>
      <c r="I46" s="42" t="s">
        <v>413</v>
      </c>
      <c r="J46" s="43">
        <v>590</v>
      </c>
      <c r="K46" s="29">
        <v>30</v>
      </c>
      <c r="L46" s="30">
        <f t="shared" si="1"/>
        <v>620</v>
      </c>
      <c r="M46" s="31"/>
      <c r="N46" s="32"/>
      <c r="O46" s="32"/>
      <c r="P46" s="34"/>
      <c r="Q46" s="34" t="s">
        <v>87</v>
      </c>
      <c r="R46" s="34"/>
      <c r="S46" s="32"/>
      <c r="T46" s="32"/>
      <c r="U46" s="32"/>
      <c r="V46" s="34"/>
      <c r="W46" s="35"/>
      <c r="X46" s="36"/>
      <c r="Y46" s="1062" t="s">
        <v>26</v>
      </c>
      <c r="Z46" s="496" t="s">
        <v>1564</v>
      </c>
      <c r="AA46"/>
    </row>
    <row r="47" spans="1:27" ht="23.25" hidden="1" thickBot="1" x14ac:dyDescent="0.35">
      <c r="A47" s="141" t="s">
        <v>416</v>
      </c>
      <c r="B47" s="1291" t="s">
        <v>417</v>
      </c>
      <c r="C47" s="1292">
        <v>2</v>
      </c>
      <c r="D47" s="1292">
        <v>14</v>
      </c>
      <c r="E47" s="1292" t="s">
        <v>222</v>
      </c>
      <c r="F47" s="1294" t="str">
        <f>VLOOKUP(H47,'5.21명단'!$A$2:$F$700,3,FALSE)</f>
        <v>모션관리팀</v>
      </c>
      <c r="G47" s="1297" t="str">
        <f>VLOOKUP(H47,'5.21명단'!$A$2:$F$700,4,FALSE)</f>
        <v>계장</v>
      </c>
      <c r="H47" s="1389">
        <v>118009</v>
      </c>
      <c r="I47" s="1298" t="s">
        <v>420</v>
      </c>
      <c r="J47" s="1299">
        <v>470</v>
      </c>
      <c r="K47" s="460">
        <v>10</v>
      </c>
      <c r="L47" s="53">
        <f t="shared" si="1"/>
        <v>480</v>
      </c>
      <c r="M47" s="54"/>
      <c r="N47" s="55"/>
      <c r="O47" s="55"/>
      <c r="P47" s="786" t="s">
        <v>79</v>
      </c>
      <c r="Q47" s="1300"/>
      <c r="R47" s="1300"/>
      <c r="S47" s="55"/>
      <c r="T47" s="55"/>
      <c r="U47" s="55" t="s">
        <v>1951</v>
      </c>
      <c r="V47" s="1300"/>
      <c r="W47" s="1302"/>
      <c r="X47" s="1303"/>
      <c r="Y47" s="1304" t="s">
        <v>67</v>
      </c>
      <c r="Z47" s="1267" t="s">
        <v>1686</v>
      </c>
      <c r="AA47"/>
    </row>
    <row r="48" spans="1:27" ht="22.5" hidden="1" x14ac:dyDescent="0.3">
      <c r="A48" s="143" t="s">
        <v>54</v>
      </c>
      <c r="B48" s="1076" t="s">
        <v>351</v>
      </c>
      <c r="C48" s="12">
        <v>3</v>
      </c>
      <c r="D48" s="12">
        <v>18</v>
      </c>
      <c r="E48" s="12" t="s">
        <v>21</v>
      </c>
      <c r="F48" s="1255" t="str">
        <f>VLOOKUP(H48,'5.21명단'!$A$2:$F$700,3,FALSE)</f>
        <v>SCM팀</v>
      </c>
      <c r="G48" s="1260" t="str">
        <f>VLOOKUP(H48,'5.21명단'!$A$2:$F$700,4,FALSE)</f>
        <v>관리직사원</v>
      </c>
      <c r="H48" s="1381">
        <v>123020</v>
      </c>
      <c r="I48" s="13" t="s">
        <v>352</v>
      </c>
      <c r="J48" s="14">
        <v>590</v>
      </c>
      <c r="K48" s="15">
        <v>15</v>
      </c>
      <c r="L48" s="16">
        <f t="shared" si="1"/>
        <v>605</v>
      </c>
      <c r="M48" s="17"/>
      <c r="N48" s="18"/>
      <c r="O48" s="18"/>
      <c r="P48" s="19"/>
      <c r="Q48" s="19" t="s">
        <v>25</v>
      </c>
      <c r="R48" s="19"/>
      <c r="S48" s="18"/>
      <c r="T48" s="18"/>
      <c r="U48" s="18"/>
      <c r="V48" s="19"/>
      <c r="W48" s="20"/>
      <c r="X48" s="21"/>
      <c r="Y48" s="22" t="s">
        <v>348</v>
      </c>
      <c r="Z48" s="1165" t="s">
        <v>1564</v>
      </c>
      <c r="AA48"/>
    </row>
    <row r="49" spans="1:27" ht="22.5" hidden="1" x14ac:dyDescent="0.3">
      <c r="A49" s="138" t="s">
        <v>63</v>
      </c>
      <c r="B49" s="1077" t="s">
        <v>1772</v>
      </c>
      <c r="C49" s="206">
        <v>3</v>
      </c>
      <c r="D49" s="206">
        <v>19</v>
      </c>
      <c r="E49" s="206" t="s">
        <v>327</v>
      </c>
      <c r="F49" s="1251" t="str">
        <f>VLOOKUP(H49,'5.21명단'!$A$2:$F$700,3,FALSE)</f>
        <v>SCM팀</v>
      </c>
      <c r="G49" s="1257" t="str">
        <f>VLOOKUP(H49,'5.21명단'!$A$2:$F$700,4,FALSE)</f>
        <v>부장</v>
      </c>
      <c r="H49" s="1371">
        <v>103018</v>
      </c>
      <c r="I49" s="207" t="s">
        <v>329</v>
      </c>
      <c r="J49" s="208">
        <v>238.7</v>
      </c>
      <c r="K49" s="209">
        <v>187.6</v>
      </c>
      <c r="L49" s="103">
        <f t="shared" si="1"/>
        <v>426.29999999999995</v>
      </c>
      <c r="M49" s="31"/>
      <c r="N49" s="32"/>
      <c r="O49" s="32"/>
      <c r="P49" s="34"/>
      <c r="Q49" s="34" t="s">
        <v>87</v>
      </c>
      <c r="R49" s="34"/>
      <c r="S49" s="32"/>
      <c r="T49" s="32"/>
      <c r="U49" s="32"/>
      <c r="V49" s="210"/>
      <c r="W49" s="211"/>
      <c r="X49" s="212"/>
      <c r="Y49" s="145" t="s">
        <v>331</v>
      </c>
      <c r="Z49" s="1262" t="s">
        <v>1564</v>
      </c>
      <c r="AA49"/>
    </row>
    <row r="50" spans="1:27" ht="22.5" hidden="1" x14ac:dyDescent="0.3">
      <c r="A50" s="138" t="s">
        <v>54</v>
      </c>
      <c r="B50" s="1074" t="s">
        <v>345</v>
      </c>
      <c r="C50" s="41">
        <v>2</v>
      </c>
      <c r="D50" s="41">
        <v>14</v>
      </c>
      <c r="E50" s="41" t="s">
        <v>21</v>
      </c>
      <c r="F50" s="1211" t="str">
        <f>VLOOKUP(H50,'5.21명단'!$A$2:$F$700,3,FALSE)</f>
        <v>SCM팀</v>
      </c>
      <c r="G50" s="1212" t="str">
        <f>VLOOKUP(H50,'5.21명단'!$A$2:$F$700,4,FALSE)</f>
        <v>주임</v>
      </c>
      <c r="H50" s="1369">
        <v>122069</v>
      </c>
      <c r="I50" s="42" t="s">
        <v>346</v>
      </c>
      <c r="J50" s="43">
        <v>500</v>
      </c>
      <c r="K50" s="29">
        <v>10</v>
      </c>
      <c r="L50" s="30">
        <f t="shared" si="1"/>
        <v>510</v>
      </c>
      <c r="M50" s="31"/>
      <c r="N50" s="32"/>
      <c r="O50" s="32"/>
      <c r="P50" s="34"/>
      <c r="Q50" s="34"/>
      <c r="R50" s="34"/>
      <c r="S50" s="32"/>
      <c r="T50" s="32" t="s">
        <v>347</v>
      </c>
      <c r="U50" s="32"/>
      <c r="V50" s="34"/>
      <c r="W50" s="35"/>
      <c r="X50" s="36"/>
      <c r="Y50" s="45" t="s">
        <v>348</v>
      </c>
      <c r="Z50" s="1261"/>
      <c r="AA50"/>
    </row>
    <row r="51" spans="1:27" ht="22.5" hidden="1" x14ac:dyDescent="0.3">
      <c r="A51" s="138" t="s">
        <v>19</v>
      </c>
      <c r="B51" s="1074" t="s">
        <v>320</v>
      </c>
      <c r="C51" s="41">
        <v>2</v>
      </c>
      <c r="D51" s="41">
        <v>14</v>
      </c>
      <c r="E51" s="41" t="s">
        <v>222</v>
      </c>
      <c r="F51" s="1211" t="str">
        <f>VLOOKUP(H51,'5.21명단'!$A$2:$F$700,3,FALSE)</f>
        <v>SCM팀</v>
      </c>
      <c r="G51" s="1212" t="str">
        <f>VLOOKUP(H51,'5.21명단'!$A$2:$F$700,4,FALSE)</f>
        <v>과장</v>
      </c>
      <c r="H51" s="1369">
        <v>113011</v>
      </c>
      <c r="I51" s="42" t="s">
        <v>322</v>
      </c>
      <c r="J51" s="43">
        <v>470</v>
      </c>
      <c r="K51" s="29">
        <v>20</v>
      </c>
      <c r="L51" s="30">
        <f t="shared" si="1"/>
        <v>490</v>
      </c>
      <c r="M51" s="31"/>
      <c r="N51" s="32"/>
      <c r="O51" s="32"/>
      <c r="P51" s="34"/>
      <c r="Q51" s="34"/>
      <c r="R51" s="34"/>
      <c r="S51" s="32"/>
      <c r="T51" s="32"/>
      <c r="U51" s="32"/>
      <c r="V51" s="34" t="s">
        <v>323</v>
      </c>
      <c r="W51" s="35"/>
      <c r="X51" s="36"/>
      <c r="Y51" s="45" t="s">
        <v>324</v>
      </c>
      <c r="Z51" s="522"/>
      <c r="AA51"/>
    </row>
    <row r="52" spans="1:27" ht="22.5" hidden="1" x14ac:dyDescent="0.3">
      <c r="A52" s="138" t="s">
        <v>416</v>
      </c>
      <c r="B52" s="1074" t="s">
        <v>556</v>
      </c>
      <c r="C52" s="41">
        <v>3</v>
      </c>
      <c r="D52" s="41">
        <v>16</v>
      </c>
      <c r="E52" s="41" t="s">
        <v>557</v>
      </c>
      <c r="F52" s="1248" t="str">
        <f>VLOOKUP(H52,'5.21명단'!$A$2:$F$700,3,FALSE)</f>
        <v>레일공정팀(테크노)</v>
      </c>
      <c r="G52" s="1256" t="str">
        <f>VLOOKUP(H52,'5.21명단'!$A$2:$F$700,4,FALSE)</f>
        <v>대리</v>
      </c>
      <c r="H52" s="1369">
        <v>117044</v>
      </c>
      <c r="I52" s="42" t="s">
        <v>559</v>
      </c>
      <c r="J52" s="43">
        <v>385</v>
      </c>
      <c r="K52" s="29">
        <v>231.6</v>
      </c>
      <c r="L52" s="30">
        <f t="shared" si="1"/>
        <v>616.6</v>
      </c>
      <c r="M52" s="31"/>
      <c r="N52" s="32"/>
      <c r="O52" s="32"/>
      <c r="P52" s="34"/>
      <c r="Q52" s="34" t="s">
        <v>560</v>
      </c>
      <c r="R52" s="34"/>
      <c r="S52" s="32"/>
      <c r="T52" s="32"/>
      <c r="U52" s="32"/>
      <c r="V52" s="34"/>
      <c r="W52" s="35"/>
      <c r="X52" s="36"/>
      <c r="Y52" s="45" t="s">
        <v>561</v>
      </c>
      <c r="Z52" s="517" t="s">
        <v>1564</v>
      </c>
      <c r="AA52"/>
    </row>
    <row r="53" spans="1:27" ht="22.5" hidden="1" x14ac:dyDescent="0.3">
      <c r="A53" s="138" t="s">
        <v>54</v>
      </c>
      <c r="B53" s="1074" t="s">
        <v>566</v>
      </c>
      <c r="C53" s="41">
        <v>4</v>
      </c>
      <c r="D53" s="41">
        <v>28</v>
      </c>
      <c r="E53" s="41" t="s">
        <v>21</v>
      </c>
      <c r="F53" s="1211" t="str">
        <f>VLOOKUP(H53,'5.21명단'!$A$2:$F$700,3,FALSE)</f>
        <v>레일공정팀(테크노)</v>
      </c>
      <c r="G53" s="1212" t="str">
        <f>VLOOKUP(H53,'5.21명단'!$A$2:$F$700,4,FALSE)</f>
        <v>계장</v>
      </c>
      <c r="H53" s="1369">
        <v>122007</v>
      </c>
      <c r="I53" s="42" t="s">
        <v>567</v>
      </c>
      <c r="J53" s="43">
        <v>760</v>
      </c>
      <c r="K53" s="29">
        <v>80</v>
      </c>
      <c r="L53" s="30">
        <f t="shared" si="1"/>
        <v>840</v>
      </c>
      <c r="M53" s="31"/>
      <c r="N53" s="32"/>
      <c r="O53" s="32"/>
      <c r="P53" s="34"/>
      <c r="Q53" s="34"/>
      <c r="R53" s="34" t="s">
        <v>568</v>
      </c>
      <c r="S53" s="32"/>
      <c r="T53" s="32"/>
      <c r="U53" s="32"/>
      <c r="V53" s="34"/>
      <c r="W53" s="35"/>
      <c r="X53" s="36"/>
      <c r="Y53" s="45" t="s">
        <v>348</v>
      </c>
      <c r="Z53" s="1262"/>
      <c r="AA53"/>
    </row>
    <row r="54" spans="1:27" ht="22.5" hidden="1" x14ac:dyDescent="0.3">
      <c r="A54" s="138" t="s">
        <v>54</v>
      </c>
      <c r="B54" s="1074" t="s">
        <v>588</v>
      </c>
      <c r="C54" s="41">
        <v>5</v>
      </c>
      <c r="D54" s="41">
        <v>28</v>
      </c>
      <c r="E54" s="41" t="s">
        <v>589</v>
      </c>
      <c r="F54" s="1211" t="str">
        <f>VLOOKUP(H54,'5.21명단'!$A$2:$F$700,3,FALSE)</f>
        <v>레일공정팀(테크노)</v>
      </c>
      <c r="G54" s="1212" t="str">
        <f>VLOOKUP(H54,'5.21명단'!$A$2:$F$700,4,FALSE)</f>
        <v>주임</v>
      </c>
      <c r="H54" s="1369">
        <v>123040</v>
      </c>
      <c r="I54" s="42" t="s">
        <v>590</v>
      </c>
      <c r="J54" s="43">
        <v>440</v>
      </c>
      <c r="K54" s="29">
        <v>409.6</v>
      </c>
      <c r="L54" s="30">
        <f t="shared" si="1"/>
        <v>849.6</v>
      </c>
      <c r="M54" s="31"/>
      <c r="N54" s="32"/>
      <c r="O54" s="32"/>
      <c r="P54" s="34"/>
      <c r="Q54" s="34"/>
      <c r="R54" s="34"/>
      <c r="S54" s="32" t="s">
        <v>591</v>
      </c>
      <c r="T54" s="32"/>
      <c r="U54" s="32"/>
      <c r="V54" s="34"/>
      <c r="W54" s="35"/>
      <c r="X54" s="36"/>
      <c r="Y54" s="45" t="s">
        <v>592</v>
      </c>
      <c r="Z54" s="517"/>
      <c r="AA54"/>
    </row>
    <row r="55" spans="1:27" ht="22.5" hidden="1" x14ac:dyDescent="0.3">
      <c r="A55" s="138" t="s">
        <v>54</v>
      </c>
      <c r="B55" s="1077" t="s">
        <v>531</v>
      </c>
      <c r="C55" s="206">
        <v>3</v>
      </c>
      <c r="D55" s="206">
        <v>18</v>
      </c>
      <c r="E55" s="206" t="s">
        <v>21</v>
      </c>
      <c r="F55" s="1213" t="str">
        <f>VLOOKUP(H55,'5.21명단'!$A$2:$F$700,3,FALSE)</f>
        <v>레일공정팀(테크노)</v>
      </c>
      <c r="G55" s="1214" t="str">
        <f>VLOOKUP(H55,'5.21명단'!$A$2:$F$700,4,FALSE)</f>
        <v>부장</v>
      </c>
      <c r="H55" s="1371">
        <v>194063</v>
      </c>
      <c r="I55" s="207" t="s">
        <v>533</v>
      </c>
      <c r="J55" s="208">
        <v>590</v>
      </c>
      <c r="K55" s="209">
        <v>67.5</v>
      </c>
      <c r="L55" s="30">
        <f t="shared" si="1"/>
        <v>657.5</v>
      </c>
      <c r="M55" s="31"/>
      <c r="N55" s="32"/>
      <c r="O55" s="32"/>
      <c r="P55" s="34"/>
      <c r="Q55" s="34"/>
      <c r="R55" s="34"/>
      <c r="S55" s="32"/>
      <c r="T55" s="32" t="s">
        <v>534</v>
      </c>
      <c r="U55" s="32"/>
      <c r="V55" s="34"/>
      <c r="W55" s="35"/>
      <c r="X55" s="36"/>
      <c r="Y55" s="145" t="s">
        <v>348</v>
      </c>
      <c r="Z55" s="517"/>
      <c r="AA55"/>
    </row>
    <row r="56" spans="1:27" ht="22.5" hidden="1" x14ac:dyDescent="0.3">
      <c r="A56" s="138" t="s">
        <v>416</v>
      </c>
      <c r="B56" s="1074" t="s">
        <v>537</v>
      </c>
      <c r="C56" s="41">
        <v>5</v>
      </c>
      <c r="D56" s="41">
        <v>28</v>
      </c>
      <c r="E56" s="41" t="s">
        <v>538</v>
      </c>
      <c r="F56" s="1211" t="str">
        <f>VLOOKUP(H56,'5.21명단'!$A$2:$F$700,3,FALSE)</f>
        <v>레일공정팀(테크노)</v>
      </c>
      <c r="G56" s="1212" t="str">
        <f>VLOOKUP(H56,'5.21명단'!$A$2:$F$700,4,FALSE)</f>
        <v>차장</v>
      </c>
      <c r="H56" s="1369">
        <v>110021</v>
      </c>
      <c r="I56" s="42" t="s">
        <v>541</v>
      </c>
      <c r="J56" s="43">
        <v>539</v>
      </c>
      <c r="K56" s="29">
        <v>257.60000000000002</v>
      </c>
      <c r="L56" s="30">
        <f t="shared" si="1"/>
        <v>796.6</v>
      </c>
      <c r="M56" s="31"/>
      <c r="N56" s="32"/>
      <c r="O56" s="32"/>
      <c r="P56" s="34"/>
      <c r="Q56" s="34"/>
      <c r="R56" s="34"/>
      <c r="S56" s="32"/>
      <c r="T56" s="32"/>
      <c r="U56" s="32" t="s">
        <v>542</v>
      </c>
      <c r="V56" s="34"/>
      <c r="W56" s="35"/>
      <c r="X56" s="36"/>
      <c r="Y56" s="45" t="s">
        <v>543</v>
      </c>
      <c r="Z56" s="756" t="s">
        <v>1631</v>
      </c>
      <c r="AA56"/>
    </row>
    <row r="57" spans="1:27" ht="22.5" hidden="1" x14ac:dyDescent="0.3">
      <c r="A57" s="138" t="s">
        <v>416</v>
      </c>
      <c r="B57" s="1074" t="s">
        <v>564</v>
      </c>
      <c r="C57" s="41">
        <v>5</v>
      </c>
      <c r="D57" s="41">
        <v>28</v>
      </c>
      <c r="E57" s="41" t="s">
        <v>557</v>
      </c>
      <c r="F57" s="1211" t="str">
        <f>VLOOKUP(H57,'5.21명단'!$A$2:$F$700,3,FALSE)</f>
        <v>레일공정팀(테크노)</v>
      </c>
      <c r="G57" s="1212" t="str">
        <f>VLOOKUP(H57,'5.21명단'!$A$2:$F$700,4,FALSE)</f>
        <v>대리</v>
      </c>
      <c r="H57" s="1369">
        <v>117044</v>
      </c>
      <c r="I57" s="42" t="s">
        <v>559</v>
      </c>
      <c r="J57" s="43">
        <v>440</v>
      </c>
      <c r="K57" s="29">
        <v>409.6</v>
      </c>
      <c r="L57" s="30">
        <f t="shared" si="1"/>
        <v>849.6</v>
      </c>
      <c r="M57" s="31"/>
      <c r="N57" s="32"/>
      <c r="O57" s="32"/>
      <c r="P57" s="34"/>
      <c r="Q57" s="34"/>
      <c r="R57" s="34"/>
      <c r="S57" s="32"/>
      <c r="T57" s="32"/>
      <c r="U57" s="32" t="s">
        <v>565</v>
      </c>
      <c r="V57" s="34"/>
      <c r="W57" s="35"/>
      <c r="X57" s="36"/>
      <c r="Y57" s="45" t="s">
        <v>561</v>
      </c>
      <c r="Z57" s="1309"/>
      <c r="AA57"/>
    </row>
    <row r="58" spans="1:27" ht="22.5" hidden="1" x14ac:dyDescent="0.3">
      <c r="A58" s="138" t="s">
        <v>54</v>
      </c>
      <c r="B58" s="1074" t="s">
        <v>574</v>
      </c>
      <c r="C58" s="41">
        <v>2</v>
      </c>
      <c r="D58" s="41">
        <v>16</v>
      </c>
      <c r="E58" s="41" t="s">
        <v>222</v>
      </c>
      <c r="F58" s="1211" t="str">
        <f>VLOOKUP(H58,'5.21명단'!$A$2:$F$700,3,FALSE)</f>
        <v>레일공정팀(테크노)</v>
      </c>
      <c r="G58" s="1212" t="str">
        <f>VLOOKUP(H58,'5.21명단'!$A$2:$F$700,4,FALSE)</f>
        <v>주임</v>
      </c>
      <c r="H58" s="1369">
        <v>122141</v>
      </c>
      <c r="I58" s="42" t="s">
        <v>575</v>
      </c>
      <c r="J58" s="43">
        <v>490</v>
      </c>
      <c r="K58" s="29">
        <v>70</v>
      </c>
      <c r="L58" s="30">
        <f t="shared" si="1"/>
        <v>560</v>
      </c>
      <c r="M58" s="31"/>
      <c r="N58" s="32"/>
      <c r="O58" s="32"/>
      <c r="P58" s="34"/>
      <c r="Q58" s="34"/>
      <c r="R58" s="34"/>
      <c r="S58" s="32"/>
      <c r="T58" s="32"/>
      <c r="U58" s="32"/>
      <c r="V58" s="34" t="s">
        <v>576</v>
      </c>
      <c r="W58" s="35"/>
      <c r="X58" s="36"/>
      <c r="Y58" s="45" t="s">
        <v>348</v>
      </c>
      <c r="Z58" s="1272"/>
      <c r="AA58"/>
    </row>
    <row r="59" spans="1:27" ht="22.5" hidden="1" x14ac:dyDescent="0.3">
      <c r="A59" s="138" t="s">
        <v>54</v>
      </c>
      <c r="B59" s="1105" t="s">
        <v>695</v>
      </c>
      <c r="C59" s="41">
        <v>5</v>
      </c>
      <c r="D59" s="41">
        <v>28</v>
      </c>
      <c r="E59" s="41" t="s">
        <v>589</v>
      </c>
      <c r="F59" s="1211" t="str">
        <f>VLOOKUP(H59,'5.21명단'!$A$2:$F$700,3,FALSE)</f>
        <v>블록공정팀(테크노)</v>
      </c>
      <c r="G59" s="1212" t="str">
        <f>VLOOKUP(H59,'5.21명단'!$A$2:$F$700,4,FALSE)</f>
        <v>대리</v>
      </c>
      <c r="H59" s="1369">
        <v>112017</v>
      </c>
      <c r="I59" s="42" t="s">
        <v>614</v>
      </c>
      <c r="J59" s="43">
        <v>440</v>
      </c>
      <c r="K59" s="29">
        <v>411.8</v>
      </c>
      <c r="L59" s="30">
        <f t="shared" si="1"/>
        <v>851.8</v>
      </c>
      <c r="M59" s="31"/>
      <c r="N59" s="32"/>
      <c r="O59" s="32"/>
      <c r="P59" s="656" t="s">
        <v>591</v>
      </c>
      <c r="Q59" s="34"/>
      <c r="R59" s="34" t="s">
        <v>900</v>
      </c>
      <c r="S59" s="32"/>
      <c r="T59" s="32"/>
      <c r="U59" s="32"/>
      <c r="V59" s="34"/>
      <c r="W59" s="35"/>
      <c r="X59" s="36"/>
      <c r="Y59" s="45" t="s">
        <v>561</v>
      </c>
      <c r="Z59" s="1269" t="s">
        <v>1999</v>
      </c>
      <c r="AA59"/>
    </row>
    <row r="60" spans="1:27" ht="22.5" hidden="1" x14ac:dyDescent="0.3">
      <c r="A60" s="138" t="s">
        <v>208</v>
      </c>
      <c r="B60" s="1105" t="s">
        <v>593</v>
      </c>
      <c r="C60" s="41">
        <v>31</v>
      </c>
      <c r="D60" s="41">
        <v>7</v>
      </c>
      <c r="E60" s="41" t="s">
        <v>451</v>
      </c>
      <c r="F60" s="1211" t="str">
        <f>VLOOKUP(H60,'5.21명단'!$A$2:$F$700,3,FALSE)</f>
        <v>블록공정팀(테크노)</v>
      </c>
      <c r="G60" s="1212" t="str">
        <f>VLOOKUP(H60,'5.21명단'!$A$2:$F$700,4,FALSE)</f>
        <v>부장</v>
      </c>
      <c r="H60" s="1369">
        <v>104001</v>
      </c>
      <c r="I60" s="42" t="s">
        <v>595</v>
      </c>
      <c r="J60" s="43">
        <v>50</v>
      </c>
      <c r="K60" s="29">
        <v>0</v>
      </c>
      <c r="L60" s="30">
        <f t="shared" si="1"/>
        <v>50</v>
      </c>
      <c r="M60" s="31"/>
      <c r="N60" s="32"/>
      <c r="O60" s="32"/>
      <c r="P60" s="34"/>
      <c r="Q60" s="34"/>
      <c r="R60" s="34"/>
      <c r="S60" s="32" t="s">
        <v>596</v>
      </c>
      <c r="T60" s="32"/>
      <c r="U60" s="32"/>
      <c r="V60" s="34"/>
      <c r="W60" s="35"/>
      <c r="X60" s="36"/>
      <c r="Y60" s="526" t="s">
        <v>208</v>
      </c>
      <c r="Z60" s="517"/>
      <c r="AA60"/>
    </row>
    <row r="61" spans="1:27" ht="22.5" hidden="1" customHeight="1" x14ac:dyDescent="0.3">
      <c r="A61" s="138" t="s">
        <v>63</v>
      </c>
      <c r="B61" s="1105" t="s">
        <v>599</v>
      </c>
      <c r="C61" s="41">
        <v>4</v>
      </c>
      <c r="D61" s="41">
        <v>21</v>
      </c>
      <c r="E61" s="41" t="s">
        <v>192</v>
      </c>
      <c r="F61" s="1211" t="str">
        <f>VLOOKUP(H61,'5.21명단'!$A$2:$F$700,3,FALSE)</f>
        <v>블록공정팀(테크노)</v>
      </c>
      <c r="G61" s="1212" t="str">
        <f>VLOOKUP(H61,'5.21명단'!$A$2:$F$700,4,FALSE)</f>
        <v>차장</v>
      </c>
      <c r="H61" s="1369">
        <v>102013</v>
      </c>
      <c r="I61" s="42" t="s">
        <v>600</v>
      </c>
      <c r="J61" s="43">
        <v>580</v>
      </c>
      <c r="K61" s="29">
        <v>437</v>
      </c>
      <c r="L61" s="30">
        <f t="shared" si="1"/>
        <v>1017</v>
      </c>
      <c r="M61" s="31"/>
      <c r="N61" s="32"/>
      <c r="O61" s="32"/>
      <c r="P61" s="34"/>
      <c r="Q61" s="34"/>
      <c r="R61" s="34"/>
      <c r="S61" s="32"/>
      <c r="T61" s="32" t="s">
        <v>601</v>
      </c>
      <c r="U61" s="32"/>
      <c r="V61" s="34"/>
      <c r="W61" s="35"/>
      <c r="X61" s="36"/>
      <c r="Y61" s="45" t="s">
        <v>60</v>
      </c>
      <c r="Z61" s="1261"/>
      <c r="AA61"/>
    </row>
    <row r="62" spans="1:27" ht="22.5" hidden="1" x14ac:dyDescent="0.3">
      <c r="A62" s="138" t="s">
        <v>54</v>
      </c>
      <c r="B62" s="1107" t="s">
        <v>617</v>
      </c>
      <c r="C62" s="41">
        <v>4</v>
      </c>
      <c r="D62" s="41">
        <v>22</v>
      </c>
      <c r="E62" s="41" t="s">
        <v>618</v>
      </c>
      <c r="F62" s="1211" t="str">
        <f>VLOOKUP(H62,'5.21명단'!$A$2:$F$700,3,FALSE)</f>
        <v>블록공정팀(테크노)</v>
      </c>
      <c r="G62" s="1212" t="str">
        <f>VLOOKUP(H62,'5.21명단'!$A$2:$F$700,4,FALSE)</f>
        <v>대리</v>
      </c>
      <c r="H62" s="1369">
        <v>112017</v>
      </c>
      <c r="I62" s="42" t="s">
        <v>621</v>
      </c>
      <c r="J62" s="43">
        <v>385</v>
      </c>
      <c r="K62" s="29">
        <v>321.8</v>
      </c>
      <c r="L62" s="30">
        <f t="shared" si="1"/>
        <v>706.8</v>
      </c>
      <c r="M62" s="31"/>
      <c r="N62" s="32"/>
      <c r="O62" s="32"/>
      <c r="P62" s="34"/>
      <c r="Q62" s="34"/>
      <c r="R62" s="34"/>
      <c r="S62" s="32"/>
      <c r="T62" s="32"/>
      <c r="U62" s="32" t="s">
        <v>622</v>
      </c>
      <c r="V62" s="34"/>
      <c r="W62" s="35"/>
      <c r="X62" s="36"/>
      <c r="Y62" s="45" t="s">
        <v>592</v>
      </c>
      <c r="Z62" s="517"/>
      <c r="AA62"/>
    </row>
    <row r="63" spans="1:27" ht="22.5" hidden="1" x14ac:dyDescent="0.3">
      <c r="A63" s="138" t="s">
        <v>63</v>
      </c>
      <c r="B63" s="1105" t="s">
        <v>624</v>
      </c>
      <c r="C63" s="41">
        <v>5</v>
      </c>
      <c r="D63" s="41">
        <v>32</v>
      </c>
      <c r="E63" s="41" t="s">
        <v>21</v>
      </c>
      <c r="F63" s="1211" t="str">
        <f>VLOOKUP(H63,'5.21명단'!$A$2:$F$700,3,FALSE)</f>
        <v>블록공정팀(테크노)</v>
      </c>
      <c r="G63" s="1212" t="str">
        <f>VLOOKUP(H63,'5.21명단'!$A$2:$F$700,4,FALSE)</f>
        <v>계장</v>
      </c>
      <c r="H63" s="1369">
        <v>122010</v>
      </c>
      <c r="I63" s="42" t="s">
        <v>625</v>
      </c>
      <c r="J63" s="43">
        <v>790</v>
      </c>
      <c r="K63" s="29">
        <v>517</v>
      </c>
      <c r="L63" s="30">
        <f t="shared" si="1"/>
        <v>1307</v>
      </c>
      <c r="M63" s="31"/>
      <c r="N63" s="32"/>
      <c r="O63" s="32"/>
      <c r="P63" s="34"/>
      <c r="Q63" s="34"/>
      <c r="R63" s="34"/>
      <c r="S63" s="32"/>
      <c r="T63" s="32"/>
      <c r="U63" s="32" t="s">
        <v>626</v>
      </c>
      <c r="V63" s="34"/>
      <c r="W63" s="35"/>
      <c r="X63" s="36"/>
      <c r="Y63" s="45" t="s">
        <v>67</v>
      </c>
      <c r="Z63" s="522"/>
      <c r="AA63"/>
    </row>
    <row r="64" spans="1:27" ht="22.5" hidden="1" x14ac:dyDescent="0.3">
      <c r="A64" s="122" t="s">
        <v>63</v>
      </c>
      <c r="B64" s="1105" t="s">
        <v>608</v>
      </c>
      <c r="C64" s="41">
        <v>3</v>
      </c>
      <c r="D64" s="41">
        <v>20</v>
      </c>
      <c r="E64" s="41" t="s">
        <v>222</v>
      </c>
      <c r="F64" s="1211" t="str">
        <f>VLOOKUP(H64,'5.21명단'!$A$2:$F$700,3,FALSE)</f>
        <v>블록공정팀(테크노)</v>
      </c>
      <c r="G64" s="1212" t="str">
        <f>VLOOKUP(H64,'5.21명단'!$A$2:$F$700,4,FALSE)</f>
        <v>과장</v>
      </c>
      <c r="H64" s="1369">
        <v>110024</v>
      </c>
      <c r="I64" s="42" t="s">
        <v>605</v>
      </c>
      <c r="J64" s="43">
        <v>570</v>
      </c>
      <c r="K64" s="29">
        <v>317</v>
      </c>
      <c r="L64" s="30">
        <f t="shared" si="1"/>
        <v>887</v>
      </c>
      <c r="M64" s="31"/>
      <c r="N64" s="32"/>
      <c r="O64" s="32"/>
      <c r="P64" s="34"/>
      <c r="Q64" s="34"/>
      <c r="R64" s="34"/>
      <c r="S64" s="32"/>
      <c r="T64" s="32"/>
      <c r="U64" s="32"/>
      <c r="V64" s="34"/>
      <c r="W64" s="35" t="s">
        <v>115</v>
      </c>
      <c r="X64" s="36"/>
      <c r="Y64" s="45" t="s">
        <v>67</v>
      </c>
      <c r="Z64" s="517"/>
      <c r="AA64"/>
    </row>
    <row r="65" spans="1:27" ht="22.5" hidden="1" x14ac:dyDescent="0.3">
      <c r="A65" s="199" t="s">
        <v>54</v>
      </c>
      <c r="B65" s="1095" t="s">
        <v>566</v>
      </c>
      <c r="C65" s="99">
        <v>4</v>
      </c>
      <c r="D65" s="99">
        <v>28</v>
      </c>
      <c r="E65" s="99" t="s">
        <v>21</v>
      </c>
      <c r="F65" s="1209" t="str">
        <f>VLOOKUP(H65,'5.21명단'!$A$2:$F$700,3,FALSE)</f>
        <v>제품출하팀(테크노)</v>
      </c>
      <c r="G65" s="1210" t="str">
        <f>VLOOKUP(H65,'5.21명단'!$A$2:$F$700,4,FALSE)</f>
        <v>계장</v>
      </c>
      <c r="H65" s="1368">
        <v>122011</v>
      </c>
      <c r="I65" s="100" t="s">
        <v>647</v>
      </c>
      <c r="J65" s="101">
        <v>760</v>
      </c>
      <c r="K65" s="102">
        <v>20</v>
      </c>
      <c r="L65" s="103">
        <f t="shared" si="1"/>
        <v>780</v>
      </c>
      <c r="M65" s="31"/>
      <c r="N65" s="32"/>
      <c r="O65" s="32"/>
      <c r="P65" s="34"/>
      <c r="Q65" s="34"/>
      <c r="R65" s="34" t="s">
        <v>648</v>
      </c>
      <c r="S65" s="32"/>
      <c r="T65" s="32"/>
      <c r="U65" s="32"/>
      <c r="V65" s="34"/>
      <c r="W65" s="35"/>
      <c r="X65" s="104"/>
      <c r="Y65" s="105" t="s">
        <v>649</v>
      </c>
      <c r="Z65" s="1262"/>
      <c r="AA65"/>
    </row>
    <row r="66" spans="1:27" ht="22.5" hidden="1" x14ac:dyDescent="0.3">
      <c r="A66" s="199" t="s">
        <v>19</v>
      </c>
      <c r="B66" s="1095" t="s">
        <v>655</v>
      </c>
      <c r="C66" s="99">
        <v>2</v>
      </c>
      <c r="D66" s="99">
        <v>14</v>
      </c>
      <c r="E66" s="99" t="s">
        <v>21</v>
      </c>
      <c r="F66" s="1209" t="str">
        <f>VLOOKUP(H66,'5.21명단'!$A$2:$F$700,3,FALSE)</f>
        <v>제품출하팀(테크노)</v>
      </c>
      <c r="G66" s="1210" t="str">
        <f>VLOOKUP(H66,'5.21명단'!$A$2:$F$700,4,FALSE)</f>
        <v>주임</v>
      </c>
      <c r="H66" s="1368">
        <v>123046</v>
      </c>
      <c r="I66" s="100" t="s">
        <v>656</v>
      </c>
      <c r="J66" s="101">
        <v>480</v>
      </c>
      <c r="K66" s="102">
        <v>20</v>
      </c>
      <c r="L66" s="103">
        <f t="shared" si="1"/>
        <v>500</v>
      </c>
      <c r="M66" s="31"/>
      <c r="N66" s="32"/>
      <c r="O66" s="32"/>
      <c r="P66" s="34"/>
      <c r="Q66" s="34"/>
      <c r="R66" s="34"/>
      <c r="S66" s="32"/>
      <c r="T66" s="32" t="s">
        <v>347</v>
      </c>
      <c r="U66" s="32"/>
      <c r="V66" s="34"/>
      <c r="W66" s="35"/>
      <c r="X66" s="104"/>
      <c r="Y66" s="105" t="s">
        <v>33</v>
      </c>
      <c r="Z66" s="517"/>
      <c r="AA66"/>
    </row>
    <row r="67" spans="1:27" ht="22.5" hidden="1" x14ac:dyDescent="0.3">
      <c r="A67" s="199" t="s">
        <v>19</v>
      </c>
      <c r="B67" s="1095" t="s">
        <v>629</v>
      </c>
      <c r="C67" s="99">
        <v>2</v>
      </c>
      <c r="D67" s="99">
        <v>14</v>
      </c>
      <c r="E67" s="99" t="s">
        <v>21</v>
      </c>
      <c r="F67" s="1209" t="str">
        <f>VLOOKUP(H67,'5.21명단'!$A$2:$F$700,3,FALSE)</f>
        <v>제품출하팀(테크노)</v>
      </c>
      <c r="G67" s="1210" t="str">
        <f>VLOOKUP(H67,'5.21명단'!$A$2:$F$700,4,FALSE)</f>
        <v>과장</v>
      </c>
      <c r="H67" s="1368">
        <v>102028</v>
      </c>
      <c r="I67" s="100" t="s">
        <v>631</v>
      </c>
      <c r="J67" s="101">
        <v>480</v>
      </c>
      <c r="K67" s="102">
        <v>20</v>
      </c>
      <c r="L67" s="103">
        <f t="shared" si="1"/>
        <v>500</v>
      </c>
      <c r="M67" s="31"/>
      <c r="N67" s="32"/>
      <c r="O67" s="32"/>
      <c r="P67" s="34"/>
      <c r="Q67" s="34"/>
      <c r="R67" s="34"/>
      <c r="S67" s="32"/>
      <c r="T67" s="32"/>
      <c r="U67" s="32" t="s">
        <v>632</v>
      </c>
      <c r="V67" s="34"/>
      <c r="W67" s="35"/>
      <c r="X67" s="104"/>
      <c r="Y67" s="105" t="s">
        <v>26</v>
      </c>
      <c r="Z67" s="518"/>
      <c r="AA67"/>
    </row>
    <row r="68" spans="1:27" ht="22.5" hidden="1" x14ac:dyDescent="0.3">
      <c r="A68" s="199" t="s">
        <v>54</v>
      </c>
      <c r="B68" s="1095" t="s">
        <v>635</v>
      </c>
      <c r="C68" s="99">
        <v>3</v>
      </c>
      <c r="D68" s="99">
        <v>18</v>
      </c>
      <c r="E68" s="99" t="s">
        <v>83</v>
      </c>
      <c r="F68" s="1209" t="str">
        <f>VLOOKUP(H68,'5.21명단'!$A$2:$F$700,3,FALSE)</f>
        <v>제품출하팀(테크노)</v>
      </c>
      <c r="G68" s="1210" t="str">
        <f>VLOOKUP(H68,'5.21명단'!$A$2:$F$700,4,FALSE)</f>
        <v>과장</v>
      </c>
      <c r="H68" s="1368">
        <v>110060</v>
      </c>
      <c r="I68" s="100" t="s">
        <v>637</v>
      </c>
      <c r="J68" s="101">
        <v>590</v>
      </c>
      <c r="K68" s="102">
        <v>15</v>
      </c>
      <c r="L68" s="103">
        <f t="shared" si="1"/>
        <v>605</v>
      </c>
      <c r="M68" s="31"/>
      <c r="N68" s="32"/>
      <c r="O68" s="32"/>
      <c r="P68" s="34"/>
      <c r="Q68" s="34"/>
      <c r="R68" s="34"/>
      <c r="S68" s="32"/>
      <c r="T68" s="32"/>
      <c r="U68" s="32" t="s">
        <v>120</v>
      </c>
      <c r="V68" s="34" t="s">
        <v>638</v>
      </c>
      <c r="W68" s="35"/>
      <c r="X68" s="104"/>
      <c r="Y68" s="105" t="s">
        <v>280</v>
      </c>
      <c r="Z68" s="518"/>
      <c r="AA68"/>
    </row>
    <row r="69" spans="1:27" ht="22.5" hidden="1" x14ac:dyDescent="0.3">
      <c r="A69" s="199" t="s">
        <v>54</v>
      </c>
      <c r="B69" s="1095" t="s">
        <v>642</v>
      </c>
      <c r="C69" s="99">
        <v>2</v>
      </c>
      <c r="D69" s="99">
        <v>14</v>
      </c>
      <c r="E69" s="99" t="s">
        <v>83</v>
      </c>
      <c r="F69" s="1209" t="str">
        <f>VLOOKUP(H69,'5.21명단'!$A$2:$F$700,3,FALSE)</f>
        <v>제품출하팀(테크노)</v>
      </c>
      <c r="G69" s="1210" t="str">
        <f>VLOOKUP(H69,'5.21명단'!$A$2:$F$700,4,FALSE)</f>
        <v>대리</v>
      </c>
      <c r="H69" s="1368">
        <v>117045</v>
      </c>
      <c r="I69" s="100" t="s">
        <v>643</v>
      </c>
      <c r="J69" s="101">
        <v>480</v>
      </c>
      <c r="K69" s="102">
        <v>10</v>
      </c>
      <c r="L69" s="103">
        <f t="shared" si="1"/>
        <v>490</v>
      </c>
      <c r="M69" s="31"/>
      <c r="N69" s="32"/>
      <c r="O69" s="32"/>
      <c r="P69" s="34"/>
      <c r="Q69" s="34"/>
      <c r="R69" s="34"/>
      <c r="S69" s="32"/>
      <c r="T69" s="32"/>
      <c r="U69" s="32"/>
      <c r="V69" s="34"/>
      <c r="W69" s="35" t="s">
        <v>644</v>
      </c>
      <c r="X69" s="104"/>
      <c r="Y69" s="105" t="s">
        <v>280</v>
      </c>
      <c r="Z69" s="517"/>
      <c r="AA69"/>
    </row>
    <row r="70" spans="1:27" ht="23.25" hidden="1" thickBot="1" x14ac:dyDescent="0.35">
      <c r="A70" s="109" t="s">
        <v>54</v>
      </c>
      <c r="B70" s="1083" t="s">
        <v>142</v>
      </c>
      <c r="C70" s="110">
        <v>3</v>
      </c>
      <c r="D70" s="110">
        <v>18</v>
      </c>
      <c r="E70" s="110" t="s">
        <v>21</v>
      </c>
      <c r="F70" s="1293" t="str">
        <f>VLOOKUP(H70,'5.21명단'!$A$2:$F$700,3,FALSE)</f>
        <v>생산1팀(성서)</v>
      </c>
      <c r="G70" s="1296" t="str">
        <f>VLOOKUP(H70,'5.21명단'!$A$2:$F$700,4,FALSE)</f>
        <v>과장</v>
      </c>
      <c r="H70" s="1387">
        <v>110065</v>
      </c>
      <c r="I70" s="111" t="s">
        <v>143</v>
      </c>
      <c r="J70" s="112">
        <v>590</v>
      </c>
      <c r="K70" s="113">
        <v>248.6</v>
      </c>
      <c r="L70" s="114">
        <f>SUM(J70:K70)</f>
        <v>838.6</v>
      </c>
      <c r="M70" s="54"/>
      <c r="N70" s="55"/>
      <c r="O70" s="55"/>
      <c r="P70" s="56"/>
      <c r="Q70" s="56" t="s">
        <v>144</v>
      </c>
      <c r="R70" s="1301"/>
      <c r="S70" s="55"/>
      <c r="T70" s="55"/>
      <c r="U70" s="55"/>
      <c r="V70" s="56"/>
      <c r="W70" s="57"/>
      <c r="X70" s="115"/>
      <c r="Y70" s="116" t="s">
        <v>145</v>
      </c>
      <c r="Z70" s="1242" t="s">
        <v>1564</v>
      </c>
      <c r="AA70"/>
    </row>
    <row r="71" spans="1:27" ht="22.5" hidden="1" x14ac:dyDescent="0.3">
      <c r="A71" s="276" t="s">
        <v>54</v>
      </c>
      <c r="B71" s="1101" t="s">
        <v>681</v>
      </c>
      <c r="C71" s="277">
        <v>3</v>
      </c>
      <c r="D71" s="277">
        <v>18</v>
      </c>
      <c r="E71" s="277" t="s">
        <v>451</v>
      </c>
      <c r="F71" s="1254" t="str">
        <f>VLOOKUP(H71,'5.21명단'!$A$2:$F$700,3,FALSE)</f>
        <v>생산1팀(성서)</v>
      </c>
      <c r="G71" s="284" t="str">
        <f>VLOOKUP(H71,'5.21명단'!$A$2:$F$700,4,FALSE)</f>
        <v>주임</v>
      </c>
      <c r="H71" s="1370">
        <v>123029</v>
      </c>
      <c r="I71" s="278" t="s">
        <v>682</v>
      </c>
      <c r="J71" s="279">
        <v>341</v>
      </c>
      <c r="K71" s="280">
        <v>105</v>
      </c>
      <c r="L71" s="281">
        <f t="shared" ref="L71:L102" si="2">J71+K71</f>
        <v>446</v>
      </c>
      <c r="M71" s="282"/>
      <c r="N71" s="269"/>
      <c r="O71" s="269"/>
      <c r="P71" s="283"/>
      <c r="Q71" s="283" t="s">
        <v>98</v>
      </c>
      <c r="R71" s="283"/>
      <c r="S71" s="269"/>
      <c r="T71" s="269"/>
      <c r="U71" s="269"/>
      <c r="V71" s="283"/>
      <c r="W71" s="284"/>
      <c r="X71" s="285"/>
      <c r="Y71" s="286" t="s">
        <v>662</v>
      </c>
      <c r="Z71" s="1276" t="s">
        <v>1660</v>
      </c>
      <c r="AA71"/>
    </row>
    <row r="72" spans="1:27" ht="22.5" hidden="1" x14ac:dyDescent="0.3">
      <c r="A72" s="276" t="s">
        <v>54</v>
      </c>
      <c r="B72" s="1101" t="s">
        <v>678</v>
      </c>
      <c r="C72" s="277">
        <v>4</v>
      </c>
      <c r="D72" s="277">
        <v>22</v>
      </c>
      <c r="E72" s="277" t="s">
        <v>589</v>
      </c>
      <c r="F72" s="1215" t="str">
        <f>VLOOKUP(H72,'5.21명단'!$A$2:$F$700,3,FALSE)</f>
        <v>생산1팀(성서)</v>
      </c>
      <c r="G72" s="1221" t="str">
        <f>VLOOKUP(H72,'5.21명단'!$A$2:$F$700,4,FALSE)</f>
        <v>대리</v>
      </c>
      <c r="H72" s="1370">
        <v>116043</v>
      </c>
      <c r="I72" s="278" t="s">
        <v>673</v>
      </c>
      <c r="J72" s="279">
        <v>385</v>
      </c>
      <c r="K72" s="280">
        <v>323.8</v>
      </c>
      <c r="L72" s="281">
        <f t="shared" si="2"/>
        <v>708.8</v>
      </c>
      <c r="M72" s="282"/>
      <c r="N72" s="269"/>
      <c r="O72" s="269"/>
      <c r="P72" s="283"/>
      <c r="Q72" s="283"/>
      <c r="R72" s="283" t="s">
        <v>679</v>
      </c>
      <c r="S72" s="269"/>
      <c r="T72" s="269"/>
      <c r="U72" s="269"/>
      <c r="V72" s="283"/>
      <c r="W72" s="284"/>
      <c r="X72" s="285"/>
      <c r="Y72" s="286" t="s">
        <v>592</v>
      </c>
      <c r="Z72" s="523"/>
      <c r="AA72"/>
    </row>
    <row r="73" spans="1:27" ht="22.5" hidden="1" x14ac:dyDescent="0.3">
      <c r="A73" s="106" t="s">
        <v>54</v>
      </c>
      <c r="B73" s="1082" t="s">
        <v>147</v>
      </c>
      <c r="C73" s="99">
        <v>2</v>
      </c>
      <c r="D73" s="99">
        <v>14</v>
      </c>
      <c r="E73" s="99" t="s">
        <v>21</v>
      </c>
      <c r="F73" s="1209" t="str">
        <f>VLOOKUP(H73,'5.21명단'!$A$2:$F$700,3,FALSE)</f>
        <v>생산1팀(성서)</v>
      </c>
      <c r="G73" s="1210" t="str">
        <f>VLOOKUP(H73,'5.21명단'!$A$2:$F$700,4,FALSE)</f>
        <v>과장</v>
      </c>
      <c r="H73" s="1368">
        <v>110065</v>
      </c>
      <c r="I73" s="100" t="s">
        <v>143</v>
      </c>
      <c r="J73" s="101">
        <v>480</v>
      </c>
      <c r="K73" s="102">
        <v>178.6</v>
      </c>
      <c r="L73" s="103">
        <f t="shared" si="2"/>
        <v>658.6</v>
      </c>
      <c r="M73" s="31"/>
      <c r="N73" s="32"/>
      <c r="O73" s="32"/>
      <c r="P73" s="34"/>
      <c r="Q73" s="34"/>
      <c r="R73" s="34"/>
      <c r="S73" s="32"/>
      <c r="T73" s="32"/>
      <c r="U73" s="32" t="s">
        <v>148</v>
      </c>
      <c r="V73" s="34"/>
      <c r="W73" s="35"/>
      <c r="X73" s="104"/>
      <c r="Y73" s="105" t="s">
        <v>149</v>
      </c>
      <c r="Z73" s="517"/>
      <c r="AA73"/>
    </row>
    <row r="74" spans="1:27" ht="22.5" hidden="1" x14ac:dyDescent="0.3">
      <c r="A74" s="276" t="s">
        <v>54</v>
      </c>
      <c r="B74" s="1074" t="s">
        <v>668</v>
      </c>
      <c r="C74" s="41">
        <v>3</v>
      </c>
      <c r="D74" s="41">
        <v>20</v>
      </c>
      <c r="E74" s="41" t="s">
        <v>451</v>
      </c>
      <c r="F74" s="1211" t="str">
        <f>VLOOKUP(H74,'5.21명단'!$A$2:$F$700,3,FALSE)</f>
        <v>생산1팀(성서)</v>
      </c>
      <c r="G74" s="1212" t="str">
        <f>VLOOKUP(H74,'5.21명단'!$A$2:$F$700,4,FALSE)</f>
        <v>과장</v>
      </c>
      <c r="H74" s="1369">
        <v>110063</v>
      </c>
      <c r="I74" s="42" t="s">
        <v>665</v>
      </c>
      <c r="J74" s="43">
        <v>341</v>
      </c>
      <c r="K74" s="29">
        <v>210</v>
      </c>
      <c r="L74" s="281">
        <f t="shared" si="2"/>
        <v>551</v>
      </c>
      <c r="M74" s="282"/>
      <c r="N74" s="269"/>
      <c r="O74" s="269"/>
      <c r="P74" s="283"/>
      <c r="Q74" s="283"/>
      <c r="R74" s="283"/>
      <c r="S74" s="269"/>
      <c r="T74" s="269"/>
      <c r="U74" s="269" t="s">
        <v>669</v>
      </c>
      <c r="V74" s="283"/>
      <c r="W74" s="284"/>
      <c r="X74" s="285"/>
      <c r="Y74" s="286" t="s">
        <v>662</v>
      </c>
      <c r="Z74" s="1262" t="s">
        <v>1630</v>
      </c>
      <c r="AA74"/>
    </row>
    <row r="75" spans="1:27" ht="22.5" hidden="1" x14ac:dyDescent="0.3">
      <c r="A75" s="276" t="s">
        <v>54</v>
      </c>
      <c r="B75" s="1101" t="s">
        <v>672</v>
      </c>
      <c r="C75" s="277">
        <v>4</v>
      </c>
      <c r="D75" s="277">
        <v>22</v>
      </c>
      <c r="E75" s="277" t="s">
        <v>589</v>
      </c>
      <c r="F75" s="1215" t="str">
        <f>VLOOKUP(H75,'5.21명단'!$A$2:$F$700,3,FALSE)</f>
        <v>생산1팀(성서)</v>
      </c>
      <c r="G75" s="1221" t="str">
        <f>VLOOKUP(H75,'5.21명단'!$A$2:$F$700,4,FALSE)</f>
        <v>대리</v>
      </c>
      <c r="H75" s="1370">
        <v>116043</v>
      </c>
      <c r="I75" s="278" t="s">
        <v>673</v>
      </c>
      <c r="J75" s="279">
        <v>440</v>
      </c>
      <c r="K75" s="280">
        <v>323.8</v>
      </c>
      <c r="L75" s="30">
        <f t="shared" si="2"/>
        <v>763.8</v>
      </c>
      <c r="M75" s="282"/>
      <c r="N75" s="269"/>
      <c r="O75" s="269"/>
      <c r="P75" s="283"/>
      <c r="Q75" s="283"/>
      <c r="R75" s="283"/>
      <c r="S75" s="269"/>
      <c r="T75" s="269"/>
      <c r="U75" s="269"/>
      <c r="V75" s="283" t="s">
        <v>674</v>
      </c>
      <c r="W75" s="284" t="s">
        <v>675</v>
      </c>
      <c r="X75" s="285"/>
      <c r="Y75" s="286" t="s">
        <v>592</v>
      </c>
      <c r="Z75" s="1263"/>
      <c r="AA75"/>
    </row>
    <row r="76" spans="1:27" ht="22.5" hidden="1" x14ac:dyDescent="0.3">
      <c r="A76" s="1166" t="s">
        <v>19</v>
      </c>
      <c r="B76" s="1098" t="s">
        <v>566</v>
      </c>
      <c r="C76" s="277">
        <v>4</v>
      </c>
      <c r="D76" s="277">
        <v>28</v>
      </c>
      <c r="E76" s="277" t="s">
        <v>21</v>
      </c>
      <c r="F76" s="1254" t="str">
        <f>VLOOKUP(H76,'5.21명단'!$A$2:$F$700,3,FALSE)</f>
        <v>생산2팀(성서)</v>
      </c>
      <c r="G76" s="284" t="str">
        <f>VLOOKUP(H76,'5.21명단'!$A$2:$F$700,4,FALSE)</f>
        <v>대리</v>
      </c>
      <c r="H76" s="1370">
        <v>117057</v>
      </c>
      <c r="I76" s="278" t="s">
        <v>699</v>
      </c>
      <c r="J76" s="279">
        <v>760</v>
      </c>
      <c r="K76" s="1167">
        <v>40</v>
      </c>
      <c r="L76" s="281">
        <f t="shared" si="2"/>
        <v>800</v>
      </c>
      <c r="M76" s="282"/>
      <c r="N76" s="269"/>
      <c r="O76" s="269"/>
      <c r="P76" s="283"/>
      <c r="Q76" s="283" t="s">
        <v>384</v>
      </c>
      <c r="R76" s="283"/>
      <c r="S76" s="269"/>
      <c r="T76" s="269"/>
      <c r="U76" s="269"/>
      <c r="V76" s="283"/>
      <c r="W76" s="284"/>
      <c r="X76" s="285"/>
      <c r="Y76" s="286" t="s">
        <v>33</v>
      </c>
      <c r="Z76" s="517" t="s">
        <v>1564</v>
      </c>
      <c r="AA76"/>
    </row>
    <row r="77" spans="1:27" ht="22.5" hidden="1" x14ac:dyDescent="0.3">
      <c r="A77" s="276" t="s">
        <v>54</v>
      </c>
      <c r="B77" s="1098" t="s">
        <v>695</v>
      </c>
      <c r="C77" s="277">
        <v>5</v>
      </c>
      <c r="D77" s="277">
        <v>28</v>
      </c>
      <c r="E77" s="277" t="s">
        <v>589</v>
      </c>
      <c r="F77" s="1215" t="str">
        <f>VLOOKUP(H77,'5.21명단'!$A$2:$F$700,3,FALSE)</f>
        <v>생산2팀(성서)</v>
      </c>
      <c r="G77" s="1216" t="str">
        <f>VLOOKUP(H77,'5.21명단'!$A$2:$F$700,4,FALSE)</f>
        <v>과장</v>
      </c>
      <c r="H77" s="1370">
        <v>110066</v>
      </c>
      <c r="I77" s="278" t="s">
        <v>696</v>
      </c>
      <c r="J77" s="279">
        <v>440</v>
      </c>
      <c r="K77" s="295">
        <v>413.8</v>
      </c>
      <c r="L77" s="281">
        <f t="shared" si="2"/>
        <v>853.8</v>
      </c>
      <c r="M77" s="282"/>
      <c r="N77" s="269"/>
      <c r="O77" s="269"/>
      <c r="P77" s="789" t="s">
        <v>591</v>
      </c>
      <c r="Q77" s="283"/>
      <c r="R77" s="283" t="s">
        <v>900</v>
      </c>
      <c r="S77" s="269"/>
      <c r="T77" s="269"/>
      <c r="U77" s="269"/>
      <c r="V77" s="283"/>
      <c r="W77" s="284"/>
      <c r="X77" s="285"/>
      <c r="Y77" s="286" t="s">
        <v>592</v>
      </c>
      <c r="Z77" s="1269" t="s">
        <v>1999</v>
      </c>
      <c r="AA77"/>
    </row>
    <row r="78" spans="1:27" ht="22.5" hidden="1" x14ac:dyDescent="0.3">
      <c r="A78" s="199" t="s">
        <v>63</v>
      </c>
      <c r="B78" s="1095" t="s">
        <v>2167</v>
      </c>
      <c r="C78" s="99">
        <v>2</v>
      </c>
      <c r="D78" s="99"/>
      <c r="E78" s="99" t="s">
        <v>2171</v>
      </c>
      <c r="F78" s="1209" t="str">
        <f>VLOOKUP(H78,'5.21명단'!$A$2:$F$700,3,FALSE)</f>
        <v>생산2팀(성서)</v>
      </c>
      <c r="G78" s="1210" t="str">
        <f>VLOOKUP(H78,'5.21명단'!$A$2:$F$700,4,FALSE)</f>
        <v>주임</v>
      </c>
      <c r="H78" s="1368">
        <v>123050</v>
      </c>
      <c r="I78" s="100" t="s">
        <v>2176</v>
      </c>
      <c r="J78" s="101">
        <v>50</v>
      </c>
      <c r="K78" s="102">
        <v>60</v>
      </c>
      <c r="L78" s="103">
        <f t="shared" si="2"/>
        <v>110</v>
      </c>
      <c r="M78" s="31"/>
      <c r="N78" s="32"/>
      <c r="O78" s="32"/>
      <c r="P78" s="34"/>
      <c r="Q78" s="34"/>
      <c r="R78" s="34"/>
      <c r="S78" s="32"/>
      <c r="T78" s="32" t="s">
        <v>2177</v>
      </c>
      <c r="U78" s="32"/>
      <c r="V78" s="34"/>
      <c r="W78" s="35"/>
      <c r="X78" s="104"/>
      <c r="Y78" s="105" t="s">
        <v>1383</v>
      </c>
      <c r="Z78" s="517" t="s">
        <v>1999</v>
      </c>
      <c r="AA78"/>
    </row>
    <row r="79" spans="1:27" ht="22.5" hidden="1" x14ac:dyDescent="0.3">
      <c r="A79" s="276" t="s">
        <v>54</v>
      </c>
      <c r="B79" s="1098" t="s">
        <v>708</v>
      </c>
      <c r="C79" s="277">
        <v>3</v>
      </c>
      <c r="D79" s="277">
        <v>18</v>
      </c>
      <c r="E79" s="277" t="s">
        <v>222</v>
      </c>
      <c r="F79" s="1215" t="str">
        <f>VLOOKUP(H79,'5.21명단'!$A$2:$F$700,3,FALSE)</f>
        <v>생산2팀(성서)</v>
      </c>
      <c r="G79" s="1216" t="str">
        <f>VLOOKUP(H79,'5.21명단'!$A$2:$F$700,4,FALSE)</f>
        <v>주임</v>
      </c>
      <c r="H79" s="1370">
        <v>123050</v>
      </c>
      <c r="I79" s="278" t="s">
        <v>706</v>
      </c>
      <c r="J79" s="279">
        <v>540</v>
      </c>
      <c r="K79" s="295">
        <v>15</v>
      </c>
      <c r="L79" s="281">
        <f t="shared" si="2"/>
        <v>555</v>
      </c>
      <c r="M79" s="282"/>
      <c r="N79" s="269"/>
      <c r="O79" s="269"/>
      <c r="P79" s="283"/>
      <c r="Q79" s="283"/>
      <c r="R79" s="283"/>
      <c r="S79" s="269"/>
      <c r="T79" s="269"/>
      <c r="U79" s="269" t="s">
        <v>709</v>
      </c>
      <c r="V79" s="283"/>
      <c r="W79" s="284"/>
      <c r="X79" s="285"/>
      <c r="Y79" s="286" t="s">
        <v>710</v>
      </c>
      <c r="Z79" s="517"/>
      <c r="AA79"/>
    </row>
    <row r="80" spans="1:27" ht="22.5" hidden="1" x14ac:dyDescent="0.3">
      <c r="A80" s="205" t="s">
        <v>712</v>
      </c>
      <c r="B80" s="1095" t="s">
        <v>713</v>
      </c>
      <c r="C80" s="99">
        <v>3</v>
      </c>
      <c r="D80" s="99">
        <v>18</v>
      </c>
      <c r="E80" s="99" t="s">
        <v>714</v>
      </c>
      <c r="F80" s="1252" t="str">
        <f>VLOOKUP(H80,'5.21명단'!$A$2:$F$700,3,FALSE)</f>
        <v>품질보증팀(볼나사)</v>
      </c>
      <c r="G80" s="1258" t="str">
        <f>VLOOKUP(H80,'5.21명단'!$A$2:$F$700,4,FALSE)</f>
        <v>차장</v>
      </c>
      <c r="H80" s="1368">
        <v>106010</v>
      </c>
      <c r="I80" s="100" t="s">
        <v>717</v>
      </c>
      <c r="J80" s="101">
        <v>540</v>
      </c>
      <c r="K80" s="102">
        <v>30</v>
      </c>
      <c r="L80" s="103">
        <f t="shared" si="2"/>
        <v>570</v>
      </c>
      <c r="M80" s="31"/>
      <c r="N80" s="32"/>
      <c r="O80" s="656" t="s">
        <v>718</v>
      </c>
      <c r="P80" s="34"/>
      <c r="Q80" s="34" t="s">
        <v>1881</v>
      </c>
      <c r="R80" s="34"/>
      <c r="S80" s="32"/>
      <c r="T80" s="32"/>
      <c r="U80" s="32"/>
      <c r="V80" s="34"/>
      <c r="W80" s="35"/>
      <c r="X80" s="104"/>
      <c r="Y80" s="105" t="s">
        <v>26</v>
      </c>
      <c r="Z80" s="1262" t="s">
        <v>1720</v>
      </c>
      <c r="AA80"/>
    </row>
    <row r="81" spans="1:27" ht="22.5" hidden="1" x14ac:dyDescent="0.3">
      <c r="A81" s="1053" t="s">
        <v>712</v>
      </c>
      <c r="B81" s="1054" t="s">
        <v>726</v>
      </c>
      <c r="C81" s="1055">
        <v>2</v>
      </c>
      <c r="D81" s="1055">
        <v>16</v>
      </c>
      <c r="E81" s="1055" t="s">
        <v>714</v>
      </c>
      <c r="F81" s="1226" t="str">
        <f>VLOOKUP(H81,'5.21명단'!$A$2:$F$700,3,FALSE)</f>
        <v>품질보증팀(테크노)</v>
      </c>
      <c r="G81" s="1227" t="str">
        <f>VLOOKUP(H81,'5.21명단'!$A$2:$F$700,4,FALSE)</f>
        <v>계장</v>
      </c>
      <c r="H81" s="1384">
        <v>121025</v>
      </c>
      <c r="I81" s="1056" t="s">
        <v>754</v>
      </c>
      <c r="J81" s="1057">
        <v>490</v>
      </c>
      <c r="K81" s="1058">
        <v>20</v>
      </c>
      <c r="L81" s="1059">
        <f t="shared" si="2"/>
        <v>510</v>
      </c>
      <c r="M81" s="80"/>
      <c r="N81" s="81"/>
      <c r="O81" s="81"/>
      <c r="P81" s="82"/>
      <c r="Q81" s="82"/>
      <c r="R81" s="82"/>
      <c r="S81" s="81"/>
      <c r="T81" s="81"/>
      <c r="U81" s="81" t="s">
        <v>755</v>
      </c>
      <c r="V81" s="82" t="s">
        <v>756</v>
      </c>
      <c r="W81" s="83"/>
      <c r="X81" s="1060"/>
      <c r="Y81" s="1061" t="s">
        <v>735</v>
      </c>
      <c r="Z81" s="518"/>
      <c r="AA81"/>
    </row>
    <row r="82" spans="1:27" ht="23.25" hidden="1" thickBot="1" x14ac:dyDescent="0.35">
      <c r="A82" s="201" t="s">
        <v>70</v>
      </c>
      <c r="B82" s="1094" t="s">
        <v>730</v>
      </c>
      <c r="C82" s="110">
        <v>2</v>
      </c>
      <c r="D82" s="110">
        <v>16</v>
      </c>
      <c r="E82" s="110" t="s">
        <v>199</v>
      </c>
      <c r="F82" s="1240" t="str">
        <f>VLOOKUP(H82,'5.21명단'!$A$2:$F$700,3,FALSE)</f>
        <v>품질보증팀(테크노)</v>
      </c>
      <c r="G82" s="1241" t="str">
        <f>VLOOKUP(H82,'5.21명단'!$A$2:$F$700,4,FALSE)</f>
        <v>부조장</v>
      </c>
      <c r="H82" s="1390">
        <v>121018</v>
      </c>
      <c r="I82" s="327" t="s">
        <v>784</v>
      </c>
      <c r="J82" s="112">
        <v>490</v>
      </c>
      <c r="K82" s="113">
        <v>20</v>
      </c>
      <c r="L82" s="114">
        <f t="shared" si="2"/>
        <v>510</v>
      </c>
      <c r="M82" s="54"/>
      <c r="N82" s="55"/>
      <c r="O82" s="55"/>
      <c r="P82" s="56"/>
      <c r="Q82" s="56"/>
      <c r="R82" s="56"/>
      <c r="S82" s="55"/>
      <c r="T82" s="55"/>
      <c r="U82" s="55" t="s">
        <v>755</v>
      </c>
      <c r="V82" s="56" t="s">
        <v>756</v>
      </c>
      <c r="W82" s="57"/>
      <c r="X82" s="115"/>
      <c r="Y82" s="116" t="s">
        <v>735</v>
      </c>
      <c r="Z82" s="519"/>
      <c r="AA82"/>
    </row>
    <row r="83" spans="1:27" ht="22.5" hidden="1" x14ac:dyDescent="0.3">
      <c r="A83" s="205" t="s">
        <v>175</v>
      </c>
      <c r="B83" s="1095" t="s">
        <v>749</v>
      </c>
      <c r="C83" s="99">
        <v>3</v>
      </c>
      <c r="D83" s="99">
        <v>18</v>
      </c>
      <c r="E83" s="99" t="s">
        <v>714</v>
      </c>
      <c r="F83" s="1209" t="str">
        <f>VLOOKUP(H83,'5.21명단'!$A$2:$F$700,3,FALSE)</f>
        <v>품질보증팀(테크노)</v>
      </c>
      <c r="G83" s="1210" t="str">
        <f>VLOOKUP(H83,'5.21명단'!$A$2:$F$700,4,FALSE)</f>
        <v>계장</v>
      </c>
      <c r="H83" s="1368">
        <v>116027</v>
      </c>
      <c r="I83" s="100" t="s">
        <v>745</v>
      </c>
      <c r="J83" s="101">
        <v>540</v>
      </c>
      <c r="K83" s="102">
        <v>30</v>
      </c>
      <c r="L83" s="30">
        <f t="shared" si="2"/>
        <v>570</v>
      </c>
      <c r="M83" s="31"/>
      <c r="N83" s="32"/>
      <c r="O83" s="32"/>
      <c r="P83" s="34"/>
      <c r="Q83" s="34"/>
      <c r="R83" s="34"/>
      <c r="S83" s="32"/>
      <c r="T83" s="32"/>
      <c r="U83" s="32"/>
      <c r="V83" s="34" t="s">
        <v>750</v>
      </c>
      <c r="W83" s="35"/>
      <c r="X83" s="104"/>
      <c r="Y83" s="105" t="s">
        <v>735</v>
      </c>
      <c r="Z83" s="1308"/>
      <c r="AA83"/>
    </row>
    <row r="84" spans="1:27" ht="22.5" hidden="1" x14ac:dyDescent="0.3">
      <c r="A84" s="199" t="s">
        <v>70</v>
      </c>
      <c r="B84" s="1095" t="s">
        <v>730</v>
      </c>
      <c r="C84" s="99">
        <v>2</v>
      </c>
      <c r="D84" s="99">
        <v>16</v>
      </c>
      <c r="E84" s="99" t="s">
        <v>199</v>
      </c>
      <c r="F84" s="1209" t="str">
        <f>VLOOKUP(H84,'5.21명단'!$A$2:$F$700,3,FALSE)</f>
        <v>품질보증팀(테크노)</v>
      </c>
      <c r="G84" s="1210" t="str">
        <f>VLOOKUP(H84,'5.21명단'!$A$2:$F$700,4,FALSE)</f>
        <v>조장</v>
      </c>
      <c r="H84" s="1380">
        <v>114021</v>
      </c>
      <c r="I84" s="319" t="s">
        <v>780</v>
      </c>
      <c r="J84" s="101">
        <v>490</v>
      </c>
      <c r="K84" s="102">
        <v>20</v>
      </c>
      <c r="L84" s="103">
        <f t="shared" si="2"/>
        <v>510</v>
      </c>
      <c r="M84" s="31"/>
      <c r="N84" s="32"/>
      <c r="O84" s="32"/>
      <c r="P84" s="34"/>
      <c r="Q84" s="34"/>
      <c r="R84" s="34"/>
      <c r="S84" s="32"/>
      <c r="T84" s="32"/>
      <c r="U84" s="32"/>
      <c r="V84" s="34"/>
      <c r="W84" s="35" t="s">
        <v>781</v>
      </c>
      <c r="X84" s="104"/>
      <c r="Y84" s="105" t="s">
        <v>735</v>
      </c>
      <c r="Z84" s="532"/>
      <c r="AA84"/>
    </row>
    <row r="85" spans="1:27" ht="22.5" hidden="1" x14ac:dyDescent="0.3">
      <c r="A85" s="205" t="s">
        <v>712</v>
      </c>
      <c r="B85" s="1095" t="s">
        <v>749</v>
      </c>
      <c r="C85" s="99">
        <v>3</v>
      </c>
      <c r="D85" s="99">
        <v>18</v>
      </c>
      <c r="E85" s="99" t="s">
        <v>714</v>
      </c>
      <c r="F85" s="1209" t="str">
        <f>VLOOKUP(H85,'5.21명단'!$A$2:$F$700,3,FALSE)</f>
        <v>품질보증팀(테크노)</v>
      </c>
      <c r="G85" s="1210" t="str">
        <f>VLOOKUP(H85,'5.21명단'!$A$2:$F$700,4,FALSE)</f>
        <v>계장</v>
      </c>
      <c r="H85" s="1368">
        <v>122009</v>
      </c>
      <c r="I85" s="100" t="s">
        <v>763</v>
      </c>
      <c r="J85" s="101">
        <v>540</v>
      </c>
      <c r="K85" s="102">
        <v>30</v>
      </c>
      <c r="L85" s="30">
        <f t="shared" si="2"/>
        <v>570</v>
      </c>
      <c r="M85" s="31"/>
      <c r="N85" s="32"/>
      <c r="O85" s="32"/>
      <c r="P85" s="34"/>
      <c r="Q85" s="34"/>
      <c r="R85" s="34"/>
      <c r="S85" s="32"/>
      <c r="T85" s="32"/>
      <c r="U85" s="32"/>
      <c r="V85" s="34"/>
      <c r="W85" s="35"/>
      <c r="X85" s="104" t="s">
        <v>764</v>
      </c>
      <c r="Y85" s="105" t="s">
        <v>735</v>
      </c>
      <c r="Z85" s="532"/>
      <c r="AA85"/>
    </row>
    <row r="86" spans="1:27" ht="22.5" hidden="1" x14ac:dyDescent="0.3">
      <c r="A86" s="138" t="s">
        <v>63</v>
      </c>
      <c r="B86" s="1074" t="s">
        <v>1997</v>
      </c>
      <c r="C86" s="41">
        <v>2</v>
      </c>
      <c r="D86" s="41">
        <v>14</v>
      </c>
      <c r="E86" s="41" t="s">
        <v>83</v>
      </c>
      <c r="F86" s="1252" t="str">
        <f>VLOOKUP(H86,'5.21명단'!$A$2:$F$700,3,FALSE)</f>
        <v>자동화1팀</v>
      </c>
      <c r="G86" s="1256" t="str">
        <f>VLOOKUP(H86,'5.21명단'!$A$2:$F$700,4,FALSE)</f>
        <v>부장</v>
      </c>
      <c r="H86" s="1285">
        <v>104014</v>
      </c>
      <c r="I86" s="42" t="s">
        <v>1995</v>
      </c>
      <c r="J86" s="43">
        <v>510</v>
      </c>
      <c r="K86" s="29">
        <v>10</v>
      </c>
      <c r="L86" s="30">
        <f t="shared" si="2"/>
        <v>520</v>
      </c>
      <c r="M86" s="31"/>
      <c r="N86" s="32"/>
      <c r="O86" s="32"/>
      <c r="P86" s="384" t="s">
        <v>128</v>
      </c>
      <c r="Q86" s="34" t="s">
        <v>1996</v>
      </c>
      <c r="R86" s="34"/>
      <c r="S86" s="32"/>
      <c r="T86" s="32"/>
      <c r="U86" s="32"/>
      <c r="V86" s="34"/>
      <c r="W86" s="35"/>
      <c r="X86" s="36"/>
      <c r="Y86" s="45" t="s">
        <v>280</v>
      </c>
      <c r="Z86" s="496" t="s">
        <v>2145</v>
      </c>
      <c r="AA86"/>
    </row>
    <row r="87" spans="1:27" ht="22.5" hidden="1" x14ac:dyDescent="0.3">
      <c r="A87" s="40" t="s">
        <v>63</v>
      </c>
      <c r="B87" s="1074" t="s">
        <v>2167</v>
      </c>
      <c r="C87" s="41">
        <v>2</v>
      </c>
      <c r="D87" s="41">
        <v>16</v>
      </c>
      <c r="E87" s="41" t="s">
        <v>2168</v>
      </c>
      <c r="F87" s="1248" t="str">
        <f>VLOOKUP(H87,'5.21명단'!$A$2:$F$700,3,FALSE)</f>
        <v>자동화2팀</v>
      </c>
      <c r="G87" s="1256" t="str">
        <f>VLOOKUP(H87,'5.21명단'!$A$2:$F$700,4,FALSE)</f>
        <v>과장</v>
      </c>
      <c r="H87" s="1369">
        <v>115009</v>
      </c>
      <c r="I87" s="42" t="s">
        <v>2169</v>
      </c>
      <c r="J87" s="43">
        <v>50</v>
      </c>
      <c r="K87" s="29">
        <v>60</v>
      </c>
      <c r="L87" s="30">
        <f t="shared" si="2"/>
        <v>110</v>
      </c>
      <c r="M87" s="31"/>
      <c r="N87" s="32"/>
      <c r="O87" s="32"/>
      <c r="P87" s="34"/>
      <c r="Q87" s="34" t="s">
        <v>818</v>
      </c>
      <c r="R87" s="34"/>
      <c r="S87" s="32"/>
      <c r="T87" s="32"/>
      <c r="U87" s="789" t="s">
        <v>1663</v>
      </c>
      <c r="V87" s="34"/>
      <c r="W87" s="35"/>
      <c r="X87" s="36"/>
      <c r="Y87" s="45" t="s">
        <v>1383</v>
      </c>
      <c r="Z87" s="760" t="s">
        <v>1564</v>
      </c>
      <c r="AA87"/>
    </row>
    <row r="88" spans="1:27" ht="22.5" hidden="1" x14ac:dyDescent="0.3">
      <c r="A88" s="122" t="s">
        <v>416</v>
      </c>
      <c r="B88" s="1074" t="s">
        <v>800</v>
      </c>
      <c r="C88" s="41">
        <v>3</v>
      </c>
      <c r="D88" s="41">
        <v>18</v>
      </c>
      <c r="E88" s="41" t="s">
        <v>789</v>
      </c>
      <c r="F88" s="1211" t="str">
        <f>VLOOKUP(H88,'5.21명단'!$A$2:$F$700,3,FALSE)</f>
        <v>자동화1팀</v>
      </c>
      <c r="G88" s="1212" t="str">
        <f>VLOOKUP(H88,'5.21명단'!$A$2:$F$700,4,FALSE)</f>
        <v>과장</v>
      </c>
      <c r="H88" s="1369">
        <v>114016</v>
      </c>
      <c r="I88" s="42" t="s">
        <v>801</v>
      </c>
      <c r="J88" s="43">
        <v>590</v>
      </c>
      <c r="K88" s="29" t="s">
        <v>1948</v>
      </c>
      <c r="L88" s="30" t="e">
        <f t="shared" si="2"/>
        <v>#VALUE!</v>
      </c>
      <c r="M88" s="31"/>
      <c r="N88" s="32"/>
      <c r="O88" s="32"/>
      <c r="P88" s="656" t="s">
        <v>802</v>
      </c>
      <c r="Q88" s="34"/>
      <c r="R88" s="34"/>
      <c r="S88" s="32" t="s">
        <v>447</v>
      </c>
      <c r="T88" s="32"/>
      <c r="U88" s="32"/>
      <c r="V88" s="34"/>
      <c r="W88" s="35"/>
      <c r="X88" s="36"/>
      <c r="Y88" s="45" t="s">
        <v>214</v>
      </c>
      <c r="Z88" s="758" t="s">
        <v>1686</v>
      </c>
      <c r="AA88"/>
    </row>
    <row r="89" spans="1:27" ht="22.5" hidden="1" x14ac:dyDescent="0.3">
      <c r="A89" s="346" t="s">
        <v>416</v>
      </c>
      <c r="B89" s="1074" t="s">
        <v>704</v>
      </c>
      <c r="C89" s="41">
        <v>4</v>
      </c>
      <c r="D89" s="41">
        <v>26</v>
      </c>
      <c r="E89" s="41" t="s">
        <v>2194</v>
      </c>
      <c r="F89" s="1211" t="str">
        <f>VLOOKUP(H89,'5.21명단'!$A$2:$F$700,3,FALSE)</f>
        <v>자동화2팀</v>
      </c>
      <c r="G89" s="1212" t="str">
        <f>VLOOKUP(H89,'5.21명단'!$A$2:$F$700,4,FALSE)</f>
        <v>과장</v>
      </c>
      <c r="H89" s="1369">
        <v>115009</v>
      </c>
      <c r="I89" s="42" t="s">
        <v>2195</v>
      </c>
      <c r="J89" s="43">
        <v>100</v>
      </c>
      <c r="K89" s="29">
        <v>159.4</v>
      </c>
      <c r="L89" s="281">
        <f t="shared" si="2"/>
        <v>259.39999999999998</v>
      </c>
      <c r="M89" s="282"/>
      <c r="N89" s="269"/>
      <c r="O89" s="269"/>
      <c r="P89" s="283"/>
      <c r="Q89" s="283"/>
      <c r="R89" s="283"/>
      <c r="S89" s="269"/>
      <c r="T89" s="269"/>
      <c r="U89" s="789" t="s">
        <v>1663</v>
      </c>
      <c r="V89" s="283"/>
      <c r="W89" s="284"/>
      <c r="X89" s="285"/>
      <c r="Y89" s="286" t="s">
        <v>814</v>
      </c>
      <c r="Z89" s="760" t="s">
        <v>1686</v>
      </c>
      <c r="AA89"/>
    </row>
    <row r="90" spans="1:27" ht="22.5" hidden="1" x14ac:dyDescent="0.3">
      <c r="A90" s="138" t="s">
        <v>63</v>
      </c>
      <c r="B90" s="1074" t="s">
        <v>2181</v>
      </c>
      <c r="C90" s="41">
        <v>2</v>
      </c>
      <c r="D90" s="41">
        <v>16</v>
      </c>
      <c r="E90" s="41" t="s">
        <v>2171</v>
      </c>
      <c r="F90" s="1211" t="str">
        <f>VLOOKUP(H90,'5.21명단'!$A$2:$F$700,3,FALSE)</f>
        <v>자동화1팀</v>
      </c>
      <c r="G90" s="1212" t="str">
        <f>VLOOKUP(H90,'5.21명단'!$A$2:$F$700,4,FALSE)</f>
        <v>대리</v>
      </c>
      <c r="H90" s="1369">
        <v>118008</v>
      </c>
      <c r="I90" s="42" t="s">
        <v>2182</v>
      </c>
      <c r="J90" s="43">
        <v>50</v>
      </c>
      <c r="K90" s="29">
        <v>60</v>
      </c>
      <c r="L90" s="30">
        <f t="shared" si="2"/>
        <v>110</v>
      </c>
      <c r="M90" s="31"/>
      <c r="N90" s="32"/>
      <c r="O90" s="32"/>
      <c r="P90" s="34"/>
      <c r="Q90" s="34"/>
      <c r="R90" s="34"/>
      <c r="S90" s="32"/>
      <c r="T90" s="32"/>
      <c r="U90" s="32"/>
      <c r="V90" s="34" t="s">
        <v>2185</v>
      </c>
      <c r="W90" s="35"/>
      <c r="X90" s="36"/>
      <c r="Y90" s="45" t="s">
        <v>1383</v>
      </c>
      <c r="Z90" s="534" t="s">
        <v>1629</v>
      </c>
      <c r="AA90"/>
    </row>
    <row r="91" spans="1:27" ht="22.5" hidden="1" x14ac:dyDescent="0.3">
      <c r="A91" s="138" t="s">
        <v>63</v>
      </c>
      <c r="B91" s="1074" t="s">
        <v>2181</v>
      </c>
      <c r="C91" s="41">
        <v>2</v>
      </c>
      <c r="D91" s="41">
        <v>16</v>
      </c>
      <c r="E91" s="41" t="s">
        <v>2171</v>
      </c>
      <c r="F91" s="1211" t="str">
        <f>VLOOKUP(H91,'5.21명단'!$A$2:$F$700,3,FALSE)</f>
        <v>자동화2팀</v>
      </c>
      <c r="G91" s="1212" t="str">
        <f>VLOOKUP(H91,'5.21명단'!$A$2:$F$700,4,FALSE)</f>
        <v>과장</v>
      </c>
      <c r="H91" s="1369">
        <v>115009</v>
      </c>
      <c r="I91" s="42" t="s">
        <v>2169</v>
      </c>
      <c r="J91" s="43">
        <v>50</v>
      </c>
      <c r="K91" s="29">
        <v>60</v>
      </c>
      <c r="L91" s="30">
        <f t="shared" si="2"/>
        <v>110</v>
      </c>
      <c r="M91" s="31"/>
      <c r="N91" s="32"/>
      <c r="O91" s="32"/>
      <c r="P91" s="34"/>
      <c r="Q91" s="34"/>
      <c r="R91" s="34"/>
      <c r="S91" s="32"/>
      <c r="T91" s="32"/>
      <c r="U91" s="32"/>
      <c r="V91" s="34" t="s">
        <v>2185</v>
      </c>
      <c r="W91" s="35"/>
      <c r="X91" s="36"/>
      <c r="Y91" s="45" t="s">
        <v>1383</v>
      </c>
      <c r="Z91" s="534" t="s">
        <v>2192</v>
      </c>
      <c r="AA91"/>
    </row>
    <row r="92" spans="1:27" ht="22.5" hidden="1" x14ac:dyDescent="0.3">
      <c r="A92" s="276" t="s">
        <v>416</v>
      </c>
      <c r="B92" s="1092" t="s">
        <v>843</v>
      </c>
      <c r="C92" s="277">
        <v>4</v>
      </c>
      <c r="D92" s="277">
        <v>22</v>
      </c>
      <c r="E92" s="277" t="s">
        <v>538</v>
      </c>
      <c r="F92" s="1215" t="str">
        <f>VLOOKUP(H92,'5.21명단'!$A$2:$F$700,3,FALSE)</f>
        <v>자동화2팀</v>
      </c>
      <c r="G92" s="1216" t="str">
        <f>VLOOKUP(H92,'5.21명단'!$A$2:$F$700,4,FALSE)</f>
        <v>차장</v>
      </c>
      <c r="H92" s="1370">
        <v>106070</v>
      </c>
      <c r="I92" s="278" t="s">
        <v>845</v>
      </c>
      <c r="J92" s="279">
        <v>636</v>
      </c>
      <c r="K92" s="295">
        <v>222.6</v>
      </c>
      <c r="L92" s="281">
        <f t="shared" si="2"/>
        <v>858.6</v>
      </c>
      <c r="M92" s="282"/>
      <c r="N92" s="269"/>
      <c r="O92" s="269"/>
      <c r="P92" s="283"/>
      <c r="Q92" s="342"/>
      <c r="R92" s="283"/>
      <c r="S92" s="269"/>
      <c r="T92" s="269"/>
      <c r="U92" s="269"/>
      <c r="V92" s="283"/>
      <c r="W92" s="284" t="s">
        <v>846</v>
      </c>
      <c r="X92" s="285"/>
      <c r="Y92" s="286" t="s">
        <v>543</v>
      </c>
      <c r="Z92" s="532" t="s">
        <v>1630</v>
      </c>
      <c r="AA92"/>
    </row>
    <row r="93" spans="1:27" ht="22.5" hidden="1" x14ac:dyDescent="0.3">
      <c r="A93" s="138" t="s">
        <v>416</v>
      </c>
      <c r="B93" s="1074" t="s">
        <v>899</v>
      </c>
      <c r="C93" s="41">
        <v>5</v>
      </c>
      <c r="D93" s="41">
        <v>28</v>
      </c>
      <c r="E93" s="41" t="s">
        <v>538</v>
      </c>
      <c r="F93" s="1211" t="str">
        <f>VLOOKUP(H93,'5.21명단'!$A$2:$F$700,3,FALSE)</f>
        <v>제어팀</v>
      </c>
      <c r="G93" s="1212" t="str">
        <f>VLOOKUP(H93,'5.21명단'!$A$2:$F$700,4,FALSE)</f>
        <v>계장</v>
      </c>
      <c r="H93" s="1369">
        <v>121036</v>
      </c>
      <c r="I93" s="42" t="s">
        <v>895</v>
      </c>
      <c r="J93" s="43">
        <v>539</v>
      </c>
      <c r="K93" s="29">
        <v>202.6</v>
      </c>
      <c r="L93" s="30">
        <f t="shared" si="2"/>
        <v>741.6</v>
      </c>
      <c r="M93" s="350"/>
      <c r="N93" s="351"/>
      <c r="O93" s="351"/>
      <c r="P93" s="34"/>
      <c r="Q93" s="352"/>
      <c r="R93" s="34" t="s">
        <v>900</v>
      </c>
      <c r="S93" s="351"/>
      <c r="T93" s="351"/>
      <c r="U93" s="351"/>
      <c r="V93" s="352"/>
      <c r="W93" s="353"/>
      <c r="X93" s="354"/>
      <c r="Y93" s="45" t="s">
        <v>543</v>
      </c>
      <c r="Z93" s="1312" t="s">
        <v>1630</v>
      </c>
      <c r="AA93"/>
    </row>
    <row r="94" spans="1:27" ht="22.5" hidden="1" x14ac:dyDescent="0.3">
      <c r="A94" s="138" t="s">
        <v>416</v>
      </c>
      <c r="B94" s="1074" t="s">
        <v>909</v>
      </c>
      <c r="C94" s="41">
        <v>5</v>
      </c>
      <c r="D94" s="41">
        <v>28</v>
      </c>
      <c r="E94" s="41" t="s">
        <v>538</v>
      </c>
      <c r="F94" s="1211" t="str">
        <f>VLOOKUP(H94,'5.21명단'!$A$2:$F$700,3,FALSE)</f>
        <v>제어팀</v>
      </c>
      <c r="G94" s="1212" t="str">
        <f>VLOOKUP(H94,'5.21명단'!$A$2:$F$700,4,FALSE)</f>
        <v>주임</v>
      </c>
      <c r="H94" s="1369">
        <v>122143</v>
      </c>
      <c r="I94" s="42" t="s">
        <v>910</v>
      </c>
      <c r="J94" s="43">
        <v>539</v>
      </c>
      <c r="K94" s="29">
        <v>232.6</v>
      </c>
      <c r="L94" s="30">
        <f t="shared" si="2"/>
        <v>771.6</v>
      </c>
      <c r="M94" s="31"/>
      <c r="N94" s="32"/>
      <c r="O94" s="32"/>
      <c r="P94" s="34"/>
      <c r="Q94" s="34"/>
      <c r="R94" s="34"/>
      <c r="S94" s="32" t="s">
        <v>911</v>
      </c>
      <c r="T94" s="32"/>
      <c r="U94" s="32"/>
      <c r="V94" s="34"/>
      <c r="W94" s="35"/>
      <c r="X94" s="36"/>
      <c r="Y94" s="45" t="s">
        <v>687</v>
      </c>
      <c r="Z94" s="532" t="s">
        <v>1630</v>
      </c>
      <c r="AA94"/>
    </row>
    <row r="95" spans="1:27" ht="22.5" hidden="1" x14ac:dyDescent="0.3">
      <c r="A95" s="138" t="s">
        <v>416</v>
      </c>
      <c r="B95" s="1074" t="s">
        <v>913</v>
      </c>
      <c r="C95" s="41">
        <v>4</v>
      </c>
      <c r="D95" s="41">
        <v>21</v>
      </c>
      <c r="E95" s="41" t="s">
        <v>831</v>
      </c>
      <c r="F95" s="1211" t="str">
        <f>VLOOKUP(H95,'5.21명단'!$A$2:$F$700,3,FALSE)</f>
        <v>제어팀</v>
      </c>
      <c r="G95" s="1212" t="str">
        <f>VLOOKUP(H95,'5.21명단'!$A$2:$F$700,4,FALSE)</f>
        <v>주임</v>
      </c>
      <c r="H95" s="1369">
        <v>122143</v>
      </c>
      <c r="I95" s="42" t="s">
        <v>910</v>
      </c>
      <c r="J95" s="43">
        <v>530</v>
      </c>
      <c r="K95" s="29">
        <v>387</v>
      </c>
      <c r="L95" s="30">
        <f t="shared" si="2"/>
        <v>917</v>
      </c>
      <c r="M95" s="350"/>
      <c r="N95" s="351"/>
      <c r="O95" s="351"/>
      <c r="P95" s="352"/>
      <c r="Q95" s="352"/>
      <c r="R95" s="352"/>
      <c r="S95" s="351"/>
      <c r="T95" s="351"/>
      <c r="U95" s="32" t="s">
        <v>914</v>
      </c>
      <c r="V95" s="34"/>
      <c r="W95" s="35"/>
      <c r="X95" s="36"/>
      <c r="Y95" s="45" t="s">
        <v>506</v>
      </c>
      <c r="Z95" s="535"/>
      <c r="AA95"/>
    </row>
    <row r="96" spans="1:27" ht="22.5" hidden="1" x14ac:dyDescent="0.3">
      <c r="A96" s="138" t="s">
        <v>509</v>
      </c>
      <c r="B96" s="1074" t="s">
        <v>888</v>
      </c>
      <c r="C96" s="41">
        <v>3</v>
      </c>
      <c r="D96" s="41">
        <v>20</v>
      </c>
      <c r="E96" s="41" t="s">
        <v>511</v>
      </c>
      <c r="F96" s="1211" t="str">
        <f>VLOOKUP(H96,'5.21명단'!$A$2:$F$700,3,FALSE)</f>
        <v>제어팀</v>
      </c>
      <c r="G96" s="1212" t="str">
        <f>VLOOKUP(H96,'5.21명단'!$A$2:$F$700,4,FALSE)</f>
        <v>대리</v>
      </c>
      <c r="H96" s="1369">
        <v>110071</v>
      </c>
      <c r="I96" s="42" t="s">
        <v>889</v>
      </c>
      <c r="J96" s="43">
        <v>720</v>
      </c>
      <c r="K96" s="29">
        <v>30</v>
      </c>
      <c r="L96" s="30">
        <f t="shared" si="2"/>
        <v>750</v>
      </c>
      <c r="M96" s="31"/>
      <c r="N96" s="32"/>
      <c r="O96" s="32"/>
      <c r="P96" s="34"/>
      <c r="Q96" s="34"/>
      <c r="R96" s="34"/>
      <c r="S96" s="32"/>
      <c r="T96" s="32"/>
      <c r="U96" s="32" t="s">
        <v>890</v>
      </c>
      <c r="V96" s="34"/>
      <c r="W96" s="35"/>
      <c r="X96" s="36"/>
      <c r="Y96" s="45" t="s">
        <v>891</v>
      </c>
      <c r="Z96" s="758"/>
      <c r="AA96"/>
    </row>
    <row r="97" spans="1:27" ht="22.5" hidden="1" x14ac:dyDescent="0.3">
      <c r="A97" s="349" t="s">
        <v>416</v>
      </c>
      <c r="B97" s="1074" t="s">
        <v>886</v>
      </c>
      <c r="C97" s="41">
        <v>3</v>
      </c>
      <c r="D97" s="41">
        <v>20</v>
      </c>
      <c r="E97" s="41" t="s">
        <v>222</v>
      </c>
      <c r="F97" s="1211" t="str">
        <f>VLOOKUP(H97,'5.21명단'!$A$2:$F$700,3,FALSE)</f>
        <v>제어팀</v>
      </c>
      <c r="G97" s="1212" t="str">
        <f>VLOOKUP(H97,'5.21명단'!$A$2:$F$700,4,FALSE)</f>
        <v>과장</v>
      </c>
      <c r="H97" s="1369">
        <v>110073</v>
      </c>
      <c r="I97" s="42" t="s">
        <v>881</v>
      </c>
      <c r="J97" s="43">
        <v>590</v>
      </c>
      <c r="K97" s="29">
        <v>268.60000000000002</v>
      </c>
      <c r="L97" s="30">
        <f t="shared" si="2"/>
        <v>858.6</v>
      </c>
      <c r="M97" s="31"/>
      <c r="N97" s="32"/>
      <c r="O97" s="32"/>
      <c r="P97" s="34"/>
      <c r="Q97" s="34"/>
      <c r="R97" s="34"/>
      <c r="S97" s="32"/>
      <c r="T97" s="32"/>
      <c r="U97" s="32"/>
      <c r="V97" s="34" t="s">
        <v>887</v>
      </c>
      <c r="W97" s="35"/>
      <c r="X97" s="36"/>
      <c r="Y97" s="45" t="s">
        <v>883</v>
      </c>
      <c r="Z97" s="533"/>
      <c r="AA97"/>
    </row>
    <row r="98" spans="1:27" ht="22.5" hidden="1" x14ac:dyDescent="0.3">
      <c r="A98" s="122" t="s">
        <v>131</v>
      </c>
      <c r="B98" s="1080" t="s">
        <v>983</v>
      </c>
      <c r="C98" s="41">
        <v>3</v>
      </c>
      <c r="D98" s="41">
        <v>16</v>
      </c>
      <c r="E98" s="41" t="s">
        <v>984</v>
      </c>
      <c r="F98" s="1211" t="str">
        <f>VLOOKUP(H98,'5.21명단'!$A$2:$F$700,3,FALSE)</f>
        <v>설비기술팀</v>
      </c>
      <c r="G98" s="1212" t="str">
        <f>VLOOKUP(H98,'5.21명단'!$A$2:$F$700,4,FALSE)</f>
        <v>부장</v>
      </c>
      <c r="H98" s="1369">
        <v>104005</v>
      </c>
      <c r="I98" s="42" t="s">
        <v>986</v>
      </c>
      <c r="J98" s="43">
        <v>330</v>
      </c>
      <c r="K98" s="29">
        <v>187.6</v>
      </c>
      <c r="L98" s="30">
        <f t="shared" si="2"/>
        <v>517.6</v>
      </c>
      <c r="M98" s="31"/>
      <c r="N98" s="32"/>
      <c r="O98" s="32"/>
      <c r="P98" s="34"/>
      <c r="Q98" s="34"/>
      <c r="R98" s="34"/>
      <c r="S98" s="32" t="s">
        <v>32</v>
      </c>
      <c r="T98" s="32"/>
      <c r="U98" s="32"/>
      <c r="V98" s="34"/>
      <c r="W98" s="35"/>
      <c r="X98" s="36"/>
      <c r="Y98" s="45" t="s">
        <v>331</v>
      </c>
      <c r="Z98" s="532" t="s">
        <v>1630</v>
      </c>
      <c r="AA98"/>
    </row>
    <row r="99" spans="1:27" ht="22.5" hidden="1" x14ac:dyDescent="0.3">
      <c r="A99" s="122" t="s">
        <v>131</v>
      </c>
      <c r="B99" s="1080" t="s">
        <v>989</v>
      </c>
      <c r="C99" s="41">
        <v>2</v>
      </c>
      <c r="D99" s="41">
        <v>16</v>
      </c>
      <c r="E99" s="41" t="s">
        <v>990</v>
      </c>
      <c r="F99" s="1211" t="str">
        <f>VLOOKUP(H99,'5.21명단'!$A$2:$F$700,3,FALSE)</f>
        <v>설비기술팀</v>
      </c>
      <c r="G99" s="1212" t="str">
        <f>VLOOKUP(H99,'5.21명단'!$A$2:$F$700,4,FALSE)</f>
        <v>부장</v>
      </c>
      <c r="H99" s="1369">
        <v>104005</v>
      </c>
      <c r="I99" s="42" t="s">
        <v>986</v>
      </c>
      <c r="J99" s="43">
        <v>390</v>
      </c>
      <c r="K99" s="29">
        <v>10</v>
      </c>
      <c r="L99" s="30">
        <f t="shared" si="2"/>
        <v>400</v>
      </c>
      <c r="M99" s="31"/>
      <c r="N99" s="32"/>
      <c r="O99" s="32"/>
      <c r="P99" s="34"/>
      <c r="Q99" s="34"/>
      <c r="R99" s="34"/>
      <c r="S99" s="32" t="s">
        <v>991</v>
      </c>
      <c r="T99" s="32"/>
      <c r="U99" s="32"/>
      <c r="V99" s="34"/>
      <c r="W99" s="35"/>
      <c r="X99" s="36"/>
      <c r="Y99" s="45" t="s">
        <v>280</v>
      </c>
      <c r="Z99" s="532"/>
      <c r="AA99"/>
    </row>
    <row r="100" spans="1:27" ht="22.5" hidden="1" x14ac:dyDescent="0.3">
      <c r="A100" s="138" t="s">
        <v>63</v>
      </c>
      <c r="B100" s="1091" t="s">
        <v>994</v>
      </c>
      <c r="C100" s="41">
        <v>4</v>
      </c>
      <c r="D100" s="41">
        <v>25</v>
      </c>
      <c r="E100" s="41" t="s">
        <v>995</v>
      </c>
      <c r="F100" s="1211" t="str">
        <f>VLOOKUP(H100,'5.21명단'!$A$2:$F$700,3,FALSE)</f>
        <v>설비기술팀</v>
      </c>
      <c r="G100" s="1212" t="str">
        <f>VLOOKUP(H100,'5.21명단'!$A$2:$F$700,4,FALSE)</f>
        <v>과장</v>
      </c>
      <c r="H100" s="1369">
        <v>111064</v>
      </c>
      <c r="I100" s="42" t="s">
        <v>997</v>
      </c>
      <c r="J100" s="43">
        <v>531</v>
      </c>
      <c r="K100" s="29">
        <v>358.6</v>
      </c>
      <c r="L100" s="30">
        <f t="shared" si="2"/>
        <v>889.6</v>
      </c>
      <c r="M100" s="31"/>
      <c r="N100" s="32"/>
      <c r="O100" s="32"/>
      <c r="P100" s="34"/>
      <c r="Q100" s="34"/>
      <c r="R100" s="34"/>
      <c r="S100" s="32" t="s">
        <v>998</v>
      </c>
      <c r="T100" s="32"/>
      <c r="U100" s="32"/>
      <c r="V100" s="34"/>
      <c r="W100" s="35"/>
      <c r="X100" s="36"/>
      <c r="Y100" s="45" t="s">
        <v>149</v>
      </c>
      <c r="Z100" s="532"/>
      <c r="AA100"/>
    </row>
    <row r="101" spans="1:27" ht="22.5" hidden="1" x14ac:dyDescent="0.3">
      <c r="A101" s="122" t="s">
        <v>54</v>
      </c>
      <c r="B101" s="1080" t="s">
        <v>1009</v>
      </c>
      <c r="C101" s="41">
        <v>3</v>
      </c>
      <c r="D101" s="41">
        <v>16</v>
      </c>
      <c r="E101" s="41" t="s">
        <v>192</v>
      </c>
      <c r="F101" s="1211" t="str">
        <f>VLOOKUP(H101,'5.21명단'!$A$2:$F$700,3,FALSE)</f>
        <v>설비기술팀</v>
      </c>
      <c r="G101" s="1212" t="str">
        <f>VLOOKUP(H101,'5.21명단'!$A$2:$F$700,4,FALSE)</f>
        <v>주임</v>
      </c>
      <c r="H101" s="1369">
        <v>123061</v>
      </c>
      <c r="I101" s="42" t="s">
        <v>1013</v>
      </c>
      <c r="J101" s="43">
        <v>440</v>
      </c>
      <c r="K101" s="29">
        <v>317</v>
      </c>
      <c r="L101" s="30">
        <f t="shared" si="2"/>
        <v>757</v>
      </c>
      <c r="M101" s="31"/>
      <c r="N101" s="32"/>
      <c r="O101" s="32"/>
      <c r="P101" s="34"/>
      <c r="Q101" s="34"/>
      <c r="R101" s="34"/>
      <c r="S101" s="32"/>
      <c r="T101" s="32" t="s">
        <v>291</v>
      </c>
      <c r="U101" s="32"/>
      <c r="V101" s="34"/>
      <c r="W101" s="35"/>
      <c r="X101" s="36"/>
      <c r="Y101" s="45" t="s">
        <v>60</v>
      </c>
      <c r="Z101" s="532"/>
      <c r="AA101"/>
    </row>
    <row r="102" spans="1:27" ht="22.5" hidden="1" x14ac:dyDescent="0.3">
      <c r="A102" s="138" t="s">
        <v>63</v>
      </c>
      <c r="B102" s="1080" t="s">
        <v>1005</v>
      </c>
      <c r="C102" s="41">
        <v>3</v>
      </c>
      <c r="D102" s="41">
        <v>16</v>
      </c>
      <c r="E102" s="41" t="s">
        <v>192</v>
      </c>
      <c r="F102" s="1211" t="str">
        <f>VLOOKUP(H102,'5.21명단'!$A$2:$F$700,3,FALSE)</f>
        <v>설비기술팀</v>
      </c>
      <c r="G102" s="1212" t="str">
        <f>VLOOKUP(H102,'5.21명단'!$A$2:$F$700,4,FALSE)</f>
        <v>주임</v>
      </c>
      <c r="H102" s="1369">
        <v>120020</v>
      </c>
      <c r="I102" s="42" t="s">
        <v>1006</v>
      </c>
      <c r="J102" s="43">
        <v>440</v>
      </c>
      <c r="K102" s="29">
        <v>317</v>
      </c>
      <c r="L102" s="30">
        <f t="shared" si="2"/>
        <v>757</v>
      </c>
      <c r="M102" s="31"/>
      <c r="N102" s="32"/>
      <c r="O102" s="32"/>
      <c r="P102" s="34"/>
      <c r="Q102" s="34"/>
      <c r="R102" s="35"/>
      <c r="S102" s="32"/>
      <c r="T102" s="32" t="s">
        <v>172</v>
      </c>
      <c r="U102" s="32"/>
      <c r="V102" s="34"/>
      <c r="W102" s="35"/>
      <c r="X102" s="36"/>
      <c r="Y102" s="45" t="s">
        <v>60</v>
      </c>
      <c r="Z102" s="1261"/>
      <c r="AA102"/>
    </row>
    <row r="103" spans="1:27" ht="22.5" hidden="1" x14ac:dyDescent="0.3">
      <c r="A103" s="138" t="s">
        <v>54</v>
      </c>
      <c r="B103" s="1074" t="s">
        <v>929</v>
      </c>
      <c r="C103" s="41">
        <v>3</v>
      </c>
      <c r="D103" s="41">
        <v>21</v>
      </c>
      <c r="E103" s="41" t="s">
        <v>705</v>
      </c>
      <c r="F103" s="1211" t="str">
        <f>VLOOKUP(H103,'5.21명단'!$A$2:$F$700,3,FALSE)</f>
        <v>설비기술팀</v>
      </c>
      <c r="G103" s="1212" t="str">
        <f>VLOOKUP(H103,'5.21명단'!$A$2:$F$700,4,FALSE)</f>
        <v>과장</v>
      </c>
      <c r="H103" s="1369">
        <v>112028</v>
      </c>
      <c r="I103" s="42" t="s">
        <v>926</v>
      </c>
      <c r="J103" s="43">
        <v>50</v>
      </c>
      <c r="K103" s="29">
        <v>249.4</v>
      </c>
      <c r="L103" s="30">
        <f t="shared" ref="L103:L134" si="3">J103+K103</f>
        <v>299.39999999999998</v>
      </c>
      <c r="M103" s="31"/>
      <c r="N103" s="32"/>
      <c r="O103" s="32"/>
      <c r="P103" s="34"/>
      <c r="Q103" s="34"/>
      <c r="R103" s="34"/>
      <c r="S103" s="32"/>
      <c r="T103" s="32"/>
      <c r="U103" s="384" t="s">
        <v>669</v>
      </c>
      <c r="V103" s="34"/>
      <c r="W103" s="35"/>
      <c r="X103" s="36"/>
      <c r="Y103" s="45" t="s">
        <v>145</v>
      </c>
      <c r="Z103" s="213" t="s">
        <v>1686</v>
      </c>
      <c r="AA103"/>
    </row>
    <row r="104" spans="1:27" ht="22.5" hidden="1" x14ac:dyDescent="0.3">
      <c r="A104" s="138" t="s">
        <v>54</v>
      </c>
      <c r="B104" s="1080" t="s">
        <v>936</v>
      </c>
      <c r="C104" s="41">
        <v>5</v>
      </c>
      <c r="D104" s="41">
        <v>38</v>
      </c>
      <c r="E104" s="41" t="s">
        <v>931</v>
      </c>
      <c r="F104" s="1211" t="str">
        <f>VLOOKUP(H104,'5.21명단'!$A$2:$F$700,3,FALSE)</f>
        <v>설비기술팀</v>
      </c>
      <c r="G104" s="1212" t="str">
        <f>VLOOKUP(H104,'5.21명단'!$A$2:$F$700,4,FALSE)</f>
        <v>과장</v>
      </c>
      <c r="H104" s="1369">
        <v>113047</v>
      </c>
      <c r="I104" s="42" t="s">
        <v>932</v>
      </c>
      <c r="J104" s="43">
        <v>880</v>
      </c>
      <c r="K104" s="29">
        <v>424.2</v>
      </c>
      <c r="L104" s="30">
        <f t="shared" si="3"/>
        <v>1304.2</v>
      </c>
      <c r="M104" s="31"/>
      <c r="N104" s="32"/>
      <c r="O104" s="32"/>
      <c r="P104" s="34"/>
      <c r="Q104" s="34"/>
      <c r="R104" s="34"/>
      <c r="S104" s="32"/>
      <c r="T104" s="32"/>
      <c r="U104" s="32" t="s">
        <v>937</v>
      </c>
      <c r="V104" s="34"/>
      <c r="W104" s="35"/>
      <c r="X104" s="36"/>
      <c r="Y104" s="45" t="s">
        <v>214</v>
      </c>
      <c r="Z104" s="496"/>
      <c r="AA104"/>
    </row>
    <row r="105" spans="1:27" ht="22.5" x14ac:dyDescent="0.3">
      <c r="A105" s="138" t="s">
        <v>63</v>
      </c>
      <c r="B105" s="1074" t="s">
        <v>2181</v>
      </c>
      <c r="C105" s="41">
        <v>2</v>
      </c>
      <c r="D105" s="41">
        <v>16</v>
      </c>
      <c r="E105" s="41" t="s">
        <v>2171</v>
      </c>
      <c r="F105" s="1211" t="str">
        <f>VLOOKUP(H105,'5.21명단'!$A$2:$F$700,3,FALSE)</f>
        <v>설비기술팀</v>
      </c>
      <c r="G105" s="1212" t="str">
        <f>VLOOKUP(H105,'5.21명단'!$A$2:$F$700,4,FALSE)</f>
        <v>과장</v>
      </c>
      <c r="H105" s="1369">
        <v>112028</v>
      </c>
      <c r="I105" s="42" t="s">
        <v>2183</v>
      </c>
      <c r="J105" s="43">
        <v>50</v>
      </c>
      <c r="K105" s="29">
        <v>60</v>
      </c>
      <c r="L105" s="30">
        <f t="shared" si="3"/>
        <v>110</v>
      </c>
      <c r="M105" s="31"/>
      <c r="N105" s="32"/>
      <c r="O105" s="32"/>
      <c r="P105" s="34"/>
      <c r="Q105" s="34"/>
      <c r="R105" s="34"/>
      <c r="S105" s="32"/>
      <c r="T105" s="32"/>
      <c r="U105" s="384" t="s">
        <v>669</v>
      </c>
      <c r="V105" s="34" t="s">
        <v>2185</v>
      </c>
      <c r="W105" s="35"/>
      <c r="X105" s="36"/>
      <c r="Y105" s="45" t="s">
        <v>1383</v>
      </c>
      <c r="Z105" s="1264" t="s">
        <v>1999</v>
      </c>
      <c r="AA105"/>
    </row>
    <row r="106" spans="1:27" ht="22.5" hidden="1" x14ac:dyDescent="0.3">
      <c r="A106" s="122" t="s">
        <v>54</v>
      </c>
      <c r="B106" s="1080" t="s">
        <v>1001</v>
      </c>
      <c r="C106" s="41">
        <v>2</v>
      </c>
      <c r="D106" s="41">
        <v>13</v>
      </c>
      <c r="E106" s="41" t="s">
        <v>222</v>
      </c>
      <c r="F106" s="1211" t="str">
        <f>VLOOKUP(H106,'5.21명단'!$A$2:$F$700,3,FALSE)</f>
        <v>설비기술팀</v>
      </c>
      <c r="G106" s="1212" t="str">
        <f>VLOOKUP(H106,'5.21명단'!$A$2:$F$700,4,FALSE)</f>
        <v>과장</v>
      </c>
      <c r="H106" s="1369">
        <v>111064</v>
      </c>
      <c r="I106" s="42" t="s">
        <v>997</v>
      </c>
      <c r="J106" s="43">
        <v>470</v>
      </c>
      <c r="K106" s="29">
        <v>217</v>
      </c>
      <c r="L106" s="30">
        <f t="shared" si="3"/>
        <v>687</v>
      </c>
      <c r="M106" s="31"/>
      <c r="N106" s="32"/>
      <c r="O106" s="32"/>
      <c r="P106" s="34"/>
      <c r="Q106" s="34"/>
      <c r="R106" s="34"/>
      <c r="S106" s="32"/>
      <c r="T106" s="32"/>
      <c r="U106" s="32"/>
      <c r="V106" s="34"/>
      <c r="W106" s="35"/>
      <c r="X106" s="36" t="s">
        <v>1002</v>
      </c>
      <c r="Y106" s="45" t="s">
        <v>468</v>
      </c>
      <c r="Z106" s="1261"/>
      <c r="AA106"/>
    </row>
    <row r="107" spans="1:27" ht="22.5" hidden="1" x14ac:dyDescent="0.3">
      <c r="A107" s="138" t="s">
        <v>54</v>
      </c>
      <c r="B107" s="1074" t="s">
        <v>1030</v>
      </c>
      <c r="C107" s="41">
        <v>2</v>
      </c>
      <c r="D107" s="41">
        <v>14</v>
      </c>
      <c r="E107" s="41" t="s">
        <v>222</v>
      </c>
      <c r="F107" s="1248" t="str">
        <f>VLOOKUP(H107,'5.21명단'!$A$2:$F$700,3,FALSE)</f>
        <v>생산관리팀(다산생산)</v>
      </c>
      <c r="G107" s="1256" t="str">
        <f>VLOOKUP(H107,'5.21명단'!$A$2:$F$700,4,FALSE)</f>
        <v>반장</v>
      </c>
      <c r="H107" s="1369">
        <v>190110</v>
      </c>
      <c r="I107" s="42" t="s">
        <v>1031</v>
      </c>
      <c r="J107" s="43">
        <v>450</v>
      </c>
      <c r="K107" s="29">
        <v>10</v>
      </c>
      <c r="L107" s="30">
        <f t="shared" si="3"/>
        <v>460</v>
      </c>
      <c r="M107" s="31"/>
      <c r="N107" s="32"/>
      <c r="O107" s="32"/>
      <c r="P107" s="34"/>
      <c r="Q107" s="34" t="s">
        <v>347</v>
      </c>
      <c r="R107" s="34"/>
      <c r="S107" s="32"/>
      <c r="T107" s="32"/>
      <c r="U107" s="32"/>
      <c r="V107" s="34"/>
      <c r="W107" s="35"/>
      <c r="X107" s="36"/>
      <c r="Y107" s="45" t="s">
        <v>348</v>
      </c>
      <c r="Z107" s="1261" t="s">
        <v>2197</v>
      </c>
      <c r="AA107"/>
    </row>
    <row r="108" spans="1:27" ht="22.5" hidden="1" x14ac:dyDescent="0.3">
      <c r="A108" s="185" t="s">
        <v>54</v>
      </c>
      <c r="B108" s="1114" t="s">
        <v>361</v>
      </c>
      <c r="C108" s="186">
        <v>5</v>
      </c>
      <c r="D108" s="186">
        <v>34</v>
      </c>
      <c r="E108" s="187" t="s">
        <v>2152</v>
      </c>
      <c r="F108" s="1253" t="str">
        <f>VLOOKUP(H108,'5.21명단'!$A$2:$F$700,3,FALSE)</f>
        <v>외주개발팀(디바이스)</v>
      </c>
      <c r="G108" s="1259" t="str">
        <f>VLOOKUP(H108,'5.21명단'!$A$2:$F$700,4,FALSE)</f>
        <v>차장</v>
      </c>
      <c r="H108" s="1372">
        <v>108027</v>
      </c>
      <c r="I108" s="186" t="s">
        <v>363</v>
      </c>
      <c r="J108" s="188">
        <v>880</v>
      </c>
      <c r="K108" s="189">
        <v>517</v>
      </c>
      <c r="L108" s="190">
        <f t="shared" si="3"/>
        <v>1397</v>
      </c>
      <c r="M108" s="191"/>
      <c r="N108" s="192"/>
      <c r="O108" s="192"/>
      <c r="P108" s="193"/>
      <c r="Q108" s="193" t="s">
        <v>364</v>
      </c>
      <c r="R108" s="194"/>
      <c r="S108" s="192"/>
      <c r="T108" s="192"/>
      <c r="U108" s="192"/>
      <c r="V108" s="194"/>
      <c r="W108" s="195"/>
      <c r="X108" s="196"/>
      <c r="Y108" s="197" t="s">
        <v>67</v>
      </c>
      <c r="Z108" s="332" t="s">
        <v>2158</v>
      </c>
      <c r="AA108"/>
    </row>
    <row r="109" spans="1:27" ht="22.5" hidden="1" x14ac:dyDescent="0.3">
      <c r="A109" s="40" t="s">
        <v>63</v>
      </c>
      <c r="B109" s="1080" t="s">
        <v>1077</v>
      </c>
      <c r="C109" s="41">
        <v>2</v>
      </c>
      <c r="D109" s="41">
        <v>14</v>
      </c>
      <c r="E109" s="41" t="s">
        <v>192</v>
      </c>
      <c r="F109" s="1211" t="str">
        <f>VLOOKUP(H109,'5.21명단'!$A$2:$F$700,3,FALSE)</f>
        <v>로보틱스팀</v>
      </c>
      <c r="G109" s="1212" t="str">
        <f>VLOOKUP(H109,'5.21명단'!$A$2:$F$700,4,FALSE)</f>
        <v>대리</v>
      </c>
      <c r="H109" s="1369">
        <v>117042</v>
      </c>
      <c r="I109" s="42" t="s">
        <v>1078</v>
      </c>
      <c r="J109" s="43">
        <v>380</v>
      </c>
      <c r="K109" s="29">
        <v>130</v>
      </c>
      <c r="L109" s="30">
        <f t="shared" si="3"/>
        <v>510</v>
      </c>
      <c r="M109" s="31"/>
      <c r="N109" s="32"/>
      <c r="O109" s="32"/>
      <c r="P109" s="34"/>
      <c r="Q109" s="34"/>
      <c r="R109" s="34"/>
      <c r="S109" s="32" t="s">
        <v>148</v>
      </c>
      <c r="T109" s="32"/>
      <c r="U109" s="32"/>
      <c r="V109" s="34"/>
      <c r="W109" s="35"/>
      <c r="X109" s="36"/>
      <c r="Y109" s="45" t="s">
        <v>60</v>
      </c>
      <c r="Z109" s="1261"/>
      <c r="AA109"/>
    </row>
    <row r="110" spans="1:27" ht="22.5" hidden="1" x14ac:dyDescent="0.3">
      <c r="A110" s="40" t="s">
        <v>54</v>
      </c>
      <c r="B110" s="1080" t="s">
        <v>1081</v>
      </c>
      <c r="C110" s="41">
        <v>2</v>
      </c>
      <c r="D110" s="41">
        <v>14</v>
      </c>
      <c r="E110" s="41" t="s">
        <v>288</v>
      </c>
      <c r="F110" s="1211" t="str">
        <f>VLOOKUP(H110,'5.21명단'!$A$2:$F$700,3,FALSE)</f>
        <v>로보틱스팀</v>
      </c>
      <c r="G110" s="1212" t="str">
        <f>VLOOKUP(H110,'5.21명단'!$A$2:$F$700,4,FALSE)</f>
        <v>대리</v>
      </c>
      <c r="H110" s="1369">
        <v>119007</v>
      </c>
      <c r="I110" s="42" t="s">
        <v>1082</v>
      </c>
      <c r="J110" s="43">
        <v>380</v>
      </c>
      <c r="K110" s="29">
        <v>130</v>
      </c>
      <c r="L110" s="30">
        <f t="shared" si="3"/>
        <v>510</v>
      </c>
      <c r="M110" s="31"/>
      <c r="N110" s="32"/>
      <c r="O110" s="32"/>
      <c r="P110" s="34"/>
      <c r="Q110" s="34"/>
      <c r="R110" s="34"/>
      <c r="S110" s="32" t="s">
        <v>644</v>
      </c>
      <c r="T110" s="32"/>
      <c r="U110" s="32"/>
      <c r="V110" s="34"/>
      <c r="W110" s="35"/>
      <c r="X110" s="36"/>
      <c r="Y110" s="45" t="s">
        <v>67</v>
      </c>
      <c r="Z110" s="1261"/>
      <c r="AA110"/>
    </row>
    <row r="111" spans="1:27" ht="22.5" hidden="1" x14ac:dyDescent="0.3">
      <c r="A111" s="405" t="s">
        <v>1072</v>
      </c>
      <c r="B111" s="1085" t="s">
        <v>1085</v>
      </c>
      <c r="C111" s="320">
        <v>5</v>
      </c>
      <c r="D111" s="320">
        <v>27</v>
      </c>
      <c r="E111" s="320" t="s">
        <v>1086</v>
      </c>
      <c r="F111" s="1224" t="str">
        <f>VLOOKUP(H111,'5.21명단'!$A$2:$F$700,3,FALSE)</f>
        <v>로보틱스팀</v>
      </c>
      <c r="G111" s="1225" t="str">
        <f>VLOOKUP(H111,'5.21명단'!$A$2:$F$700,4,FALSE)</f>
        <v>대리</v>
      </c>
      <c r="H111" s="1380">
        <v>118005</v>
      </c>
      <c r="I111" s="319" t="s">
        <v>1088</v>
      </c>
      <c r="J111" s="406">
        <v>620</v>
      </c>
      <c r="K111" s="407">
        <v>315</v>
      </c>
      <c r="L111" s="408">
        <f t="shared" si="3"/>
        <v>935</v>
      </c>
      <c r="M111" s="31"/>
      <c r="N111" s="32"/>
      <c r="O111" s="32"/>
      <c r="P111" s="34"/>
      <c r="Q111" s="34"/>
      <c r="R111" s="34"/>
      <c r="S111" s="32"/>
      <c r="T111" s="32" t="s">
        <v>1089</v>
      </c>
      <c r="U111" s="32"/>
      <c r="V111" s="34"/>
      <c r="W111" s="35"/>
      <c r="X111" s="409"/>
      <c r="Y111" s="410" t="s">
        <v>60</v>
      </c>
      <c r="Z111" s="1261"/>
      <c r="AA111"/>
    </row>
    <row r="112" spans="1:27" ht="22.5" hidden="1" x14ac:dyDescent="0.3">
      <c r="A112" s="40" t="s">
        <v>54</v>
      </c>
      <c r="B112" s="1080" t="s">
        <v>1104</v>
      </c>
      <c r="C112" s="41">
        <v>3</v>
      </c>
      <c r="D112" s="41">
        <v>16</v>
      </c>
      <c r="E112" s="41" t="s">
        <v>288</v>
      </c>
      <c r="F112" s="1211" t="str">
        <f>VLOOKUP(H112,'5.21명단'!$A$2:$F$700,3,FALSE)</f>
        <v>로보틱스팀</v>
      </c>
      <c r="G112" s="1212" t="str">
        <f>VLOOKUP(H112,'5.21명단'!$A$2:$F$700,4,FALSE)</f>
        <v>주임</v>
      </c>
      <c r="H112" s="1369">
        <v>121038</v>
      </c>
      <c r="I112" s="42" t="s">
        <v>1105</v>
      </c>
      <c r="J112" s="43">
        <v>440</v>
      </c>
      <c r="K112" s="29">
        <v>220</v>
      </c>
      <c r="L112" s="30">
        <f t="shared" si="3"/>
        <v>660</v>
      </c>
      <c r="M112" s="31"/>
      <c r="N112" s="32"/>
      <c r="O112" s="32"/>
      <c r="P112" s="34"/>
      <c r="Q112" s="34"/>
      <c r="R112" s="34"/>
      <c r="S112" s="32"/>
      <c r="T112" s="32" t="s">
        <v>25</v>
      </c>
      <c r="U112" s="32"/>
      <c r="V112" s="34"/>
      <c r="W112" s="35"/>
      <c r="X112" s="36"/>
      <c r="Y112" s="45" t="s">
        <v>67</v>
      </c>
      <c r="Z112" s="1261"/>
      <c r="AA112"/>
    </row>
    <row r="113" spans="1:27" ht="22.5" hidden="1" x14ac:dyDescent="0.3">
      <c r="A113" s="405" t="s">
        <v>1072</v>
      </c>
      <c r="B113" s="1085" t="s">
        <v>1099</v>
      </c>
      <c r="C113" s="320">
        <v>3</v>
      </c>
      <c r="D113" s="320">
        <v>16</v>
      </c>
      <c r="E113" s="320" t="s">
        <v>1086</v>
      </c>
      <c r="F113" s="1224" t="str">
        <f>VLOOKUP(H113,'5.21명단'!$A$2:$F$700,3,FALSE)</f>
        <v>로보틱스팀</v>
      </c>
      <c r="G113" s="1225" t="str">
        <f>VLOOKUP(H113,'5.21명단'!$A$2:$F$700,4,FALSE)</f>
        <v>계장</v>
      </c>
      <c r="H113" s="1380">
        <v>122018</v>
      </c>
      <c r="I113" s="319" t="s">
        <v>1100</v>
      </c>
      <c r="J113" s="406">
        <v>440</v>
      </c>
      <c r="K113" s="407">
        <v>165</v>
      </c>
      <c r="L113" s="408">
        <f t="shared" si="3"/>
        <v>605</v>
      </c>
      <c r="M113" s="31"/>
      <c r="N113" s="32"/>
      <c r="O113" s="32"/>
      <c r="P113" s="34"/>
      <c r="Q113" s="34"/>
      <c r="R113" s="34"/>
      <c r="S113" s="32"/>
      <c r="T113" s="32"/>
      <c r="U113" s="32" t="s">
        <v>1101</v>
      </c>
      <c r="V113" s="34"/>
      <c r="W113" s="35"/>
      <c r="X113" s="409"/>
      <c r="Y113" s="410" t="s">
        <v>468</v>
      </c>
      <c r="Z113" s="496"/>
      <c r="AA113"/>
    </row>
    <row r="114" spans="1:27" ht="22.5" hidden="1" x14ac:dyDescent="0.3">
      <c r="A114" s="405" t="s">
        <v>1072</v>
      </c>
      <c r="B114" s="1085" t="s">
        <v>1073</v>
      </c>
      <c r="C114" s="320">
        <v>4</v>
      </c>
      <c r="D114" s="320">
        <v>21</v>
      </c>
      <c r="E114" s="320" t="s">
        <v>192</v>
      </c>
      <c r="F114" s="1224" t="str">
        <f>VLOOKUP(H114,'5.21명단'!$A$2:$F$700,3,FALSE)</f>
        <v>로보틱스팀</v>
      </c>
      <c r="G114" s="1225" t="str">
        <f>VLOOKUP(H114,'5.21명단'!$A$2:$F$700,4,FALSE)</f>
        <v>대리</v>
      </c>
      <c r="H114" s="1380">
        <v>107010</v>
      </c>
      <c r="I114" s="319" t="s">
        <v>1074</v>
      </c>
      <c r="J114" s="406">
        <v>530</v>
      </c>
      <c r="K114" s="407">
        <v>250</v>
      </c>
      <c r="L114" s="30">
        <f t="shared" si="3"/>
        <v>780</v>
      </c>
      <c r="M114" s="31"/>
      <c r="N114" s="32"/>
      <c r="O114" s="32"/>
      <c r="P114" s="34"/>
      <c r="Q114" s="34"/>
      <c r="R114" s="34"/>
      <c r="S114" s="32"/>
      <c r="T114" s="32"/>
      <c r="U114" s="32"/>
      <c r="V114" s="34" t="s">
        <v>972</v>
      </c>
      <c r="W114" s="35"/>
      <c r="X114" s="409"/>
      <c r="Y114" s="410" t="s">
        <v>60</v>
      </c>
      <c r="Z114" s="1264"/>
      <c r="AA114"/>
    </row>
    <row r="115" spans="1:27" ht="23.25" hidden="1" thickBot="1" x14ac:dyDescent="0.35">
      <c r="A115" s="48" t="s">
        <v>63</v>
      </c>
      <c r="B115" s="1081" t="s">
        <v>1067</v>
      </c>
      <c r="C115" s="49">
        <v>3</v>
      </c>
      <c r="D115" s="49">
        <v>18</v>
      </c>
      <c r="E115" s="49" t="s">
        <v>83</v>
      </c>
      <c r="F115" s="1222" t="str">
        <f>VLOOKUP(H115,'5.21명단'!$A$2:$F$700,3,FALSE)</f>
        <v>로보틱스팀</v>
      </c>
      <c r="G115" s="1223" t="str">
        <f>VLOOKUP(H115,'5.21명단'!$A$2:$F$700,4,FALSE)</f>
        <v>과장</v>
      </c>
      <c r="H115" s="1374">
        <v>112039</v>
      </c>
      <c r="I115" s="50" t="s">
        <v>1069</v>
      </c>
      <c r="J115" s="51">
        <v>580</v>
      </c>
      <c r="K115" s="126">
        <v>220</v>
      </c>
      <c r="L115" s="53">
        <f t="shared" si="3"/>
        <v>800</v>
      </c>
      <c r="M115" s="54"/>
      <c r="N115" s="55"/>
      <c r="O115" s="55"/>
      <c r="P115" s="56"/>
      <c r="Q115" s="56"/>
      <c r="R115" s="56"/>
      <c r="S115" s="55"/>
      <c r="T115" s="55"/>
      <c r="U115" s="55"/>
      <c r="V115" s="56"/>
      <c r="W115" s="57" t="s">
        <v>669</v>
      </c>
      <c r="X115" s="58"/>
      <c r="Y115" s="59" t="s">
        <v>60</v>
      </c>
      <c r="Z115" s="1275"/>
      <c r="AA115"/>
    </row>
    <row r="116" spans="1:27" ht="22.5" hidden="1" x14ac:dyDescent="0.3">
      <c r="A116" s="405" t="s">
        <v>1092</v>
      </c>
      <c r="B116" s="1085" t="s">
        <v>1093</v>
      </c>
      <c r="C116" s="320">
        <v>5</v>
      </c>
      <c r="D116" s="320">
        <v>27</v>
      </c>
      <c r="E116" s="320" t="s">
        <v>1086</v>
      </c>
      <c r="F116" s="1224" t="str">
        <f>VLOOKUP(H116,'5.21명단'!$A$2:$F$700,3,FALSE)</f>
        <v>로보틱스팀</v>
      </c>
      <c r="G116" s="1225" t="str">
        <f>VLOOKUP(H116,'5.21명단'!$A$2:$F$700,4,FALSE)</f>
        <v>계장</v>
      </c>
      <c r="H116" s="1380">
        <v>122128</v>
      </c>
      <c r="I116" s="319" t="s">
        <v>1095</v>
      </c>
      <c r="J116" s="406">
        <v>620</v>
      </c>
      <c r="K116" s="407">
        <v>315</v>
      </c>
      <c r="L116" s="408">
        <f t="shared" si="3"/>
        <v>935</v>
      </c>
      <c r="M116" s="31"/>
      <c r="N116" s="32"/>
      <c r="O116" s="32"/>
      <c r="P116" s="34"/>
      <c r="Q116" s="34"/>
      <c r="R116" s="34"/>
      <c r="S116" s="32"/>
      <c r="T116" s="32"/>
      <c r="U116" s="32"/>
      <c r="V116" s="34"/>
      <c r="W116" s="35" t="s">
        <v>1096</v>
      </c>
      <c r="X116" s="409"/>
      <c r="Y116" s="410" t="s">
        <v>60</v>
      </c>
      <c r="Z116" s="1266"/>
      <c r="AA116"/>
    </row>
    <row r="117" spans="1:27" ht="22.5" hidden="1" x14ac:dyDescent="0.3">
      <c r="A117" s="106" t="s">
        <v>54</v>
      </c>
      <c r="B117" s="1082" t="s">
        <v>1108</v>
      </c>
      <c r="C117" s="99">
        <v>2</v>
      </c>
      <c r="D117" s="99">
        <v>14</v>
      </c>
      <c r="E117" s="99" t="s">
        <v>288</v>
      </c>
      <c r="F117" s="1229" t="str">
        <f>VLOOKUP(H117,'5.21명단'!$A$2:$F$700,3,FALSE)</f>
        <v>OEM팀</v>
      </c>
      <c r="G117" s="1230" t="str">
        <f>VLOOKUP(H117,'5.21명단'!$A$2:$F$700,4,FALSE)</f>
        <v>차장</v>
      </c>
      <c r="H117" s="1368">
        <v>107007</v>
      </c>
      <c r="I117" s="100" t="s">
        <v>1110</v>
      </c>
      <c r="J117" s="529">
        <v>380</v>
      </c>
      <c r="K117" s="530">
        <v>140</v>
      </c>
      <c r="L117" s="103">
        <f t="shared" si="3"/>
        <v>520</v>
      </c>
      <c r="M117" s="31"/>
      <c r="N117" s="32"/>
      <c r="O117" s="32"/>
      <c r="P117" s="34"/>
      <c r="Q117" s="34"/>
      <c r="R117" s="34"/>
      <c r="S117" s="32"/>
      <c r="T117" s="32"/>
      <c r="U117" s="221" t="s">
        <v>120</v>
      </c>
      <c r="V117" s="223" t="s">
        <v>1111</v>
      </c>
      <c r="W117" s="35"/>
      <c r="X117" s="104"/>
      <c r="Y117" s="105" t="s">
        <v>67</v>
      </c>
      <c r="Z117" s="758"/>
      <c r="AA117"/>
    </row>
    <row r="118" spans="1:27" ht="22.5" hidden="1" x14ac:dyDescent="0.3">
      <c r="A118" s="65" t="s">
        <v>54</v>
      </c>
      <c r="B118" s="1080" t="s">
        <v>1128</v>
      </c>
      <c r="C118" s="41">
        <v>5</v>
      </c>
      <c r="D118" s="41">
        <v>28</v>
      </c>
      <c r="E118" s="41" t="s">
        <v>288</v>
      </c>
      <c r="F118" s="1248" t="str">
        <f>VLOOKUP(H118,'5.21명단'!$A$2:$F$700,3,FALSE)</f>
        <v>로봇제어팀</v>
      </c>
      <c r="G118" s="1256" t="str">
        <f>VLOOKUP(H118,'5.21명단'!$A$2:$F$700,4,FALSE)</f>
        <v>대리</v>
      </c>
      <c r="H118" s="1369">
        <v>117041</v>
      </c>
      <c r="I118" s="42" t="s">
        <v>1129</v>
      </c>
      <c r="J118" s="43">
        <v>620</v>
      </c>
      <c r="K118" s="29">
        <v>430</v>
      </c>
      <c r="L118" s="30">
        <f t="shared" si="3"/>
        <v>1050</v>
      </c>
      <c r="M118" s="31"/>
      <c r="N118" s="32"/>
      <c r="O118" s="32"/>
      <c r="P118" s="34"/>
      <c r="Q118" s="34" t="s">
        <v>1130</v>
      </c>
      <c r="R118" s="34"/>
      <c r="S118" s="32"/>
      <c r="T118" s="32"/>
      <c r="U118" s="32"/>
      <c r="V118" s="34"/>
      <c r="W118" s="35"/>
      <c r="X118" s="36"/>
      <c r="Y118" s="45" t="s">
        <v>67</v>
      </c>
      <c r="Z118" s="758" t="s">
        <v>1564</v>
      </c>
      <c r="AA118"/>
    </row>
    <row r="119" spans="1:27" ht="22.5" hidden="1" x14ac:dyDescent="0.3">
      <c r="A119" s="65" t="s">
        <v>54</v>
      </c>
      <c r="B119" s="1080" t="s">
        <v>1154</v>
      </c>
      <c r="C119" s="41">
        <v>5</v>
      </c>
      <c r="D119" s="41">
        <v>27</v>
      </c>
      <c r="E119" s="41" t="s">
        <v>288</v>
      </c>
      <c r="F119" s="1211" t="str">
        <f>VLOOKUP(H119,'5.21명단'!$A$2:$F$700,3,FALSE)</f>
        <v>로봇제어팀</v>
      </c>
      <c r="G119" s="1212" t="str">
        <f>VLOOKUP(H119,'5.21명단'!$A$2:$F$700,4,FALSE)</f>
        <v>주임</v>
      </c>
      <c r="H119" s="1369">
        <v>123018</v>
      </c>
      <c r="I119" s="42" t="s">
        <v>1155</v>
      </c>
      <c r="J119" s="43">
        <v>670</v>
      </c>
      <c r="K119" s="29">
        <v>430</v>
      </c>
      <c r="L119" s="30">
        <f t="shared" si="3"/>
        <v>1100</v>
      </c>
      <c r="M119" s="31"/>
      <c r="N119" s="32"/>
      <c r="O119" s="32"/>
      <c r="P119" s="34"/>
      <c r="Q119" s="34"/>
      <c r="R119" s="34" t="s">
        <v>1156</v>
      </c>
      <c r="S119" s="32"/>
      <c r="T119" s="32"/>
      <c r="U119" s="32"/>
      <c r="V119" s="34"/>
      <c r="W119" s="35"/>
      <c r="X119" s="36"/>
      <c r="Y119" s="45" t="s">
        <v>67</v>
      </c>
      <c r="Z119" s="760"/>
      <c r="AA119"/>
    </row>
    <row r="120" spans="1:27" ht="45" hidden="1" x14ac:dyDescent="0.3">
      <c r="A120" s="65" t="s">
        <v>54</v>
      </c>
      <c r="B120" s="1080" t="s">
        <v>1147</v>
      </c>
      <c r="C120" s="41">
        <v>5</v>
      </c>
      <c r="D120" s="41">
        <v>28</v>
      </c>
      <c r="E120" s="41" t="s">
        <v>1148</v>
      </c>
      <c r="F120" s="1211" t="str">
        <f>VLOOKUP(H120,'5.21명단'!$A$2:$F$700,3,FALSE)</f>
        <v>로봇제어팀</v>
      </c>
      <c r="G120" s="1212" t="str">
        <f>VLOOKUP(H120,'5.21명단'!$A$2:$F$700,4,FALSE)</f>
        <v>계장</v>
      </c>
      <c r="H120" s="1369">
        <v>122027</v>
      </c>
      <c r="I120" s="42" t="s">
        <v>1158</v>
      </c>
      <c r="J120" s="43">
        <v>539</v>
      </c>
      <c r="K120" s="29">
        <v>75</v>
      </c>
      <c r="L120" s="30">
        <f t="shared" si="3"/>
        <v>614</v>
      </c>
      <c r="M120" s="31"/>
      <c r="N120" s="32"/>
      <c r="O120" s="32"/>
      <c r="P120" s="34"/>
      <c r="Q120" s="34"/>
      <c r="R120" s="419">
        <v>0</v>
      </c>
      <c r="S120" s="32"/>
      <c r="T120" s="32"/>
      <c r="U120" s="32"/>
      <c r="V120" s="34"/>
      <c r="W120" s="35"/>
      <c r="X120" s="36"/>
      <c r="Y120" s="45" t="s">
        <v>687</v>
      </c>
      <c r="Z120" s="1311" t="s">
        <v>1399</v>
      </c>
      <c r="AA120"/>
    </row>
    <row r="121" spans="1:27" ht="22.5" hidden="1" x14ac:dyDescent="0.3">
      <c r="A121" s="65" t="s">
        <v>54</v>
      </c>
      <c r="B121" s="1080" t="s">
        <v>1137</v>
      </c>
      <c r="C121" s="41">
        <v>5</v>
      </c>
      <c r="D121" s="41">
        <v>27</v>
      </c>
      <c r="E121" s="41" t="s">
        <v>288</v>
      </c>
      <c r="F121" s="1211" t="str">
        <f>VLOOKUP(H121,'5.21명단'!$A$2:$F$700,3,FALSE)</f>
        <v>로봇제어팀</v>
      </c>
      <c r="G121" s="1212" t="str">
        <f>VLOOKUP(H121,'5.21명단'!$A$2:$F$700,4,FALSE)</f>
        <v>대리</v>
      </c>
      <c r="H121" s="1369">
        <v>122129</v>
      </c>
      <c r="I121" s="42" t="s">
        <v>1138</v>
      </c>
      <c r="J121" s="43">
        <v>620</v>
      </c>
      <c r="K121" s="29">
        <v>430</v>
      </c>
      <c r="L121" s="30">
        <f t="shared" si="3"/>
        <v>1050</v>
      </c>
      <c r="M121" s="31"/>
      <c r="N121" s="32"/>
      <c r="O121" s="32"/>
      <c r="P121" s="34"/>
      <c r="Q121" s="34"/>
      <c r="R121" s="34"/>
      <c r="S121" s="32"/>
      <c r="T121" s="32"/>
      <c r="U121" s="32" t="s">
        <v>1139</v>
      </c>
      <c r="V121" s="34"/>
      <c r="W121" s="35"/>
      <c r="X121" s="36"/>
      <c r="Y121" s="45" t="s">
        <v>67</v>
      </c>
      <c r="Z121" s="532"/>
      <c r="AA121"/>
    </row>
    <row r="122" spans="1:27" ht="22.5" hidden="1" x14ac:dyDescent="0.3">
      <c r="A122" s="40" t="s">
        <v>63</v>
      </c>
      <c r="B122" s="1080" t="s">
        <v>1123</v>
      </c>
      <c r="C122" s="41">
        <v>3</v>
      </c>
      <c r="D122" s="41">
        <v>24</v>
      </c>
      <c r="E122" s="41" t="s">
        <v>288</v>
      </c>
      <c r="F122" s="1211" t="str">
        <f>VLOOKUP(H122,'5.21명단'!$A$2:$F$700,3,FALSE)</f>
        <v>로봇제어팀</v>
      </c>
      <c r="G122" s="1212" t="str">
        <f>VLOOKUP(H122,'5.21명단'!$A$2:$F$700,4,FALSE)</f>
        <v>차장</v>
      </c>
      <c r="H122" s="1369">
        <v>123023</v>
      </c>
      <c r="I122" s="42" t="s">
        <v>1125</v>
      </c>
      <c r="J122" s="43">
        <v>440</v>
      </c>
      <c r="K122" s="29">
        <v>455</v>
      </c>
      <c r="L122" s="30">
        <f t="shared" si="3"/>
        <v>895</v>
      </c>
      <c r="M122" s="31"/>
      <c r="N122" s="32"/>
      <c r="O122" s="32"/>
      <c r="P122" s="34"/>
      <c r="Q122" s="34"/>
      <c r="R122" s="34"/>
      <c r="S122" s="32"/>
      <c r="T122" s="32"/>
      <c r="U122" s="32"/>
      <c r="V122" s="34" t="s">
        <v>330</v>
      </c>
      <c r="W122" s="35"/>
      <c r="X122" s="36"/>
      <c r="Y122" s="45" t="s">
        <v>67</v>
      </c>
      <c r="Z122" s="532"/>
      <c r="AA122"/>
    </row>
    <row r="123" spans="1:27" ht="22.5" hidden="1" x14ac:dyDescent="0.3">
      <c r="A123" s="65" t="s">
        <v>54</v>
      </c>
      <c r="B123" s="1080" t="s">
        <v>1142</v>
      </c>
      <c r="C123" s="41">
        <v>5</v>
      </c>
      <c r="D123" s="41">
        <v>27</v>
      </c>
      <c r="E123" s="41" t="s">
        <v>288</v>
      </c>
      <c r="F123" s="1211" t="str">
        <f>VLOOKUP(H123,'5.21명단'!$A$2:$F$700,3,FALSE)</f>
        <v>로봇제어팀</v>
      </c>
      <c r="G123" s="1212" t="str">
        <f>VLOOKUP(H123,'5.21명단'!$A$2:$F$700,4,FALSE)</f>
        <v>대리</v>
      </c>
      <c r="H123" s="1369">
        <v>122129</v>
      </c>
      <c r="I123" s="42" t="s">
        <v>1138</v>
      </c>
      <c r="J123" s="43">
        <v>670</v>
      </c>
      <c r="K123" s="29">
        <v>430</v>
      </c>
      <c r="L123" s="30">
        <f t="shared" si="3"/>
        <v>1100</v>
      </c>
      <c r="M123" s="31"/>
      <c r="N123" s="32"/>
      <c r="O123" s="32"/>
      <c r="P123" s="34"/>
      <c r="Q123" s="34"/>
      <c r="R123" s="34"/>
      <c r="S123" s="32"/>
      <c r="T123" s="32"/>
      <c r="U123" s="32"/>
      <c r="V123" s="34" t="s">
        <v>1143</v>
      </c>
      <c r="W123" s="35"/>
      <c r="X123" s="36"/>
      <c r="Y123" s="45" t="s">
        <v>67</v>
      </c>
      <c r="Z123" s="532"/>
      <c r="AA123"/>
    </row>
    <row r="124" spans="1:27" ht="22.5" hidden="1" x14ac:dyDescent="0.3">
      <c r="A124" s="65" t="s">
        <v>54</v>
      </c>
      <c r="B124" s="1084" t="s">
        <v>854</v>
      </c>
      <c r="C124" s="41">
        <v>5</v>
      </c>
      <c r="D124" s="41">
        <v>27</v>
      </c>
      <c r="E124" s="41" t="s">
        <v>288</v>
      </c>
      <c r="F124" s="1211" t="str">
        <f>VLOOKUP(H124,'5.21명단'!$A$2:$F$700,3,FALSE)</f>
        <v>로봇제어팀</v>
      </c>
      <c r="G124" s="1212" t="str">
        <f>VLOOKUP(H124,'5.21명단'!$A$2:$F$700,4,FALSE)</f>
        <v>대리</v>
      </c>
      <c r="H124" s="1369">
        <v>116023</v>
      </c>
      <c r="I124" s="42" t="s">
        <v>1133</v>
      </c>
      <c r="J124" s="43">
        <v>620</v>
      </c>
      <c r="K124" s="29">
        <v>430</v>
      </c>
      <c r="L124" s="30">
        <f t="shared" si="3"/>
        <v>1050</v>
      </c>
      <c r="M124" s="31"/>
      <c r="N124" s="32"/>
      <c r="O124" s="32"/>
      <c r="P124" s="34"/>
      <c r="Q124" s="34"/>
      <c r="R124" s="34"/>
      <c r="S124" s="32"/>
      <c r="T124" s="32"/>
      <c r="U124" s="32"/>
      <c r="V124" s="34" t="s">
        <v>1134</v>
      </c>
      <c r="W124" s="35"/>
      <c r="X124" s="36"/>
      <c r="Y124" s="45" t="s">
        <v>67</v>
      </c>
      <c r="Z124" s="533"/>
      <c r="AA124"/>
    </row>
    <row r="125" spans="1:27" ht="22.5" hidden="1" x14ac:dyDescent="0.3">
      <c r="A125" s="40" t="s">
        <v>54</v>
      </c>
      <c r="B125" s="1080" t="s">
        <v>1177</v>
      </c>
      <c r="C125" s="41">
        <v>5</v>
      </c>
      <c r="D125" s="41">
        <v>27</v>
      </c>
      <c r="E125" s="41" t="s">
        <v>288</v>
      </c>
      <c r="F125" s="1211" t="str">
        <f>VLOOKUP(H125,'5.21명단'!$A$2:$F$700,3,FALSE)</f>
        <v>공정장비팀</v>
      </c>
      <c r="G125" s="1212" t="str">
        <f>VLOOKUP(H125,'5.21명단'!$A$2:$F$700,4,FALSE)</f>
        <v>과장</v>
      </c>
      <c r="H125" s="1369">
        <v>113009</v>
      </c>
      <c r="I125" s="42" t="s">
        <v>1178</v>
      </c>
      <c r="J125" s="43">
        <v>700</v>
      </c>
      <c r="K125" s="29">
        <v>430</v>
      </c>
      <c r="L125" s="30">
        <f t="shared" si="3"/>
        <v>1130</v>
      </c>
      <c r="M125" s="31"/>
      <c r="N125" s="32"/>
      <c r="O125" s="32"/>
      <c r="P125" s="34"/>
      <c r="Q125" s="34"/>
      <c r="R125" s="34" t="s">
        <v>1179</v>
      </c>
      <c r="S125" s="32"/>
      <c r="T125" s="32"/>
      <c r="U125" s="32"/>
      <c r="V125" s="34"/>
      <c r="W125" s="35"/>
      <c r="X125" s="36"/>
      <c r="Y125" s="45" t="s">
        <v>67</v>
      </c>
      <c r="Z125" s="760"/>
      <c r="AA125"/>
    </row>
    <row r="126" spans="1:27" ht="22.5" hidden="1" x14ac:dyDescent="0.3">
      <c r="A126" s="40" t="s">
        <v>54</v>
      </c>
      <c r="B126" s="1080" t="s">
        <v>1203</v>
      </c>
      <c r="C126" s="41">
        <v>5</v>
      </c>
      <c r="D126" s="41">
        <v>27</v>
      </c>
      <c r="E126" s="41" t="s">
        <v>288</v>
      </c>
      <c r="F126" s="1211" t="str">
        <f>VLOOKUP(H126,'5.21명단'!$A$2:$F$700,3,FALSE)</f>
        <v>공정장비팀</v>
      </c>
      <c r="G126" s="1212" t="str">
        <f>VLOOKUP(H126,'5.21명단'!$A$2:$F$700,4,FALSE)</f>
        <v>대리</v>
      </c>
      <c r="H126" s="1369">
        <v>116052</v>
      </c>
      <c r="I126" s="42" t="s">
        <v>1204</v>
      </c>
      <c r="J126" s="43">
        <v>620</v>
      </c>
      <c r="K126" s="29">
        <v>430</v>
      </c>
      <c r="L126" s="30">
        <f t="shared" si="3"/>
        <v>1050</v>
      </c>
      <c r="M126" s="31"/>
      <c r="N126" s="32"/>
      <c r="O126" s="32"/>
      <c r="P126" s="656" t="s">
        <v>1205</v>
      </c>
      <c r="Q126" s="34"/>
      <c r="R126" s="34"/>
      <c r="S126" s="32" t="s">
        <v>1930</v>
      </c>
      <c r="T126" s="32"/>
      <c r="U126" s="32"/>
      <c r="V126" s="34"/>
      <c r="W126" s="35"/>
      <c r="X126" s="36"/>
      <c r="Y126" s="45" t="s">
        <v>67</v>
      </c>
      <c r="Z126" s="760" t="s">
        <v>1686</v>
      </c>
      <c r="AA126"/>
    </row>
    <row r="127" spans="1:27" ht="22.5" hidden="1" x14ac:dyDescent="0.3">
      <c r="A127" s="199" t="s">
        <v>63</v>
      </c>
      <c r="B127" s="1074" t="s">
        <v>2170</v>
      </c>
      <c r="C127" s="99">
        <v>2</v>
      </c>
      <c r="D127" s="99"/>
      <c r="E127" s="99" t="s">
        <v>2171</v>
      </c>
      <c r="F127" s="1209" t="str">
        <f>VLOOKUP(H127,'5.21명단'!$A$2:$F$700,3,FALSE)</f>
        <v>공정장비팀</v>
      </c>
      <c r="G127" s="1217" t="str">
        <f>VLOOKUP(H127,'5.21명단'!$A$2:$F$700,4,FALSE)</f>
        <v>대리</v>
      </c>
      <c r="H127" s="1368">
        <v>116051</v>
      </c>
      <c r="I127" s="100" t="s">
        <v>2172</v>
      </c>
      <c r="J127" s="101">
        <v>50</v>
      </c>
      <c r="K127" s="220">
        <v>60</v>
      </c>
      <c r="L127" s="30">
        <f t="shared" si="3"/>
        <v>110</v>
      </c>
      <c r="M127" s="31"/>
      <c r="N127" s="32"/>
      <c r="O127" s="32"/>
      <c r="P127" s="34"/>
      <c r="Q127" s="34"/>
      <c r="R127" s="656" t="s">
        <v>1663</v>
      </c>
      <c r="S127" s="32" t="s">
        <v>1951</v>
      </c>
      <c r="T127" s="32"/>
      <c r="U127" s="32"/>
      <c r="V127" s="34"/>
      <c r="W127" s="35"/>
      <c r="X127" s="104"/>
      <c r="Y127" s="105" t="s">
        <v>1383</v>
      </c>
      <c r="Z127" s="1261" t="s">
        <v>1999</v>
      </c>
      <c r="AA127"/>
    </row>
    <row r="128" spans="1:27" ht="22.5" hidden="1" x14ac:dyDescent="0.3">
      <c r="A128" s="40" t="s">
        <v>54</v>
      </c>
      <c r="B128" s="1080" t="s">
        <v>1211</v>
      </c>
      <c r="C128" s="41">
        <v>4</v>
      </c>
      <c r="D128" s="41">
        <v>28</v>
      </c>
      <c r="E128" s="41" t="s">
        <v>451</v>
      </c>
      <c r="F128" s="1211" t="str">
        <f>VLOOKUP(H128,'5.21명단'!$A$2:$F$700,3,FALSE)</f>
        <v>공정장비팀</v>
      </c>
      <c r="G128" s="1212" t="str">
        <f>VLOOKUP(H128,'5.21명단'!$A$2:$F$700,4,FALSE)</f>
        <v>계장</v>
      </c>
      <c r="H128" s="1369">
        <v>121041</v>
      </c>
      <c r="I128" s="42" t="s">
        <v>1212</v>
      </c>
      <c r="J128" s="43">
        <v>440</v>
      </c>
      <c r="K128" s="29">
        <v>60</v>
      </c>
      <c r="L128" s="30">
        <f t="shared" si="3"/>
        <v>500</v>
      </c>
      <c r="M128" s="31"/>
      <c r="N128" s="656">
        <v>0</v>
      </c>
      <c r="O128" s="32"/>
      <c r="P128" s="34"/>
      <c r="Q128" s="34"/>
      <c r="R128" s="34"/>
      <c r="S128" s="32"/>
      <c r="T128" s="32"/>
      <c r="U128" s="32" t="s">
        <v>1558</v>
      </c>
      <c r="V128" s="34"/>
      <c r="W128" s="35"/>
      <c r="X128" s="36"/>
      <c r="Y128" s="45" t="s">
        <v>687</v>
      </c>
      <c r="Z128" s="1274" t="s">
        <v>1678</v>
      </c>
      <c r="AA128"/>
    </row>
    <row r="129" spans="1:27" ht="22.5" hidden="1" x14ac:dyDescent="0.3">
      <c r="A129" s="40" t="s">
        <v>54</v>
      </c>
      <c r="B129" s="1080" t="s">
        <v>1173</v>
      </c>
      <c r="C129" s="41">
        <v>2</v>
      </c>
      <c r="D129" s="41">
        <v>14</v>
      </c>
      <c r="E129" s="41" t="s">
        <v>288</v>
      </c>
      <c r="F129" s="1211" t="str">
        <f>VLOOKUP(H129,'5.21명단'!$A$2:$F$700,3,FALSE)</f>
        <v>공정장비팀</v>
      </c>
      <c r="G129" s="1212" t="str">
        <f>VLOOKUP(H129,'5.21명단'!$A$2:$F$700,4,FALSE)</f>
        <v>차장</v>
      </c>
      <c r="H129" s="1369">
        <v>109011</v>
      </c>
      <c r="I129" s="42" t="s">
        <v>1170</v>
      </c>
      <c r="J129" s="43">
        <v>380</v>
      </c>
      <c r="K129" s="29">
        <v>60</v>
      </c>
      <c r="L129" s="30">
        <f t="shared" si="3"/>
        <v>440</v>
      </c>
      <c r="M129" s="31"/>
      <c r="N129" s="32"/>
      <c r="O129" s="32"/>
      <c r="P129" s="34"/>
      <c r="Q129" s="34"/>
      <c r="R129" s="34"/>
      <c r="S129" s="32"/>
      <c r="T129" s="32"/>
      <c r="U129" s="32" t="s">
        <v>1174</v>
      </c>
      <c r="V129" s="34"/>
      <c r="W129" s="35"/>
      <c r="X129" s="36"/>
      <c r="Y129" s="45" t="s">
        <v>67</v>
      </c>
      <c r="Z129" s="533"/>
      <c r="AA129"/>
    </row>
    <row r="130" spans="1:27" ht="22.5" hidden="1" x14ac:dyDescent="0.3">
      <c r="A130" s="138" t="s">
        <v>63</v>
      </c>
      <c r="B130" s="1074" t="s">
        <v>2170</v>
      </c>
      <c r="C130" s="41">
        <v>2</v>
      </c>
      <c r="D130" s="41"/>
      <c r="E130" s="41" t="s">
        <v>2171</v>
      </c>
      <c r="F130" s="1211" t="str">
        <f>VLOOKUP(H130,'5.21명단'!$A$2:$F$700,3,FALSE)</f>
        <v>공정장비팀</v>
      </c>
      <c r="G130" s="1212" t="str">
        <f>VLOOKUP(H130,'5.21명단'!$A$2:$F$700,4,FALSE)</f>
        <v>과장</v>
      </c>
      <c r="H130" s="1369">
        <v>111002</v>
      </c>
      <c r="I130" s="42" t="s">
        <v>2178</v>
      </c>
      <c r="J130" s="43">
        <v>50</v>
      </c>
      <c r="K130" s="29">
        <v>60</v>
      </c>
      <c r="L130" s="30">
        <f t="shared" si="3"/>
        <v>110</v>
      </c>
      <c r="M130" s="31"/>
      <c r="N130" s="32"/>
      <c r="O130" s="32"/>
      <c r="P130" s="34"/>
      <c r="Q130" s="34"/>
      <c r="R130" s="656" t="s">
        <v>1663</v>
      </c>
      <c r="S130" s="32"/>
      <c r="T130" s="32"/>
      <c r="U130" s="32"/>
      <c r="V130" s="34" t="s">
        <v>2180</v>
      </c>
      <c r="W130" s="35"/>
      <c r="X130" s="36"/>
      <c r="Y130" s="45" t="s">
        <v>1383</v>
      </c>
      <c r="Z130" s="534" t="s">
        <v>1999</v>
      </c>
      <c r="AA130"/>
    </row>
    <row r="131" spans="1:27" ht="22.5" hidden="1" x14ac:dyDescent="0.3">
      <c r="A131" s="138" t="s">
        <v>63</v>
      </c>
      <c r="B131" s="1074" t="s">
        <v>2170</v>
      </c>
      <c r="C131" s="41">
        <v>2</v>
      </c>
      <c r="D131" s="41"/>
      <c r="E131" s="41" t="s">
        <v>2171</v>
      </c>
      <c r="F131" s="1211" t="str">
        <f>VLOOKUP(H131,'5.21명단'!$A$2:$F$700,3,FALSE)</f>
        <v>공정장비팀</v>
      </c>
      <c r="G131" s="1212" t="str">
        <f>VLOOKUP(H131,'5.21명단'!$A$2:$F$700,4,FALSE)</f>
        <v>주임</v>
      </c>
      <c r="H131" s="1369">
        <v>122123</v>
      </c>
      <c r="I131" s="42" t="s">
        <v>1752</v>
      </c>
      <c r="J131" s="43">
        <v>50</v>
      </c>
      <c r="K131" s="29">
        <v>60</v>
      </c>
      <c r="L131" s="30">
        <f t="shared" si="3"/>
        <v>110</v>
      </c>
      <c r="M131" s="31"/>
      <c r="N131" s="32"/>
      <c r="O131" s="32"/>
      <c r="P131" s="34"/>
      <c r="Q131" s="34"/>
      <c r="R131" s="656" t="s">
        <v>1663</v>
      </c>
      <c r="S131" s="32"/>
      <c r="T131" s="32"/>
      <c r="U131" s="32"/>
      <c r="V131" s="34" t="s">
        <v>2180</v>
      </c>
      <c r="W131" s="35"/>
      <c r="X131" s="36"/>
      <c r="Y131" s="45" t="s">
        <v>1383</v>
      </c>
      <c r="Z131" s="534" t="s">
        <v>1999</v>
      </c>
      <c r="AA131"/>
    </row>
    <row r="132" spans="1:27" ht="22.5" hidden="1" x14ac:dyDescent="0.3">
      <c r="A132" s="40" t="s">
        <v>54</v>
      </c>
      <c r="B132" s="1080" t="s">
        <v>1208</v>
      </c>
      <c r="C132" s="41">
        <v>5</v>
      </c>
      <c r="D132" s="41">
        <v>27</v>
      </c>
      <c r="E132" s="41" t="s">
        <v>288</v>
      </c>
      <c r="F132" s="1211" t="str">
        <f>VLOOKUP(H132,'5.21명단'!$A$2:$F$700,3,FALSE)</f>
        <v>공정장비팀</v>
      </c>
      <c r="G132" s="1212" t="str">
        <f>VLOOKUP(H132,'5.21명단'!$A$2:$F$700,4,FALSE)</f>
        <v>대리</v>
      </c>
      <c r="H132" s="1369">
        <v>116052</v>
      </c>
      <c r="I132" s="42" t="s">
        <v>1204</v>
      </c>
      <c r="J132" s="43">
        <v>620</v>
      </c>
      <c r="K132" s="29">
        <v>430</v>
      </c>
      <c r="L132" s="30">
        <f t="shared" si="3"/>
        <v>1050</v>
      </c>
      <c r="M132" s="31"/>
      <c r="N132" s="32"/>
      <c r="O132" s="32"/>
      <c r="P132" s="34"/>
      <c r="Q132" s="34"/>
      <c r="R132" s="34"/>
      <c r="S132" s="32"/>
      <c r="T132" s="32"/>
      <c r="U132" s="32"/>
      <c r="V132" s="34" t="s">
        <v>1209</v>
      </c>
      <c r="W132" s="35"/>
      <c r="X132" s="36"/>
      <c r="Y132" s="45" t="s">
        <v>67</v>
      </c>
      <c r="Z132" s="533"/>
      <c r="AA132"/>
    </row>
    <row r="133" spans="1:27" ht="22.5" hidden="1" x14ac:dyDescent="0.3">
      <c r="A133" s="40" t="s">
        <v>63</v>
      </c>
      <c r="B133" s="1080" t="s">
        <v>1193</v>
      </c>
      <c r="C133" s="41">
        <v>2</v>
      </c>
      <c r="D133" s="41">
        <v>13</v>
      </c>
      <c r="E133" s="41" t="s">
        <v>2186</v>
      </c>
      <c r="F133" s="1211" t="str">
        <f>VLOOKUP(H133,'5.21명단'!$A$2:$F$700,3,FALSE)</f>
        <v>공정장비팀</v>
      </c>
      <c r="G133" s="1212" t="str">
        <f>VLOOKUP(H133,'5.21명단'!$A$2:$F$700,4,FALSE)</f>
        <v>차장</v>
      </c>
      <c r="H133" s="1369">
        <v>109011</v>
      </c>
      <c r="I133" s="42" t="s">
        <v>2187</v>
      </c>
      <c r="J133" s="43">
        <v>50</v>
      </c>
      <c r="K133" s="29">
        <v>60</v>
      </c>
      <c r="L133" s="30">
        <f t="shared" si="3"/>
        <v>110</v>
      </c>
      <c r="M133" s="31"/>
      <c r="N133" s="32"/>
      <c r="O133" s="32"/>
      <c r="P133" s="34"/>
      <c r="Q133" s="34"/>
      <c r="R133" s="34"/>
      <c r="S133" s="32"/>
      <c r="T133" s="32"/>
      <c r="U133" s="32"/>
      <c r="V133" s="34"/>
      <c r="W133" s="35" t="s">
        <v>337</v>
      </c>
      <c r="X133" s="36"/>
      <c r="Y133" s="45" t="s">
        <v>1196</v>
      </c>
      <c r="Z133" s="532"/>
      <c r="AA133"/>
    </row>
    <row r="134" spans="1:27" ht="22.5" hidden="1" x14ac:dyDescent="0.3">
      <c r="A134" s="40" t="s">
        <v>63</v>
      </c>
      <c r="B134" s="1080" t="s">
        <v>1193</v>
      </c>
      <c r="C134" s="41">
        <v>2</v>
      </c>
      <c r="D134" s="41">
        <v>12</v>
      </c>
      <c r="E134" s="41" t="s">
        <v>2186</v>
      </c>
      <c r="F134" s="1211" t="str">
        <f>VLOOKUP(H134,'5.21명단'!$A$2:$F$700,3,FALSE)</f>
        <v>공정장비팀</v>
      </c>
      <c r="G134" s="1212" t="str">
        <f>VLOOKUP(H134,'5.21명단'!$A$2:$F$700,4,FALSE)</f>
        <v>계장</v>
      </c>
      <c r="H134" s="1369">
        <v>121041</v>
      </c>
      <c r="I134" s="42" t="s">
        <v>2188</v>
      </c>
      <c r="J134" s="43">
        <v>50</v>
      </c>
      <c r="K134" s="29">
        <v>60</v>
      </c>
      <c r="L134" s="30">
        <f t="shared" si="3"/>
        <v>110</v>
      </c>
      <c r="M134" s="31"/>
      <c r="N134" s="32"/>
      <c r="O134" s="32"/>
      <c r="P134" s="34"/>
      <c r="Q134" s="34"/>
      <c r="R134" s="34"/>
      <c r="S134" s="32"/>
      <c r="T134" s="32"/>
      <c r="U134" s="32"/>
      <c r="V134" s="34"/>
      <c r="W134" s="35" t="s">
        <v>337</v>
      </c>
      <c r="X134" s="36"/>
      <c r="Y134" s="45" t="s">
        <v>1196</v>
      </c>
      <c r="Z134" s="532"/>
      <c r="AA134"/>
    </row>
    <row r="135" spans="1:27" ht="22.5" hidden="1" x14ac:dyDescent="0.3">
      <c r="A135" s="40" t="s">
        <v>54</v>
      </c>
      <c r="B135" s="1080" t="s">
        <v>1182</v>
      </c>
      <c r="C135" s="41">
        <v>5</v>
      </c>
      <c r="D135" s="41">
        <v>27</v>
      </c>
      <c r="E135" s="41" t="s">
        <v>288</v>
      </c>
      <c r="F135" s="1211" t="str">
        <f>VLOOKUP(H135,'5.21명단'!$A$2:$F$700,3,FALSE)</f>
        <v>공정장비팀</v>
      </c>
      <c r="G135" s="1212" t="str">
        <f>VLOOKUP(H135,'5.21명단'!$A$2:$F$700,4,FALSE)</f>
        <v>과장</v>
      </c>
      <c r="H135" s="1369">
        <v>113009</v>
      </c>
      <c r="I135" s="42" t="s">
        <v>1178</v>
      </c>
      <c r="J135" s="43">
        <v>700</v>
      </c>
      <c r="K135" s="29">
        <v>430</v>
      </c>
      <c r="L135" s="30">
        <f t="shared" ref="L135:L143" si="4">J135+K135</f>
        <v>1130</v>
      </c>
      <c r="M135" s="31"/>
      <c r="N135" s="32"/>
      <c r="O135" s="32"/>
      <c r="P135" s="34"/>
      <c r="Q135" s="34"/>
      <c r="R135" s="34"/>
      <c r="S135" s="32"/>
      <c r="T135" s="32"/>
      <c r="U135" s="32"/>
      <c r="V135" s="34"/>
      <c r="W135" s="35"/>
      <c r="X135" s="36" t="s">
        <v>1183</v>
      </c>
      <c r="Y135" s="45" t="s">
        <v>67</v>
      </c>
      <c r="Z135" s="532"/>
      <c r="AA135"/>
    </row>
    <row r="136" spans="1:27" ht="16.5" hidden="1" customHeight="1" x14ac:dyDescent="0.3">
      <c r="A136" s="138" t="s">
        <v>54</v>
      </c>
      <c r="B136" s="1074" t="s">
        <v>3124</v>
      </c>
      <c r="C136" s="41">
        <v>3</v>
      </c>
      <c r="D136" s="41">
        <v>24</v>
      </c>
      <c r="E136" s="41" t="s">
        <v>3125</v>
      </c>
      <c r="F136" s="1248" t="str">
        <f>VLOOKUP(H136,'5.21명단'!$A$2:$F$700,3,FALSE)</f>
        <v>시스템개발팀</v>
      </c>
      <c r="G136" s="1256" t="str">
        <f>VLOOKUP(H136,'5.21명단'!$A$2:$F$700,4,FALSE)</f>
        <v>계장</v>
      </c>
      <c r="H136" s="1369">
        <v>123005</v>
      </c>
      <c r="I136" s="42" t="s">
        <v>3126</v>
      </c>
      <c r="J136" s="43">
        <v>500</v>
      </c>
      <c r="K136" s="29">
        <v>210</v>
      </c>
      <c r="L136" s="30">
        <f t="shared" si="4"/>
        <v>710</v>
      </c>
      <c r="M136" s="31"/>
      <c r="N136" s="32"/>
      <c r="O136" s="32"/>
      <c r="P136" s="34"/>
      <c r="Q136" s="34">
        <v>0</v>
      </c>
      <c r="R136" s="34"/>
      <c r="S136" s="32"/>
      <c r="T136" s="32"/>
      <c r="U136" s="32"/>
      <c r="V136" s="35"/>
      <c r="W136" s="35"/>
      <c r="X136" s="36"/>
      <c r="Y136" s="45" t="s">
        <v>687</v>
      </c>
      <c r="Z136" s="1274"/>
      <c r="AA136"/>
    </row>
    <row r="137" spans="1:27" ht="22.5" hidden="1" x14ac:dyDescent="0.3">
      <c r="A137" s="40" t="s">
        <v>63</v>
      </c>
      <c r="B137" s="1080" t="s">
        <v>1224</v>
      </c>
      <c r="C137" s="41">
        <v>3</v>
      </c>
      <c r="D137" s="41">
        <v>24</v>
      </c>
      <c r="E137" s="41" t="s">
        <v>1225</v>
      </c>
      <c r="F137" s="1211" t="str">
        <f>VLOOKUP(H137,'5.21명단'!$A$2:$F$700,3,FALSE)</f>
        <v>시스템개발팀</v>
      </c>
      <c r="G137" s="1212" t="str">
        <f>VLOOKUP(H137,'5.21명단'!$A$2:$F$700,4,FALSE)</f>
        <v>차장</v>
      </c>
      <c r="H137" s="1369">
        <v>117058</v>
      </c>
      <c r="I137" s="42" t="s">
        <v>1227</v>
      </c>
      <c r="J137" s="43">
        <v>500</v>
      </c>
      <c r="K137" s="29">
        <v>225</v>
      </c>
      <c r="L137" s="30">
        <f t="shared" si="4"/>
        <v>725</v>
      </c>
      <c r="M137" s="31"/>
      <c r="N137" s="32"/>
      <c r="O137" s="32"/>
      <c r="P137" s="34"/>
      <c r="Q137" s="34"/>
      <c r="R137" s="34" t="s">
        <v>51</v>
      </c>
      <c r="S137" s="32"/>
      <c r="T137" s="32"/>
      <c r="U137" s="32"/>
      <c r="V137" s="34"/>
      <c r="W137" s="35"/>
      <c r="X137" s="36"/>
      <c r="Y137" s="45" t="s">
        <v>331</v>
      </c>
      <c r="Z137" s="1277"/>
      <c r="AA137"/>
    </row>
    <row r="138" spans="1:27" hidden="1" x14ac:dyDescent="0.3">
      <c r="A138" s="40" t="s">
        <v>63</v>
      </c>
      <c r="B138" s="1080" t="s">
        <v>1224</v>
      </c>
      <c r="C138" s="41">
        <v>3</v>
      </c>
      <c r="D138" s="41">
        <v>24</v>
      </c>
      <c r="E138" s="41" t="s">
        <v>1225</v>
      </c>
      <c r="F138" s="1211" t="str">
        <f>VLOOKUP(H138,'5.21명단'!$A$2:$F$700,3,FALSE)</f>
        <v>시스템개발팀</v>
      </c>
      <c r="G138" s="1212" t="str">
        <f>VLOOKUP(H138,'5.21명단'!$A$2:$F$700,4,FALSE)</f>
        <v>계장</v>
      </c>
      <c r="H138" s="1369">
        <v>123001</v>
      </c>
      <c r="I138" s="42" t="s">
        <v>1238</v>
      </c>
      <c r="J138" s="43">
        <v>500</v>
      </c>
      <c r="K138" s="29">
        <v>210</v>
      </c>
      <c r="L138" s="30">
        <f t="shared" si="4"/>
        <v>710</v>
      </c>
      <c r="M138" s="31"/>
      <c r="N138" s="32"/>
      <c r="O138" s="32"/>
      <c r="P138" s="34"/>
      <c r="Q138" s="34"/>
      <c r="R138" s="34"/>
      <c r="S138" s="32">
        <v>0</v>
      </c>
      <c r="T138" s="32"/>
      <c r="U138" s="32"/>
      <c r="V138" s="34"/>
      <c r="W138" s="35"/>
      <c r="X138" s="36"/>
      <c r="Y138" s="45" t="s">
        <v>687</v>
      </c>
      <c r="Z138" s="758"/>
      <c r="AA138"/>
    </row>
    <row r="139" spans="1:27" hidden="1" x14ac:dyDescent="0.3">
      <c r="A139" s="40" t="s">
        <v>63</v>
      </c>
      <c r="B139" s="1080" t="s">
        <v>1224</v>
      </c>
      <c r="C139" s="41">
        <v>3</v>
      </c>
      <c r="D139" s="41">
        <v>24</v>
      </c>
      <c r="E139" s="41" t="s">
        <v>1225</v>
      </c>
      <c r="F139" s="1211" t="str">
        <f>VLOOKUP(H139,'5.21명단'!$A$2:$F$700,3,FALSE)</f>
        <v>시스템개발팀</v>
      </c>
      <c r="G139" s="1212" t="str">
        <f>VLOOKUP(H139,'5.21명단'!$A$2:$F$700,4,FALSE)</f>
        <v>주임</v>
      </c>
      <c r="H139" s="1369">
        <v>123007</v>
      </c>
      <c r="I139" s="42" t="s">
        <v>1239</v>
      </c>
      <c r="J139" s="43">
        <v>500</v>
      </c>
      <c r="K139" s="29">
        <v>210</v>
      </c>
      <c r="L139" s="30">
        <f t="shared" si="4"/>
        <v>710</v>
      </c>
      <c r="M139" s="31"/>
      <c r="N139" s="32"/>
      <c r="O139" s="32"/>
      <c r="P139" s="34"/>
      <c r="Q139" s="34"/>
      <c r="R139" s="34"/>
      <c r="S139" s="32"/>
      <c r="T139" s="32">
        <v>0</v>
      </c>
      <c r="U139" s="32"/>
      <c r="V139" s="34"/>
      <c r="W139" s="35"/>
      <c r="X139" s="36"/>
      <c r="Y139" s="45" t="s">
        <v>331</v>
      </c>
      <c r="Z139" s="1273"/>
      <c r="AA139"/>
    </row>
    <row r="140" spans="1:27" hidden="1" x14ac:dyDescent="0.3">
      <c r="A140" s="40" t="s">
        <v>63</v>
      </c>
      <c r="B140" s="1080" t="s">
        <v>1224</v>
      </c>
      <c r="C140" s="41">
        <v>3</v>
      </c>
      <c r="D140" s="41">
        <v>24</v>
      </c>
      <c r="E140" s="41" t="s">
        <v>1225</v>
      </c>
      <c r="F140" s="1211" t="str">
        <f>VLOOKUP(H140,'5.21명단'!$A$2:$F$700,3,FALSE)</f>
        <v>시스템개발팀</v>
      </c>
      <c r="G140" s="1212" t="str">
        <f>VLOOKUP(H140,'5.21명단'!$A$2:$F$700,4,FALSE)</f>
        <v>계장</v>
      </c>
      <c r="H140" s="1369">
        <v>123071</v>
      </c>
      <c r="I140" s="42" t="s">
        <v>1241</v>
      </c>
      <c r="J140" s="43">
        <v>500</v>
      </c>
      <c r="K140" s="29">
        <v>210</v>
      </c>
      <c r="L140" s="30">
        <f t="shared" si="4"/>
        <v>710</v>
      </c>
      <c r="M140" s="31"/>
      <c r="N140" s="32"/>
      <c r="O140" s="32"/>
      <c r="P140" s="34"/>
      <c r="Q140" s="34"/>
      <c r="R140" s="34"/>
      <c r="S140" s="32"/>
      <c r="T140" s="32"/>
      <c r="U140" s="32">
        <v>0</v>
      </c>
      <c r="V140" s="34"/>
      <c r="W140" s="35"/>
      <c r="X140" s="36"/>
      <c r="Y140" s="45" t="s">
        <v>331</v>
      </c>
      <c r="Z140" s="1270"/>
      <c r="AA140"/>
    </row>
    <row r="141" spans="1:27" ht="17.25" hidden="1" thickBot="1" x14ac:dyDescent="0.35">
      <c r="A141" s="48" t="s">
        <v>63</v>
      </c>
      <c r="B141" s="1081" t="s">
        <v>1224</v>
      </c>
      <c r="C141" s="49">
        <v>3</v>
      </c>
      <c r="D141" s="49">
        <v>24</v>
      </c>
      <c r="E141" s="49" t="s">
        <v>1225</v>
      </c>
      <c r="F141" s="1222" t="str">
        <f>VLOOKUP(H141,'5.21명단'!$A$2:$F$700,3,FALSE)</f>
        <v>시스템개발팀</v>
      </c>
      <c r="G141" s="1223" t="str">
        <f>VLOOKUP(H141,'5.21명단'!$A$2:$F$700,4,FALSE)</f>
        <v>주임</v>
      </c>
      <c r="H141" s="1374">
        <v>123072</v>
      </c>
      <c r="I141" s="50" t="s">
        <v>1242</v>
      </c>
      <c r="J141" s="51">
        <v>500</v>
      </c>
      <c r="K141" s="126">
        <v>210</v>
      </c>
      <c r="L141" s="53">
        <f t="shared" si="4"/>
        <v>710</v>
      </c>
      <c r="M141" s="54"/>
      <c r="N141" s="55"/>
      <c r="O141" s="55"/>
      <c r="P141" s="56"/>
      <c r="Q141" s="56"/>
      <c r="R141" s="56"/>
      <c r="S141" s="55"/>
      <c r="T141" s="55"/>
      <c r="U141" s="55"/>
      <c r="V141" s="56">
        <v>0</v>
      </c>
      <c r="W141" s="57"/>
      <c r="X141" s="58"/>
      <c r="Y141" s="59" t="s">
        <v>331</v>
      </c>
      <c r="Z141" s="536"/>
      <c r="AA141"/>
    </row>
    <row r="142" spans="1:27" ht="22.5" hidden="1" x14ac:dyDescent="0.3">
      <c r="A142" s="442" t="s">
        <v>54</v>
      </c>
      <c r="B142" s="1074" t="s">
        <v>2252</v>
      </c>
      <c r="C142" s="443">
        <v>3</v>
      </c>
      <c r="D142" s="443">
        <v>21</v>
      </c>
      <c r="E142" s="443" t="s">
        <v>2253</v>
      </c>
      <c r="F142" s="1220" t="str">
        <f>VLOOKUP(H142,'5.21명단'!$A$2:$F$700,3,FALSE)</f>
        <v>머신비전팀</v>
      </c>
      <c r="G142" s="1214" t="str">
        <f>VLOOKUP(H142,'5.21명단'!$A$2:$F$700,4,FALSE)</f>
        <v>대리</v>
      </c>
      <c r="H142" s="1373">
        <v>114013</v>
      </c>
      <c r="I142" s="444" t="s">
        <v>2254</v>
      </c>
      <c r="J142" s="445">
        <v>650</v>
      </c>
      <c r="K142" s="209">
        <v>98</v>
      </c>
      <c r="L142" s="446">
        <f t="shared" si="4"/>
        <v>748</v>
      </c>
      <c r="M142" s="447"/>
      <c r="N142" s="448"/>
      <c r="O142" s="448"/>
      <c r="P142" s="449"/>
      <c r="Q142" s="1136" t="s">
        <v>1247</v>
      </c>
      <c r="R142" s="449" t="s">
        <v>323</v>
      </c>
      <c r="S142" s="1135" t="s">
        <v>107</v>
      </c>
      <c r="T142" s="448"/>
      <c r="U142" s="448"/>
      <c r="V142" s="449"/>
      <c r="W142" s="450"/>
      <c r="X142" s="451"/>
      <c r="Y142" s="452" t="s">
        <v>2253</v>
      </c>
      <c r="Z142" s="521" t="s">
        <v>2223</v>
      </c>
      <c r="AA142"/>
    </row>
    <row r="143" spans="1:27" ht="56.25" hidden="1" x14ac:dyDescent="0.3">
      <c r="A143" s="65" t="s">
        <v>131</v>
      </c>
      <c r="B143" s="1080" t="s">
        <v>1243</v>
      </c>
      <c r="C143" s="41">
        <v>3</v>
      </c>
      <c r="D143" s="41">
        <v>21</v>
      </c>
      <c r="E143" s="41" t="s">
        <v>1244</v>
      </c>
      <c r="F143" s="1211" t="str">
        <f>VLOOKUP(H143,'5.21명단'!$A$2:$F$700,3,FALSE)</f>
        <v>머신비전팀</v>
      </c>
      <c r="G143" s="1212" t="str">
        <f>VLOOKUP(H143,'5.21명단'!$A$2:$F$700,4,FALSE)</f>
        <v>대리</v>
      </c>
      <c r="H143" s="1369">
        <v>114013</v>
      </c>
      <c r="I143" s="42" t="s">
        <v>1246</v>
      </c>
      <c r="J143" s="43">
        <v>53</v>
      </c>
      <c r="K143" s="29">
        <v>105</v>
      </c>
      <c r="L143" s="30">
        <f t="shared" si="4"/>
        <v>158</v>
      </c>
      <c r="M143" s="31"/>
      <c r="N143" s="32"/>
      <c r="O143" s="32"/>
      <c r="P143" s="34"/>
      <c r="Q143" s="656" t="s">
        <v>1247</v>
      </c>
      <c r="R143" s="34"/>
      <c r="S143" s="32" t="s">
        <v>1959</v>
      </c>
      <c r="T143" s="32"/>
      <c r="U143" s="32"/>
      <c r="V143" s="34"/>
      <c r="W143" s="35"/>
      <c r="X143" s="36"/>
      <c r="Y143" s="45" t="s">
        <v>1248</v>
      </c>
      <c r="Z143" s="1271" t="s">
        <v>2155</v>
      </c>
      <c r="AA143"/>
    </row>
    <row r="144" spans="1:27" ht="22.5" hidden="1" x14ac:dyDescent="0.3">
      <c r="A144" s="205" t="s">
        <v>195</v>
      </c>
      <c r="B144" s="1074" t="s">
        <v>1332</v>
      </c>
      <c r="C144" s="99">
        <v>2</v>
      </c>
      <c r="D144" s="99">
        <v>11</v>
      </c>
      <c r="E144" s="99" t="s">
        <v>1328</v>
      </c>
      <c r="F144" s="1252" t="str">
        <f>VLOOKUP(H144,'5.21명단'!$A$2:$F$700,3,FALSE)</f>
        <v>솔루션서비스팀</v>
      </c>
      <c r="G144" s="1258" t="str">
        <f>VLOOKUP(H144,'5.21명단'!$A$2:$F$700,4,FALSE)</f>
        <v>관리직사원</v>
      </c>
      <c r="H144" s="1368">
        <v>123052</v>
      </c>
      <c r="I144" s="100" t="s">
        <v>1329</v>
      </c>
      <c r="J144" s="101">
        <v>66</v>
      </c>
      <c r="K144" s="220">
        <v>0</v>
      </c>
      <c r="L144" s="103">
        <f>SUM(J144:K144)</f>
        <v>66</v>
      </c>
      <c r="M144" s="31"/>
      <c r="N144" s="32"/>
      <c r="O144" s="32"/>
      <c r="P144" s="34"/>
      <c r="Q144" s="34" t="s">
        <v>194</v>
      </c>
      <c r="R144" s="34"/>
      <c r="S144" s="32"/>
      <c r="T144" s="32"/>
      <c r="U144" s="32"/>
      <c r="V144" s="34"/>
      <c r="W144" s="35"/>
      <c r="X144" s="104"/>
      <c r="Y144" s="105" t="s">
        <v>208</v>
      </c>
      <c r="Z144" s="517" t="s">
        <v>1607</v>
      </c>
      <c r="AA144"/>
    </row>
    <row r="145" spans="1:27" ht="22.5" hidden="1" x14ac:dyDescent="0.3">
      <c r="A145" s="199" t="s">
        <v>54</v>
      </c>
      <c r="B145" s="1074" t="s">
        <v>1315</v>
      </c>
      <c r="C145" s="99">
        <v>2</v>
      </c>
      <c r="D145" s="99">
        <v>15</v>
      </c>
      <c r="E145" s="99" t="s">
        <v>288</v>
      </c>
      <c r="F145" s="1252" t="str">
        <f>VLOOKUP(H145,'5.21명단'!$A$2:$F$700,3,FALSE)</f>
        <v>솔루션서비스팀</v>
      </c>
      <c r="G145" s="1258" t="str">
        <f>VLOOKUP(H145,'5.21명단'!$A$2:$F$700,4,FALSE)</f>
        <v>대리</v>
      </c>
      <c r="H145" s="1368">
        <v>118011</v>
      </c>
      <c r="I145" s="100" t="s">
        <v>1312</v>
      </c>
      <c r="J145" s="101">
        <v>380</v>
      </c>
      <c r="K145" s="220">
        <v>130</v>
      </c>
      <c r="L145" s="103">
        <f t="shared" ref="L145:L152" si="5">J145+K145</f>
        <v>510</v>
      </c>
      <c r="M145" s="31"/>
      <c r="N145" s="32"/>
      <c r="O145" s="32"/>
      <c r="P145" s="34"/>
      <c r="Q145" s="34" t="s">
        <v>528</v>
      </c>
      <c r="R145" s="34"/>
      <c r="S145" s="32"/>
      <c r="T145" s="32"/>
      <c r="U145" s="32"/>
      <c r="V145" s="34"/>
      <c r="W145" s="35"/>
      <c r="X145" s="104"/>
      <c r="Y145" s="105" t="s">
        <v>67</v>
      </c>
      <c r="Z145" s="517" t="s">
        <v>1564</v>
      </c>
      <c r="AA145"/>
    </row>
    <row r="146" spans="1:27" ht="22.5" hidden="1" x14ac:dyDescent="0.3">
      <c r="A146" s="205" t="s">
        <v>131</v>
      </c>
      <c r="B146" s="1074" t="s">
        <v>1324</v>
      </c>
      <c r="C146" s="99">
        <v>3</v>
      </c>
      <c r="D146" s="99">
        <v>16</v>
      </c>
      <c r="E146" s="99" t="s">
        <v>288</v>
      </c>
      <c r="F146" s="1252" t="str">
        <f>VLOOKUP(H146,'5.21명단'!$A$2:$F$700,3,FALSE)</f>
        <v>솔루션서비스팀</v>
      </c>
      <c r="G146" s="1258" t="str">
        <f>VLOOKUP(H146,'5.21명단'!$A$2:$F$700,4,FALSE)</f>
        <v>관리직사원</v>
      </c>
      <c r="H146" s="1368">
        <v>123060</v>
      </c>
      <c r="I146" s="100" t="s">
        <v>1323</v>
      </c>
      <c r="J146" s="101">
        <v>450</v>
      </c>
      <c r="K146" s="220">
        <v>230</v>
      </c>
      <c r="L146" s="103">
        <f t="shared" si="5"/>
        <v>680</v>
      </c>
      <c r="M146" s="31"/>
      <c r="N146" s="32"/>
      <c r="O146" s="32"/>
      <c r="P146" s="34"/>
      <c r="Q146" s="34" t="s">
        <v>87</v>
      </c>
      <c r="R146" s="34"/>
      <c r="S146" s="32"/>
      <c r="T146" s="32"/>
      <c r="U146" s="32"/>
      <c r="V146" s="34"/>
      <c r="W146" s="34"/>
      <c r="X146" s="104"/>
      <c r="Y146" s="105" t="s">
        <v>67</v>
      </c>
      <c r="Z146" s="1307" t="s">
        <v>1607</v>
      </c>
      <c r="AA146"/>
    </row>
    <row r="147" spans="1:27" ht="22.5" hidden="1" x14ac:dyDescent="0.3">
      <c r="A147" s="199" t="s">
        <v>54</v>
      </c>
      <c r="B147" s="1074" t="s">
        <v>1322</v>
      </c>
      <c r="C147" s="99">
        <v>3</v>
      </c>
      <c r="D147" s="99">
        <v>16</v>
      </c>
      <c r="E147" s="99" t="s">
        <v>288</v>
      </c>
      <c r="F147" s="1209" t="str">
        <f>VLOOKUP(H147,'5.21명단'!$A$2:$F$700,3,FALSE)</f>
        <v>솔루션서비스팀</v>
      </c>
      <c r="G147" s="1217" t="str">
        <f>VLOOKUP(H147,'5.21명단'!$A$2:$F$700,4,FALSE)</f>
        <v>관리직사원</v>
      </c>
      <c r="H147" s="1368">
        <v>123060</v>
      </c>
      <c r="I147" s="100" t="s">
        <v>1323</v>
      </c>
      <c r="J147" s="101">
        <v>450</v>
      </c>
      <c r="K147" s="220">
        <v>230</v>
      </c>
      <c r="L147" s="103">
        <f t="shared" si="5"/>
        <v>680</v>
      </c>
      <c r="M147" s="31"/>
      <c r="N147" s="32"/>
      <c r="O147" s="32"/>
      <c r="P147" s="34"/>
      <c r="Q147" s="34"/>
      <c r="R147" s="34" t="s">
        <v>46</v>
      </c>
      <c r="S147" s="32"/>
      <c r="T147" s="32"/>
      <c r="U147" s="32"/>
      <c r="V147" s="34"/>
      <c r="W147" s="35"/>
      <c r="X147" s="104"/>
      <c r="Y147" s="105" t="s">
        <v>67</v>
      </c>
      <c r="Z147" s="1262"/>
      <c r="AA147"/>
    </row>
    <row r="148" spans="1:27" ht="22.5" hidden="1" x14ac:dyDescent="0.3">
      <c r="A148" s="199" t="s">
        <v>54</v>
      </c>
      <c r="B148" s="1074" t="s">
        <v>1335</v>
      </c>
      <c r="C148" s="99">
        <v>5</v>
      </c>
      <c r="D148" s="99">
        <v>27</v>
      </c>
      <c r="E148" s="99" t="s">
        <v>288</v>
      </c>
      <c r="F148" s="1209" t="str">
        <f>VLOOKUP(H148,'5.21명단'!$A$2:$F$700,3,FALSE)</f>
        <v>솔루션서비스팀</v>
      </c>
      <c r="G148" s="1217" t="str">
        <f>VLOOKUP(H148,'5.21명단'!$A$2:$F$700,4,FALSE)</f>
        <v>주임</v>
      </c>
      <c r="H148" s="1368">
        <v>123012</v>
      </c>
      <c r="I148" s="100" t="s">
        <v>1333</v>
      </c>
      <c r="J148" s="101">
        <v>670</v>
      </c>
      <c r="K148" s="220">
        <v>430</v>
      </c>
      <c r="L148" s="30">
        <f t="shared" si="5"/>
        <v>1100</v>
      </c>
      <c r="M148" s="31"/>
      <c r="N148" s="32"/>
      <c r="O148" s="32"/>
      <c r="P148" s="34"/>
      <c r="Q148" s="34"/>
      <c r="R148" s="34"/>
      <c r="S148" s="32" t="s">
        <v>364</v>
      </c>
      <c r="T148" s="32"/>
      <c r="U148" s="32"/>
      <c r="V148" s="34"/>
      <c r="W148" s="35"/>
      <c r="X148" s="104"/>
      <c r="Y148" s="105" t="s">
        <v>67</v>
      </c>
      <c r="Z148" s="517"/>
      <c r="AA148"/>
    </row>
    <row r="149" spans="1:27" ht="33.75" hidden="1" x14ac:dyDescent="0.3">
      <c r="A149" s="205" t="s">
        <v>195</v>
      </c>
      <c r="B149" s="1074" t="s">
        <v>1306</v>
      </c>
      <c r="C149" s="99">
        <v>6</v>
      </c>
      <c r="D149" s="99">
        <v>18</v>
      </c>
      <c r="E149" s="99" t="s">
        <v>1307</v>
      </c>
      <c r="F149" s="1228" t="str">
        <f>VLOOKUP(H149,'5.21명단'!$A$2:$F$700,3,FALSE)</f>
        <v>솔루션서비스팀</v>
      </c>
      <c r="G149" s="1217" t="str">
        <f>VLOOKUP(H149,'5.21명단'!$A$2:$F$700,4,FALSE)</f>
        <v>과장</v>
      </c>
      <c r="H149" s="1368">
        <v>121048</v>
      </c>
      <c r="I149" s="100" t="s">
        <v>1302</v>
      </c>
      <c r="J149" s="435">
        <v>1800</v>
      </c>
      <c r="K149" s="220">
        <v>150</v>
      </c>
      <c r="L149" s="103">
        <f t="shared" si="5"/>
        <v>1950</v>
      </c>
      <c r="M149" s="31"/>
      <c r="N149" s="32"/>
      <c r="O149" s="32"/>
      <c r="P149" s="34"/>
      <c r="Q149" s="34"/>
      <c r="R149" s="34"/>
      <c r="S149" s="32"/>
      <c r="T149" s="32"/>
      <c r="U149" s="32">
        <v>2</v>
      </c>
      <c r="V149" s="34">
        <v>1</v>
      </c>
      <c r="W149" s="35"/>
      <c r="X149" s="104"/>
      <c r="Y149" s="105" t="s">
        <v>1308</v>
      </c>
      <c r="Z149" s="1265" t="s">
        <v>1024</v>
      </c>
      <c r="AA149"/>
    </row>
    <row r="150" spans="1:27" ht="22.5" hidden="1" x14ac:dyDescent="0.3">
      <c r="A150" s="199" t="s">
        <v>54</v>
      </c>
      <c r="B150" s="1074" t="s">
        <v>1346</v>
      </c>
      <c r="C150" s="99">
        <v>2</v>
      </c>
      <c r="D150" s="99">
        <v>14</v>
      </c>
      <c r="E150" s="99" t="s">
        <v>288</v>
      </c>
      <c r="F150" s="1209" t="str">
        <f>VLOOKUP(H150,'5.21명단'!$A$2:$F$700,3,FALSE)</f>
        <v>솔루션서비스팀</v>
      </c>
      <c r="G150" s="1217" t="str">
        <f>VLOOKUP(H150,'5.21명단'!$A$2:$F$700,4,FALSE)</f>
        <v>계장</v>
      </c>
      <c r="H150" s="1368">
        <v>122033</v>
      </c>
      <c r="I150" s="100" t="s">
        <v>1319</v>
      </c>
      <c r="J150" s="101">
        <v>380</v>
      </c>
      <c r="K150" s="220">
        <v>130</v>
      </c>
      <c r="L150" s="30">
        <f t="shared" si="5"/>
        <v>510</v>
      </c>
      <c r="M150" s="31"/>
      <c r="N150" s="32"/>
      <c r="O150" s="32"/>
      <c r="P150" s="34"/>
      <c r="Q150" s="34"/>
      <c r="R150" s="34"/>
      <c r="S150" s="32"/>
      <c r="T150" s="32"/>
      <c r="U150" s="32"/>
      <c r="V150" s="34" t="s">
        <v>337</v>
      </c>
      <c r="W150" s="35"/>
      <c r="X150" s="104"/>
      <c r="Y150" s="105" t="s">
        <v>67</v>
      </c>
      <c r="Z150" s="517"/>
      <c r="AA150"/>
    </row>
    <row r="151" spans="1:27" ht="22.5" hidden="1" x14ac:dyDescent="0.3">
      <c r="A151" s="199" t="s">
        <v>54</v>
      </c>
      <c r="B151" s="1074" t="s">
        <v>1285</v>
      </c>
      <c r="C151" s="99">
        <v>3</v>
      </c>
      <c r="D151" s="99">
        <v>21</v>
      </c>
      <c r="E151" s="99" t="s">
        <v>1286</v>
      </c>
      <c r="F151" s="1209" t="str">
        <f>VLOOKUP(H151,'5.21명단'!$A$2:$F$700,3,FALSE)</f>
        <v>솔루션서비스팀</v>
      </c>
      <c r="G151" s="1217" t="str">
        <f>VLOOKUP(H151,'5.21명단'!$A$2:$F$700,4,FALSE)</f>
        <v>부장</v>
      </c>
      <c r="H151" s="1368">
        <v>109004</v>
      </c>
      <c r="I151" s="100" t="s">
        <v>1288</v>
      </c>
      <c r="J151" s="101">
        <v>231</v>
      </c>
      <c r="K151" s="220">
        <v>225</v>
      </c>
      <c r="L151" s="30">
        <f t="shared" si="5"/>
        <v>456</v>
      </c>
      <c r="M151" s="31"/>
      <c r="N151" s="32"/>
      <c r="O151" s="32"/>
      <c r="P151" s="34"/>
      <c r="Q151" s="34"/>
      <c r="R151" s="34"/>
      <c r="S151" s="32"/>
      <c r="T151" s="32"/>
      <c r="U151" s="32"/>
      <c r="V151" s="34" t="s">
        <v>330</v>
      </c>
      <c r="W151" s="35"/>
      <c r="X151" s="104"/>
      <c r="Y151" s="105" t="s">
        <v>67</v>
      </c>
      <c r="Z151" s="517"/>
      <c r="AA151"/>
    </row>
    <row r="152" spans="1:27" ht="22.5" hidden="1" x14ac:dyDescent="0.3">
      <c r="A152" s="501" t="s">
        <v>416</v>
      </c>
      <c r="B152" s="681" t="s">
        <v>1278</v>
      </c>
      <c r="C152" s="502">
        <v>5</v>
      </c>
      <c r="D152" s="502">
        <v>40</v>
      </c>
      <c r="E152" s="502" t="s">
        <v>511</v>
      </c>
      <c r="F152" s="1231" t="str">
        <f>VLOOKUP(H152,'5.21명단'!$A$2:$F$700,3,FALSE)</f>
        <v>솔루션서비스팀</v>
      </c>
      <c r="G152" s="1232" t="str">
        <f>VLOOKUP(H152,'5.21명단'!$A$2:$F$700,4,FALSE)</f>
        <v>부장</v>
      </c>
      <c r="H152" s="1385">
        <v>102037</v>
      </c>
      <c r="I152" s="503" t="s">
        <v>1280</v>
      </c>
      <c r="J152" s="504">
        <v>990</v>
      </c>
      <c r="K152" s="505">
        <v>535</v>
      </c>
      <c r="L152" s="30">
        <f t="shared" si="5"/>
        <v>1525</v>
      </c>
      <c r="M152" s="31"/>
      <c r="N152" s="32"/>
      <c r="O152" s="32"/>
      <c r="P152" s="656" t="s">
        <v>1281</v>
      </c>
      <c r="Q152" s="34"/>
      <c r="R152" s="34"/>
      <c r="S152" s="32"/>
      <c r="T152" s="32"/>
      <c r="U152" s="32"/>
      <c r="V152" s="34" t="s">
        <v>1876</v>
      </c>
      <c r="W152" s="35"/>
      <c r="X152" s="507"/>
      <c r="Y152" s="508" t="s">
        <v>1282</v>
      </c>
      <c r="Z152" s="1262" t="s">
        <v>1686</v>
      </c>
      <c r="AA152"/>
    </row>
    <row r="153" spans="1:27" ht="22.5" hidden="1" x14ac:dyDescent="0.3">
      <c r="A153" s="199" t="s">
        <v>54</v>
      </c>
      <c r="B153" s="1074" t="s">
        <v>1295</v>
      </c>
      <c r="C153" s="99">
        <v>4</v>
      </c>
      <c r="D153" s="99"/>
      <c r="E153" s="99" t="s">
        <v>1296</v>
      </c>
      <c r="F153" s="1228" t="str">
        <f>VLOOKUP(H153,'5.21명단'!$A$2:$F$700,3,FALSE)</f>
        <v>솔루션서비스팀</v>
      </c>
      <c r="G153" s="1217" t="str">
        <f>VLOOKUP(H153,'5.21명단'!$A$2:$F$700,4,FALSE)</f>
        <v>차장</v>
      </c>
      <c r="H153" s="1368">
        <v>109012</v>
      </c>
      <c r="I153" s="100" t="s">
        <v>1292</v>
      </c>
      <c r="J153" s="435">
        <v>3300</v>
      </c>
      <c r="K153" s="220">
        <v>140</v>
      </c>
      <c r="L153" s="103">
        <f>SUM(J153:K153)</f>
        <v>3440</v>
      </c>
      <c r="M153" s="31"/>
      <c r="N153" s="32"/>
      <c r="O153" s="32"/>
      <c r="P153" s="34"/>
      <c r="Q153" s="34"/>
      <c r="R153" s="34"/>
      <c r="S153" s="32"/>
      <c r="T153" s="32"/>
      <c r="U153" s="32"/>
      <c r="V153" s="34"/>
      <c r="W153" s="35" t="s">
        <v>3128</v>
      </c>
      <c r="X153" s="104"/>
      <c r="Y153" s="105" t="s">
        <v>3129</v>
      </c>
      <c r="Z153" s="517"/>
      <c r="AA153"/>
    </row>
    <row r="154" spans="1:27" ht="22.5" hidden="1" x14ac:dyDescent="0.3">
      <c r="A154" s="442" t="s">
        <v>1373</v>
      </c>
      <c r="B154" s="1074" t="s">
        <v>1374</v>
      </c>
      <c r="C154" s="443">
        <v>2</v>
      </c>
      <c r="D154" s="443">
        <v>16</v>
      </c>
      <c r="E154" s="443" t="s">
        <v>501</v>
      </c>
      <c r="F154" s="1249" t="str">
        <f>VLOOKUP(H154,'5.21명단'!$A$2:$F$700,3,FALSE)</f>
        <v>솔루션영업팀</v>
      </c>
      <c r="G154" s="450" t="str">
        <f>VLOOKUP(H154,'5.21명단'!$A$2:$F$700,4,FALSE)</f>
        <v>계장</v>
      </c>
      <c r="H154" s="1373">
        <v>123062</v>
      </c>
      <c r="I154" s="444" t="s">
        <v>1376</v>
      </c>
      <c r="J154" s="445">
        <v>500</v>
      </c>
      <c r="K154" s="209">
        <v>130</v>
      </c>
      <c r="L154" s="446">
        <f>J154+K154</f>
        <v>630</v>
      </c>
      <c r="M154" s="447"/>
      <c r="N154" s="448"/>
      <c r="O154" s="448"/>
      <c r="P154" s="449"/>
      <c r="Q154" s="449" t="s">
        <v>1377</v>
      </c>
      <c r="R154" s="449"/>
      <c r="S154" s="448"/>
      <c r="T154" s="448"/>
      <c r="U154" s="448"/>
      <c r="V154" s="449"/>
      <c r="W154" s="450"/>
      <c r="X154" s="451"/>
      <c r="Y154" s="452" t="s">
        <v>506</v>
      </c>
      <c r="Z154" s="1262"/>
      <c r="AA154"/>
    </row>
    <row r="155" spans="1:27" ht="22.5" hidden="1" x14ac:dyDescent="0.3">
      <c r="A155" s="143" t="s">
        <v>63</v>
      </c>
      <c r="B155" s="1076" t="s">
        <v>1364</v>
      </c>
      <c r="C155" s="12">
        <v>3</v>
      </c>
      <c r="D155" s="12">
        <v>20</v>
      </c>
      <c r="E155" s="12" t="s">
        <v>222</v>
      </c>
      <c r="F155" s="1237" t="str">
        <f>VLOOKUP(H155,'5.21명단'!$A$2:$F$700,3,FALSE)</f>
        <v>솔루션영업팀</v>
      </c>
      <c r="G155" s="1295" t="str">
        <f>VLOOKUP(H155,'5.21명단'!$A$2:$F$700,4,FALSE)</f>
        <v>차장</v>
      </c>
      <c r="H155" s="1381">
        <v>123034</v>
      </c>
      <c r="I155" s="13" t="s">
        <v>1365</v>
      </c>
      <c r="J155" s="14">
        <v>540</v>
      </c>
      <c r="K155" s="245">
        <v>120</v>
      </c>
      <c r="L155" s="16">
        <f>J155+K155</f>
        <v>660</v>
      </c>
      <c r="M155" s="17"/>
      <c r="N155" s="18"/>
      <c r="O155" s="18"/>
      <c r="P155" s="19"/>
      <c r="Q155" s="19"/>
      <c r="R155" s="19" t="s">
        <v>666</v>
      </c>
      <c r="S155" s="18"/>
      <c r="T155" s="18"/>
      <c r="U155" s="18"/>
      <c r="V155" s="19"/>
      <c r="W155" s="20"/>
      <c r="X155" s="21"/>
      <c r="Y155" s="22" t="s">
        <v>67</v>
      </c>
      <c r="Z155" s="1306"/>
      <c r="AA155"/>
    </row>
    <row r="156" spans="1:27" ht="22.5" hidden="1" x14ac:dyDescent="0.3">
      <c r="A156" s="138" t="s">
        <v>54</v>
      </c>
      <c r="B156" s="1074" t="s">
        <v>1349</v>
      </c>
      <c r="C156" s="41">
        <v>2</v>
      </c>
      <c r="D156" s="41">
        <v>14</v>
      </c>
      <c r="E156" s="41" t="s">
        <v>222</v>
      </c>
      <c r="F156" s="1211" t="str">
        <f>VLOOKUP(H156,'5.21명단'!$A$2:$F$700,3,FALSE)</f>
        <v>솔루션영업팀</v>
      </c>
      <c r="G156" s="1214" t="str">
        <f>VLOOKUP(H156,'5.21명단'!$A$2:$F$700,4,FALSE)</f>
        <v>부장</v>
      </c>
      <c r="H156" s="1369">
        <v>100254</v>
      </c>
      <c r="I156" s="42" t="s">
        <v>1351</v>
      </c>
      <c r="J156" s="43">
        <v>470</v>
      </c>
      <c r="K156" s="209">
        <v>70</v>
      </c>
      <c r="L156" s="30">
        <f>J156+K156</f>
        <v>540</v>
      </c>
      <c r="M156" s="31"/>
      <c r="N156" s="32"/>
      <c r="O156" s="32"/>
      <c r="P156" s="34"/>
      <c r="Q156" s="34"/>
      <c r="R156" s="34"/>
      <c r="S156" s="32"/>
      <c r="T156" s="32"/>
      <c r="U156" s="32"/>
      <c r="V156" s="34" t="s">
        <v>379</v>
      </c>
      <c r="W156" s="35"/>
      <c r="X156" s="36"/>
      <c r="Y156" s="45" t="s">
        <v>145</v>
      </c>
      <c r="Z156" s="517"/>
      <c r="AA156"/>
    </row>
    <row r="157" spans="1:27" ht="22.5" hidden="1" x14ac:dyDescent="0.3">
      <c r="A157" s="138" t="s">
        <v>54</v>
      </c>
      <c r="B157" s="1074" t="s">
        <v>1349</v>
      </c>
      <c r="C157" s="41">
        <v>2</v>
      </c>
      <c r="D157" s="41">
        <v>14</v>
      </c>
      <c r="E157" s="41" t="s">
        <v>222</v>
      </c>
      <c r="F157" s="1211" t="str">
        <f>VLOOKUP(H157,'5.21명단'!$A$2:$F$700,3,FALSE)</f>
        <v>솔루션영업팀</v>
      </c>
      <c r="G157" s="1214" t="str">
        <f>VLOOKUP(H157,'5.21명단'!$A$2:$F$700,4,FALSE)</f>
        <v>부장</v>
      </c>
      <c r="H157" s="1369">
        <v>103052</v>
      </c>
      <c r="I157" s="42" t="s">
        <v>1362</v>
      </c>
      <c r="J157" s="43">
        <v>470</v>
      </c>
      <c r="K157" s="209">
        <v>140</v>
      </c>
      <c r="L157" s="30">
        <f>J157+K157</f>
        <v>610</v>
      </c>
      <c r="M157" s="31"/>
      <c r="N157" s="32"/>
      <c r="O157" s="32"/>
      <c r="P157" s="34"/>
      <c r="Q157" s="34"/>
      <c r="R157" s="34"/>
      <c r="S157" s="32"/>
      <c r="T157" s="32"/>
      <c r="U157" s="32"/>
      <c r="V157" s="34" t="s">
        <v>379</v>
      </c>
      <c r="W157" s="35"/>
      <c r="X157" s="36"/>
      <c r="Y157" s="45" t="s">
        <v>145</v>
      </c>
      <c r="Z157" s="517"/>
      <c r="AA157"/>
    </row>
    <row r="158" spans="1:27" ht="23.25" hidden="1" thickBot="1" x14ac:dyDescent="0.35">
      <c r="A158" s="141" t="s">
        <v>70</v>
      </c>
      <c r="B158" s="1075" t="s">
        <v>1386</v>
      </c>
      <c r="C158" s="49">
        <v>3</v>
      </c>
      <c r="D158" s="49">
        <v>18</v>
      </c>
      <c r="E158" s="49" t="s">
        <v>199</v>
      </c>
      <c r="F158" s="1222" t="str">
        <f>VLOOKUP(H158,'5.21명단'!$A$2:$F$700,3,FALSE)</f>
        <v>솔루션개발팀</v>
      </c>
      <c r="G158" s="1223" t="str">
        <f>VLOOKUP(H158,'5.21명단'!$A$2:$F$700,4,FALSE)</f>
        <v>차장</v>
      </c>
      <c r="H158" s="1374">
        <v>111024</v>
      </c>
      <c r="I158" s="50" t="s">
        <v>1388</v>
      </c>
      <c r="J158" s="51">
        <v>580</v>
      </c>
      <c r="K158" s="126">
        <v>30</v>
      </c>
      <c r="L158" s="53">
        <f>J158+K158</f>
        <v>610</v>
      </c>
      <c r="M158" s="54"/>
      <c r="N158" s="55"/>
      <c r="O158" s="55"/>
      <c r="P158" s="56"/>
      <c r="Q158" s="56"/>
      <c r="R158" s="56"/>
      <c r="S158" s="55"/>
      <c r="T158" s="55"/>
      <c r="U158" s="55"/>
      <c r="V158" s="56"/>
      <c r="W158" s="57" t="s">
        <v>389</v>
      </c>
      <c r="X158" s="58"/>
      <c r="Y158" s="59" t="s">
        <v>26</v>
      </c>
      <c r="Z158" s="1242"/>
      <c r="AA158"/>
    </row>
  </sheetData>
  <autoFilter ref="A4:AA158" xr:uid="{CCEB1917-AED5-433F-9D06-A9DC6EC253D7}">
    <filterColumn colId="8">
      <filters>
        <filter val="임호섭"/>
      </filters>
    </filterColumn>
  </autoFilter>
  <sortState ref="A5:Z158">
    <sortCondition ref="F5:F158" customList="전략기획팀,마케팅팀,정보기술팀,예산관리팀,HRM팀,HRD팀,총무팀,안전환경팀,감사팀,재무회계팀,글로벌사업팀,미래기술팀,로봇개발운영팀,기술서비스팀,상품개발운영팀,서울영업팀,서울유통영업팀,인천영업팀,수원유통영업팀,수원영업팀,천안영업팀,대전영업팀,대구영업팀,대구유통영업팀,창원영업팀,부산유통영업팀,울산영업팀,모션관리팀,SCM팀,레일공정팀(테크노),블록공정팀(테크노),제품출하팀(테크노),생산1팀(볼나사),생산2팀(볼나사),품질보증팀(테크노),자동화1팀(테크노),자동화2팀(볼나사),제어팀(Motion생산),설비기술팀(테크노),생산관리팀(다산),NBI영업팀,사업관리팀(디바이스),외주개발팀(디바이스),디바이스영업팀,신성장개발센터,로보틱스팀,OEM팀,로봇제어팀,공정장비팀,생산팀,품질보증팀(디바이스),시스템기술팀,시스템운영팀,시스템개발팀,머신비전팀,솔루션서비스팀,솔루션영업팀,솔루션개발팀"/>
  </sortState>
  <mergeCells count="5">
    <mergeCell ref="AA3:AA4"/>
    <mergeCell ref="A1:Z2"/>
    <mergeCell ref="F3:I3"/>
    <mergeCell ref="J3:L3"/>
    <mergeCell ref="M3:X3"/>
  </mergeCells>
  <phoneticPr fontId="3" type="noConversion"/>
  <conditionalFormatting sqref="I83:I115">
    <cfRule type="duplicateValues" dxfId="8" priority="1"/>
  </conditionalFormatting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D335-DF12-4D03-8C20-13119D16E9FF}">
  <sheetPr codeName="Sheet18"/>
  <dimension ref="A1:XFB309"/>
  <sheetViews>
    <sheetView topLeftCell="A3" zoomScaleNormal="100" workbookViewId="0">
      <pane ySplit="2" topLeftCell="A152" activePane="bottomLeft" state="frozen"/>
      <selection activeCell="A3" sqref="A3"/>
      <selection pane="bottomLeft" activeCell="I169" sqref="I169"/>
    </sheetView>
  </sheetViews>
  <sheetFormatPr defaultRowHeight="16.5" x14ac:dyDescent="0.3"/>
  <cols>
    <col min="1" max="1" width="5.75" customWidth="1"/>
    <col min="2" max="2" width="34" bestFit="1" customWidth="1"/>
    <col min="3" max="3" width="4.25" customWidth="1"/>
    <col min="4" max="4" width="4.125" customWidth="1"/>
    <col min="5" max="5" width="8.25" customWidth="1"/>
    <col min="6" max="6" width="7.625" customWidth="1"/>
    <col min="7" max="7" width="5.125" customWidth="1"/>
    <col min="8" max="8" width="6" bestFit="1" customWidth="1"/>
    <col min="9" max="9" width="6.25" customWidth="1"/>
    <col min="10" max="12" width="7.5" bestFit="1" customWidth="1"/>
    <col min="13" max="14" width="2.5" customWidth="1"/>
    <col min="15" max="15" width="2.75" customWidth="1"/>
    <col min="16" max="17" width="2.5" customWidth="1"/>
    <col min="18" max="18" width="3.125" customWidth="1"/>
    <col min="19" max="21" width="2.5" customWidth="1"/>
    <col min="22" max="24" width="2.875" customWidth="1"/>
    <col min="25" max="25" width="4.125" customWidth="1"/>
    <col min="26" max="26" width="15.125" customWidth="1"/>
    <col min="27" max="28" width="15.25" customWidth="1"/>
    <col min="29" max="29" width="21" style="1185" customWidth="1"/>
  </cols>
  <sheetData>
    <row r="1" spans="1:29" ht="31.5" x14ac:dyDescent="0.3">
      <c r="A1" s="1636" t="s">
        <v>0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7"/>
      <c r="AA1" s="1638"/>
      <c r="AB1" s="1"/>
    </row>
    <row r="2" spans="1:29" ht="32.25" thickBot="1" x14ac:dyDescent="0.35">
      <c r="A2" s="1639"/>
      <c r="B2" s="1640"/>
      <c r="C2" s="1640"/>
      <c r="D2" s="1640"/>
      <c r="E2" s="1640"/>
      <c r="F2" s="1640"/>
      <c r="G2" s="1640"/>
      <c r="H2" s="1640"/>
      <c r="I2" s="1640"/>
      <c r="J2" s="1640"/>
      <c r="K2" s="1640"/>
      <c r="L2" s="1640"/>
      <c r="M2" s="1640"/>
      <c r="N2" s="1640"/>
      <c r="O2" s="1640"/>
      <c r="P2" s="1640"/>
      <c r="Q2" s="1640"/>
      <c r="R2" s="1640"/>
      <c r="S2" s="1640"/>
      <c r="T2" s="1640"/>
      <c r="U2" s="1640"/>
      <c r="V2" s="1640"/>
      <c r="W2" s="1640"/>
      <c r="X2" s="1640"/>
      <c r="Y2" s="1640"/>
      <c r="Z2" s="1640"/>
      <c r="AA2" s="1641"/>
      <c r="AB2" s="1"/>
    </row>
    <row r="3" spans="1:29" ht="21.75" customHeight="1" x14ac:dyDescent="0.3">
      <c r="A3" s="1799" t="s">
        <v>1</v>
      </c>
      <c r="B3" s="1801" t="s">
        <v>2</v>
      </c>
      <c r="C3" s="1654" t="s">
        <v>3</v>
      </c>
      <c r="D3" s="1654" t="s">
        <v>4</v>
      </c>
      <c r="E3" s="1654" t="s">
        <v>5</v>
      </c>
      <c r="F3" s="1649" t="s">
        <v>6</v>
      </c>
      <c r="G3" s="1650"/>
      <c r="H3" s="1650"/>
      <c r="I3" s="1651"/>
      <c r="J3" s="1650" t="s">
        <v>7</v>
      </c>
      <c r="K3" s="1650"/>
      <c r="L3" s="1652"/>
      <c r="M3" s="1653" t="s">
        <v>8</v>
      </c>
      <c r="N3" s="1650"/>
      <c r="O3" s="1650"/>
      <c r="P3" s="1650"/>
      <c r="Q3" s="1650"/>
      <c r="R3" s="1650"/>
      <c r="S3" s="1650"/>
      <c r="T3" s="1650"/>
      <c r="U3" s="1650"/>
      <c r="V3" s="1650"/>
      <c r="W3" s="1650"/>
      <c r="X3" s="1651"/>
      <c r="Y3" s="1727" t="s">
        <v>9</v>
      </c>
      <c r="Z3" s="1654" t="s">
        <v>10</v>
      </c>
      <c r="AA3" s="1654" t="s">
        <v>11</v>
      </c>
      <c r="AB3" s="1654" t="s">
        <v>12</v>
      </c>
    </row>
    <row r="4" spans="1:29" ht="17.25" thickBot="1" x14ac:dyDescent="0.35">
      <c r="A4" s="1800"/>
      <c r="B4" s="1802"/>
      <c r="C4" s="1803"/>
      <c r="D4" s="1803"/>
      <c r="E4" s="1803"/>
      <c r="F4" s="2" t="s">
        <v>13</v>
      </c>
      <c r="G4" s="2" t="s">
        <v>14</v>
      </c>
      <c r="H4" s="1168" t="s">
        <v>2261</v>
      </c>
      <c r="I4" s="2" t="s">
        <v>15</v>
      </c>
      <c r="J4" s="3" t="s">
        <v>16</v>
      </c>
      <c r="K4" s="4" t="s">
        <v>17</v>
      </c>
      <c r="L4" s="5" t="s">
        <v>18</v>
      </c>
      <c r="M4" s="6">
        <v>1</v>
      </c>
      <c r="N4" s="7">
        <v>2</v>
      </c>
      <c r="O4" s="7">
        <v>3</v>
      </c>
      <c r="P4" s="8">
        <v>4</v>
      </c>
      <c r="Q4" s="8">
        <v>5</v>
      </c>
      <c r="R4" s="8">
        <v>6</v>
      </c>
      <c r="S4" s="7">
        <v>7</v>
      </c>
      <c r="T4" s="7">
        <v>8</v>
      </c>
      <c r="U4" s="7">
        <v>9</v>
      </c>
      <c r="V4" s="8">
        <v>10</v>
      </c>
      <c r="W4" s="9">
        <v>11</v>
      </c>
      <c r="X4" s="10">
        <v>12</v>
      </c>
      <c r="Y4" s="1804"/>
      <c r="Z4" s="1803"/>
      <c r="AA4" s="1803"/>
      <c r="AB4" s="1803"/>
    </row>
    <row r="5" spans="1:29" ht="22.5" x14ac:dyDescent="0.3">
      <c r="A5" s="11" t="s">
        <v>19</v>
      </c>
      <c r="B5" s="1076" t="s">
        <v>20</v>
      </c>
      <c r="C5" s="12">
        <v>3</v>
      </c>
      <c r="D5" s="12">
        <v>18</v>
      </c>
      <c r="E5" s="12" t="s">
        <v>21</v>
      </c>
      <c r="F5" s="13" t="s">
        <v>22</v>
      </c>
      <c r="G5" s="12" t="s">
        <v>23</v>
      </c>
      <c r="H5" s="1169" t="s">
        <v>3105</v>
      </c>
      <c r="I5" s="13" t="s">
        <v>24</v>
      </c>
      <c r="J5" s="14">
        <v>590</v>
      </c>
      <c r="K5" s="15">
        <f>10*3</f>
        <v>30</v>
      </c>
      <c r="L5" s="16">
        <f>SUM(J5:K5)</f>
        <v>620</v>
      </c>
      <c r="M5" s="17"/>
      <c r="N5" s="18"/>
      <c r="O5" s="18"/>
      <c r="P5" s="19"/>
      <c r="Q5" s="19" t="s">
        <v>25</v>
      </c>
      <c r="R5" s="19"/>
      <c r="S5" s="18"/>
      <c r="T5" s="18"/>
      <c r="U5" s="18"/>
      <c r="V5" s="19"/>
      <c r="W5" s="20"/>
      <c r="X5" s="21"/>
      <c r="Y5" s="22" t="s">
        <v>26</v>
      </c>
      <c r="Z5" s="12" t="s">
        <v>27</v>
      </c>
      <c r="AA5" s="23" t="s">
        <v>28</v>
      </c>
      <c r="AB5" s="24" t="s">
        <v>29</v>
      </c>
    </row>
    <row r="6" spans="1:29" ht="22.5" x14ac:dyDescent="0.3">
      <c r="A6" s="25" t="s">
        <v>19</v>
      </c>
      <c r="B6" s="1074" t="s">
        <v>30</v>
      </c>
      <c r="C6" s="26">
        <v>3</v>
      </c>
      <c r="D6" s="26">
        <v>18</v>
      </c>
      <c r="E6" s="26" t="s">
        <v>21</v>
      </c>
      <c r="F6" s="27" t="s">
        <v>22</v>
      </c>
      <c r="G6" s="26" t="s">
        <v>23</v>
      </c>
      <c r="H6" s="1170" t="s">
        <v>2366</v>
      </c>
      <c r="I6" s="27" t="s">
        <v>31</v>
      </c>
      <c r="J6" s="28">
        <v>600</v>
      </c>
      <c r="K6" s="29">
        <f>10*3</f>
        <v>30</v>
      </c>
      <c r="L6" s="30">
        <f t="shared" ref="L6" si="0">SUM(J6:K6)</f>
        <v>630</v>
      </c>
      <c r="M6" s="31"/>
      <c r="N6" s="32"/>
      <c r="O6" s="33"/>
      <c r="P6" s="34"/>
      <c r="Q6" s="34"/>
      <c r="R6" s="34"/>
      <c r="S6" s="32" t="s">
        <v>32</v>
      </c>
      <c r="T6" s="32"/>
      <c r="U6" s="32"/>
      <c r="V6" s="34"/>
      <c r="W6" s="35"/>
      <c r="X6" s="36"/>
      <c r="Y6" s="37" t="s">
        <v>33</v>
      </c>
      <c r="Z6" s="26" t="s">
        <v>34</v>
      </c>
      <c r="AA6" s="38" t="s">
        <v>35</v>
      </c>
      <c r="AB6" s="39" t="s">
        <v>36</v>
      </c>
    </row>
    <row r="7" spans="1:29" ht="22.5" x14ac:dyDescent="0.3">
      <c r="A7" s="25" t="s">
        <v>19</v>
      </c>
      <c r="B7" s="1074" t="s">
        <v>37</v>
      </c>
      <c r="C7" s="26">
        <v>3</v>
      </c>
      <c r="D7" s="26">
        <v>18</v>
      </c>
      <c r="E7" s="26" t="s">
        <v>21</v>
      </c>
      <c r="F7" s="27" t="s">
        <v>22</v>
      </c>
      <c r="G7" s="26" t="s">
        <v>38</v>
      </c>
      <c r="H7" s="1170" t="s">
        <v>3102</v>
      </c>
      <c r="I7" s="27" t="s">
        <v>39</v>
      </c>
      <c r="J7" s="28">
        <v>600</v>
      </c>
      <c r="K7" s="29">
        <f>10*3</f>
        <v>30</v>
      </c>
      <c r="L7" s="30">
        <f>SUM(J7:K7)</f>
        <v>630</v>
      </c>
      <c r="M7" s="31"/>
      <c r="N7" s="32"/>
      <c r="O7" s="33" t="s">
        <v>40</v>
      </c>
      <c r="P7" s="34"/>
      <c r="Q7" s="34"/>
      <c r="R7" s="34"/>
      <c r="S7" s="32"/>
      <c r="T7" s="32"/>
      <c r="U7" s="32"/>
      <c r="V7" s="34"/>
      <c r="W7" s="35"/>
      <c r="X7" s="36"/>
      <c r="Y7" s="37" t="s">
        <v>33</v>
      </c>
      <c r="Z7" s="26" t="s">
        <v>41</v>
      </c>
      <c r="AA7" s="38" t="s">
        <v>42</v>
      </c>
      <c r="AB7" s="39" t="s">
        <v>36</v>
      </c>
    </row>
    <row r="8" spans="1:29" ht="22.5" x14ac:dyDescent="0.3">
      <c r="A8" s="40" t="s">
        <v>19</v>
      </c>
      <c r="B8" s="1074" t="s">
        <v>43</v>
      </c>
      <c r="C8" s="41">
        <v>3</v>
      </c>
      <c r="D8" s="41">
        <v>18</v>
      </c>
      <c r="E8" s="41" t="s">
        <v>21</v>
      </c>
      <c r="F8" s="42" t="s">
        <v>22</v>
      </c>
      <c r="G8" s="41" t="s">
        <v>44</v>
      </c>
      <c r="H8" s="1154" t="s">
        <v>3100</v>
      </c>
      <c r="I8" s="42" t="s">
        <v>45</v>
      </c>
      <c r="J8" s="43">
        <v>600</v>
      </c>
      <c r="K8" s="44">
        <f>10*3</f>
        <v>30</v>
      </c>
      <c r="L8" s="30">
        <f t="shared" ref="L8:L17" si="1">SUM(J8:K8)</f>
        <v>630</v>
      </c>
      <c r="M8" s="31"/>
      <c r="N8" s="32" t="s">
        <v>46</v>
      </c>
      <c r="O8" s="32"/>
      <c r="P8" s="34"/>
      <c r="Q8" s="34"/>
      <c r="R8" s="34"/>
      <c r="S8" s="32"/>
      <c r="T8" s="32"/>
      <c r="U8" s="32"/>
      <c r="V8" s="34"/>
      <c r="W8" s="35"/>
      <c r="X8" s="36"/>
      <c r="Y8" s="45" t="s">
        <v>33</v>
      </c>
      <c r="Z8" s="41" t="s">
        <v>47</v>
      </c>
      <c r="AA8" s="46" t="s">
        <v>48</v>
      </c>
      <c r="AB8" s="47" t="s">
        <v>36</v>
      </c>
    </row>
    <row r="9" spans="1:29" ht="34.5" thickBot="1" x14ac:dyDescent="0.35">
      <c r="A9" s="48" t="s">
        <v>19</v>
      </c>
      <c r="B9" s="1075" t="s">
        <v>49</v>
      </c>
      <c r="C9" s="49">
        <v>3</v>
      </c>
      <c r="D9" s="49">
        <v>21</v>
      </c>
      <c r="E9" s="49" t="s">
        <v>50</v>
      </c>
      <c r="F9" s="50" t="s">
        <v>22</v>
      </c>
      <c r="G9" s="49" t="s">
        <v>44</v>
      </c>
      <c r="H9" s="1159" t="s">
        <v>3100</v>
      </c>
      <c r="I9" s="50" t="s">
        <v>45</v>
      </c>
      <c r="J9" s="51">
        <v>610</v>
      </c>
      <c r="K9" s="52">
        <f>10*3</f>
        <v>30</v>
      </c>
      <c r="L9" s="53">
        <f t="shared" si="1"/>
        <v>640</v>
      </c>
      <c r="M9" s="54"/>
      <c r="N9" s="55"/>
      <c r="O9" s="55" t="s">
        <v>51</v>
      </c>
      <c r="P9" s="56"/>
      <c r="Q9" s="56"/>
      <c r="R9" s="56"/>
      <c r="S9" s="55"/>
      <c r="T9" s="55"/>
      <c r="U9" s="55"/>
      <c r="V9" s="56"/>
      <c r="W9" s="57"/>
      <c r="X9" s="58"/>
      <c r="Y9" s="59" t="s">
        <v>33</v>
      </c>
      <c r="Z9" s="49" t="s">
        <v>52</v>
      </c>
      <c r="AA9" s="60" t="s">
        <v>53</v>
      </c>
      <c r="AB9" s="61" t="s">
        <v>36</v>
      </c>
    </row>
    <row r="10" spans="1:29" ht="22.5" x14ac:dyDescent="0.3">
      <c r="A10" s="11" t="s">
        <v>54</v>
      </c>
      <c r="B10" s="1109" t="s">
        <v>55</v>
      </c>
      <c r="C10" s="12">
        <v>2</v>
      </c>
      <c r="D10" s="12">
        <v>14</v>
      </c>
      <c r="E10" s="12" t="s">
        <v>21</v>
      </c>
      <c r="F10" s="13" t="s">
        <v>56</v>
      </c>
      <c r="G10" s="12" t="s">
        <v>57</v>
      </c>
      <c r="H10" s="1169" t="s">
        <v>2921</v>
      </c>
      <c r="I10" s="13" t="s">
        <v>58</v>
      </c>
      <c r="J10" s="14">
        <v>620</v>
      </c>
      <c r="K10" s="15">
        <v>10</v>
      </c>
      <c r="L10" s="16">
        <f t="shared" si="1"/>
        <v>630</v>
      </c>
      <c r="M10" s="17"/>
      <c r="N10" s="18"/>
      <c r="O10" s="18" t="s">
        <v>59</v>
      </c>
      <c r="P10" s="19"/>
      <c r="Q10" s="19"/>
      <c r="R10" s="19"/>
      <c r="S10" s="18"/>
      <c r="T10" s="18"/>
      <c r="U10" s="18"/>
      <c r="V10" s="19"/>
      <c r="W10" s="20"/>
      <c r="X10" s="21"/>
      <c r="Y10" s="22" t="s">
        <v>60</v>
      </c>
      <c r="Z10" s="62" t="s">
        <v>61</v>
      </c>
      <c r="AA10" s="63" t="s">
        <v>62</v>
      </c>
      <c r="AB10" s="64" t="s">
        <v>36</v>
      </c>
    </row>
    <row r="11" spans="1:29" ht="22.5" x14ac:dyDescent="0.3">
      <c r="A11" s="25" t="s">
        <v>63</v>
      </c>
      <c r="B11" s="1105" t="s">
        <v>64</v>
      </c>
      <c r="C11" s="41">
        <v>1</v>
      </c>
      <c r="D11" s="41">
        <v>6</v>
      </c>
      <c r="E11" s="41" t="s">
        <v>21</v>
      </c>
      <c r="F11" s="42" t="s">
        <v>56</v>
      </c>
      <c r="G11" s="41" t="s">
        <v>65</v>
      </c>
      <c r="H11" s="1154" t="s">
        <v>2923</v>
      </c>
      <c r="I11" s="42" t="s">
        <v>66</v>
      </c>
      <c r="J11" s="43">
        <v>320</v>
      </c>
      <c r="K11" s="29">
        <v>5</v>
      </c>
      <c r="L11" s="30">
        <f t="shared" si="1"/>
        <v>325</v>
      </c>
      <c r="M11" s="31"/>
      <c r="N11" s="32"/>
      <c r="O11" s="32">
        <v>15</v>
      </c>
      <c r="P11" s="34"/>
      <c r="Q11" s="34"/>
      <c r="R11" s="34"/>
      <c r="S11" s="32"/>
      <c r="T11" s="32"/>
      <c r="U11" s="32"/>
      <c r="V11" s="34"/>
      <c r="W11" s="35"/>
      <c r="X11" s="36"/>
      <c r="Y11" s="45" t="s">
        <v>67</v>
      </c>
      <c r="Z11" s="41" t="s">
        <v>68</v>
      </c>
      <c r="AA11" s="46" t="s">
        <v>69</v>
      </c>
      <c r="AB11" s="39" t="s">
        <v>36</v>
      </c>
    </row>
    <row r="12" spans="1:29" ht="22.5" x14ac:dyDescent="0.3">
      <c r="A12" s="25" t="s">
        <v>70</v>
      </c>
      <c r="B12" s="1105" t="s">
        <v>71</v>
      </c>
      <c r="C12" s="41">
        <v>2</v>
      </c>
      <c r="D12" s="41">
        <v>14</v>
      </c>
      <c r="E12" s="41" t="s">
        <v>21</v>
      </c>
      <c r="F12" s="42" t="s">
        <v>56</v>
      </c>
      <c r="G12" s="41" t="s">
        <v>57</v>
      </c>
      <c r="H12" s="1154" t="s">
        <v>2920</v>
      </c>
      <c r="I12" s="42" t="s">
        <v>72</v>
      </c>
      <c r="J12" s="43">
        <v>500</v>
      </c>
      <c r="K12" s="29">
        <v>20</v>
      </c>
      <c r="L12" s="30">
        <f>SUM(J12:K12)</f>
        <v>520</v>
      </c>
      <c r="M12" s="31"/>
      <c r="N12" s="32"/>
      <c r="O12" s="32"/>
      <c r="P12" s="34" t="s">
        <v>73</v>
      </c>
      <c r="Q12" s="34"/>
      <c r="R12" s="34"/>
      <c r="S12" s="32"/>
      <c r="T12" s="32"/>
      <c r="U12" s="32"/>
      <c r="V12" s="34"/>
      <c r="W12" s="35"/>
      <c r="X12" s="36"/>
      <c r="Y12" s="45" t="s">
        <v>33</v>
      </c>
      <c r="Z12" s="41" t="s">
        <v>74</v>
      </c>
      <c r="AA12" s="46" t="s">
        <v>75</v>
      </c>
      <c r="AB12" s="39" t="s">
        <v>36</v>
      </c>
    </row>
    <row r="13" spans="1:29" ht="22.5" x14ac:dyDescent="0.3">
      <c r="A13" s="65" t="s">
        <v>54</v>
      </c>
      <c r="B13" s="1074" t="s">
        <v>76</v>
      </c>
      <c r="C13" s="41">
        <v>2</v>
      </c>
      <c r="D13" s="41">
        <v>14</v>
      </c>
      <c r="E13" s="41" t="s">
        <v>21</v>
      </c>
      <c r="F13" s="42" t="s">
        <v>56</v>
      </c>
      <c r="G13" s="41" t="s">
        <v>77</v>
      </c>
      <c r="H13" s="1154" t="s">
        <v>2924</v>
      </c>
      <c r="I13" s="42" t="s">
        <v>78</v>
      </c>
      <c r="J13" s="43">
        <v>500</v>
      </c>
      <c r="K13" s="29">
        <v>10</v>
      </c>
      <c r="L13" s="30">
        <f t="shared" si="1"/>
        <v>510</v>
      </c>
      <c r="M13" s="31"/>
      <c r="N13" s="32"/>
      <c r="O13" s="32"/>
      <c r="P13" s="34" t="s">
        <v>79</v>
      </c>
      <c r="Q13" s="34"/>
      <c r="R13" s="34"/>
      <c r="S13" s="32"/>
      <c r="T13" s="32"/>
      <c r="U13" s="32"/>
      <c r="V13" s="34"/>
      <c r="W13" s="35"/>
      <c r="X13" s="36"/>
      <c r="Y13" s="45" t="s">
        <v>60</v>
      </c>
      <c r="Z13" s="66" t="s">
        <v>80</v>
      </c>
      <c r="AA13" s="67" t="s">
        <v>81</v>
      </c>
      <c r="AB13" s="39" t="s">
        <v>36</v>
      </c>
    </row>
    <row r="14" spans="1:29" ht="22.5" x14ac:dyDescent="0.3">
      <c r="A14" s="25" t="s">
        <v>70</v>
      </c>
      <c r="B14" s="1117" t="s">
        <v>82</v>
      </c>
      <c r="C14" s="26">
        <v>3</v>
      </c>
      <c r="D14" s="26">
        <v>18</v>
      </c>
      <c r="E14" s="26" t="s">
        <v>83</v>
      </c>
      <c r="F14" s="27" t="s">
        <v>84</v>
      </c>
      <c r="G14" s="26" t="s">
        <v>85</v>
      </c>
      <c r="H14" s="1170" t="s">
        <v>2925</v>
      </c>
      <c r="I14" s="27" t="s">
        <v>86</v>
      </c>
      <c r="J14" s="28">
        <v>590</v>
      </c>
      <c r="K14" s="44">
        <v>15</v>
      </c>
      <c r="L14" s="68">
        <f t="shared" si="1"/>
        <v>605</v>
      </c>
      <c r="M14" s="69"/>
      <c r="N14" s="33"/>
      <c r="O14" s="33"/>
      <c r="P14" s="70" t="s">
        <v>87</v>
      </c>
      <c r="Q14" s="70"/>
      <c r="R14" s="70"/>
      <c r="S14" s="33"/>
      <c r="T14" s="33"/>
      <c r="U14" s="33"/>
      <c r="V14" s="70"/>
      <c r="W14" s="71"/>
      <c r="X14" s="72"/>
      <c r="Y14" s="37" t="s">
        <v>26</v>
      </c>
      <c r="Z14" s="26" t="s">
        <v>88</v>
      </c>
      <c r="AA14" s="38" t="s">
        <v>89</v>
      </c>
      <c r="AB14" s="39" t="s">
        <v>36</v>
      </c>
    </row>
    <row r="15" spans="1:29" s="73" customFormat="1" ht="22.5" x14ac:dyDescent="0.3">
      <c r="A15" s="25" t="s">
        <v>70</v>
      </c>
      <c r="B15" s="1117" t="s">
        <v>90</v>
      </c>
      <c r="C15" s="26">
        <v>3</v>
      </c>
      <c r="D15" s="26">
        <v>18</v>
      </c>
      <c r="E15" s="26" t="s">
        <v>83</v>
      </c>
      <c r="F15" s="27" t="s">
        <v>84</v>
      </c>
      <c r="G15" s="26" t="s">
        <v>44</v>
      </c>
      <c r="H15" s="1170" t="s">
        <v>2381</v>
      </c>
      <c r="I15" s="27" t="s">
        <v>91</v>
      </c>
      <c r="J15" s="28">
        <v>590</v>
      </c>
      <c r="K15" s="44">
        <v>30</v>
      </c>
      <c r="L15" s="68">
        <f>SUM(J15:K15)</f>
        <v>620</v>
      </c>
      <c r="M15" s="69"/>
      <c r="N15" s="33"/>
      <c r="O15" s="33"/>
      <c r="P15" s="70"/>
      <c r="Q15" s="70" t="s">
        <v>92</v>
      </c>
      <c r="R15" s="70"/>
      <c r="S15" s="33"/>
      <c r="T15" s="33"/>
      <c r="U15" s="33"/>
      <c r="V15" s="70"/>
      <c r="W15" s="71"/>
      <c r="X15" s="72"/>
      <c r="Y15" s="37" t="s">
        <v>26</v>
      </c>
      <c r="Z15" s="26" t="s">
        <v>93</v>
      </c>
      <c r="AA15" s="38" t="s">
        <v>94</v>
      </c>
      <c r="AB15" s="39" t="s">
        <v>36</v>
      </c>
      <c r="AC15" s="1186"/>
    </row>
    <row r="16" spans="1:29" ht="22.5" x14ac:dyDescent="0.3">
      <c r="A16" s="25" t="s">
        <v>63</v>
      </c>
      <c r="B16" s="1117" t="s">
        <v>95</v>
      </c>
      <c r="C16" s="26">
        <v>3</v>
      </c>
      <c r="D16" s="26">
        <v>21</v>
      </c>
      <c r="E16" s="26" t="s">
        <v>83</v>
      </c>
      <c r="F16" s="27" t="s">
        <v>84</v>
      </c>
      <c r="G16" s="26" t="s">
        <v>96</v>
      </c>
      <c r="H16" s="1170" t="s">
        <v>2921</v>
      </c>
      <c r="I16" s="27" t="s">
        <v>97</v>
      </c>
      <c r="J16" s="28">
        <v>720</v>
      </c>
      <c r="K16" s="44">
        <v>15</v>
      </c>
      <c r="L16" s="68">
        <f t="shared" si="1"/>
        <v>735</v>
      </c>
      <c r="M16" s="69"/>
      <c r="N16" s="33"/>
      <c r="O16" s="33"/>
      <c r="P16" s="70"/>
      <c r="Q16" s="70" t="s">
        <v>98</v>
      </c>
      <c r="R16" s="70"/>
      <c r="S16" s="33"/>
      <c r="T16" s="33"/>
      <c r="U16" s="33"/>
      <c r="V16" s="70"/>
      <c r="W16" s="71"/>
      <c r="X16" s="72"/>
      <c r="Y16" s="37" t="s">
        <v>60</v>
      </c>
      <c r="Z16" s="26" t="s">
        <v>99</v>
      </c>
      <c r="AA16" s="38" t="s">
        <v>100</v>
      </c>
      <c r="AB16" s="39" t="s">
        <v>36</v>
      </c>
    </row>
    <row r="17" spans="1:28" ht="22.5" x14ac:dyDescent="0.3">
      <c r="A17" s="25" t="s">
        <v>63</v>
      </c>
      <c r="B17" s="1117" t="s">
        <v>101</v>
      </c>
      <c r="C17" s="26">
        <v>3</v>
      </c>
      <c r="D17" s="26">
        <v>20</v>
      </c>
      <c r="E17" s="26" t="s">
        <v>83</v>
      </c>
      <c r="F17" s="27" t="s">
        <v>84</v>
      </c>
      <c r="G17" s="26" t="s">
        <v>44</v>
      </c>
      <c r="H17" s="1170" t="s">
        <v>2923</v>
      </c>
      <c r="I17" s="27" t="s">
        <v>102</v>
      </c>
      <c r="J17" s="28">
        <v>630</v>
      </c>
      <c r="K17" s="44">
        <v>15</v>
      </c>
      <c r="L17" s="68">
        <f t="shared" si="1"/>
        <v>645</v>
      </c>
      <c r="M17" s="69"/>
      <c r="N17" s="33"/>
      <c r="O17" s="33"/>
      <c r="P17" s="70"/>
      <c r="Q17" s="70"/>
      <c r="R17" s="70" t="s">
        <v>32</v>
      </c>
      <c r="S17" s="33"/>
      <c r="T17" s="33"/>
      <c r="U17" s="33"/>
      <c r="V17" s="70"/>
      <c r="W17" s="71"/>
      <c r="X17" s="72"/>
      <c r="Y17" s="37" t="s">
        <v>60</v>
      </c>
      <c r="Z17" s="26" t="s">
        <v>103</v>
      </c>
      <c r="AA17" s="38" t="s">
        <v>104</v>
      </c>
      <c r="AB17" s="39" t="s">
        <v>36</v>
      </c>
    </row>
    <row r="18" spans="1:28" ht="22.5" x14ac:dyDescent="0.3">
      <c r="A18" s="25" t="s">
        <v>70</v>
      </c>
      <c r="B18" s="1074" t="s">
        <v>105</v>
      </c>
      <c r="C18" s="41">
        <v>3</v>
      </c>
      <c r="D18" s="41">
        <v>18</v>
      </c>
      <c r="E18" s="41" t="s">
        <v>21</v>
      </c>
      <c r="F18" s="42" t="s">
        <v>56</v>
      </c>
      <c r="G18" s="41" t="s">
        <v>57</v>
      </c>
      <c r="H18" s="1154" t="s">
        <v>2919</v>
      </c>
      <c r="I18" s="42" t="s">
        <v>106</v>
      </c>
      <c r="J18" s="28">
        <v>590</v>
      </c>
      <c r="K18" s="44">
        <v>30</v>
      </c>
      <c r="L18" s="30">
        <f>SUM(J18:K18)</f>
        <v>620</v>
      </c>
      <c r="M18" s="31"/>
      <c r="N18" s="32"/>
      <c r="O18" s="32"/>
      <c r="P18" s="34"/>
      <c r="Q18" s="34"/>
      <c r="R18" s="34" t="s">
        <v>107</v>
      </c>
      <c r="S18" s="32"/>
      <c r="T18" s="32"/>
      <c r="U18" s="32"/>
      <c r="V18" s="34"/>
      <c r="W18" s="35"/>
      <c r="X18" s="36"/>
      <c r="Y18" s="45" t="s">
        <v>33</v>
      </c>
      <c r="Z18" s="41" t="s">
        <v>108</v>
      </c>
      <c r="AA18" s="46" t="s">
        <v>109</v>
      </c>
      <c r="AB18" s="39" t="s">
        <v>36</v>
      </c>
    </row>
    <row r="19" spans="1:28" ht="22.5" x14ac:dyDescent="0.3">
      <c r="A19" s="25" t="s">
        <v>70</v>
      </c>
      <c r="B19" s="1074" t="s">
        <v>110</v>
      </c>
      <c r="C19" s="41">
        <v>3</v>
      </c>
      <c r="D19" s="41">
        <v>20</v>
      </c>
      <c r="E19" s="41" t="s">
        <v>21</v>
      </c>
      <c r="F19" s="42" t="s">
        <v>56</v>
      </c>
      <c r="G19" s="41" t="s">
        <v>57</v>
      </c>
      <c r="H19" s="1154" t="s">
        <v>2920</v>
      </c>
      <c r="I19" s="42" t="s">
        <v>72</v>
      </c>
      <c r="J19" s="43">
        <v>630</v>
      </c>
      <c r="K19" s="29">
        <v>30</v>
      </c>
      <c r="L19" s="30">
        <f t="shared" ref="L19:L21" si="2">SUM(J19:K19)</f>
        <v>660</v>
      </c>
      <c r="M19" s="31"/>
      <c r="N19" s="32"/>
      <c r="O19" s="32"/>
      <c r="P19" s="34"/>
      <c r="Q19" s="34"/>
      <c r="R19" s="34"/>
      <c r="S19" s="32" t="s">
        <v>111</v>
      </c>
      <c r="T19" s="32"/>
      <c r="U19" s="32"/>
      <c r="V19" s="34"/>
      <c r="W19" s="35"/>
      <c r="X19" s="36"/>
      <c r="Y19" s="45" t="s">
        <v>33</v>
      </c>
      <c r="Z19" s="41" t="s">
        <v>112</v>
      </c>
      <c r="AA19" s="46" t="s">
        <v>113</v>
      </c>
      <c r="AB19" s="39" t="s">
        <v>36</v>
      </c>
    </row>
    <row r="20" spans="1:28" ht="33.75" x14ac:dyDescent="0.3">
      <c r="A20" s="25" t="s">
        <v>70</v>
      </c>
      <c r="B20" s="1074" t="s">
        <v>114</v>
      </c>
      <c r="C20" s="41">
        <v>3</v>
      </c>
      <c r="D20" s="41">
        <v>18</v>
      </c>
      <c r="E20" s="41" t="s">
        <v>83</v>
      </c>
      <c r="F20" s="42" t="s">
        <v>84</v>
      </c>
      <c r="G20" s="41" t="s">
        <v>44</v>
      </c>
      <c r="H20" s="1154" t="s">
        <v>2381</v>
      </c>
      <c r="I20" s="42" t="s">
        <v>91</v>
      </c>
      <c r="J20" s="28">
        <v>590</v>
      </c>
      <c r="K20" s="44">
        <v>30</v>
      </c>
      <c r="L20" s="30">
        <f t="shared" si="2"/>
        <v>620</v>
      </c>
      <c r="M20" s="31"/>
      <c r="N20" s="32"/>
      <c r="O20" s="32"/>
      <c r="P20" s="34"/>
      <c r="Q20" s="34"/>
      <c r="R20" s="34"/>
      <c r="S20" s="32" t="s">
        <v>115</v>
      </c>
      <c r="T20" s="32"/>
      <c r="U20" s="32"/>
      <c r="V20" s="34"/>
      <c r="W20" s="35"/>
      <c r="X20" s="36"/>
      <c r="Y20" s="45" t="s">
        <v>26</v>
      </c>
      <c r="Z20" s="66" t="s">
        <v>116</v>
      </c>
      <c r="AA20" s="67" t="s">
        <v>117</v>
      </c>
      <c r="AB20" s="39" t="s">
        <v>36</v>
      </c>
    </row>
    <row r="21" spans="1:28" ht="23.25" thickBot="1" x14ac:dyDescent="0.35">
      <c r="A21" s="74" t="s">
        <v>70</v>
      </c>
      <c r="B21" s="1119" t="s">
        <v>118</v>
      </c>
      <c r="C21" s="75">
        <v>3</v>
      </c>
      <c r="D21" s="75">
        <v>18</v>
      </c>
      <c r="E21" s="75" t="s">
        <v>21</v>
      </c>
      <c r="F21" s="76" t="s">
        <v>56</v>
      </c>
      <c r="G21" s="75" t="s">
        <v>57</v>
      </c>
      <c r="H21" s="1171" t="s">
        <v>2919</v>
      </c>
      <c r="I21" s="76" t="s">
        <v>119</v>
      </c>
      <c r="J21" s="77">
        <v>590</v>
      </c>
      <c r="K21" s="78">
        <v>30</v>
      </c>
      <c r="L21" s="79">
        <f t="shared" si="2"/>
        <v>620</v>
      </c>
      <c r="M21" s="80"/>
      <c r="N21" s="81"/>
      <c r="O21" s="81"/>
      <c r="P21" s="82"/>
      <c r="Q21" s="82"/>
      <c r="R21" s="82"/>
      <c r="S21" s="81"/>
      <c r="T21" s="81"/>
      <c r="U21" s="81" t="s">
        <v>120</v>
      </c>
      <c r="V21" s="82" t="s">
        <v>121</v>
      </c>
      <c r="W21" s="83"/>
      <c r="X21" s="84"/>
      <c r="Y21" s="85" t="s">
        <v>33</v>
      </c>
      <c r="Z21" s="75" t="s">
        <v>122</v>
      </c>
      <c r="AA21" s="86" t="s">
        <v>123</v>
      </c>
      <c r="AB21" s="87" t="s">
        <v>36</v>
      </c>
    </row>
    <row r="22" spans="1:28" ht="22.5" x14ac:dyDescent="0.3">
      <c r="A22" s="88" t="s">
        <v>63</v>
      </c>
      <c r="B22" s="1120" t="s">
        <v>124</v>
      </c>
      <c r="C22" s="89">
        <v>2</v>
      </c>
      <c r="D22" s="89">
        <v>16</v>
      </c>
      <c r="E22" s="89" t="s">
        <v>83</v>
      </c>
      <c r="F22" s="90" t="s">
        <v>125</v>
      </c>
      <c r="G22" s="89" t="s">
        <v>126</v>
      </c>
      <c r="H22" s="1172" t="s">
        <v>2291</v>
      </c>
      <c r="I22" s="90" t="s">
        <v>127</v>
      </c>
      <c r="J22" s="91">
        <v>570</v>
      </c>
      <c r="K22" s="92">
        <v>227</v>
      </c>
      <c r="L22" s="93">
        <f>SUM(J22:K22)</f>
        <v>797</v>
      </c>
      <c r="M22" s="17"/>
      <c r="N22" s="18"/>
      <c r="O22" s="94" t="s">
        <v>128</v>
      </c>
      <c r="P22" s="19"/>
      <c r="Q22" s="19"/>
      <c r="R22" s="19"/>
      <c r="S22" s="18"/>
      <c r="T22" s="18"/>
      <c r="U22" s="18"/>
      <c r="V22" s="19"/>
      <c r="W22" s="20"/>
      <c r="X22" s="95"/>
      <c r="Y22" s="96" t="s">
        <v>60</v>
      </c>
      <c r="Z22" s="89" t="s">
        <v>129</v>
      </c>
      <c r="AA22" s="97" t="s">
        <v>130</v>
      </c>
      <c r="AB22" s="24" t="s">
        <v>36</v>
      </c>
    </row>
    <row r="23" spans="1:28" ht="45" x14ac:dyDescent="0.3">
      <c r="A23" s="98" t="s">
        <v>131</v>
      </c>
      <c r="B23" s="1095" t="s">
        <v>132</v>
      </c>
      <c r="C23" s="99">
        <v>3</v>
      </c>
      <c r="D23" s="99">
        <v>18</v>
      </c>
      <c r="E23" s="99" t="s">
        <v>21</v>
      </c>
      <c r="F23" s="100" t="s">
        <v>125</v>
      </c>
      <c r="G23" s="99" t="s">
        <v>133</v>
      </c>
      <c r="H23" s="1153" t="s">
        <v>3106</v>
      </c>
      <c r="I23" s="100" t="s">
        <v>134</v>
      </c>
      <c r="J23" s="101">
        <v>590</v>
      </c>
      <c r="K23" s="102">
        <v>332</v>
      </c>
      <c r="L23" s="103">
        <f t="shared" ref="L23:L32" si="3">SUM(J23:K23)</f>
        <v>922</v>
      </c>
      <c r="M23" s="31"/>
      <c r="N23" s="32"/>
      <c r="O23" s="32"/>
      <c r="P23" s="34" t="s">
        <v>32</v>
      </c>
      <c r="Q23" s="34"/>
      <c r="R23" s="34"/>
      <c r="S23" s="32"/>
      <c r="T23" s="32"/>
      <c r="U23" s="32"/>
      <c r="V23" s="34"/>
      <c r="W23" s="35"/>
      <c r="X23" s="104"/>
      <c r="Y23" s="105" t="s">
        <v>67</v>
      </c>
      <c r="Z23" s="66" t="s">
        <v>135</v>
      </c>
      <c r="AA23" s="67" t="s">
        <v>136</v>
      </c>
      <c r="AB23" s="39" t="s">
        <v>36</v>
      </c>
    </row>
    <row r="24" spans="1:28" ht="45" x14ac:dyDescent="0.3">
      <c r="A24" s="106" t="s">
        <v>54</v>
      </c>
      <c r="B24" s="1082" t="s">
        <v>137</v>
      </c>
      <c r="C24" s="99">
        <v>3</v>
      </c>
      <c r="D24" s="99">
        <v>18</v>
      </c>
      <c r="E24" s="99" t="s">
        <v>21</v>
      </c>
      <c r="F24" s="100" t="s">
        <v>138</v>
      </c>
      <c r="G24" s="99" t="s">
        <v>133</v>
      </c>
      <c r="H24" s="1153" t="s">
        <v>3106</v>
      </c>
      <c r="I24" s="100" t="s">
        <v>134</v>
      </c>
      <c r="J24" s="101">
        <v>620</v>
      </c>
      <c r="K24" s="102">
        <v>332</v>
      </c>
      <c r="L24" s="103">
        <f t="shared" si="3"/>
        <v>952</v>
      </c>
      <c r="M24" s="31"/>
      <c r="N24" s="32"/>
      <c r="O24" s="32"/>
      <c r="P24" s="34"/>
      <c r="Q24" s="34"/>
      <c r="R24" s="34" t="s">
        <v>139</v>
      </c>
      <c r="S24" s="32"/>
      <c r="T24" s="32"/>
      <c r="U24" s="32"/>
      <c r="V24" s="34"/>
      <c r="W24" s="35"/>
      <c r="X24" s="104"/>
      <c r="Y24" s="105" t="s">
        <v>67</v>
      </c>
      <c r="Z24" s="99" t="s">
        <v>140</v>
      </c>
      <c r="AA24" s="107" t="s">
        <v>141</v>
      </c>
      <c r="AB24" s="39" t="s">
        <v>36</v>
      </c>
    </row>
    <row r="25" spans="1:28" ht="45" x14ac:dyDescent="0.3">
      <c r="A25" s="106" t="s">
        <v>54</v>
      </c>
      <c r="B25" s="1082" t="s">
        <v>142</v>
      </c>
      <c r="C25" s="99">
        <v>3</v>
      </c>
      <c r="D25" s="99">
        <v>18</v>
      </c>
      <c r="E25" s="99" t="s">
        <v>21</v>
      </c>
      <c r="F25" s="100" t="s">
        <v>125</v>
      </c>
      <c r="G25" s="99" t="s">
        <v>23</v>
      </c>
      <c r="H25" s="1153" t="s">
        <v>2469</v>
      </c>
      <c r="I25" s="100" t="s">
        <v>143</v>
      </c>
      <c r="J25" s="101">
        <v>590</v>
      </c>
      <c r="K25" s="102">
        <v>248.6</v>
      </c>
      <c r="L25" s="103">
        <f>SUM(J25:K25)</f>
        <v>838.6</v>
      </c>
      <c r="M25" s="31"/>
      <c r="N25" s="32"/>
      <c r="O25" s="32"/>
      <c r="P25" s="34"/>
      <c r="Q25" s="34" t="s">
        <v>144</v>
      </c>
      <c r="R25" s="108"/>
      <c r="S25" s="32"/>
      <c r="T25" s="32"/>
      <c r="U25" s="32"/>
      <c r="V25" s="34"/>
      <c r="W25" s="35"/>
      <c r="X25" s="104"/>
      <c r="Y25" s="105" t="s">
        <v>145</v>
      </c>
      <c r="Z25" s="66" t="s">
        <v>146</v>
      </c>
      <c r="AA25" s="107" t="s">
        <v>136</v>
      </c>
      <c r="AB25" s="39" t="s">
        <v>36</v>
      </c>
    </row>
    <row r="26" spans="1:28" ht="22.5" x14ac:dyDescent="0.3">
      <c r="A26" s="106" t="s">
        <v>54</v>
      </c>
      <c r="B26" s="1082" t="s">
        <v>147</v>
      </c>
      <c r="C26" s="99">
        <v>2</v>
      </c>
      <c r="D26" s="99">
        <v>14</v>
      </c>
      <c r="E26" s="99" t="s">
        <v>21</v>
      </c>
      <c r="F26" s="100" t="s">
        <v>125</v>
      </c>
      <c r="G26" s="99" t="s">
        <v>23</v>
      </c>
      <c r="H26" s="1153" t="s">
        <v>2469</v>
      </c>
      <c r="I26" s="100" t="s">
        <v>143</v>
      </c>
      <c r="J26" s="101">
        <v>480</v>
      </c>
      <c r="K26" s="102">
        <v>178.6</v>
      </c>
      <c r="L26" s="103">
        <f>SUM(J26:K26)</f>
        <v>658.6</v>
      </c>
      <c r="M26" s="31"/>
      <c r="N26" s="32"/>
      <c r="O26" s="32"/>
      <c r="P26" s="34"/>
      <c r="Q26" s="34"/>
      <c r="R26" s="34"/>
      <c r="S26" s="32"/>
      <c r="T26" s="32"/>
      <c r="U26" s="32" t="s">
        <v>148</v>
      </c>
      <c r="V26" s="34"/>
      <c r="W26" s="35"/>
      <c r="X26" s="104"/>
      <c r="Y26" s="105" t="s">
        <v>149</v>
      </c>
      <c r="Z26" s="99" t="s">
        <v>150</v>
      </c>
      <c r="AA26" s="107" t="s">
        <v>151</v>
      </c>
      <c r="AB26" s="39" t="s">
        <v>36</v>
      </c>
    </row>
    <row r="27" spans="1:28" ht="23.25" thickBot="1" x14ac:dyDescent="0.35">
      <c r="A27" s="109" t="s">
        <v>54</v>
      </c>
      <c r="B27" s="1083" t="s">
        <v>147</v>
      </c>
      <c r="C27" s="110">
        <v>2</v>
      </c>
      <c r="D27" s="110">
        <v>14</v>
      </c>
      <c r="E27" s="110" t="s">
        <v>21</v>
      </c>
      <c r="F27" s="111" t="s">
        <v>125</v>
      </c>
      <c r="G27" s="110" t="s">
        <v>77</v>
      </c>
      <c r="H27" s="1158" t="s">
        <v>2855</v>
      </c>
      <c r="I27" s="111" t="s">
        <v>152</v>
      </c>
      <c r="J27" s="112">
        <v>480</v>
      </c>
      <c r="K27" s="113">
        <v>217</v>
      </c>
      <c r="L27" s="114">
        <f t="shared" si="3"/>
        <v>697</v>
      </c>
      <c r="M27" s="54"/>
      <c r="N27" s="55"/>
      <c r="O27" s="55" t="s">
        <v>59</v>
      </c>
      <c r="P27" s="56"/>
      <c r="Q27" s="56"/>
      <c r="R27" s="56"/>
      <c r="S27" s="55"/>
      <c r="T27" s="55"/>
      <c r="U27" s="55"/>
      <c r="V27" s="56"/>
      <c r="W27" s="57"/>
      <c r="X27" s="115"/>
      <c r="Y27" s="116" t="s">
        <v>67</v>
      </c>
      <c r="Z27" s="110" t="s">
        <v>150</v>
      </c>
      <c r="AA27" s="117" t="s">
        <v>151</v>
      </c>
      <c r="AB27" s="118" t="s">
        <v>36</v>
      </c>
    </row>
    <row r="28" spans="1:28" ht="33.75" x14ac:dyDescent="0.3">
      <c r="A28" s="119" t="s">
        <v>131</v>
      </c>
      <c r="B28" s="1076" t="s">
        <v>153</v>
      </c>
      <c r="C28" s="12">
        <v>3</v>
      </c>
      <c r="D28" s="12">
        <v>20</v>
      </c>
      <c r="E28" s="12" t="s">
        <v>154</v>
      </c>
      <c r="F28" s="13" t="s">
        <v>155</v>
      </c>
      <c r="G28" s="12" t="s">
        <v>126</v>
      </c>
      <c r="H28" s="1169" t="s">
        <v>3096</v>
      </c>
      <c r="I28" s="13" t="s">
        <v>156</v>
      </c>
      <c r="J28" s="14">
        <v>0</v>
      </c>
      <c r="K28" s="15">
        <v>0</v>
      </c>
      <c r="L28" s="16">
        <f t="shared" si="3"/>
        <v>0</v>
      </c>
      <c r="M28" s="17"/>
      <c r="N28" s="18"/>
      <c r="O28" s="18"/>
      <c r="P28" s="19" t="s">
        <v>87</v>
      </c>
      <c r="Q28" s="19"/>
      <c r="R28" s="19"/>
      <c r="S28" s="18"/>
      <c r="T28" s="18"/>
      <c r="U28" s="18"/>
      <c r="V28" s="19"/>
      <c r="W28" s="20"/>
      <c r="X28" s="21"/>
      <c r="Y28" s="22" t="s">
        <v>157</v>
      </c>
      <c r="Z28" s="62" t="s">
        <v>158</v>
      </c>
      <c r="AA28" s="120" t="s">
        <v>159</v>
      </c>
      <c r="AB28" s="121" t="s">
        <v>36</v>
      </c>
    </row>
    <row r="29" spans="1:28" ht="33.75" x14ac:dyDescent="0.3">
      <c r="A29" s="122" t="s">
        <v>131</v>
      </c>
      <c r="B29" s="1074" t="s">
        <v>153</v>
      </c>
      <c r="C29" s="41">
        <v>3</v>
      </c>
      <c r="D29" s="41">
        <v>20</v>
      </c>
      <c r="E29" s="41" t="s">
        <v>154</v>
      </c>
      <c r="F29" s="42" t="s">
        <v>155</v>
      </c>
      <c r="G29" s="41" t="s">
        <v>85</v>
      </c>
      <c r="H29" s="1154" t="s">
        <v>3093</v>
      </c>
      <c r="I29" s="42" t="s">
        <v>160</v>
      </c>
      <c r="J29" s="43">
        <v>0</v>
      </c>
      <c r="K29" s="29">
        <v>0</v>
      </c>
      <c r="L29" s="30">
        <f t="shared" si="3"/>
        <v>0</v>
      </c>
      <c r="M29" s="31"/>
      <c r="N29" s="32"/>
      <c r="O29" s="32"/>
      <c r="P29" s="34" t="s">
        <v>87</v>
      </c>
      <c r="Q29" s="34"/>
      <c r="R29" s="34"/>
      <c r="S29" s="32"/>
      <c r="T29" s="32"/>
      <c r="U29" s="32"/>
      <c r="V29" s="34"/>
      <c r="W29" s="35"/>
      <c r="X29" s="36"/>
      <c r="Y29" s="45" t="s">
        <v>157</v>
      </c>
      <c r="Z29" s="66" t="s">
        <v>158</v>
      </c>
      <c r="AA29" s="123" t="s">
        <v>159</v>
      </c>
      <c r="AB29" s="124" t="s">
        <v>36</v>
      </c>
    </row>
    <row r="30" spans="1:28" ht="33.75" x14ac:dyDescent="0.3">
      <c r="A30" s="122" t="s">
        <v>131</v>
      </c>
      <c r="B30" s="1074" t="s">
        <v>153</v>
      </c>
      <c r="C30" s="41">
        <v>3</v>
      </c>
      <c r="D30" s="41">
        <v>20</v>
      </c>
      <c r="E30" s="41" t="s">
        <v>154</v>
      </c>
      <c r="F30" s="42" t="s">
        <v>155</v>
      </c>
      <c r="G30" s="41" t="s">
        <v>161</v>
      </c>
      <c r="H30" s="1154" t="s">
        <v>3090</v>
      </c>
      <c r="I30" s="42" t="s">
        <v>162</v>
      </c>
      <c r="J30" s="43">
        <v>0</v>
      </c>
      <c r="K30" s="29">
        <v>0</v>
      </c>
      <c r="L30" s="30">
        <f t="shared" si="3"/>
        <v>0</v>
      </c>
      <c r="M30" s="31"/>
      <c r="N30" s="32"/>
      <c r="O30" s="32"/>
      <c r="P30" s="34" t="s">
        <v>87</v>
      </c>
      <c r="Q30" s="34"/>
      <c r="R30" s="34"/>
      <c r="S30" s="32"/>
      <c r="T30" s="32"/>
      <c r="U30" s="32"/>
      <c r="V30" s="34"/>
      <c r="W30" s="35"/>
      <c r="X30" s="36"/>
      <c r="Y30" s="45" t="s">
        <v>157</v>
      </c>
      <c r="Z30" s="66" t="s">
        <v>158</v>
      </c>
      <c r="AA30" s="123" t="s">
        <v>159</v>
      </c>
      <c r="AB30" s="124" t="s">
        <v>36</v>
      </c>
    </row>
    <row r="31" spans="1:28" ht="33.75" x14ac:dyDescent="0.3">
      <c r="A31" s="122" t="s">
        <v>131</v>
      </c>
      <c r="B31" s="1074" t="s">
        <v>153</v>
      </c>
      <c r="C31" s="41">
        <v>3</v>
      </c>
      <c r="D31" s="41">
        <v>20</v>
      </c>
      <c r="E31" s="41" t="s">
        <v>154</v>
      </c>
      <c r="F31" s="42" t="s">
        <v>155</v>
      </c>
      <c r="G31" s="41" t="s">
        <v>44</v>
      </c>
      <c r="H31" s="1154" t="s">
        <v>3088</v>
      </c>
      <c r="I31" s="42" t="s">
        <v>163</v>
      </c>
      <c r="J31" s="43">
        <v>0</v>
      </c>
      <c r="K31" s="29">
        <v>0</v>
      </c>
      <c r="L31" s="30">
        <f t="shared" si="3"/>
        <v>0</v>
      </c>
      <c r="M31" s="31"/>
      <c r="N31" s="32"/>
      <c r="O31" s="32"/>
      <c r="P31" s="34" t="s">
        <v>87</v>
      </c>
      <c r="Q31" s="34"/>
      <c r="R31" s="34"/>
      <c r="S31" s="32"/>
      <c r="T31" s="32"/>
      <c r="U31" s="32"/>
      <c r="V31" s="34"/>
      <c r="W31" s="35"/>
      <c r="X31" s="36"/>
      <c r="Y31" s="45" t="s">
        <v>157</v>
      </c>
      <c r="Z31" s="66" t="s">
        <v>158</v>
      </c>
      <c r="AA31" s="123" t="s">
        <v>159</v>
      </c>
      <c r="AB31" s="124" t="s">
        <v>36</v>
      </c>
    </row>
    <row r="32" spans="1:28" ht="34.5" thickBot="1" x14ac:dyDescent="0.35">
      <c r="A32" s="125" t="s">
        <v>131</v>
      </c>
      <c r="B32" s="1075" t="s">
        <v>153</v>
      </c>
      <c r="C32" s="49">
        <v>3</v>
      </c>
      <c r="D32" s="49">
        <v>20</v>
      </c>
      <c r="E32" s="49" t="s">
        <v>154</v>
      </c>
      <c r="F32" s="50" t="s">
        <v>155</v>
      </c>
      <c r="G32" s="49" t="s">
        <v>96</v>
      </c>
      <c r="H32" s="1159" t="s">
        <v>3085</v>
      </c>
      <c r="I32" s="50" t="s">
        <v>164</v>
      </c>
      <c r="J32" s="51">
        <v>0</v>
      </c>
      <c r="K32" s="126">
        <v>0</v>
      </c>
      <c r="L32" s="53">
        <f t="shared" si="3"/>
        <v>0</v>
      </c>
      <c r="M32" s="54"/>
      <c r="N32" s="55"/>
      <c r="O32" s="55"/>
      <c r="P32" s="56" t="s">
        <v>87</v>
      </c>
      <c r="Q32" s="56"/>
      <c r="R32" s="56"/>
      <c r="S32" s="55"/>
      <c r="T32" s="55"/>
      <c r="U32" s="55"/>
      <c r="V32" s="56"/>
      <c r="W32" s="57"/>
      <c r="X32" s="58"/>
      <c r="Y32" s="59" t="s">
        <v>157</v>
      </c>
      <c r="Z32" s="127" t="s">
        <v>158</v>
      </c>
      <c r="AA32" s="128" t="s">
        <v>159</v>
      </c>
      <c r="AB32" s="129" t="s">
        <v>36</v>
      </c>
    </row>
    <row r="33" spans="1:28" ht="22.5" x14ac:dyDescent="0.3">
      <c r="A33" s="122" t="s">
        <v>131</v>
      </c>
      <c r="B33" s="1074" t="s">
        <v>165</v>
      </c>
      <c r="C33" s="41">
        <v>3</v>
      </c>
      <c r="D33" s="41">
        <v>18</v>
      </c>
      <c r="E33" s="26" t="s">
        <v>83</v>
      </c>
      <c r="F33" s="27" t="s">
        <v>166</v>
      </c>
      <c r="G33" s="26" t="s">
        <v>126</v>
      </c>
      <c r="H33" s="1170" t="s">
        <v>3067</v>
      </c>
      <c r="I33" s="27" t="s">
        <v>167</v>
      </c>
      <c r="J33" s="43">
        <v>540</v>
      </c>
      <c r="K33" s="29">
        <f>70*2+35*3+43.5*2</f>
        <v>332</v>
      </c>
      <c r="L33" s="30">
        <f>SUM(J33:K33)</f>
        <v>872</v>
      </c>
      <c r="M33" s="31"/>
      <c r="N33" s="32"/>
      <c r="O33" s="32"/>
      <c r="P33" s="34" t="s">
        <v>168</v>
      </c>
      <c r="Q33" s="34"/>
      <c r="R33" s="34"/>
      <c r="S33" s="32"/>
      <c r="T33" s="32"/>
      <c r="U33" s="32"/>
      <c r="V33" s="34"/>
      <c r="W33" s="35"/>
      <c r="X33" s="36"/>
      <c r="Y33" s="45" t="s">
        <v>60</v>
      </c>
      <c r="Z33" s="66" t="s">
        <v>169</v>
      </c>
      <c r="AA33" s="123" t="s">
        <v>170</v>
      </c>
      <c r="AB33" s="130" t="s">
        <v>36</v>
      </c>
    </row>
    <row r="34" spans="1:28" ht="22.5" x14ac:dyDescent="0.3">
      <c r="A34" s="122" t="s">
        <v>131</v>
      </c>
      <c r="B34" s="1074" t="s">
        <v>171</v>
      </c>
      <c r="C34" s="41">
        <v>3</v>
      </c>
      <c r="D34" s="41">
        <v>18</v>
      </c>
      <c r="E34" s="26" t="s">
        <v>83</v>
      </c>
      <c r="F34" s="27" t="s">
        <v>166</v>
      </c>
      <c r="G34" s="26" t="s">
        <v>126</v>
      </c>
      <c r="H34" s="1170" t="s">
        <v>3067</v>
      </c>
      <c r="I34" s="27" t="s">
        <v>167</v>
      </c>
      <c r="J34" s="43">
        <v>560</v>
      </c>
      <c r="K34" s="29">
        <f>70*2+35*3+43.5*2</f>
        <v>332</v>
      </c>
      <c r="L34" s="30">
        <f t="shared" ref="L34" si="4">SUM(J34:K34)</f>
        <v>892</v>
      </c>
      <c r="M34" s="31"/>
      <c r="N34" s="32" t="s">
        <v>172</v>
      </c>
      <c r="O34" s="32"/>
      <c r="P34" s="34"/>
      <c r="Q34" s="34"/>
      <c r="R34" s="34"/>
      <c r="S34" s="32"/>
      <c r="T34" s="32"/>
      <c r="U34" s="32"/>
      <c r="V34" s="34"/>
      <c r="W34" s="35"/>
      <c r="X34" s="36"/>
      <c r="Y34" s="45" t="s">
        <v>60</v>
      </c>
      <c r="Z34" s="66" t="s">
        <v>173</v>
      </c>
      <c r="AA34" s="123" t="s">
        <v>174</v>
      </c>
      <c r="AB34" s="130" t="s">
        <v>36</v>
      </c>
    </row>
    <row r="35" spans="1:28" ht="22.5" x14ac:dyDescent="0.3">
      <c r="A35" s="131" t="s">
        <v>175</v>
      </c>
      <c r="B35" s="1074" t="s">
        <v>176</v>
      </c>
      <c r="C35" s="26">
        <v>2</v>
      </c>
      <c r="D35" s="26">
        <v>14</v>
      </c>
      <c r="E35" s="26" t="s">
        <v>83</v>
      </c>
      <c r="F35" s="27" t="s">
        <v>166</v>
      </c>
      <c r="G35" s="26" t="s">
        <v>126</v>
      </c>
      <c r="H35" s="1170" t="s">
        <v>3070</v>
      </c>
      <c r="I35" s="27" t="s">
        <v>177</v>
      </c>
      <c r="J35" s="28">
        <v>480</v>
      </c>
      <c r="K35" s="44">
        <v>20</v>
      </c>
      <c r="L35" s="68">
        <f>SUM(J35:K35)</f>
        <v>500</v>
      </c>
      <c r="M35" s="69"/>
      <c r="N35" s="33"/>
      <c r="O35" s="33"/>
      <c r="P35" s="70" t="s">
        <v>178</v>
      </c>
      <c r="Q35" s="70"/>
      <c r="R35" s="70"/>
      <c r="S35" s="33"/>
      <c r="T35" s="33"/>
      <c r="U35" s="33"/>
      <c r="V35" s="70"/>
      <c r="W35" s="71"/>
      <c r="X35" s="72"/>
      <c r="Y35" s="37" t="s">
        <v>26</v>
      </c>
      <c r="Z35" s="26" t="s">
        <v>179</v>
      </c>
      <c r="AA35" s="132" t="s">
        <v>180</v>
      </c>
      <c r="AB35" s="39" t="s">
        <v>36</v>
      </c>
    </row>
    <row r="36" spans="1:28" ht="23.25" thickBot="1" x14ac:dyDescent="0.35">
      <c r="A36" s="125" t="s">
        <v>131</v>
      </c>
      <c r="B36" s="1075" t="s">
        <v>181</v>
      </c>
      <c r="C36" s="49">
        <v>3</v>
      </c>
      <c r="D36" s="49">
        <v>18</v>
      </c>
      <c r="E36" s="49" t="s">
        <v>83</v>
      </c>
      <c r="F36" s="50" t="s">
        <v>166</v>
      </c>
      <c r="G36" s="49" t="s">
        <v>126</v>
      </c>
      <c r="H36" s="1159" t="s">
        <v>3070</v>
      </c>
      <c r="I36" s="50" t="s">
        <v>177</v>
      </c>
      <c r="J36" s="51">
        <v>600</v>
      </c>
      <c r="K36" s="126">
        <f>35*3+43.5*2+70*2</f>
        <v>332</v>
      </c>
      <c r="L36" s="53">
        <f t="shared" ref="L36" si="5">SUM(J36:K36)</f>
        <v>932</v>
      </c>
      <c r="M36" s="54"/>
      <c r="N36" s="55"/>
      <c r="O36" s="133" t="s">
        <v>40</v>
      </c>
      <c r="P36" s="56"/>
      <c r="Q36" s="56"/>
      <c r="R36" s="56"/>
      <c r="S36" s="55"/>
      <c r="T36" s="55"/>
      <c r="U36" s="55"/>
      <c r="V36" s="56"/>
      <c r="W36" s="57"/>
      <c r="X36" s="58"/>
      <c r="Y36" s="59" t="s">
        <v>60</v>
      </c>
      <c r="Z36" s="127" t="s">
        <v>182</v>
      </c>
      <c r="AA36" s="128" t="s">
        <v>183</v>
      </c>
      <c r="AB36" s="134" t="s">
        <v>36</v>
      </c>
    </row>
    <row r="37" spans="1:28" ht="33.75" x14ac:dyDescent="0.3">
      <c r="A37" s="131" t="s">
        <v>63</v>
      </c>
      <c r="B37" s="1117" t="s">
        <v>184</v>
      </c>
      <c r="C37" s="26">
        <v>2</v>
      </c>
      <c r="D37" s="26">
        <v>14</v>
      </c>
      <c r="E37" s="26" t="s">
        <v>83</v>
      </c>
      <c r="F37" s="27" t="s">
        <v>185</v>
      </c>
      <c r="G37" s="26" t="s">
        <v>186</v>
      </c>
      <c r="H37" s="1170" t="s">
        <v>2359</v>
      </c>
      <c r="I37" s="27" t="s">
        <v>187</v>
      </c>
      <c r="J37" s="28">
        <v>560</v>
      </c>
      <c r="K37" s="44">
        <v>210</v>
      </c>
      <c r="L37" s="68">
        <f>SUM(J37:K37)</f>
        <v>770</v>
      </c>
      <c r="M37" s="69"/>
      <c r="N37" s="33"/>
      <c r="O37" s="33"/>
      <c r="P37" s="70" t="s">
        <v>128</v>
      </c>
      <c r="Q37" s="70"/>
      <c r="R37" s="70"/>
      <c r="S37" s="33"/>
      <c r="T37" s="33"/>
      <c r="U37" s="33"/>
      <c r="V37" s="34"/>
      <c r="W37" s="71"/>
      <c r="X37" s="72"/>
      <c r="Y37" s="37" t="s">
        <v>60</v>
      </c>
      <c r="Z37" s="26" t="s">
        <v>188</v>
      </c>
      <c r="AA37" s="132" t="s">
        <v>189</v>
      </c>
      <c r="AB37" s="135" t="s">
        <v>36</v>
      </c>
    </row>
    <row r="38" spans="1:28" ht="22.5" x14ac:dyDescent="0.3">
      <c r="A38" s="131" t="s">
        <v>190</v>
      </c>
      <c r="B38" s="1117" t="s">
        <v>191</v>
      </c>
      <c r="C38" s="26">
        <v>30</v>
      </c>
      <c r="D38" s="26">
        <v>7</v>
      </c>
      <c r="E38" s="26" t="s">
        <v>192</v>
      </c>
      <c r="F38" s="27" t="s">
        <v>185</v>
      </c>
      <c r="G38" s="26" t="s">
        <v>161</v>
      </c>
      <c r="H38" s="1170" t="s">
        <v>2357</v>
      </c>
      <c r="I38" s="27" t="s">
        <v>193</v>
      </c>
      <c r="J38" s="28">
        <v>64</v>
      </c>
      <c r="K38" s="44">
        <v>0</v>
      </c>
      <c r="L38" s="68">
        <f>SUM(J38:K38)</f>
        <v>64</v>
      </c>
      <c r="M38" s="69"/>
      <c r="N38" s="33"/>
      <c r="O38" s="33"/>
      <c r="P38" s="70"/>
      <c r="Q38" s="70"/>
      <c r="R38" s="70"/>
      <c r="S38" s="33"/>
      <c r="T38" s="33"/>
      <c r="U38" s="33"/>
      <c r="V38" s="34" t="s">
        <v>194</v>
      </c>
      <c r="W38" s="71"/>
      <c r="X38" s="72"/>
      <c r="Y38" s="37" t="s">
        <v>195</v>
      </c>
      <c r="Z38" s="26" t="s">
        <v>196</v>
      </c>
      <c r="AA38" s="132" t="s">
        <v>197</v>
      </c>
      <c r="AB38" s="39" t="s">
        <v>36</v>
      </c>
    </row>
    <row r="39" spans="1:28" ht="33.75" x14ac:dyDescent="0.3">
      <c r="A39" s="131" t="s">
        <v>63</v>
      </c>
      <c r="B39" s="1117" t="s">
        <v>198</v>
      </c>
      <c r="C39" s="26">
        <v>2</v>
      </c>
      <c r="D39" s="26">
        <v>16</v>
      </c>
      <c r="E39" s="26" t="s">
        <v>199</v>
      </c>
      <c r="F39" s="27" t="s">
        <v>185</v>
      </c>
      <c r="G39" s="26" t="s">
        <v>161</v>
      </c>
      <c r="H39" s="1170" t="s">
        <v>2355</v>
      </c>
      <c r="I39" s="27" t="s">
        <v>200</v>
      </c>
      <c r="J39" s="28">
        <v>440</v>
      </c>
      <c r="K39" s="44">
        <v>214</v>
      </c>
      <c r="L39" s="68">
        <f>SUM(J39:K39)</f>
        <v>654</v>
      </c>
      <c r="M39" s="69"/>
      <c r="N39" s="33"/>
      <c r="O39" s="33"/>
      <c r="P39" s="70"/>
      <c r="Q39" s="70"/>
      <c r="R39" s="70"/>
      <c r="S39" s="33"/>
      <c r="T39" s="33"/>
      <c r="U39" s="136" t="s">
        <v>201</v>
      </c>
      <c r="V39" s="70"/>
      <c r="W39" s="71"/>
      <c r="X39" s="72"/>
      <c r="Y39" s="37" t="s">
        <v>67</v>
      </c>
      <c r="Z39" s="137" t="s">
        <v>202</v>
      </c>
      <c r="AA39" s="132" t="s">
        <v>203</v>
      </c>
      <c r="AB39" s="39" t="s">
        <v>36</v>
      </c>
    </row>
    <row r="40" spans="1:28" ht="22.5" x14ac:dyDescent="0.3">
      <c r="A40" s="131" t="s">
        <v>190</v>
      </c>
      <c r="B40" s="1117" t="s">
        <v>204</v>
      </c>
      <c r="C40" s="26">
        <v>180</v>
      </c>
      <c r="D40" s="26" t="s">
        <v>205</v>
      </c>
      <c r="E40" s="26" t="s">
        <v>206</v>
      </c>
      <c r="F40" s="27" t="s">
        <v>185</v>
      </c>
      <c r="G40" s="26" t="s">
        <v>96</v>
      </c>
      <c r="H40" s="1170" t="s">
        <v>2352</v>
      </c>
      <c r="I40" s="27" t="s">
        <v>207</v>
      </c>
      <c r="J40" s="28">
        <v>280</v>
      </c>
      <c r="K40" s="44">
        <v>0</v>
      </c>
      <c r="L40" s="68">
        <f t="shared" ref="L40:L41" si="6">SUM(J40:K40)</f>
        <v>280</v>
      </c>
      <c r="M40" s="69" t="s">
        <v>194</v>
      </c>
      <c r="N40" s="33"/>
      <c r="O40" s="33"/>
      <c r="P40" s="70"/>
      <c r="Q40" s="70"/>
      <c r="R40" s="70"/>
      <c r="S40" s="33"/>
      <c r="T40" s="33"/>
      <c r="U40" s="136"/>
      <c r="V40" s="70"/>
      <c r="W40" s="71"/>
      <c r="X40" s="72"/>
      <c r="Y40" s="37" t="s">
        <v>208</v>
      </c>
      <c r="Z40" s="137" t="s">
        <v>209</v>
      </c>
      <c r="AA40" s="132" t="s">
        <v>210</v>
      </c>
      <c r="AB40" s="39" t="s">
        <v>36</v>
      </c>
    </row>
    <row r="41" spans="1:28" ht="22.5" x14ac:dyDescent="0.3">
      <c r="A41" s="138" t="s">
        <v>54</v>
      </c>
      <c r="B41" s="1105" t="s">
        <v>211</v>
      </c>
      <c r="C41" s="41">
        <v>3</v>
      </c>
      <c r="D41" s="41">
        <v>18</v>
      </c>
      <c r="E41" s="41" t="s">
        <v>21</v>
      </c>
      <c r="F41" s="42" t="s">
        <v>212</v>
      </c>
      <c r="G41" s="41" t="s">
        <v>57</v>
      </c>
      <c r="H41" s="1154" t="s">
        <v>2352</v>
      </c>
      <c r="I41" s="42" t="s">
        <v>213</v>
      </c>
      <c r="J41" s="43">
        <v>590</v>
      </c>
      <c r="K41" s="29">
        <v>244.2</v>
      </c>
      <c r="L41" s="68">
        <f t="shared" si="6"/>
        <v>834.2</v>
      </c>
      <c r="M41" s="31"/>
      <c r="N41" s="32"/>
      <c r="O41" s="32"/>
      <c r="P41" s="34"/>
      <c r="Q41" s="34"/>
      <c r="R41" s="34"/>
      <c r="S41" s="32"/>
      <c r="T41" s="32"/>
      <c r="U41" s="32"/>
      <c r="V41" s="34"/>
      <c r="W41" s="35" t="s">
        <v>25</v>
      </c>
      <c r="X41" s="36"/>
      <c r="Y41" s="45" t="s">
        <v>214</v>
      </c>
      <c r="Z41" s="41" t="s">
        <v>215</v>
      </c>
      <c r="AA41" s="139" t="s">
        <v>216</v>
      </c>
      <c r="AB41" s="39" t="s">
        <v>36</v>
      </c>
    </row>
    <row r="42" spans="1:28" ht="22.5" x14ac:dyDescent="0.3">
      <c r="A42" s="138" t="s">
        <v>54</v>
      </c>
      <c r="B42" s="1074" t="s">
        <v>211</v>
      </c>
      <c r="C42" s="41">
        <v>3</v>
      </c>
      <c r="D42" s="140">
        <v>18</v>
      </c>
      <c r="E42" s="41" t="s">
        <v>21</v>
      </c>
      <c r="F42" s="42" t="s">
        <v>212</v>
      </c>
      <c r="G42" s="41" t="s">
        <v>57</v>
      </c>
      <c r="H42" s="1154" t="e">
        <v>#N/A</v>
      </c>
      <c r="I42" s="42" t="s">
        <v>217</v>
      </c>
      <c r="J42" s="43">
        <v>590</v>
      </c>
      <c r="K42" s="29">
        <f>30*3+70*2+43.5*2</f>
        <v>317</v>
      </c>
      <c r="L42" s="30">
        <f>SUM(J42:K42)</f>
        <v>907</v>
      </c>
      <c r="M42" s="31" t="s">
        <v>218</v>
      </c>
      <c r="N42" s="32"/>
      <c r="O42" s="32"/>
      <c r="P42" s="34"/>
      <c r="Q42" s="34"/>
      <c r="R42" s="34"/>
      <c r="S42" s="32"/>
      <c r="T42" s="32"/>
      <c r="U42" s="32"/>
      <c r="V42" s="34"/>
      <c r="W42" s="35"/>
      <c r="X42" s="36"/>
      <c r="Y42" s="45" t="s">
        <v>67</v>
      </c>
      <c r="Z42" s="41" t="s">
        <v>219</v>
      </c>
      <c r="AA42" s="139" t="s">
        <v>220</v>
      </c>
      <c r="AB42" s="39" t="s">
        <v>36</v>
      </c>
    </row>
    <row r="43" spans="1:28" ht="23.25" thickBot="1" x14ac:dyDescent="0.35">
      <c r="A43" s="141" t="s">
        <v>54</v>
      </c>
      <c r="B43" s="1108" t="s">
        <v>221</v>
      </c>
      <c r="C43" s="49">
        <v>2</v>
      </c>
      <c r="D43" s="49">
        <v>14</v>
      </c>
      <c r="E43" s="49" t="s">
        <v>222</v>
      </c>
      <c r="F43" s="50" t="s">
        <v>212</v>
      </c>
      <c r="G43" s="49" t="s">
        <v>57</v>
      </c>
      <c r="H43" s="1159" t="e">
        <v>#N/A</v>
      </c>
      <c r="I43" s="50" t="s">
        <v>217</v>
      </c>
      <c r="J43" s="51">
        <v>440</v>
      </c>
      <c r="K43" s="126">
        <f>30*2+70+43.5*2</f>
        <v>217</v>
      </c>
      <c r="L43" s="53">
        <f>SUM(J43:K43)</f>
        <v>657</v>
      </c>
      <c r="M43" s="54"/>
      <c r="N43" s="55"/>
      <c r="O43" s="55"/>
      <c r="P43" s="56"/>
      <c r="Q43" s="56"/>
      <c r="R43" s="56"/>
      <c r="S43" s="55"/>
      <c r="T43" s="55"/>
      <c r="U43" s="55"/>
      <c r="V43" s="56" t="s">
        <v>223</v>
      </c>
      <c r="W43" s="57"/>
      <c r="X43" s="58"/>
      <c r="Y43" s="59" t="s">
        <v>67</v>
      </c>
      <c r="Z43" s="49" t="s">
        <v>224</v>
      </c>
      <c r="AA43" s="142" t="s">
        <v>225</v>
      </c>
      <c r="AB43" s="118" t="s">
        <v>36</v>
      </c>
    </row>
    <row r="44" spans="1:28" ht="22.5" x14ac:dyDescent="0.3">
      <c r="A44" s="143" t="s">
        <v>54</v>
      </c>
      <c r="B44" s="1076" t="s">
        <v>226</v>
      </c>
      <c r="C44" s="12">
        <v>1</v>
      </c>
      <c r="D44" s="12">
        <v>7</v>
      </c>
      <c r="E44" s="12" t="s">
        <v>21</v>
      </c>
      <c r="F44" s="13" t="s">
        <v>227</v>
      </c>
      <c r="G44" s="12" t="s">
        <v>228</v>
      </c>
      <c r="H44" s="1169" t="s">
        <v>2372</v>
      </c>
      <c r="I44" s="13" t="s">
        <v>229</v>
      </c>
      <c r="J44" s="14">
        <v>300</v>
      </c>
      <c r="K44" s="15">
        <v>122</v>
      </c>
      <c r="L44" s="16">
        <f>SUM(J44:K44)</f>
        <v>422</v>
      </c>
      <c r="M44" s="17"/>
      <c r="N44" s="18">
        <v>5</v>
      </c>
      <c r="O44" s="18"/>
      <c r="P44" s="19"/>
      <c r="Q44" s="19"/>
      <c r="R44" s="19"/>
      <c r="S44" s="18"/>
      <c r="T44" s="18"/>
      <c r="U44" s="18"/>
      <c r="V44" s="19"/>
      <c r="W44" s="20"/>
      <c r="X44" s="21"/>
      <c r="Y44" s="22" t="s">
        <v>60</v>
      </c>
      <c r="Z44" s="12" t="s">
        <v>230</v>
      </c>
      <c r="AA44" s="144" t="s">
        <v>231</v>
      </c>
      <c r="AB44" s="22" t="s">
        <v>36</v>
      </c>
    </row>
    <row r="45" spans="1:28" ht="22.5" x14ac:dyDescent="0.3">
      <c r="A45" s="122" t="s">
        <v>54</v>
      </c>
      <c r="B45" s="1074" t="s">
        <v>232</v>
      </c>
      <c r="C45" s="41">
        <v>2</v>
      </c>
      <c r="D45" s="41">
        <v>14</v>
      </c>
      <c r="E45" s="41" t="s">
        <v>21</v>
      </c>
      <c r="F45" s="42" t="s">
        <v>227</v>
      </c>
      <c r="G45" s="41" t="s">
        <v>228</v>
      </c>
      <c r="H45" s="1154" t="s">
        <v>2372</v>
      </c>
      <c r="I45" s="42" t="s">
        <v>229</v>
      </c>
      <c r="J45" s="43">
        <v>630</v>
      </c>
      <c r="K45" s="29">
        <v>227</v>
      </c>
      <c r="L45" s="30">
        <f t="shared" ref="L45:L51" si="7">SUM(J45:K45)</f>
        <v>857</v>
      </c>
      <c r="M45" s="31"/>
      <c r="N45" s="32"/>
      <c r="O45" s="32"/>
      <c r="P45" s="34"/>
      <c r="Q45" s="34"/>
      <c r="R45" s="34" t="s">
        <v>233</v>
      </c>
      <c r="S45" s="32"/>
      <c r="T45" s="32"/>
      <c r="U45" s="32"/>
      <c r="V45" s="34"/>
      <c r="W45" s="35"/>
      <c r="X45" s="36"/>
      <c r="Y45" s="45" t="s">
        <v>60</v>
      </c>
      <c r="Z45" s="66" t="s">
        <v>234</v>
      </c>
      <c r="AA45" s="123" t="s">
        <v>235</v>
      </c>
      <c r="AB45" s="124" t="s">
        <v>36</v>
      </c>
    </row>
    <row r="46" spans="1:28" ht="22.5" x14ac:dyDescent="0.3">
      <c r="A46" s="138" t="s">
        <v>54</v>
      </c>
      <c r="B46" s="1074" t="s">
        <v>236</v>
      </c>
      <c r="C46" s="41">
        <v>1</v>
      </c>
      <c r="D46" s="41">
        <v>7</v>
      </c>
      <c r="E46" s="41" t="s">
        <v>21</v>
      </c>
      <c r="F46" s="42" t="s">
        <v>227</v>
      </c>
      <c r="G46" s="41" t="s">
        <v>23</v>
      </c>
      <c r="H46" s="1154" t="s">
        <v>2385</v>
      </c>
      <c r="I46" s="42" t="s">
        <v>237</v>
      </c>
      <c r="J46" s="43">
        <v>300</v>
      </c>
      <c r="K46" s="29">
        <v>117</v>
      </c>
      <c r="L46" s="30">
        <f t="shared" si="7"/>
        <v>417</v>
      </c>
      <c r="M46" s="31"/>
      <c r="N46" s="32">
        <v>27</v>
      </c>
      <c r="O46" s="32"/>
      <c r="P46" s="34"/>
      <c r="Q46" s="34"/>
      <c r="R46" s="34"/>
      <c r="S46" s="32"/>
      <c r="T46" s="32"/>
      <c r="U46" s="32"/>
      <c r="V46" s="34"/>
      <c r="W46" s="35"/>
      <c r="X46" s="36"/>
      <c r="Y46" s="45" t="s">
        <v>67</v>
      </c>
      <c r="Z46" s="41" t="s">
        <v>238</v>
      </c>
      <c r="AA46" s="139" t="s">
        <v>239</v>
      </c>
      <c r="AB46" s="145" t="s">
        <v>240</v>
      </c>
    </row>
    <row r="47" spans="1:28" ht="22.5" x14ac:dyDescent="0.3">
      <c r="A47" s="138" t="s">
        <v>54</v>
      </c>
      <c r="B47" s="1074" t="s">
        <v>241</v>
      </c>
      <c r="C47" s="41">
        <v>1</v>
      </c>
      <c r="D47" s="41">
        <v>6</v>
      </c>
      <c r="E47" s="41" t="s">
        <v>242</v>
      </c>
      <c r="F47" s="42" t="s">
        <v>227</v>
      </c>
      <c r="G47" s="41" t="s">
        <v>23</v>
      </c>
      <c r="H47" s="1154" t="s">
        <v>2385</v>
      </c>
      <c r="I47" s="42" t="s">
        <v>237</v>
      </c>
      <c r="J47" s="43">
        <v>300</v>
      </c>
      <c r="K47" s="29">
        <v>117</v>
      </c>
      <c r="L47" s="30">
        <f>SUM(J47:K47)</f>
        <v>417</v>
      </c>
      <c r="M47" s="31"/>
      <c r="N47" s="32"/>
      <c r="O47" s="32"/>
      <c r="P47" s="34">
        <v>12</v>
      </c>
      <c r="Q47" s="34"/>
      <c r="R47" s="34"/>
      <c r="S47" s="32"/>
      <c r="T47" s="32"/>
      <c r="U47" s="32"/>
      <c r="V47" s="34"/>
      <c r="W47" s="35"/>
      <c r="X47" s="36"/>
      <c r="Y47" s="45" t="s">
        <v>67</v>
      </c>
      <c r="Z47" s="41" t="s">
        <v>243</v>
      </c>
      <c r="AA47" s="139" t="s">
        <v>244</v>
      </c>
      <c r="AB47" s="45" t="s">
        <v>36</v>
      </c>
    </row>
    <row r="48" spans="1:28" ht="22.5" x14ac:dyDescent="0.3">
      <c r="A48" s="138" t="s">
        <v>54</v>
      </c>
      <c r="B48" s="1074" t="s">
        <v>245</v>
      </c>
      <c r="C48" s="41">
        <v>3</v>
      </c>
      <c r="D48" s="41">
        <v>18</v>
      </c>
      <c r="E48" s="41" t="s">
        <v>21</v>
      </c>
      <c r="F48" s="42" t="s">
        <v>227</v>
      </c>
      <c r="G48" s="41" t="s">
        <v>38</v>
      </c>
      <c r="H48" s="1154" t="s">
        <v>2364</v>
      </c>
      <c r="I48" s="42" t="s">
        <v>246</v>
      </c>
      <c r="J48" s="43">
        <v>590</v>
      </c>
      <c r="K48" s="29">
        <v>317</v>
      </c>
      <c r="L48" s="30">
        <f>SUM(J48:K48)</f>
        <v>907</v>
      </c>
      <c r="M48" s="31"/>
      <c r="N48" s="32" t="s">
        <v>139</v>
      </c>
      <c r="O48" s="32"/>
      <c r="P48" s="34"/>
      <c r="Q48" s="34"/>
      <c r="R48" s="34"/>
      <c r="S48" s="32"/>
      <c r="T48" s="32"/>
      <c r="U48" s="32"/>
      <c r="V48" s="34"/>
      <c r="W48" s="35"/>
      <c r="X48" s="36"/>
      <c r="Y48" s="45" t="s">
        <v>67</v>
      </c>
      <c r="Z48" s="41" t="s">
        <v>247</v>
      </c>
      <c r="AA48" s="139" t="s">
        <v>248</v>
      </c>
      <c r="AB48" s="45" t="s">
        <v>36</v>
      </c>
    </row>
    <row r="49" spans="1:28" ht="22.5" x14ac:dyDescent="0.3">
      <c r="A49" s="138" t="s">
        <v>54</v>
      </c>
      <c r="B49" s="1074" t="s">
        <v>249</v>
      </c>
      <c r="C49" s="41">
        <v>3</v>
      </c>
      <c r="D49" s="41">
        <v>18</v>
      </c>
      <c r="E49" s="41" t="s">
        <v>21</v>
      </c>
      <c r="F49" s="42" t="s">
        <v>227</v>
      </c>
      <c r="G49" s="41" t="s">
        <v>65</v>
      </c>
      <c r="H49" s="1154" t="s">
        <v>2367</v>
      </c>
      <c r="I49" s="42" t="s">
        <v>250</v>
      </c>
      <c r="J49" s="43">
        <v>580</v>
      </c>
      <c r="K49" s="29">
        <v>317</v>
      </c>
      <c r="L49" s="30">
        <f t="shared" si="7"/>
        <v>897</v>
      </c>
      <c r="M49" s="31" t="s">
        <v>251</v>
      </c>
      <c r="N49" s="32" t="s">
        <v>121</v>
      </c>
      <c r="O49" s="32"/>
      <c r="P49" s="34"/>
      <c r="Q49" s="34"/>
      <c r="R49" s="34"/>
      <c r="S49" s="32"/>
      <c r="T49" s="32"/>
      <c r="U49" s="32"/>
      <c r="V49" s="34"/>
      <c r="W49" s="35"/>
      <c r="X49" s="36"/>
      <c r="Y49" s="45" t="s">
        <v>67</v>
      </c>
      <c r="Z49" s="41" t="s">
        <v>252</v>
      </c>
      <c r="AA49" s="139" t="s">
        <v>253</v>
      </c>
      <c r="AB49" s="45" t="s">
        <v>36</v>
      </c>
    </row>
    <row r="50" spans="1:28" ht="33.75" x14ac:dyDescent="0.3">
      <c r="A50" s="138" t="s">
        <v>54</v>
      </c>
      <c r="B50" s="1074" t="s">
        <v>254</v>
      </c>
      <c r="C50" s="41">
        <v>3</v>
      </c>
      <c r="D50" s="41">
        <v>18</v>
      </c>
      <c r="E50" s="41" t="s">
        <v>21</v>
      </c>
      <c r="F50" s="42" t="s">
        <v>227</v>
      </c>
      <c r="G50" s="41" t="s">
        <v>57</v>
      </c>
      <c r="H50" s="1154" t="s">
        <v>2361</v>
      </c>
      <c r="I50" s="42" t="s">
        <v>255</v>
      </c>
      <c r="J50" s="43">
        <v>590</v>
      </c>
      <c r="K50" s="29">
        <v>317</v>
      </c>
      <c r="L50" s="30">
        <f t="shared" si="7"/>
        <v>907</v>
      </c>
      <c r="M50" s="31"/>
      <c r="N50" s="32"/>
      <c r="O50" s="32"/>
      <c r="P50" s="34"/>
      <c r="Q50" s="34"/>
      <c r="R50" s="34" t="s">
        <v>168</v>
      </c>
      <c r="S50" s="32"/>
      <c r="T50" s="32"/>
      <c r="U50" s="32"/>
      <c r="V50" s="34"/>
      <c r="W50" s="35"/>
      <c r="X50" s="36"/>
      <c r="Y50" s="45" t="s">
        <v>67</v>
      </c>
      <c r="Z50" s="41" t="s">
        <v>256</v>
      </c>
      <c r="AA50" s="139" t="s">
        <v>257</v>
      </c>
      <c r="AB50" s="45" t="s">
        <v>240</v>
      </c>
    </row>
    <row r="51" spans="1:28" ht="23.25" thickBot="1" x14ac:dyDescent="0.35">
      <c r="A51" s="141" t="s">
        <v>54</v>
      </c>
      <c r="B51" s="1075" t="s">
        <v>258</v>
      </c>
      <c r="C51" s="49">
        <v>2</v>
      </c>
      <c r="D51" s="49">
        <v>12</v>
      </c>
      <c r="E51" s="49" t="s">
        <v>242</v>
      </c>
      <c r="F51" s="50" t="s">
        <v>227</v>
      </c>
      <c r="G51" s="49" t="s">
        <v>57</v>
      </c>
      <c r="H51" s="1159" t="s">
        <v>2361</v>
      </c>
      <c r="I51" s="50" t="s">
        <v>255</v>
      </c>
      <c r="J51" s="51">
        <v>480</v>
      </c>
      <c r="K51" s="126">
        <v>217</v>
      </c>
      <c r="L51" s="53">
        <f t="shared" si="7"/>
        <v>697</v>
      </c>
      <c r="M51" s="54"/>
      <c r="N51" s="55"/>
      <c r="O51" s="55" t="s">
        <v>259</v>
      </c>
      <c r="P51" s="56"/>
      <c r="Q51" s="56"/>
      <c r="R51" s="56"/>
      <c r="S51" s="55"/>
      <c r="T51" s="55"/>
      <c r="U51" s="55"/>
      <c r="V51" s="56"/>
      <c r="W51" s="57"/>
      <c r="X51" s="58"/>
      <c r="Y51" s="59" t="s">
        <v>67</v>
      </c>
      <c r="Z51" s="49" t="s">
        <v>243</v>
      </c>
      <c r="AA51" s="142" t="s">
        <v>260</v>
      </c>
      <c r="AB51" s="59" t="s">
        <v>36</v>
      </c>
    </row>
    <row r="52" spans="1:28" ht="22.5" x14ac:dyDescent="0.3">
      <c r="A52" s="143" t="s">
        <v>63</v>
      </c>
      <c r="B52" s="1076" t="s">
        <v>261</v>
      </c>
      <c r="C52" s="12">
        <v>2</v>
      </c>
      <c r="D52" s="12">
        <v>16</v>
      </c>
      <c r="E52" s="12" t="s">
        <v>262</v>
      </c>
      <c r="F52" s="13" t="s">
        <v>263</v>
      </c>
      <c r="G52" s="12" t="s">
        <v>264</v>
      </c>
      <c r="H52" s="1169" t="s">
        <v>2382</v>
      </c>
      <c r="I52" s="13" t="s">
        <v>265</v>
      </c>
      <c r="J52" s="14">
        <v>420</v>
      </c>
      <c r="K52" s="15">
        <v>217</v>
      </c>
      <c r="L52" s="16">
        <f>SUM(J52:K52)</f>
        <v>637</v>
      </c>
      <c r="M52" s="17" t="s">
        <v>201</v>
      </c>
      <c r="N52" s="18"/>
      <c r="O52" s="18"/>
      <c r="P52" s="19"/>
      <c r="Q52" s="19"/>
      <c r="R52" s="19"/>
      <c r="S52" s="18"/>
      <c r="T52" s="18"/>
      <c r="U52" s="18"/>
      <c r="V52" s="19"/>
      <c r="W52" s="20"/>
      <c r="X52" s="21"/>
      <c r="Y52" s="22" t="s">
        <v>60</v>
      </c>
      <c r="Z52" s="12" t="s">
        <v>266</v>
      </c>
      <c r="AA52" s="144" t="s">
        <v>267</v>
      </c>
      <c r="AB52" s="22" t="s">
        <v>36</v>
      </c>
    </row>
    <row r="53" spans="1:28" ht="22.5" x14ac:dyDescent="0.3">
      <c r="A53" s="122" t="s">
        <v>131</v>
      </c>
      <c r="B53" s="1077" t="s">
        <v>268</v>
      </c>
      <c r="C53" s="41">
        <v>3</v>
      </c>
      <c r="D53" s="41">
        <v>24</v>
      </c>
      <c r="E53" s="41" t="s">
        <v>83</v>
      </c>
      <c r="F53" s="42" t="s">
        <v>263</v>
      </c>
      <c r="G53" s="41" t="s">
        <v>44</v>
      </c>
      <c r="H53" s="1154" t="s">
        <v>2379</v>
      </c>
      <c r="I53" s="42" t="s">
        <v>269</v>
      </c>
      <c r="J53" s="43">
        <v>720</v>
      </c>
      <c r="K53" s="29">
        <v>317</v>
      </c>
      <c r="L53" s="30">
        <f t="shared" ref="L53:L54" si="8">SUM(J53:K53)</f>
        <v>1037</v>
      </c>
      <c r="M53" s="31"/>
      <c r="N53" s="32"/>
      <c r="O53" s="32" t="s">
        <v>270</v>
      </c>
      <c r="P53" s="34"/>
      <c r="Q53" s="34"/>
      <c r="R53" s="34"/>
      <c r="S53" s="32"/>
      <c r="T53" s="32"/>
      <c r="U53" s="32"/>
      <c r="V53" s="34"/>
      <c r="W53" s="35"/>
      <c r="X53" s="36"/>
      <c r="Y53" s="45" t="s">
        <v>60</v>
      </c>
      <c r="Z53" s="66" t="s">
        <v>271</v>
      </c>
      <c r="AA53" s="123" t="s">
        <v>272</v>
      </c>
      <c r="AB53" s="124" t="s">
        <v>36</v>
      </c>
    </row>
    <row r="54" spans="1:28" ht="23.25" thickBot="1" x14ac:dyDescent="0.35">
      <c r="A54" s="141" t="s">
        <v>54</v>
      </c>
      <c r="B54" s="1118" t="s">
        <v>273</v>
      </c>
      <c r="C54" s="49">
        <v>3</v>
      </c>
      <c r="D54" s="49">
        <v>18</v>
      </c>
      <c r="E54" s="49" t="s">
        <v>21</v>
      </c>
      <c r="F54" s="50" t="s">
        <v>263</v>
      </c>
      <c r="G54" s="49" t="s">
        <v>44</v>
      </c>
      <c r="H54" s="1159" t="s">
        <v>2379</v>
      </c>
      <c r="I54" s="50" t="s">
        <v>269</v>
      </c>
      <c r="J54" s="51">
        <v>640</v>
      </c>
      <c r="K54" s="126">
        <v>317</v>
      </c>
      <c r="L54" s="53">
        <f t="shared" si="8"/>
        <v>957</v>
      </c>
      <c r="M54" s="54"/>
      <c r="N54" s="55"/>
      <c r="O54" s="55"/>
      <c r="P54" s="56"/>
      <c r="Q54" s="56"/>
      <c r="R54" s="56"/>
      <c r="S54" s="55" t="s">
        <v>32</v>
      </c>
      <c r="T54" s="55"/>
      <c r="U54" s="55"/>
      <c r="V54" s="56"/>
      <c r="W54" s="57"/>
      <c r="X54" s="58"/>
      <c r="Y54" s="59" t="s">
        <v>67</v>
      </c>
      <c r="Z54" s="49" t="s">
        <v>274</v>
      </c>
      <c r="AA54" s="142" t="s">
        <v>275</v>
      </c>
      <c r="AB54" s="59" t="s">
        <v>36</v>
      </c>
    </row>
    <row r="55" spans="1:28" ht="22.5" x14ac:dyDescent="0.3">
      <c r="A55" s="143" t="s">
        <v>63</v>
      </c>
      <c r="B55" s="1076" t="s">
        <v>276</v>
      </c>
      <c r="C55" s="12">
        <v>3</v>
      </c>
      <c r="D55" s="12">
        <v>24</v>
      </c>
      <c r="E55" s="12" t="s">
        <v>199</v>
      </c>
      <c r="F55" s="13" t="s">
        <v>277</v>
      </c>
      <c r="G55" s="12" t="s">
        <v>186</v>
      </c>
      <c r="H55" s="1169" t="s">
        <v>2349</v>
      </c>
      <c r="I55" s="13" t="s">
        <v>278</v>
      </c>
      <c r="J55" s="14">
        <v>490</v>
      </c>
      <c r="K55" s="15">
        <v>15</v>
      </c>
      <c r="L55" s="16">
        <f>SUM(J55:K55)</f>
        <v>505</v>
      </c>
      <c r="M55" s="17"/>
      <c r="N55" s="18"/>
      <c r="O55" s="18"/>
      <c r="P55" s="19"/>
      <c r="Q55" s="19"/>
      <c r="R55" s="19"/>
      <c r="S55" s="18"/>
      <c r="T55" s="18"/>
      <c r="U55" s="18" t="s">
        <v>279</v>
      </c>
      <c r="V55" s="19"/>
      <c r="W55" s="20"/>
      <c r="X55" s="21"/>
      <c r="Y55" s="22" t="s">
        <v>280</v>
      </c>
      <c r="Z55" s="12" t="s">
        <v>281</v>
      </c>
      <c r="AA55" s="144" t="s">
        <v>282</v>
      </c>
      <c r="AB55" s="22" t="s">
        <v>36</v>
      </c>
    </row>
    <row r="56" spans="1:28" ht="22.5" x14ac:dyDescent="0.3">
      <c r="A56" s="122" t="s">
        <v>131</v>
      </c>
      <c r="B56" s="1074" t="s">
        <v>283</v>
      </c>
      <c r="C56" s="41">
        <v>2</v>
      </c>
      <c r="D56" s="41">
        <v>16</v>
      </c>
      <c r="E56" s="41" t="s">
        <v>199</v>
      </c>
      <c r="F56" s="42" t="s">
        <v>277</v>
      </c>
      <c r="G56" s="41" t="s">
        <v>85</v>
      </c>
      <c r="H56" s="1154" t="s">
        <v>2347</v>
      </c>
      <c r="I56" s="42" t="s">
        <v>284</v>
      </c>
      <c r="J56" s="43">
        <v>520</v>
      </c>
      <c r="K56" s="29">
        <v>217</v>
      </c>
      <c r="L56" s="30">
        <f t="shared" ref="L56:L57" si="9">SUM(J56:K56)</f>
        <v>737</v>
      </c>
      <c r="M56" s="31"/>
      <c r="N56" s="32"/>
      <c r="O56" s="32"/>
      <c r="P56" s="34"/>
      <c r="Q56" s="34"/>
      <c r="R56" s="34"/>
      <c r="S56" s="32" t="s">
        <v>79</v>
      </c>
      <c r="T56" s="32"/>
      <c r="U56" s="32"/>
      <c r="V56" s="34"/>
      <c r="W56" s="35"/>
      <c r="X56" s="36"/>
      <c r="Y56" s="45" t="s">
        <v>60</v>
      </c>
      <c r="Z56" s="66" t="s">
        <v>285</v>
      </c>
      <c r="AA56" s="123" t="s">
        <v>286</v>
      </c>
      <c r="AB56" s="124" t="s">
        <v>36</v>
      </c>
    </row>
    <row r="57" spans="1:28" ht="23.25" thickBot="1" x14ac:dyDescent="0.35">
      <c r="A57" s="141" t="s">
        <v>54</v>
      </c>
      <c r="B57" s="1081" t="s">
        <v>287</v>
      </c>
      <c r="C57" s="49">
        <v>3</v>
      </c>
      <c r="D57" s="49">
        <v>16</v>
      </c>
      <c r="E57" s="49" t="s">
        <v>288</v>
      </c>
      <c r="F57" s="50" t="s">
        <v>289</v>
      </c>
      <c r="G57" s="49" t="s">
        <v>38</v>
      </c>
      <c r="H57" s="1159" t="s">
        <v>2343</v>
      </c>
      <c r="I57" s="50" t="s">
        <v>290</v>
      </c>
      <c r="J57" s="51">
        <v>440</v>
      </c>
      <c r="K57" s="126">
        <v>317</v>
      </c>
      <c r="L57" s="53">
        <f t="shared" si="9"/>
        <v>757</v>
      </c>
      <c r="M57" s="54"/>
      <c r="N57" s="55"/>
      <c r="O57" s="55"/>
      <c r="P57" s="56"/>
      <c r="Q57" s="56"/>
      <c r="R57" s="56"/>
      <c r="S57" s="55" t="s">
        <v>291</v>
      </c>
      <c r="T57" s="55"/>
      <c r="U57" s="55"/>
      <c r="V57" s="56"/>
      <c r="W57" s="57"/>
      <c r="X57" s="58"/>
      <c r="Y57" s="59" t="s">
        <v>67</v>
      </c>
      <c r="Z57" s="49" t="s">
        <v>292</v>
      </c>
      <c r="AA57" s="142" t="s">
        <v>293</v>
      </c>
      <c r="AB57" s="59" t="s">
        <v>36</v>
      </c>
    </row>
    <row r="58" spans="1:28" ht="22.5" x14ac:dyDescent="0.3">
      <c r="A58" s="143" t="s">
        <v>63</v>
      </c>
      <c r="B58" s="1076" t="s">
        <v>294</v>
      </c>
      <c r="C58" s="12">
        <v>3</v>
      </c>
      <c r="D58" s="12">
        <v>18</v>
      </c>
      <c r="E58" s="12" t="s">
        <v>21</v>
      </c>
      <c r="F58" s="13" t="s">
        <v>295</v>
      </c>
      <c r="G58" s="12" t="s">
        <v>85</v>
      </c>
      <c r="H58" s="1169" t="s">
        <v>3103</v>
      </c>
      <c r="I58" s="13" t="s">
        <v>296</v>
      </c>
      <c r="J58" s="14">
        <v>600</v>
      </c>
      <c r="K58" s="15">
        <v>317</v>
      </c>
      <c r="L58" s="16">
        <f>SUM(J58:K58)</f>
        <v>917</v>
      </c>
      <c r="M58" s="17"/>
      <c r="N58" s="18"/>
      <c r="O58" s="18"/>
      <c r="P58" s="19" t="s">
        <v>279</v>
      </c>
      <c r="Q58" s="19"/>
      <c r="R58" s="19"/>
      <c r="S58" s="18"/>
      <c r="T58" s="18"/>
      <c r="U58" s="18"/>
      <c r="V58" s="19"/>
      <c r="W58" s="20"/>
      <c r="X58" s="21"/>
      <c r="Y58" s="22" t="s">
        <v>60</v>
      </c>
      <c r="Z58" s="62" t="s">
        <v>297</v>
      </c>
      <c r="AA58" s="120" t="s">
        <v>298</v>
      </c>
      <c r="AB58" s="121" t="s">
        <v>36</v>
      </c>
    </row>
    <row r="59" spans="1:28" ht="22.5" x14ac:dyDescent="0.3">
      <c r="A59" s="131" t="s">
        <v>63</v>
      </c>
      <c r="B59" s="1117" t="s">
        <v>299</v>
      </c>
      <c r="C59" s="26">
        <v>2</v>
      </c>
      <c r="D59" s="26">
        <v>14</v>
      </c>
      <c r="E59" s="26" t="s">
        <v>300</v>
      </c>
      <c r="F59" s="27" t="s">
        <v>295</v>
      </c>
      <c r="G59" s="26" t="s">
        <v>85</v>
      </c>
      <c r="H59" s="1170" t="s">
        <v>3103</v>
      </c>
      <c r="I59" s="27" t="s">
        <v>296</v>
      </c>
      <c r="J59" s="28">
        <v>580</v>
      </c>
      <c r="K59" s="44">
        <v>217</v>
      </c>
      <c r="L59" s="68">
        <f>SUM(J59:K59)</f>
        <v>797</v>
      </c>
      <c r="M59" s="69"/>
      <c r="N59" s="33"/>
      <c r="O59" s="33"/>
      <c r="P59" s="70" t="s">
        <v>73</v>
      </c>
      <c r="Q59" s="70"/>
      <c r="R59" s="70"/>
      <c r="S59" s="33"/>
      <c r="T59" s="33"/>
      <c r="U59" s="33"/>
      <c r="V59" s="70"/>
      <c r="W59" s="71"/>
      <c r="X59" s="72"/>
      <c r="Y59" s="37" t="s">
        <v>60</v>
      </c>
      <c r="Z59" s="26" t="s">
        <v>301</v>
      </c>
      <c r="AA59" s="132" t="s">
        <v>302</v>
      </c>
      <c r="AB59" s="45" t="s">
        <v>36</v>
      </c>
    </row>
    <row r="60" spans="1:28" ht="22.5" x14ac:dyDescent="0.3">
      <c r="A60" s="138" t="s">
        <v>54</v>
      </c>
      <c r="B60" s="1074" t="s">
        <v>303</v>
      </c>
      <c r="C60" s="41">
        <v>4</v>
      </c>
      <c r="D60" s="41">
        <v>28</v>
      </c>
      <c r="E60" s="41" t="s">
        <v>21</v>
      </c>
      <c r="F60" s="42" t="s">
        <v>304</v>
      </c>
      <c r="G60" s="41" t="s">
        <v>23</v>
      </c>
      <c r="H60" s="1154" t="s">
        <v>2378</v>
      </c>
      <c r="I60" s="42" t="s">
        <v>305</v>
      </c>
      <c r="J60" s="43">
        <v>700</v>
      </c>
      <c r="K60" s="29">
        <v>417</v>
      </c>
      <c r="L60" s="30">
        <f t="shared" ref="L60" si="10">SUM(J60:K60)</f>
        <v>1117</v>
      </c>
      <c r="M60" s="31"/>
      <c r="N60" s="32"/>
      <c r="O60" s="32"/>
      <c r="P60" s="34"/>
      <c r="Q60" s="34"/>
      <c r="R60" s="34" t="s">
        <v>306</v>
      </c>
      <c r="S60" s="32"/>
      <c r="T60" s="32"/>
      <c r="U60" s="32"/>
      <c r="V60" s="34"/>
      <c r="W60" s="35"/>
      <c r="X60" s="36"/>
      <c r="Y60" s="45" t="s">
        <v>67</v>
      </c>
      <c r="Z60" s="41" t="s">
        <v>307</v>
      </c>
      <c r="AA60" s="139" t="s">
        <v>307</v>
      </c>
      <c r="AB60" s="45" t="s">
        <v>36</v>
      </c>
    </row>
    <row r="61" spans="1:28" ht="23.25" thickBot="1" x14ac:dyDescent="0.35">
      <c r="A61" s="141" t="s">
        <v>54</v>
      </c>
      <c r="B61" s="1075" t="s">
        <v>308</v>
      </c>
      <c r="C61" s="49">
        <v>3</v>
      </c>
      <c r="D61" s="49">
        <v>18</v>
      </c>
      <c r="E61" s="49" t="s">
        <v>21</v>
      </c>
      <c r="F61" s="50" t="s">
        <v>304</v>
      </c>
      <c r="G61" s="49" t="s">
        <v>23</v>
      </c>
      <c r="H61" s="1159" t="s">
        <v>2378</v>
      </c>
      <c r="I61" s="50" t="s">
        <v>305</v>
      </c>
      <c r="J61" s="51">
        <v>600</v>
      </c>
      <c r="K61" s="126">
        <v>317</v>
      </c>
      <c r="L61" s="53">
        <f>SUM(J61:K61)</f>
        <v>917</v>
      </c>
      <c r="M61" s="54"/>
      <c r="N61" s="55" t="s">
        <v>172</v>
      </c>
      <c r="O61" s="55"/>
      <c r="P61" s="56"/>
      <c r="Q61" s="56"/>
      <c r="R61" s="56"/>
      <c r="S61" s="55"/>
      <c r="T61" s="55"/>
      <c r="U61" s="55"/>
      <c r="V61" s="56"/>
      <c r="W61" s="57"/>
      <c r="X61" s="58"/>
      <c r="Y61" s="59" t="s">
        <v>67</v>
      </c>
      <c r="Z61" s="49" t="s">
        <v>309</v>
      </c>
      <c r="AA61" s="142" t="s">
        <v>309</v>
      </c>
      <c r="AB61" s="59" t="s">
        <v>36</v>
      </c>
    </row>
    <row r="62" spans="1:28" ht="33.75" x14ac:dyDescent="0.3">
      <c r="A62" s="143" t="s">
        <v>63</v>
      </c>
      <c r="B62" s="1076" t="s">
        <v>310</v>
      </c>
      <c r="C62" s="12">
        <v>2</v>
      </c>
      <c r="D62" s="12">
        <v>14</v>
      </c>
      <c r="E62" s="12" t="s">
        <v>21</v>
      </c>
      <c r="F62" s="13" t="s">
        <v>311</v>
      </c>
      <c r="G62" s="12" t="s">
        <v>126</v>
      </c>
      <c r="H62" s="1169" t="s">
        <v>2389</v>
      </c>
      <c r="I62" s="13" t="s">
        <v>312</v>
      </c>
      <c r="J62" s="14">
        <v>510</v>
      </c>
      <c r="K62" s="15">
        <v>10</v>
      </c>
      <c r="L62" s="16">
        <f>SUM(J62:K62)</f>
        <v>520</v>
      </c>
      <c r="M62" s="17"/>
      <c r="N62" s="18"/>
      <c r="O62" s="18"/>
      <c r="P62" s="19"/>
      <c r="Q62" s="19"/>
      <c r="R62" s="19"/>
      <c r="S62" s="18"/>
      <c r="T62" s="18"/>
      <c r="U62" s="18"/>
      <c r="V62" s="19"/>
      <c r="W62" s="20"/>
      <c r="X62" s="21" t="s">
        <v>313</v>
      </c>
      <c r="Y62" s="22" t="s">
        <v>280</v>
      </c>
      <c r="Z62" s="62" t="s">
        <v>314</v>
      </c>
      <c r="AA62" s="120" t="s">
        <v>315</v>
      </c>
      <c r="AB62" s="121" t="s">
        <v>36</v>
      </c>
    </row>
    <row r="63" spans="1:28" ht="34.5" thickBot="1" x14ac:dyDescent="0.35">
      <c r="A63" s="146" t="s">
        <v>63</v>
      </c>
      <c r="B63" s="1115" t="s">
        <v>316</v>
      </c>
      <c r="C63" s="147">
        <v>2</v>
      </c>
      <c r="D63" s="147">
        <v>14</v>
      </c>
      <c r="E63" s="147" t="s">
        <v>83</v>
      </c>
      <c r="F63" s="148" t="s">
        <v>311</v>
      </c>
      <c r="G63" s="147" t="s">
        <v>264</v>
      </c>
      <c r="H63" s="1173" t="s">
        <v>2383</v>
      </c>
      <c r="I63" s="148" t="s">
        <v>317</v>
      </c>
      <c r="J63" s="149">
        <v>410</v>
      </c>
      <c r="K63" s="52">
        <v>217</v>
      </c>
      <c r="L63" s="150">
        <f>SUM(J63:K63)</f>
        <v>627</v>
      </c>
      <c r="M63" s="151"/>
      <c r="N63" s="152"/>
      <c r="O63" s="152"/>
      <c r="P63" s="153" t="s">
        <v>73</v>
      </c>
      <c r="Q63" s="153"/>
      <c r="R63" s="153"/>
      <c r="S63" s="152"/>
      <c r="T63" s="152"/>
      <c r="U63" s="152"/>
      <c r="V63" s="153"/>
      <c r="W63" s="154"/>
      <c r="X63" s="155"/>
      <c r="Y63" s="156" t="s">
        <v>60</v>
      </c>
      <c r="Z63" s="147" t="s">
        <v>318</v>
      </c>
      <c r="AA63" s="157" t="s">
        <v>319</v>
      </c>
      <c r="AB63" s="118" t="s">
        <v>36</v>
      </c>
    </row>
    <row r="64" spans="1:28" ht="23.25" thickBot="1" x14ac:dyDescent="0.35">
      <c r="A64" s="143" t="s">
        <v>19</v>
      </c>
      <c r="B64" s="1076" t="s">
        <v>320</v>
      </c>
      <c r="C64" s="12">
        <v>2</v>
      </c>
      <c r="D64" s="12">
        <v>14</v>
      </c>
      <c r="E64" s="12" t="s">
        <v>222</v>
      </c>
      <c r="F64" s="13" t="s">
        <v>321</v>
      </c>
      <c r="G64" s="12" t="s">
        <v>23</v>
      </c>
      <c r="H64" s="1169" t="s">
        <v>2337</v>
      </c>
      <c r="I64" s="13" t="s">
        <v>322</v>
      </c>
      <c r="J64" s="14">
        <v>470</v>
      </c>
      <c r="K64" s="15">
        <v>20</v>
      </c>
      <c r="L64" s="16">
        <f t="shared" ref="L64" si="11">SUM(J64:K64)</f>
        <v>490</v>
      </c>
      <c r="M64" s="17"/>
      <c r="N64" s="18"/>
      <c r="O64" s="18"/>
      <c r="P64" s="19"/>
      <c r="Q64" s="19"/>
      <c r="R64" s="19"/>
      <c r="S64" s="18"/>
      <c r="T64" s="18"/>
      <c r="U64" s="18"/>
      <c r="V64" s="19" t="s">
        <v>323</v>
      </c>
      <c r="W64" s="20"/>
      <c r="X64" s="21"/>
      <c r="Y64" s="22" t="s">
        <v>324</v>
      </c>
      <c r="Z64" s="12"/>
      <c r="AA64" s="144"/>
      <c r="AB64" s="159" t="s">
        <v>325</v>
      </c>
    </row>
    <row r="65" spans="1:28" ht="22.5" x14ac:dyDescent="0.3">
      <c r="A65" s="160" t="s">
        <v>63</v>
      </c>
      <c r="B65" s="1116" t="s">
        <v>326</v>
      </c>
      <c r="C65" s="161">
        <v>3</v>
      </c>
      <c r="D65" s="161">
        <v>19</v>
      </c>
      <c r="E65" s="161" t="s">
        <v>327</v>
      </c>
      <c r="F65" s="162" t="s">
        <v>328</v>
      </c>
      <c r="G65" s="161" t="s">
        <v>126</v>
      </c>
      <c r="H65" s="1174" t="s">
        <v>2340</v>
      </c>
      <c r="I65" s="162" t="s">
        <v>329</v>
      </c>
      <c r="J65" s="163">
        <v>341</v>
      </c>
      <c r="K65" s="164">
        <v>187.6</v>
      </c>
      <c r="L65" s="165">
        <f>SUM(J65:K65)</f>
        <v>528.6</v>
      </c>
      <c r="M65" s="166"/>
      <c r="N65" s="167"/>
      <c r="O65" s="167"/>
      <c r="P65" s="167"/>
      <c r="Q65" s="167"/>
      <c r="R65" s="167" t="s">
        <v>330</v>
      </c>
      <c r="S65" s="167"/>
      <c r="T65" s="167"/>
      <c r="U65" s="167"/>
      <c r="V65" s="167"/>
      <c r="W65" s="168"/>
      <c r="X65" s="169"/>
      <c r="Y65" s="170" t="s">
        <v>331</v>
      </c>
      <c r="Z65" s="161" t="s">
        <v>332</v>
      </c>
      <c r="AA65" s="171" t="s">
        <v>333</v>
      </c>
      <c r="AB65" s="170" t="s">
        <v>36</v>
      </c>
    </row>
    <row r="66" spans="1:28" ht="22.5" x14ac:dyDescent="0.3">
      <c r="A66" s="122" t="s">
        <v>54</v>
      </c>
      <c r="B66" s="1074" t="s">
        <v>334</v>
      </c>
      <c r="C66" s="41">
        <v>2</v>
      </c>
      <c r="D66" s="41">
        <v>14</v>
      </c>
      <c r="E66" s="41" t="s">
        <v>222</v>
      </c>
      <c r="F66" s="42" t="s">
        <v>335</v>
      </c>
      <c r="G66" s="41" t="s">
        <v>23</v>
      </c>
      <c r="H66" s="1154" t="s">
        <v>2371</v>
      </c>
      <c r="I66" s="42" t="s">
        <v>336</v>
      </c>
      <c r="J66" s="43">
        <v>470</v>
      </c>
      <c r="K66" s="29">
        <v>217</v>
      </c>
      <c r="L66" s="30">
        <f t="shared" ref="L66:L67" si="12">SUM(J66:K66)</f>
        <v>687</v>
      </c>
      <c r="M66" s="31"/>
      <c r="N66" s="32"/>
      <c r="O66" s="32" t="s">
        <v>337</v>
      </c>
      <c r="P66" s="34"/>
      <c r="Q66" s="34"/>
      <c r="R66" s="34"/>
      <c r="S66" s="32"/>
      <c r="T66" s="32"/>
      <c r="U66" s="32"/>
      <c r="V66" s="34"/>
      <c r="W66" s="35"/>
      <c r="X66" s="36"/>
      <c r="Y66" s="45" t="s">
        <v>67</v>
      </c>
      <c r="Z66" s="66" t="s">
        <v>338</v>
      </c>
      <c r="AA66" s="123" t="s">
        <v>339</v>
      </c>
      <c r="AB66" s="124" t="s">
        <v>36</v>
      </c>
    </row>
    <row r="67" spans="1:28" ht="22.5" x14ac:dyDescent="0.3">
      <c r="A67" s="138" t="s">
        <v>54</v>
      </c>
      <c r="B67" s="1074" t="s">
        <v>340</v>
      </c>
      <c r="C67" s="41">
        <v>3</v>
      </c>
      <c r="D67" s="41">
        <v>18</v>
      </c>
      <c r="E67" s="41" t="s">
        <v>21</v>
      </c>
      <c r="F67" s="42" t="s">
        <v>335</v>
      </c>
      <c r="G67" s="41" t="s">
        <v>65</v>
      </c>
      <c r="H67" s="1154" t="s">
        <v>2312</v>
      </c>
      <c r="I67" s="42" t="s">
        <v>341</v>
      </c>
      <c r="J67" s="43">
        <v>590</v>
      </c>
      <c r="K67" s="29">
        <v>15</v>
      </c>
      <c r="L67" s="30">
        <f t="shared" si="12"/>
        <v>605</v>
      </c>
      <c r="M67" s="31"/>
      <c r="N67" s="32"/>
      <c r="O67" s="32"/>
      <c r="P67" s="34"/>
      <c r="Q67" s="34"/>
      <c r="R67" s="34"/>
      <c r="S67" s="32"/>
      <c r="T67" s="32"/>
      <c r="U67" s="32"/>
      <c r="V67" s="34" t="s">
        <v>342</v>
      </c>
      <c r="W67" s="35"/>
      <c r="X67" s="36"/>
      <c r="Y67" s="45" t="s">
        <v>348</v>
      </c>
      <c r="Z67" s="41" t="s">
        <v>343</v>
      </c>
      <c r="AA67" s="139" t="s">
        <v>344</v>
      </c>
      <c r="AB67" s="45" t="s">
        <v>36</v>
      </c>
    </row>
    <row r="68" spans="1:28" ht="22.5" x14ac:dyDescent="0.3">
      <c r="A68" s="138" t="s">
        <v>54</v>
      </c>
      <c r="B68" s="1074" t="s">
        <v>345</v>
      </c>
      <c r="C68" s="41">
        <v>2</v>
      </c>
      <c r="D68" s="41">
        <v>14</v>
      </c>
      <c r="E68" s="41" t="s">
        <v>21</v>
      </c>
      <c r="F68" s="42" t="s">
        <v>335</v>
      </c>
      <c r="G68" s="41" t="s">
        <v>65</v>
      </c>
      <c r="H68" s="1154" t="s">
        <v>2331</v>
      </c>
      <c r="I68" s="42" t="s">
        <v>346</v>
      </c>
      <c r="J68" s="43">
        <v>500</v>
      </c>
      <c r="K68" s="29">
        <v>10</v>
      </c>
      <c r="L68" s="30">
        <f>SUM(J68:K68)</f>
        <v>510</v>
      </c>
      <c r="M68" s="31"/>
      <c r="N68" s="32"/>
      <c r="O68" s="32"/>
      <c r="P68" s="34"/>
      <c r="Q68" s="34"/>
      <c r="R68" s="34"/>
      <c r="S68" s="32"/>
      <c r="T68" s="32" t="s">
        <v>347</v>
      </c>
      <c r="U68" s="32"/>
      <c r="V68" s="34"/>
      <c r="W68" s="35"/>
      <c r="X68" s="36"/>
      <c r="Y68" s="45" t="s">
        <v>348</v>
      </c>
      <c r="Z68" s="41" t="s">
        <v>349</v>
      </c>
      <c r="AA68" s="139" t="s">
        <v>350</v>
      </c>
      <c r="AB68" s="45" t="s">
        <v>36</v>
      </c>
    </row>
    <row r="69" spans="1:28" ht="23.25" thickBot="1" x14ac:dyDescent="0.35">
      <c r="A69" s="141" t="s">
        <v>54</v>
      </c>
      <c r="B69" s="1075" t="s">
        <v>351</v>
      </c>
      <c r="C69" s="49">
        <v>3</v>
      </c>
      <c r="D69" s="49">
        <v>18</v>
      </c>
      <c r="E69" s="49" t="s">
        <v>21</v>
      </c>
      <c r="F69" s="50" t="s">
        <v>335</v>
      </c>
      <c r="G69" s="49" t="s">
        <v>57</v>
      </c>
      <c r="H69" s="1159" t="s">
        <v>2326</v>
      </c>
      <c r="I69" s="50" t="s">
        <v>352</v>
      </c>
      <c r="J69" s="51">
        <v>590</v>
      </c>
      <c r="K69" s="126">
        <v>15</v>
      </c>
      <c r="L69" s="53">
        <f>SUM(J69:K69)</f>
        <v>605</v>
      </c>
      <c r="M69" s="54"/>
      <c r="N69" s="55"/>
      <c r="O69" s="55"/>
      <c r="P69" s="56"/>
      <c r="Q69" s="56" t="s">
        <v>25</v>
      </c>
      <c r="R69" s="56"/>
      <c r="S69" s="55"/>
      <c r="T69" s="55"/>
      <c r="U69" s="55"/>
      <c r="V69" s="56"/>
      <c r="W69" s="57"/>
      <c r="X69" s="58"/>
      <c r="Y69" s="59" t="s">
        <v>348</v>
      </c>
      <c r="Z69" s="49" t="s">
        <v>353</v>
      </c>
      <c r="AA69" s="142" t="s">
        <v>354</v>
      </c>
      <c r="AB69" s="59" t="s">
        <v>36</v>
      </c>
    </row>
    <row r="70" spans="1:28" ht="22.5" x14ac:dyDescent="0.3">
      <c r="A70" s="172" t="s">
        <v>54</v>
      </c>
      <c r="B70" s="1113" t="s">
        <v>355</v>
      </c>
      <c r="C70" s="173">
        <v>3</v>
      </c>
      <c r="D70" s="173">
        <v>18</v>
      </c>
      <c r="E70" s="174" t="s">
        <v>21</v>
      </c>
      <c r="F70" s="173" t="s">
        <v>356</v>
      </c>
      <c r="G70" s="173" t="s">
        <v>228</v>
      </c>
      <c r="H70" s="1175" t="s">
        <v>2322</v>
      </c>
      <c r="I70" s="173" t="s">
        <v>357</v>
      </c>
      <c r="J70" s="175">
        <v>600</v>
      </c>
      <c r="K70" s="176">
        <v>332</v>
      </c>
      <c r="L70" s="177">
        <f t="shared" ref="L70:L75" si="13">SUM(J70:K70)</f>
        <v>932</v>
      </c>
      <c r="M70" s="178"/>
      <c r="N70" s="179"/>
      <c r="O70" s="179"/>
      <c r="P70" s="180"/>
      <c r="Q70" s="180"/>
      <c r="R70" s="180"/>
      <c r="S70" s="179"/>
      <c r="T70" s="179"/>
      <c r="U70" s="179"/>
      <c r="V70" s="180"/>
      <c r="W70" s="181" t="s">
        <v>358</v>
      </c>
      <c r="X70" s="182"/>
      <c r="Y70" s="183" t="s">
        <v>67</v>
      </c>
      <c r="Z70" s="174" t="s">
        <v>359</v>
      </c>
      <c r="AA70" s="184" t="s">
        <v>360</v>
      </c>
      <c r="AB70" s="183" t="s">
        <v>36</v>
      </c>
    </row>
    <row r="71" spans="1:28" ht="33.75" x14ac:dyDescent="0.3">
      <c r="A71" s="185" t="s">
        <v>54</v>
      </c>
      <c r="B71" s="1114" t="s">
        <v>361</v>
      </c>
      <c r="C71" s="186">
        <v>5</v>
      </c>
      <c r="D71" s="186">
        <v>34</v>
      </c>
      <c r="E71" s="187" t="s">
        <v>362</v>
      </c>
      <c r="F71" s="186" t="s">
        <v>356</v>
      </c>
      <c r="G71" s="186" t="s">
        <v>38</v>
      </c>
      <c r="H71" s="1156" t="s">
        <v>2532</v>
      </c>
      <c r="I71" s="186" t="s">
        <v>363</v>
      </c>
      <c r="J71" s="188">
        <v>880</v>
      </c>
      <c r="K71" s="189">
        <v>517</v>
      </c>
      <c r="L71" s="190">
        <f t="shared" si="13"/>
        <v>1397</v>
      </c>
      <c r="M71" s="191"/>
      <c r="N71" s="192"/>
      <c r="O71" s="192"/>
      <c r="P71" s="193"/>
      <c r="Q71" s="193" t="s">
        <v>364</v>
      </c>
      <c r="R71" s="194"/>
      <c r="S71" s="192"/>
      <c r="T71" s="192"/>
      <c r="U71" s="192"/>
      <c r="V71" s="194"/>
      <c r="W71" s="195"/>
      <c r="X71" s="196"/>
      <c r="Y71" s="197" t="s">
        <v>67</v>
      </c>
      <c r="Z71" s="186" t="s">
        <v>365</v>
      </c>
      <c r="AA71" s="198" t="s">
        <v>366</v>
      </c>
      <c r="AB71" s="197" t="s">
        <v>36</v>
      </c>
    </row>
    <row r="72" spans="1:28" ht="22.5" x14ac:dyDescent="0.3">
      <c r="A72" s="199" t="s">
        <v>63</v>
      </c>
      <c r="B72" s="1103" t="s">
        <v>367</v>
      </c>
      <c r="C72" s="99">
        <v>2</v>
      </c>
      <c r="D72" s="99">
        <v>16</v>
      </c>
      <c r="E72" s="99" t="s">
        <v>368</v>
      </c>
      <c r="F72" s="100" t="s">
        <v>369</v>
      </c>
      <c r="G72" s="99" t="s">
        <v>44</v>
      </c>
      <c r="H72" s="1153" t="s">
        <v>2310</v>
      </c>
      <c r="I72" s="100" t="s">
        <v>370</v>
      </c>
      <c r="J72" s="101">
        <v>510</v>
      </c>
      <c r="K72" s="102">
        <v>217</v>
      </c>
      <c r="L72" s="103">
        <f t="shared" si="13"/>
        <v>727</v>
      </c>
      <c r="M72" s="31"/>
      <c r="N72" s="32"/>
      <c r="O72" s="32" t="s">
        <v>178</v>
      </c>
      <c r="P72" s="34"/>
      <c r="Q72" s="34"/>
      <c r="R72" s="34"/>
      <c r="S72" s="32"/>
      <c r="T72" s="32"/>
      <c r="U72" s="32"/>
      <c r="V72" s="34"/>
      <c r="W72" s="35"/>
      <c r="X72" s="104"/>
      <c r="Y72" s="105" t="s">
        <v>60</v>
      </c>
      <c r="Z72" s="99" t="s">
        <v>371</v>
      </c>
      <c r="AA72" s="200" t="s">
        <v>372</v>
      </c>
      <c r="AB72" s="105" t="s">
        <v>36</v>
      </c>
    </row>
    <row r="73" spans="1:28" ht="22.5" x14ac:dyDescent="0.3">
      <c r="A73" s="199" t="s">
        <v>63</v>
      </c>
      <c r="B73" s="1103" t="s">
        <v>373</v>
      </c>
      <c r="C73" s="99">
        <v>1</v>
      </c>
      <c r="D73" s="99">
        <v>6</v>
      </c>
      <c r="E73" s="99" t="s">
        <v>374</v>
      </c>
      <c r="F73" s="100" t="s">
        <v>369</v>
      </c>
      <c r="G73" s="99" t="s">
        <v>44</v>
      </c>
      <c r="H73" s="1153" t="s">
        <v>2310</v>
      </c>
      <c r="I73" s="100" t="s">
        <v>370</v>
      </c>
      <c r="J73" s="101">
        <v>200</v>
      </c>
      <c r="K73" s="102">
        <v>117</v>
      </c>
      <c r="L73" s="103">
        <f t="shared" si="13"/>
        <v>317</v>
      </c>
      <c r="M73" s="31"/>
      <c r="N73" s="32"/>
      <c r="O73" s="32"/>
      <c r="P73" s="34"/>
      <c r="Q73" s="34"/>
      <c r="R73" s="34"/>
      <c r="S73" s="32"/>
      <c r="T73" s="32"/>
      <c r="U73" s="32">
        <v>12</v>
      </c>
      <c r="V73" s="34"/>
      <c r="W73" s="35"/>
      <c r="X73" s="104"/>
      <c r="Y73" s="105" t="s">
        <v>60</v>
      </c>
      <c r="Z73" s="66" t="s">
        <v>375</v>
      </c>
      <c r="AA73" s="123" t="s">
        <v>376</v>
      </c>
      <c r="AB73" s="124" t="s">
        <v>36</v>
      </c>
    </row>
    <row r="74" spans="1:28" ht="22.5" x14ac:dyDescent="0.3">
      <c r="A74" s="199" t="s">
        <v>63</v>
      </c>
      <c r="B74" s="1103" t="s">
        <v>377</v>
      </c>
      <c r="C74" s="99">
        <v>2</v>
      </c>
      <c r="D74" s="99">
        <v>16</v>
      </c>
      <c r="E74" s="99" t="s">
        <v>374</v>
      </c>
      <c r="F74" s="100" t="s">
        <v>369</v>
      </c>
      <c r="G74" s="99" t="s">
        <v>44</v>
      </c>
      <c r="H74" s="1153" t="s">
        <v>2317</v>
      </c>
      <c r="I74" s="100" t="s">
        <v>378</v>
      </c>
      <c r="J74" s="101">
        <v>400</v>
      </c>
      <c r="K74" s="102">
        <v>217</v>
      </c>
      <c r="L74" s="103">
        <f t="shared" si="13"/>
        <v>617</v>
      </c>
      <c r="M74" s="31"/>
      <c r="N74" s="32"/>
      <c r="O74" s="32"/>
      <c r="P74" s="34" t="s">
        <v>379</v>
      </c>
      <c r="Q74" s="34"/>
      <c r="R74" s="34"/>
      <c r="S74" s="32"/>
      <c r="T74" s="32"/>
      <c r="U74" s="32"/>
      <c r="V74" s="34"/>
      <c r="W74" s="35"/>
      <c r="X74" s="104"/>
      <c r="Y74" s="105" t="s">
        <v>60</v>
      </c>
      <c r="Z74" s="66" t="s">
        <v>375</v>
      </c>
      <c r="AA74" s="123" t="s">
        <v>376</v>
      </c>
      <c r="AB74" s="124" t="s">
        <v>36</v>
      </c>
    </row>
    <row r="75" spans="1:28" ht="23.25" thickBot="1" x14ac:dyDescent="0.35">
      <c r="A75" s="201" t="s">
        <v>63</v>
      </c>
      <c r="B75" s="1112" t="s">
        <v>367</v>
      </c>
      <c r="C75" s="110">
        <v>2</v>
      </c>
      <c r="D75" s="110">
        <v>16</v>
      </c>
      <c r="E75" s="110" t="s">
        <v>380</v>
      </c>
      <c r="F75" s="111" t="s">
        <v>369</v>
      </c>
      <c r="G75" s="110" t="s">
        <v>44</v>
      </c>
      <c r="H75" s="1158" t="s">
        <v>2317</v>
      </c>
      <c r="I75" s="111" t="s">
        <v>378</v>
      </c>
      <c r="J75" s="112">
        <v>510</v>
      </c>
      <c r="K75" s="113">
        <v>217</v>
      </c>
      <c r="L75" s="114">
        <f t="shared" si="13"/>
        <v>727</v>
      </c>
      <c r="M75" s="54"/>
      <c r="N75" s="55"/>
      <c r="O75" s="55"/>
      <c r="P75" s="56"/>
      <c r="Q75" s="56"/>
      <c r="R75" s="56"/>
      <c r="S75" s="55"/>
      <c r="T75" s="55"/>
      <c r="U75" s="55"/>
      <c r="V75" s="56" t="s">
        <v>259</v>
      </c>
      <c r="W75" s="57"/>
      <c r="X75" s="115"/>
      <c r="Y75" s="116" t="s">
        <v>60</v>
      </c>
      <c r="Z75" s="110" t="s">
        <v>371</v>
      </c>
      <c r="AA75" s="202" t="s">
        <v>372</v>
      </c>
      <c r="AB75" s="116" t="s">
        <v>36</v>
      </c>
    </row>
    <row r="76" spans="1:28" ht="22.5" x14ac:dyDescent="0.3">
      <c r="A76" s="203" t="s">
        <v>54</v>
      </c>
      <c r="B76" s="1100" t="s">
        <v>381</v>
      </c>
      <c r="C76" s="89">
        <v>4</v>
      </c>
      <c r="D76" s="89">
        <v>28</v>
      </c>
      <c r="E76" s="89" t="s">
        <v>21</v>
      </c>
      <c r="F76" s="90" t="s">
        <v>382</v>
      </c>
      <c r="G76" s="89" t="s">
        <v>38</v>
      </c>
      <c r="H76" s="1172" t="s">
        <v>2314</v>
      </c>
      <c r="I76" s="90" t="s">
        <v>383</v>
      </c>
      <c r="J76" s="91">
        <v>700</v>
      </c>
      <c r="K76" s="92">
        <f>(70*3)+(30*4)+(43.5*2)</f>
        <v>417</v>
      </c>
      <c r="L76" s="93">
        <f>SUM(J76:K76)</f>
        <v>1117</v>
      </c>
      <c r="M76" s="17"/>
      <c r="N76" s="18"/>
      <c r="O76" s="18"/>
      <c r="P76" s="19"/>
      <c r="Q76" s="19" t="s">
        <v>384</v>
      </c>
      <c r="R76" s="19"/>
      <c r="S76" s="18"/>
      <c r="T76" s="18"/>
      <c r="U76" s="18"/>
      <c r="V76" s="19"/>
      <c r="W76" s="20"/>
      <c r="X76" s="95"/>
      <c r="Y76" s="96" t="s">
        <v>67</v>
      </c>
      <c r="Z76" s="89" t="s">
        <v>385</v>
      </c>
      <c r="AA76" s="204" t="s">
        <v>386</v>
      </c>
      <c r="AB76" s="96" t="s">
        <v>36</v>
      </c>
    </row>
    <row r="77" spans="1:28" ht="22.5" x14ac:dyDescent="0.3">
      <c r="A77" s="199" t="s">
        <v>54</v>
      </c>
      <c r="B77" s="1095" t="s">
        <v>387</v>
      </c>
      <c r="C77" s="99">
        <v>3</v>
      </c>
      <c r="D77" s="99">
        <v>18</v>
      </c>
      <c r="E77" s="99" t="s">
        <v>83</v>
      </c>
      <c r="F77" s="100" t="s">
        <v>382</v>
      </c>
      <c r="G77" s="99" t="s">
        <v>65</v>
      </c>
      <c r="H77" s="1153" t="s">
        <v>2309</v>
      </c>
      <c r="I77" s="100" t="s">
        <v>388</v>
      </c>
      <c r="J77" s="101">
        <v>600</v>
      </c>
      <c r="K77" s="102">
        <v>317</v>
      </c>
      <c r="L77" s="103">
        <f>SUM(J77:K77)</f>
        <v>917</v>
      </c>
      <c r="M77" s="31"/>
      <c r="N77" s="32"/>
      <c r="O77" s="32" t="s">
        <v>389</v>
      </c>
      <c r="P77" s="34"/>
      <c r="Q77" s="34"/>
      <c r="R77" s="34"/>
      <c r="S77" s="32"/>
      <c r="T77" s="32"/>
      <c r="U77" s="32"/>
      <c r="V77" s="34"/>
      <c r="W77" s="35"/>
      <c r="X77" s="104"/>
      <c r="Y77" s="105" t="s">
        <v>67</v>
      </c>
      <c r="Z77" s="99" t="s">
        <v>390</v>
      </c>
      <c r="AA77" s="200" t="s">
        <v>391</v>
      </c>
      <c r="AB77" s="105" t="s">
        <v>36</v>
      </c>
    </row>
    <row r="78" spans="1:28" ht="22.5" x14ac:dyDescent="0.3">
      <c r="A78" s="199" t="s">
        <v>19</v>
      </c>
      <c r="B78" s="1095" t="s">
        <v>392</v>
      </c>
      <c r="C78" s="99">
        <v>1</v>
      </c>
      <c r="D78" s="99">
        <v>7</v>
      </c>
      <c r="E78" s="99" t="s">
        <v>21</v>
      </c>
      <c r="F78" s="100" t="s">
        <v>382</v>
      </c>
      <c r="G78" s="99" t="s">
        <v>65</v>
      </c>
      <c r="H78" s="1153" t="s">
        <v>2309</v>
      </c>
      <c r="I78" s="100" t="s">
        <v>388</v>
      </c>
      <c r="J78" s="101">
        <v>250</v>
      </c>
      <c r="K78" s="102">
        <v>10</v>
      </c>
      <c r="L78" s="103">
        <f>SUM(J78:K78)</f>
        <v>260</v>
      </c>
      <c r="M78" s="31"/>
      <c r="N78" s="32"/>
      <c r="O78" s="32"/>
      <c r="P78" s="34"/>
      <c r="Q78" s="34">
        <v>7</v>
      </c>
      <c r="R78" s="34"/>
      <c r="S78" s="32"/>
      <c r="T78" s="32"/>
      <c r="U78" s="32"/>
      <c r="V78" s="34"/>
      <c r="W78" s="35"/>
      <c r="X78" s="104"/>
      <c r="Y78" s="105" t="s">
        <v>33</v>
      </c>
      <c r="Z78" s="99" t="s">
        <v>393</v>
      </c>
      <c r="AA78" s="200" t="s">
        <v>394</v>
      </c>
      <c r="AB78" s="105" t="s">
        <v>36</v>
      </c>
    </row>
    <row r="79" spans="1:28" ht="22.5" x14ac:dyDescent="0.3">
      <c r="A79" s="205" t="s">
        <v>131</v>
      </c>
      <c r="B79" s="1095" t="s">
        <v>395</v>
      </c>
      <c r="C79" s="99">
        <v>3</v>
      </c>
      <c r="D79" s="99">
        <v>18</v>
      </c>
      <c r="E79" s="99" t="s">
        <v>83</v>
      </c>
      <c r="F79" s="100" t="s">
        <v>396</v>
      </c>
      <c r="G79" s="99" t="s">
        <v>397</v>
      </c>
      <c r="H79" s="1153" t="s">
        <v>2305</v>
      </c>
      <c r="I79" s="100" t="s">
        <v>398</v>
      </c>
      <c r="J79" s="101">
        <v>560</v>
      </c>
      <c r="K79" s="102">
        <v>317</v>
      </c>
      <c r="L79" s="103">
        <f t="shared" ref="L79" si="14">SUM(J79:K79)</f>
        <v>877</v>
      </c>
      <c r="M79" s="31"/>
      <c r="N79" s="32" t="s">
        <v>172</v>
      </c>
      <c r="O79" s="32"/>
      <c r="P79" s="34"/>
      <c r="Q79" s="34"/>
      <c r="R79" s="34"/>
      <c r="S79" s="32"/>
      <c r="T79" s="32"/>
      <c r="U79" s="32"/>
      <c r="V79" s="34"/>
      <c r="W79" s="35"/>
      <c r="X79" s="104"/>
      <c r="Y79" s="105" t="s">
        <v>60</v>
      </c>
      <c r="Z79" s="99" t="s">
        <v>399</v>
      </c>
      <c r="AA79" s="200" t="s">
        <v>400</v>
      </c>
      <c r="AB79" s="105" t="s">
        <v>36</v>
      </c>
    </row>
    <row r="80" spans="1:28" ht="23.25" thickBot="1" x14ac:dyDescent="0.35">
      <c r="A80" s="201" t="s">
        <v>70</v>
      </c>
      <c r="B80" s="1094" t="s">
        <v>401</v>
      </c>
      <c r="C80" s="110">
        <v>1</v>
      </c>
      <c r="D80" s="110">
        <v>8</v>
      </c>
      <c r="E80" s="110" t="s">
        <v>368</v>
      </c>
      <c r="F80" s="111" t="s">
        <v>402</v>
      </c>
      <c r="G80" s="110" t="s">
        <v>96</v>
      </c>
      <c r="H80" s="1158" t="s">
        <v>2305</v>
      </c>
      <c r="I80" s="111" t="s">
        <v>403</v>
      </c>
      <c r="J80" s="112">
        <v>280</v>
      </c>
      <c r="K80" s="113">
        <v>10</v>
      </c>
      <c r="L80" s="114">
        <f>SUM(J80:K80)</f>
        <v>290</v>
      </c>
      <c r="M80" s="54"/>
      <c r="N80" s="55"/>
      <c r="O80" s="55"/>
      <c r="P80" s="56"/>
      <c r="Q80" s="56">
        <v>17</v>
      </c>
      <c r="R80" s="56"/>
      <c r="S80" s="55"/>
      <c r="T80" s="55"/>
      <c r="U80" s="55"/>
      <c r="V80" s="56"/>
      <c r="W80" s="57"/>
      <c r="X80" s="115"/>
      <c r="Y80" s="116" t="s">
        <v>26</v>
      </c>
      <c r="Z80" s="127" t="s">
        <v>404</v>
      </c>
      <c r="AA80" s="128" t="s">
        <v>405</v>
      </c>
      <c r="AB80" s="129" t="s">
        <v>36</v>
      </c>
    </row>
    <row r="81" spans="1:28" ht="22.5" x14ac:dyDescent="0.3">
      <c r="A81" s="138" t="s">
        <v>63</v>
      </c>
      <c r="B81" s="1095" t="s">
        <v>406</v>
      </c>
      <c r="C81" s="41">
        <v>2</v>
      </c>
      <c r="D81" s="41">
        <v>14</v>
      </c>
      <c r="E81" s="41" t="s">
        <v>199</v>
      </c>
      <c r="F81" s="42" t="s">
        <v>407</v>
      </c>
      <c r="G81" s="41" t="s">
        <v>85</v>
      </c>
      <c r="H81" s="1154" t="s">
        <v>2963</v>
      </c>
      <c r="I81" s="42" t="s">
        <v>408</v>
      </c>
      <c r="J81" s="43">
        <v>490</v>
      </c>
      <c r="K81" s="29">
        <v>10</v>
      </c>
      <c r="L81" s="30">
        <f t="shared" ref="L81" si="15">SUM(J81:K81)</f>
        <v>500</v>
      </c>
      <c r="M81" s="31"/>
      <c r="N81" s="32" t="s">
        <v>347</v>
      </c>
      <c r="O81" s="32"/>
      <c r="P81" s="34"/>
      <c r="Q81" s="34"/>
      <c r="R81" s="34"/>
      <c r="S81" s="32"/>
      <c r="T81" s="32"/>
      <c r="U81" s="32"/>
      <c r="V81" s="34"/>
      <c r="W81" s="35"/>
      <c r="X81" s="36"/>
      <c r="Y81" s="45"/>
      <c r="Z81" s="41" t="s">
        <v>409</v>
      </c>
      <c r="AA81" s="139" t="s">
        <v>410</v>
      </c>
      <c r="AB81" s="39" t="s">
        <v>411</v>
      </c>
    </row>
    <row r="82" spans="1:28" ht="33.75" x14ac:dyDescent="0.3">
      <c r="A82" s="138" t="s">
        <v>63</v>
      </c>
      <c r="B82" s="1095" t="s">
        <v>412</v>
      </c>
      <c r="C82" s="41">
        <v>3</v>
      </c>
      <c r="D82" s="41">
        <v>18</v>
      </c>
      <c r="E82" s="41" t="s">
        <v>83</v>
      </c>
      <c r="F82" s="42" t="s">
        <v>407</v>
      </c>
      <c r="G82" s="41" t="s">
        <v>161</v>
      </c>
      <c r="H82" s="1154" t="s">
        <v>2962</v>
      </c>
      <c r="I82" s="42" t="s">
        <v>413</v>
      </c>
      <c r="J82" s="43">
        <v>590</v>
      </c>
      <c r="K82" s="29">
        <v>15</v>
      </c>
      <c r="L82" s="30">
        <f>SUM(J82:K82)</f>
        <v>605</v>
      </c>
      <c r="M82" s="31"/>
      <c r="N82" s="32"/>
      <c r="O82" s="32"/>
      <c r="P82" s="34"/>
      <c r="Q82" s="34" t="s">
        <v>87</v>
      </c>
      <c r="R82" s="34"/>
      <c r="S82" s="32"/>
      <c r="T82" s="32"/>
      <c r="U82" s="32"/>
      <c r="V82" s="34"/>
      <c r="W82" s="35"/>
      <c r="X82" s="36"/>
      <c r="Y82" s="45" t="s">
        <v>60</v>
      </c>
      <c r="Z82" s="41" t="s">
        <v>414</v>
      </c>
      <c r="AA82" s="139" t="s">
        <v>415</v>
      </c>
      <c r="AB82" s="39" t="s">
        <v>36</v>
      </c>
    </row>
    <row r="83" spans="1:28" ht="22.5" x14ac:dyDescent="0.3">
      <c r="A83" s="138" t="s">
        <v>416</v>
      </c>
      <c r="B83" s="1097" t="s">
        <v>417</v>
      </c>
      <c r="C83" s="206">
        <v>2</v>
      </c>
      <c r="D83" s="206">
        <v>14</v>
      </c>
      <c r="E83" s="206" t="s">
        <v>222</v>
      </c>
      <c r="F83" s="207" t="s">
        <v>418</v>
      </c>
      <c r="G83" s="206" t="s">
        <v>419</v>
      </c>
      <c r="H83" s="1160" t="s">
        <v>2960</v>
      </c>
      <c r="I83" s="207" t="s">
        <v>420</v>
      </c>
      <c r="J83" s="208">
        <v>470</v>
      </c>
      <c r="K83" s="209">
        <v>10</v>
      </c>
      <c r="L83" s="30">
        <v>480</v>
      </c>
      <c r="M83" s="31"/>
      <c r="N83" s="32"/>
      <c r="O83" s="32"/>
      <c r="P83" s="210" t="s">
        <v>79</v>
      </c>
      <c r="Q83" s="210"/>
      <c r="R83" s="211"/>
      <c r="S83" s="32"/>
      <c r="T83" s="32"/>
      <c r="U83" s="32"/>
      <c r="V83" s="210"/>
      <c r="W83" s="211"/>
      <c r="X83" s="212"/>
      <c r="Y83" s="145" t="s">
        <v>67</v>
      </c>
      <c r="Z83" s="206" t="s">
        <v>421</v>
      </c>
      <c r="AA83" s="206" t="s">
        <v>422</v>
      </c>
      <c r="AB83" s="213" t="s">
        <v>29</v>
      </c>
    </row>
    <row r="84" spans="1:28" ht="23.25" thickBot="1" x14ac:dyDescent="0.35">
      <c r="A84" s="141" t="s">
        <v>423</v>
      </c>
      <c r="B84" s="1094" t="s">
        <v>424</v>
      </c>
      <c r="C84" s="49">
        <v>1</v>
      </c>
      <c r="D84" s="49">
        <v>7</v>
      </c>
      <c r="E84" s="49" t="s">
        <v>83</v>
      </c>
      <c r="F84" s="50" t="s">
        <v>407</v>
      </c>
      <c r="G84" s="49" t="s">
        <v>44</v>
      </c>
      <c r="H84" s="1159" t="s">
        <v>2959</v>
      </c>
      <c r="I84" s="50" t="s">
        <v>425</v>
      </c>
      <c r="J84" s="51">
        <v>260</v>
      </c>
      <c r="K84" s="126">
        <v>5</v>
      </c>
      <c r="L84" s="53">
        <f>SUM(J84:K84)</f>
        <v>265</v>
      </c>
      <c r="M84" s="54"/>
      <c r="N84" s="55"/>
      <c r="O84" s="55">
        <v>12</v>
      </c>
      <c r="P84" s="56"/>
      <c r="Q84" s="56"/>
      <c r="R84" s="56"/>
      <c r="S84" s="55"/>
      <c r="T84" s="55"/>
      <c r="U84" s="55"/>
      <c r="V84" s="56"/>
      <c r="W84" s="57"/>
      <c r="X84" s="58"/>
      <c r="Y84" s="59" t="s">
        <v>60</v>
      </c>
      <c r="Z84" s="49" t="s">
        <v>426</v>
      </c>
      <c r="AA84" s="142" t="s">
        <v>427</v>
      </c>
      <c r="AB84" s="118" t="s">
        <v>36</v>
      </c>
    </row>
    <row r="85" spans="1:28" ht="22.5" x14ac:dyDescent="0.3">
      <c r="A85" s="143" t="s">
        <v>54</v>
      </c>
      <c r="B85" s="1076" t="s">
        <v>428</v>
      </c>
      <c r="C85" s="12">
        <v>5</v>
      </c>
      <c r="D85" s="12">
        <v>35</v>
      </c>
      <c r="E85" s="12" t="s">
        <v>288</v>
      </c>
      <c r="F85" s="13" t="s">
        <v>429</v>
      </c>
      <c r="G85" s="12" t="s">
        <v>23</v>
      </c>
      <c r="H85" s="1169" t="s">
        <v>2940</v>
      </c>
      <c r="I85" s="13" t="s">
        <v>430</v>
      </c>
      <c r="J85" s="14">
        <v>700</v>
      </c>
      <c r="K85" s="15">
        <v>430</v>
      </c>
      <c r="L85" s="16">
        <f>J85+K85</f>
        <v>1130</v>
      </c>
      <c r="M85" s="17"/>
      <c r="N85" s="18"/>
      <c r="O85" s="18"/>
      <c r="P85" s="19"/>
      <c r="Q85" s="19"/>
      <c r="R85" s="19"/>
      <c r="S85" s="18"/>
      <c r="T85" s="18" t="s">
        <v>431</v>
      </c>
      <c r="U85" s="18"/>
      <c r="V85" s="19"/>
      <c r="W85" s="20"/>
      <c r="X85" s="21"/>
      <c r="Y85" s="22" t="s">
        <v>67</v>
      </c>
      <c r="Z85" s="12" t="s">
        <v>432</v>
      </c>
      <c r="AA85" s="144" t="s">
        <v>433</v>
      </c>
      <c r="AB85" s="22" t="s">
        <v>36</v>
      </c>
    </row>
    <row r="86" spans="1:28" ht="23.25" thickBot="1" x14ac:dyDescent="0.35">
      <c r="A86" s="125" t="s">
        <v>54</v>
      </c>
      <c r="B86" s="1075" t="s">
        <v>434</v>
      </c>
      <c r="C86" s="49">
        <v>2</v>
      </c>
      <c r="D86" s="49">
        <v>14</v>
      </c>
      <c r="E86" s="49" t="s">
        <v>21</v>
      </c>
      <c r="F86" s="50" t="s">
        <v>429</v>
      </c>
      <c r="G86" s="49" t="s">
        <v>23</v>
      </c>
      <c r="H86" s="1159" t="s">
        <v>2942</v>
      </c>
      <c r="I86" s="50" t="s">
        <v>435</v>
      </c>
      <c r="J86" s="51">
        <v>500</v>
      </c>
      <c r="K86" s="126">
        <v>100</v>
      </c>
      <c r="L86" s="53">
        <f>J86+K86</f>
        <v>600</v>
      </c>
      <c r="M86" s="54"/>
      <c r="N86" s="55"/>
      <c r="O86" s="55"/>
      <c r="P86" s="56" t="s">
        <v>178</v>
      </c>
      <c r="Q86" s="56"/>
      <c r="R86" s="56"/>
      <c r="S86" s="55"/>
      <c r="T86" s="55"/>
      <c r="U86" s="55"/>
      <c r="V86" s="56"/>
      <c r="W86" s="57"/>
      <c r="X86" s="58"/>
      <c r="Y86" s="59" t="s">
        <v>67</v>
      </c>
      <c r="Z86" s="127" t="s">
        <v>436</v>
      </c>
      <c r="AA86" s="128" t="s">
        <v>437</v>
      </c>
      <c r="AB86" s="129" t="s">
        <v>36</v>
      </c>
    </row>
    <row r="87" spans="1:28" ht="22.5" x14ac:dyDescent="0.3">
      <c r="A87" s="203" t="s">
        <v>63</v>
      </c>
      <c r="B87" s="1100" t="s">
        <v>438</v>
      </c>
      <c r="C87" s="89">
        <v>3</v>
      </c>
      <c r="D87" s="89">
        <v>18</v>
      </c>
      <c r="E87" s="89" t="s">
        <v>327</v>
      </c>
      <c r="F87" s="90" t="s">
        <v>439</v>
      </c>
      <c r="G87" s="89" t="s">
        <v>186</v>
      </c>
      <c r="H87" s="1172" t="s">
        <v>3062</v>
      </c>
      <c r="I87" s="90" t="s">
        <v>440</v>
      </c>
      <c r="J87" s="91">
        <v>341</v>
      </c>
      <c r="K87" s="92">
        <v>84</v>
      </c>
      <c r="L87" s="93">
        <f>SUM(J87:K87)</f>
        <v>425</v>
      </c>
      <c r="M87" s="17"/>
      <c r="N87" s="18"/>
      <c r="O87" s="18"/>
      <c r="P87" s="19"/>
      <c r="Q87" s="19"/>
      <c r="R87" s="34" t="s">
        <v>441</v>
      </c>
      <c r="S87" s="18"/>
      <c r="T87" s="18"/>
      <c r="U87" s="18"/>
      <c r="V87" s="19"/>
      <c r="W87" s="20"/>
      <c r="X87" s="95"/>
      <c r="Y87" s="96" t="s">
        <v>280</v>
      </c>
      <c r="Z87" s="89" t="s">
        <v>442</v>
      </c>
      <c r="AA87" s="204" t="s">
        <v>443</v>
      </c>
      <c r="AB87" s="215" t="s">
        <v>36</v>
      </c>
    </row>
    <row r="88" spans="1:28" ht="22.5" customHeight="1" x14ac:dyDescent="0.3">
      <c r="A88" s="205" t="s">
        <v>54</v>
      </c>
      <c r="B88" s="1095" t="s">
        <v>444</v>
      </c>
      <c r="C88" s="99">
        <v>3</v>
      </c>
      <c r="D88" s="99">
        <v>17</v>
      </c>
      <c r="E88" s="99" t="s">
        <v>327</v>
      </c>
      <c r="F88" s="100" t="s">
        <v>445</v>
      </c>
      <c r="G88" s="99" t="s">
        <v>77</v>
      </c>
      <c r="H88" s="1153" t="s">
        <v>3057</v>
      </c>
      <c r="I88" s="100" t="s">
        <v>446</v>
      </c>
      <c r="J88" s="101">
        <v>330</v>
      </c>
      <c r="K88" s="102">
        <v>45</v>
      </c>
      <c r="L88" s="103">
        <f t="shared" ref="L88:L99" si="16">SUM(J88:K88)</f>
        <v>375</v>
      </c>
      <c r="M88" s="31"/>
      <c r="N88" s="32"/>
      <c r="O88" s="32"/>
      <c r="P88" s="34"/>
      <c r="Q88" s="34"/>
      <c r="R88" s="34"/>
      <c r="S88" s="32" t="s">
        <v>447</v>
      </c>
      <c r="T88" s="32"/>
      <c r="U88" s="32"/>
      <c r="V88" s="34"/>
      <c r="W88" s="35"/>
      <c r="X88" s="104"/>
      <c r="Y88" s="105" t="s">
        <v>348</v>
      </c>
      <c r="Z88" s="66" t="s">
        <v>448</v>
      </c>
      <c r="AA88" s="123" t="s">
        <v>449</v>
      </c>
      <c r="AB88" s="216" t="s">
        <v>36</v>
      </c>
    </row>
    <row r="89" spans="1:28" ht="33.75" x14ac:dyDescent="0.3">
      <c r="A89" s="199" t="s">
        <v>54</v>
      </c>
      <c r="B89" s="1097" t="s">
        <v>450</v>
      </c>
      <c r="C89" s="217">
        <v>3</v>
      </c>
      <c r="D89" s="217">
        <v>18</v>
      </c>
      <c r="E89" s="217" t="s">
        <v>451</v>
      </c>
      <c r="F89" s="218" t="s">
        <v>445</v>
      </c>
      <c r="G89" s="217" t="s">
        <v>77</v>
      </c>
      <c r="H89" s="1161" t="s">
        <v>3057</v>
      </c>
      <c r="I89" s="218" t="s">
        <v>446</v>
      </c>
      <c r="J89" s="219">
        <v>341</v>
      </c>
      <c r="K89" s="220">
        <v>45</v>
      </c>
      <c r="L89" s="103">
        <f t="shared" si="16"/>
        <v>386</v>
      </c>
      <c r="M89" s="31"/>
      <c r="N89" s="32"/>
      <c r="O89" s="32" t="s">
        <v>92</v>
      </c>
      <c r="P89" s="34"/>
      <c r="Q89" s="34"/>
      <c r="R89" s="34"/>
      <c r="S89" s="221"/>
      <c r="T89" s="32"/>
      <c r="U89" s="32"/>
      <c r="V89" s="34"/>
      <c r="W89" s="35"/>
      <c r="X89" s="104"/>
      <c r="Y89" s="222" t="s">
        <v>348</v>
      </c>
      <c r="Z89" s="217" t="s">
        <v>452</v>
      </c>
      <c r="AA89" s="217" t="s">
        <v>453</v>
      </c>
      <c r="AB89" s="222" t="s">
        <v>36</v>
      </c>
    </row>
    <row r="90" spans="1:28" ht="22.5" x14ac:dyDescent="0.3">
      <c r="A90" s="199" t="s">
        <v>54</v>
      </c>
      <c r="B90" s="1095" t="s">
        <v>454</v>
      </c>
      <c r="C90" s="99">
        <v>3</v>
      </c>
      <c r="D90" s="99">
        <v>18</v>
      </c>
      <c r="E90" s="99" t="s">
        <v>451</v>
      </c>
      <c r="F90" s="100" t="s">
        <v>445</v>
      </c>
      <c r="G90" s="99" t="s">
        <v>65</v>
      </c>
      <c r="H90" s="1153" t="s">
        <v>3054</v>
      </c>
      <c r="I90" s="100" t="s">
        <v>455</v>
      </c>
      <c r="J90" s="101">
        <v>341</v>
      </c>
      <c r="K90" s="102">
        <v>45</v>
      </c>
      <c r="L90" s="103">
        <f t="shared" si="16"/>
        <v>386</v>
      </c>
      <c r="M90" s="31"/>
      <c r="N90" s="32"/>
      <c r="O90" s="32"/>
      <c r="P90" s="34" t="s">
        <v>115</v>
      </c>
      <c r="Q90" s="34"/>
      <c r="R90" s="34"/>
      <c r="S90" s="32"/>
      <c r="T90" s="32"/>
      <c r="U90" s="32"/>
      <c r="V90" s="34"/>
      <c r="W90" s="35"/>
      <c r="X90" s="104"/>
      <c r="Y90" s="105" t="s">
        <v>348</v>
      </c>
      <c r="Z90" s="99" t="s">
        <v>456</v>
      </c>
      <c r="AA90" s="200" t="s">
        <v>457</v>
      </c>
      <c r="AB90" s="222" t="s">
        <v>36</v>
      </c>
    </row>
    <row r="91" spans="1:28" ht="22.5" x14ac:dyDescent="0.3">
      <c r="A91" s="199" t="s">
        <v>54</v>
      </c>
      <c r="B91" s="1095" t="s">
        <v>458</v>
      </c>
      <c r="C91" s="99">
        <v>3</v>
      </c>
      <c r="D91" s="99">
        <v>21</v>
      </c>
      <c r="E91" s="99" t="s">
        <v>222</v>
      </c>
      <c r="F91" s="100" t="s">
        <v>445</v>
      </c>
      <c r="G91" s="99" t="s">
        <v>65</v>
      </c>
      <c r="H91" s="1153" t="s">
        <v>3054</v>
      </c>
      <c r="I91" s="100" t="s">
        <v>455</v>
      </c>
      <c r="J91" s="101">
        <v>570</v>
      </c>
      <c r="K91" s="102">
        <v>15</v>
      </c>
      <c r="L91" s="103">
        <f t="shared" si="16"/>
        <v>585</v>
      </c>
      <c r="M91" s="31"/>
      <c r="N91" s="32"/>
      <c r="O91" s="32"/>
      <c r="P91" s="223"/>
      <c r="Q91" s="34"/>
      <c r="R91" s="34"/>
      <c r="S91" s="32"/>
      <c r="T91" s="32"/>
      <c r="U91" s="221" t="s">
        <v>389</v>
      </c>
      <c r="V91" s="34"/>
      <c r="W91" s="35"/>
      <c r="X91" s="104"/>
      <c r="Y91" s="105" t="s">
        <v>348</v>
      </c>
      <c r="Z91" s="66" t="s">
        <v>448</v>
      </c>
      <c r="AA91" s="123" t="s">
        <v>443</v>
      </c>
      <c r="AB91" s="216" t="s">
        <v>36</v>
      </c>
    </row>
    <row r="92" spans="1:28" ht="23.25" thickBot="1" x14ac:dyDescent="0.35">
      <c r="A92" s="201" t="s">
        <v>63</v>
      </c>
      <c r="B92" s="1094" t="s">
        <v>459</v>
      </c>
      <c r="C92" s="110">
        <v>3</v>
      </c>
      <c r="D92" s="110">
        <v>21</v>
      </c>
      <c r="E92" s="110" t="s">
        <v>199</v>
      </c>
      <c r="F92" s="111" t="s">
        <v>439</v>
      </c>
      <c r="G92" s="110" t="s">
        <v>96</v>
      </c>
      <c r="H92" s="1158" t="s">
        <v>3052</v>
      </c>
      <c r="I92" s="111" t="s">
        <v>460</v>
      </c>
      <c r="J92" s="112">
        <v>570</v>
      </c>
      <c r="K92" s="113">
        <v>15</v>
      </c>
      <c r="L92" s="114">
        <f t="shared" si="16"/>
        <v>585</v>
      </c>
      <c r="M92" s="54"/>
      <c r="N92" s="55" t="s">
        <v>461</v>
      </c>
      <c r="O92" s="55"/>
      <c r="P92" s="56"/>
      <c r="Q92" s="56"/>
      <c r="R92" s="56"/>
      <c r="S92" s="55"/>
      <c r="T92" s="55"/>
      <c r="U92" s="55"/>
      <c r="V92" s="56"/>
      <c r="W92" s="57"/>
      <c r="X92" s="115"/>
      <c r="Y92" s="116" t="s">
        <v>280</v>
      </c>
      <c r="Z92" s="110" t="s">
        <v>462</v>
      </c>
      <c r="AA92" s="202" t="s">
        <v>463</v>
      </c>
      <c r="AB92" s="224" t="s">
        <v>36</v>
      </c>
    </row>
    <row r="93" spans="1:28" ht="22.5" x14ac:dyDescent="0.3">
      <c r="A93" s="203" t="s">
        <v>63</v>
      </c>
      <c r="B93" s="874" t="s">
        <v>464</v>
      </c>
      <c r="C93" s="89">
        <v>3</v>
      </c>
      <c r="D93" s="89">
        <v>20</v>
      </c>
      <c r="E93" s="89" t="s">
        <v>21</v>
      </c>
      <c r="F93" s="90" t="s">
        <v>465</v>
      </c>
      <c r="G93" s="89" t="s">
        <v>186</v>
      </c>
      <c r="H93" s="1172" t="s">
        <v>2933</v>
      </c>
      <c r="I93" s="90" t="s">
        <v>466</v>
      </c>
      <c r="J93" s="91">
        <v>690</v>
      </c>
      <c r="K93" s="92">
        <v>332</v>
      </c>
      <c r="L93" s="93">
        <f t="shared" si="16"/>
        <v>1022</v>
      </c>
      <c r="M93" s="17"/>
      <c r="N93" s="18"/>
      <c r="O93" s="18" t="s">
        <v>467</v>
      </c>
      <c r="P93" s="19"/>
      <c r="Q93" s="19"/>
      <c r="R93" s="19"/>
      <c r="S93" s="18"/>
      <c r="T93" s="18"/>
      <c r="U93" s="18"/>
      <c r="V93" s="19"/>
      <c r="W93" s="20"/>
      <c r="X93" s="95"/>
      <c r="Y93" s="96" t="s">
        <v>468</v>
      </c>
      <c r="Z93" s="89" t="s">
        <v>469</v>
      </c>
      <c r="AA93" s="204" t="s">
        <v>470</v>
      </c>
      <c r="AB93" s="96" t="s">
        <v>36</v>
      </c>
    </row>
    <row r="94" spans="1:28" ht="22.5" x14ac:dyDescent="0.3">
      <c r="A94" s="199" t="s">
        <v>63</v>
      </c>
      <c r="B94" s="1095" t="s">
        <v>471</v>
      </c>
      <c r="C94" s="99">
        <v>2</v>
      </c>
      <c r="D94" s="99">
        <v>14</v>
      </c>
      <c r="E94" s="99" t="s">
        <v>83</v>
      </c>
      <c r="F94" s="100" t="s">
        <v>465</v>
      </c>
      <c r="G94" s="99" t="s">
        <v>85</v>
      </c>
      <c r="H94" s="1153" t="s">
        <v>2931</v>
      </c>
      <c r="I94" s="100" t="s">
        <v>472</v>
      </c>
      <c r="J94" s="101">
        <v>500</v>
      </c>
      <c r="K94" s="102">
        <v>217</v>
      </c>
      <c r="L94" s="103">
        <f t="shared" si="16"/>
        <v>717</v>
      </c>
      <c r="M94" s="31"/>
      <c r="N94" s="32"/>
      <c r="O94" s="32"/>
      <c r="P94" s="34"/>
      <c r="Q94" s="34" t="s">
        <v>473</v>
      </c>
      <c r="R94" s="34"/>
      <c r="S94" s="32"/>
      <c r="T94" s="32"/>
      <c r="U94" s="32"/>
      <c r="V94" s="34"/>
      <c r="W94" s="35"/>
      <c r="X94" s="104"/>
      <c r="Y94" s="105" t="s">
        <v>60</v>
      </c>
      <c r="Z94" s="99" t="s">
        <v>474</v>
      </c>
      <c r="AA94" s="200" t="s">
        <v>475</v>
      </c>
      <c r="AB94" s="105" t="s">
        <v>36</v>
      </c>
    </row>
    <row r="95" spans="1:28" ht="22.5" x14ac:dyDescent="0.3">
      <c r="A95" s="205" t="s">
        <v>131</v>
      </c>
      <c r="B95" s="1095" t="s">
        <v>476</v>
      </c>
      <c r="C95" s="99">
        <v>3</v>
      </c>
      <c r="D95" s="99">
        <v>20</v>
      </c>
      <c r="E95" s="99" t="s">
        <v>83</v>
      </c>
      <c r="F95" s="100" t="s">
        <v>465</v>
      </c>
      <c r="G95" s="99" t="s">
        <v>85</v>
      </c>
      <c r="H95" s="1153" t="s">
        <v>2931</v>
      </c>
      <c r="I95" s="100" t="s">
        <v>472</v>
      </c>
      <c r="J95" s="101">
        <v>630</v>
      </c>
      <c r="K95" s="102">
        <v>317</v>
      </c>
      <c r="L95" s="103">
        <f t="shared" si="16"/>
        <v>947</v>
      </c>
      <c r="M95" s="31"/>
      <c r="N95" s="32"/>
      <c r="O95" s="32"/>
      <c r="P95" s="34" t="s">
        <v>477</v>
      </c>
      <c r="Q95" s="34"/>
      <c r="R95" s="34"/>
      <c r="S95" s="32"/>
      <c r="T95" s="32"/>
      <c r="U95" s="32"/>
      <c r="V95" s="34"/>
      <c r="W95" s="35"/>
      <c r="X95" s="104"/>
      <c r="Y95" s="105" t="s">
        <v>60</v>
      </c>
      <c r="Z95" s="66" t="s">
        <v>478</v>
      </c>
      <c r="AA95" s="123" t="s">
        <v>479</v>
      </c>
      <c r="AB95" s="124" t="s">
        <v>36</v>
      </c>
    </row>
    <row r="96" spans="1:28" ht="23.25" thickBot="1" x14ac:dyDescent="0.35">
      <c r="A96" s="201" t="s">
        <v>63</v>
      </c>
      <c r="B96" s="1094" t="s">
        <v>480</v>
      </c>
      <c r="C96" s="110">
        <v>3</v>
      </c>
      <c r="D96" s="110">
        <v>20</v>
      </c>
      <c r="E96" s="110" t="s">
        <v>83</v>
      </c>
      <c r="F96" s="111" t="s">
        <v>465</v>
      </c>
      <c r="G96" s="110" t="s">
        <v>481</v>
      </c>
      <c r="H96" s="1158" t="s">
        <v>2928</v>
      </c>
      <c r="I96" s="111" t="s">
        <v>482</v>
      </c>
      <c r="J96" s="112">
        <v>630</v>
      </c>
      <c r="K96" s="113">
        <v>15</v>
      </c>
      <c r="L96" s="114">
        <f t="shared" si="16"/>
        <v>645</v>
      </c>
      <c r="M96" s="54"/>
      <c r="N96" s="55"/>
      <c r="O96" s="55"/>
      <c r="P96" s="56" t="s">
        <v>477</v>
      </c>
      <c r="Q96" s="56"/>
      <c r="R96" s="56"/>
      <c r="S96" s="55"/>
      <c r="T96" s="55"/>
      <c r="U96" s="55"/>
      <c r="V96" s="56"/>
      <c r="W96" s="57"/>
      <c r="X96" s="115"/>
      <c r="Y96" s="116" t="s">
        <v>468</v>
      </c>
      <c r="Z96" s="110" t="s">
        <v>483</v>
      </c>
      <c r="AA96" s="202" t="s">
        <v>484</v>
      </c>
      <c r="AB96" s="116" t="s">
        <v>36</v>
      </c>
    </row>
    <row r="97" spans="1:28" ht="22.5" x14ac:dyDescent="0.3">
      <c r="A97" s="203" t="s">
        <v>63</v>
      </c>
      <c r="B97" s="1100" t="s">
        <v>485</v>
      </c>
      <c r="C97" s="89">
        <v>1</v>
      </c>
      <c r="D97" s="89">
        <v>7</v>
      </c>
      <c r="E97" s="89" t="s">
        <v>486</v>
      </c>
      <c r="F97" s="90" t="s">
        <v>487</v>
      </c>
      <c r="G97" s="89" t="s">
        <v>161</v>
      </c>
      <c r="H97" s="1172" t="s">
        <v>3038</v>
      </c>
      <c r="I97" s="90" t="s">
        <v>488</v>
      </c>
      <c r="J97" s="91">
        <v>390</v>
      </c>
      <c r="K97" s="92">
        <v>5</v>
      </c>
      <c r="L97" s="93">
        <f t="shared" si="16"/>
        <v>395</v>
      </c>
      <c r="M97" s="17"/>
      <c r="N97" s="18"/>
      <c r="O97" s="18"/>
      <c r="P97" s="19"/>
      <c r="Q97" s="19">
        <v>24</v>
      </c>
      <c r="R97" s="19"/>
      <c r="S97" s="18"/>
      <c r="T97" s="18"/>
      <c r="U97" s="18"/>
      <c r="V97" s="19"/>
      <c r="W97" s="20"/>
      <c r="X97" s="95"/>
      <c r="Y97" s="96" t="s">
        <v>489</v>
      </c>
      <c r="Z97" s="89" t="s">
        <v>490</v>
      </c>
      <c r="AA97" s="204" t="s">
        <v>491</v>
      </c>
      <c r="AB97" s="96" t="s">
        <v>36</v>
      </c>
    </row>
    <row r="98" spans="1:28" ht="22.5" x14ac:dyDescent="0.3">
      <c r="A98" s="138" t="s">
        <v>54</v>
      </c>
      <c r="B98" s="1074" t="s">
        <v>492</v>
      </c>
      <c r="C98" s="41">
        <v>1</v>
      </c>
      <c r="D98" s="41">
        <v>7</v>
      </c>
      <c r="E98" s="41" t="s">
        <v>493</v>
      </c>
      <c r="F98" s="42" t="s">
        <v>487</v>
      </c>
      <c r="G98" s="41" t="s">
        <v>228</v>
      </c>
      <c r="H98" s="1154" t="s">
        <v>3043</v>
      </c>
      <c r="I98" s="42" t="s">
        <v>494</v>
      </c>
      <c r="J98" s="43">
        <v>390</v>
      </c>
      <c r="K98" s="29">
        <v>5</v>
      </c>
      <c r="L98" s="30">
        <f>SUM(J98:K98)</f>
        <v>395</v>
      </c>
      <c r="M98" s="31"/>
      <c r="N98" s="32">
        <v>1</v>
      </c>
      <c r="O98" s="32"/>
      <c r="P98" s="34"/>
      <c r="Q98" s="34"/>
      <c r="R98" s="34"/>
      <c r="S98" s="32"/>
      <c r="T98" s="32"/>
      <c r="U98" s="32"/>
      <c r="V98" s="34"/>
      <c r="W98" s="35"/>
      <c r="X98" s="36"/>
      <c r="Y98" s="45" t="s">
        <v>495</v>
      </c>
      <c r="Z98" s="41" t="s">
        <v>496</v>
      </c>
      <c r="AA98" s="139" t="s">
        <v>490</v>
      </c>
      <c r="AB98" s="225" t="s">
        <v>497</v>
      </c>
    </row>
    <row r="99" spans="1:28" ht="23.25" thickBot="1" x14ac:dyDescent="0.35">
      <c r="A99" s="141" t="s">
        <v>54</v>
      </c>
      <c r="B99" s="1075" t="s">
        <v>492</v>
      </c>
      <c r="C99" s="49">
        <v>1</v>
      </c>
      <c r="D99" s="49">
        <v>7</v>
      </c>
      <c r="E99" s="49" t="s">
        <v>493</v>
      </c>
      <c r="F99" s="50" t="s">
        <v>487</v>
      </c>
      <c r="G99" s="49" t="s">
        <v>23</v>
      </c>
      <c r="H99" s="1159" t="s">
        <v>3041</v>
      </c>
      <c r="I99" s="50" t="s">
        <v>498</v>
      </c>
      <c r="J99" s="51">
        <v>390</v>
      </c>
      <c r="K99" s="126">
        <v>5</v>
      </c>
      <c r="L99" s="53">
        <f t="shared" si="16"/>
        <v>395</v>
      </c>
      <c r="M99" s="54"/>
      <c r="N99" s="55"/>
      <c r="O99" s="55"/>
      <c r="P99" s="56">
        <v>12</v>
      </c>
      <c r="Q99" s="56"/>
      <c r="R99" s="56"/>
      <c r="S99" s="55"/>
      <c r="T99" s="55"/>
      <c r="U99" s="55"/>
      <c r="V99" s="56"/>
      <c r="W99" s="57"/>
      <c r="X99" s="58"/>
      <c r="Y99" s="59" t="s">
        <v>495</v>
      </c>
      <c r="Z99" s="49" t="s">
        <v>499</v>
      </c>
      <c r="AA99" s="142" t="s">
        <v>490</v>
      </c>
      <c r="AB99" s="226" t="s">
        <v>497</v>
      </c>
    </row>
    <row r="100" spans="1:28" ht="22.5" x14ac:dyDescent="0.3">
      <c r="A100" s="143" t="s">
        <v>416</v>
      </c>
      <c r="B100" s="1076" t="s">
        <v>500</v>
      </c>
      <c r="C100" s="12">
        <v>2</v>
      </c>
      <c r="D100" s="12">
        <v>14</v>
      </c>
      <c r="E100" s="12" t="s">
        <v>501</v>
      </c>
      <c r="F100" s="13" t="s">
        <v>502</v>
      </c>
      <c r="G100" s="12" t="s">
        <v>503</v>
      </c>
      <c r="H100" s="1169" t="s">
        <v>2982</v>
      </c>
      <c r="I100" s="13" t="s">
        <v>504</v>
      </c>
      <c r="J100" s="14">
        <v>460</v>
      </c>
      <c r="K100" s="15">
        <v>234</v>
      </c>
      <c r="L100" s="16">
        <v>694</v>
      </c>
      <c r="M100" s="17"/>
      <c r="N100" s="18"/>
      <c r="O100" s="18" t="s">
        <v>505</v>
      </c>
      <c r="P100" s="19"/>
      <c r="Q100" s="19"/>
      <c r="R100" s="19"/>
      <c r="S100" s="18"/>
      <c r="T100" s="18"/>
      <c r="U100" s="18"/>
      <c r="V100" s="19"/>
      <c r="W100" s="20"/>
      <c r="X100" s="21"/>
      <c r="Y100" s="22" t="s">
        <v>506</v>
      </c>
      <c r="Z100" s="12" t="s">
        <v>507</v>
      </c>
      <c r="AA100" s="144" t="s">
        <v>508</v>
      </c>
      <c r="AB100" s="24" t="s">
        <v>36</v>
      </c>
    </row>
    <row r="101" spans="1:28" ht="16.5" customHeight="1" thickBot="1" x14ac:dyDescent="0.35">
      <c r="A101" s="141" t="s">
        <v>509</v>
      </c>
      <c r="B101" s="1075" t="s">
        <v>510</v>
      </c>
      <c r="C101" s="49">
        <v>2</v>
      </c>
      <c r="D101" s="49">
        <v>14</v>
      </c>
      <c r="E101" s="49" t="s">
        <v>511</v>
      </c>
      <c r="F101" s="50" t="s">
        <v>502</v>
      </c>
      <c r="G101" s="49" t="s">
        <v>419</v>
      </c>
      <c r="H101" s="1159" t="s">
        <v>2979</v>
      </c>
      <c r="I101" s="50" t="s">
        <v>512</v>
      </c>
      <c r="J101" s="51">
        <v>500</v>
      </c>
      <c r="K101" s="126">
        <v>20</v>
      </c>
      <c r="L101" s="53">
        <v>520</v>
      </c>
      <c r="M101" s="54"/>
      <c r="N101" s="55"/>
      <c r="O101" s="55"/>
      <c r="P101" s="56" t="s">
        <v>513</v>
      </c>
      <c r="Q101" s="56"/>
      <c r="R101" s="56"/>
      <c r="S101" s="55"/>
      <c r="T101" s="55"/>
      <c r="U101" s="55"/>
      <c r="V101" s="56"/>
      <c r="W101" s="57"/>
      <c r="X101" s="58"/>
      <c r="Y101" s="59" t="s">
        <v>324</v>
      </c>
      <c r="Z101" s="49" t="s">
        <v>514</v>
      </c>
      <c r="AA101" s="142" t="s">
        <v>515</v>
      </c>
      <c r="AB101" s="118" t="s">
        <v>36</v>
      </c>
    </row>
    <row r="102" spans="1:28" x14ac:dyDescent="0.3">
      <c r="A102" s="143" t="s">
        <v>63</v>
      </c>
      <c r="B102" s="1076" t="s">
        <v>516</v>
      </c>
      <c r="C102" s="12">
        <v>1</v>
      </c>
      <c r="D102" s="12">
        <v>7</v>
      </c>
      <c r="E102" s="12" t="s">
        <v>493</v>
      </c>
      <c r="F102" s="13" t="s">
        <v>517</v>
      </c>
      <c r="G102" s="12" t="s">
        <v>186</v>
      </c>
      <c r="H102" s="1169" t="s">
        <v>3050</v>
      </c>
      <c r="I102" s="13" t="s">
        <v>518</v>
      </c>
      <c r="J102" s="14">
        <v>390</v>
      </c>
      <c r="K102" s="15">
        <v>5</v>
      </c>
      <c r="L102" s="16">
        <f t="shared" ref="L102" si="17">SUM(J102:K102)</f>
        <v>395</v>
      </c>
      <c r="M102" s="17"/>
      <c r="N102" s="18"/>
      <c r="O102" s="18">
        <v>21</v>
      </c>
      <c r="P102" s="19"/>
      <c r="Q102" s="19"/>
      <c r="R102" s="19"/>
      <c r="S102" s="18"/>
      <c r="T102" s="18"/>
      <c r="U102" s="18"/>
      <c r="V102" s="19"/>
      <c r="W102" s="20"/>
      <c r="X102" s="21"/>
      <c r="Y102" s="22" t="s">
        <v>67</v>
      </c>
      <c r="Z102" s="12" t="s">
        <v>519</v>
      </c>
      <c r="AA102" s="144" t="s">
        <v>520</v>
      </c>
      <c r="AB102" s="24" t="s">
        <v>36</v>
      </c>
    </row>
    <row r="103" spans="1:28" ht="23.25" thickBot="1" x14ac:dyDescent="0.35">
      <c r="A103" s="138" t="s">
        <v>63</v>
      </c>
      <c r="B103" s="1105" t="s">
        <v>521</v>
      </c>
      <c r="C103" s="41">
        <v>1</v>
      </c>
      <c r="D103" s="41">
        <v>7</v>
      </c>
      <c r="E103" s="41" t="s">
        <v>493</v>
      </c>
      <c r="F103" s="42" t="s">
        <v>517</v>
      </c>
      <c r="G103" s="41" t="s">
        <v>65</v>
      </c>
      <c r="H103" s="1154" t="s">
        <v>3046</v>
      </c>
      <c r="I103" s="42" t="s">
        <v>522</v>
      </c>
      <c r="J103" s="43">
        <v>390</v>
      </c>
      <c r="K103" s="29">
        <v>5</v>
      </c>
      <c r="L103" s="30">
        <f>SUM(J103:K103)</f>
        <v>395</v>
      </c>
      <c r="M103" s="31"/>
      <c r="N103" s="32"/>
      <c r="O103" s="32"/>
      <c r="P103" s="34"/>
      <c r="Q103" s="34"/>
      <c r="R103" s="34"/>
      <c r="S103" s="32"/>
      <c r="T103" s="32"/>
      <c r="U103" s="32">
        <v>13</v>
      </c>
      <c r="V103" s="34"/>
      <c r="W103" s="35"/>
      <c r="X103" s="36"/>
      <c r="Y103" s="45" t="s">
        <v>67</v>
      </c>
      <c r="Z103" s="41" t="s">
        <v>523</v>
      </c>
      <c r="AA103" s="139" t="s">
        <v>524</v>
      </c>
      <c r="AB103" s="39" t="s">
        <v>36</v>
      </c>
    </row>
    <row r="104" spans="1:28" ht="23.25" thickBot="1" x14ac:dyDescent="0.35">
      <c r="A104" s="227" t="s">
        <v>54</v>
      </c>
      <c r="B104" s="1110" t="s">
        <v>525</v>
      </c>
      <c r="C104" s="228">
        <v>2</v>
      </c>
      <c r="D104" s="228">
        <v>14</v>
      </c>
      <c r="E104" s="228" t="s">
        <v>288</v>
      </c>
      <c r="F104" s="229" t="s">
        <v>526</v>
      </c>
      <c r="G104" s="228" t="s">
        <v>23</v>
      </c>
      <c r="H104" s="1176" t="s">
        <v>3032</v>
      </c>
      <c r="I104" s="229" t="s">
        <v>527</v>
      </c>
      <c r="J104" s="230">
        <v>380</v>
      </c>
      <c r="K104" s="231">
        <f>70+30+20</f>
        <v>120</v>
      </c>
      <c r="L104" s="232">
        <f>SUM(J104:K104)</f>
        <v>500</v>
      </c>
      <c r="M104" s="233"/>
      <c r="N104" s="234"/>
      <c r="O104" s="234"/>
      <c r="P104" s="235"/>
      <c r="Q104" s="235" t="s">
        <v>528</v>
      </c>
      <c r="R104" s="235"/>
      <c r="S104" s="234"/>
      <c r="T104" s="234"/>
      <c r="U104" s="234"/>
      <c r="V104" s="235"/>
      <c r="W104" s="236"/>
      <c r="X104" s="237"/>
      <c r="Y104" s="238" t="s">
        <v>60</v>
      </c>
      <c r="Z104" s="239" t="s">
        <v>529</v>
      </c>
      <c r="AA104" s="240" t="s">
        <v>530</v>
      </c>
      <c r="AB104" s="241" t="s">
        <v>36</v>
      </c>
    </row>
    <row r="105" spans="1:28" ht="22.5" x14ac:dyDescent="0.3">
      <c r="A105" s="143" t="s">
        <v>54</v>
      </c>
      <c r="B105" s="1111" t="s">
        <v>531</v>
      </c>
      <c r="C105" s="242">
        <v>3</v>
      </c>
      <c r="D105" s="242">
        <v>18</v>
      </c>
      <c r="E105" s="242" t="s">
        <v>21</v>
      </c>
      <c r="F105" s="243" t="s">
        <v>532</v>
      </c>
      <c r="G105" s="242" t="s">
        <v>228</v>
      </c>
      <c r="H105" s="1177" t="s">
        <v>2765</v>
      </c>
      <c r="I105" s="243" t="s">
        <v>533</v>
      </c>
      <c r="J105" s="244">
        <v>590</v>
      </c>
      <c r="K105" s="245">
        <v>67.5</v>
      </c>
      <c r="L105" s="30">
        <f t="shared" ref="L105" si="18">SUM(J105:K105)</f>
        <v>657.5</v>
      </c>
      <c r="M105" s="31"/>
      <c r="N105" s="32"/>
      <c r="O105" s="32"/>
      <c r="P105" s="34"/>
      <c r="Q105" s="34"/>
      <c r="R105" s="34"/>
      <c r="S105" s="32"/>
      <c r="T105" s="32" t="s">
        <v>534</v>
      </c>
      <c r="U105" s="32"/>
      <c r="V105" s="34"/>
      <c r="W105" s="35"/>
      <c r="X105" s="36"/>
      <c r="Y105" s="246" t="s">
        <v>348</v>
      </c>
      <c r="Z105" s="242" t="s">
        <v>535</v>
      </c>
      <c r="AA105" s="247" t="s">
        <v>536</v>
      </c>
      <c r="AB105" s="248" t="s">
        <v>36</v>
      </c>
    </row>
    <row r="106" spans="1:28" ht="22.5" x14ac:dyDescent="0.3">
      <c r="A106" s="138" t="s">
        <v>416</v>
      </c>
      <c r="B106" s="1074" t="s">
        <v>537</v>
      </c>
      <c r="C106" s="41">
        <v>5</v>
      </c>
      <c r="D106" s="41">
        <v>28</v>
      </c>
      <c r="E106" s="41" t="s">
        <v>538</v>
      </c>
      <c r="F106" s="42" t="s">
        <v>539</v>
      </c>
      <c r="G106" s="41" t="s">
        <v>540</v>
      </c>
      <c r="H106" s="1154" t="s">
        <v>2763</v>
      </c>
      <c r="I106" s="42" t="s">
        <v>541</v>
      </c>
      <c r="J106" s="43">
        <v>539</v>
      </c>
      <c r="K106" s="29">
        <v>257.60000000000002</v>
      </c>
      <c r="L106" s="30">
        <f>SUM(J106:K106)</f>
        <v>796.6</v>
      </c>
      <c r="M106" s="31"/>
      <c r="N106" s="32"/>
      <c r="O106" s="32"/>
      <c r="P106" s="34"/>
      <c r="Q106" s="34"/>
      <c r="R106" s="34"/>
      <c r="S106" s="32"/>
      <c r="T106" s="32"/>
      <c r="U106" s="32" t="s">
        <v>1777</v>
      </c>
      <c r="V106" s="34"/>
      <c r="W106" s="35"/>
      <c r="X106" s="36"/>
      <c r="Y106" s="45" t="s">
        <v>543</v>
      </c>
      <c r="Z106" s="41" t="s">
        <v>544</v>
      </c>
      <c r="AA106" s="139" t="s">
        <v>545</v>
      </c>
      <c r="AB106" s="39" t="s">
        <v>546</v>
      </c>
    </row>
    <row r="107" spans="1:28" ht="24.75" customHeight="1" x14ac:dyDescent="0.3">
      <c r="A107" s="122" t="s">
        <v>416</v>
      </c>
      <c r="B107" s="1074" t="s">
        <v>547</v>
      </c>
      <c r="C107" s="41">
        <v>3</v>
      </c>
      <c r="D107" s="41">
        <v>18</v>
      </c>
      <c r="E107" s="41" t="s">
        <v>511</v>
      </c>
      <c r="F107" s="42" t="s">
        <v>539</v>
      </c>
      <c r="G107" s="41" t="s">
        <v>540</v>
      </c>
      <c r="H107" s="1154" t="s">
        <v>2763</v>
      </c>
      <c r="I107" s="42" t="s">
        <v>541</v>
      </c>
      <c r="J107" s="43">
        <v>580</v>
      </c>
      <c r="K107" s="29">
        <v>332</v>
      </c>
      <c r="L107" s="30">
        <f t="shared" ref="L107:L109" si="19">SUM(J107:K107)</f>
        <v>912</v>
      </c>
      <c r="M107" s="31"/>
      <c r="N107" s="32"/>
      <c r="O107" s="32"/>
      <c r="P107" s="34" t="s">
        <v>548</v>
      </c>
      <c r="Q107" s="34"/>
      <c r="R107" s="34"/>
      <c r="S107" s="32"/>
      <c r="T107" s="32"/>
      <c r="U107" s="32"/>
      <c r="V107" s="34"/>
      <c r="W107" s="35"/>
      <c r="X107" s="36"/>
      <c r="Y107" s="45" t="s">
        <v>506</v>
      </c>
      <c r="Z107" s="66" t="s">
        <v>549</v>
      </c>
      <c r="AA107" s="123" t="s">
        <v>550</v>
      </c>
      <c r="AB107" s="130" t="s">
        <v>36</v>
      </c>
    </row>
    <row r="108" spans="1:28" ht="22.5" x14ac:dyDescent="0.3">
      <c r="A108" s="122" t="s">
        <v>54</v>
      </c>
      <c r="B108" s="1074" t="s">
        <v>551</v>
      </c>
      <c r="C108" s="41">
        <v>3</v>
      </c>
      <c r="D108" s="41">
        <v>18</v>
      </c>
      <c r="E108" s="41" t="s">
        <v>21</v>
      </c>
      <c r="F108" s="42" t="s">
        <v>532</v>
      </c>
      <c r="G108" s="41" t="s">
        <v>38</v>
      </c>
      <c r="H108" s="1154" t="s">
        <v>2762</v>
      </c>
      <c r="I108" s="42" t="s">
        <v>552</v>
      </c>
      <c r="J108" s="43">
        <v>590</v>
      </c>
      <c r="K108" s="29">
        <v>15</v>
      </c>
      <c r="L108" s="30">
        <f t="shared" si="19"/>
        <v>605</v>
      </c>
      <c r="M108" s="31"/>
      <c r="N108" s="32"/>
      <c r="O108" s="32" t="s">
        <v>553</v>
      </c>
      <c r="P108" s="34"/>
      <c r="Q108" s="34"/>
      <c r="R108" s="34"/>
      <c r="S108" s="32"/>
      <c r="T108" s="32"/>
      <c r="U108" s="32"/>
      <c r="V108" s="34"/>
      <c r="W108" s="35"/>
      <c r="X108" s="36"/>
      <c r="Y108" s="45" t="s">
        <v>348</v>
      </c>
      <c r="Z108" s="66" t="s">
        <v>554</v>
      </c>
      <c r="AA108" s="123" t="s">
        <v>555</v>
      </c>
      <c r="AB108" s="130" t="s">
        <v>36</v>
      </c>
    </row>
    <row r="109" spans="1:28" ht="22.5" x14ac:dyDescent="0.3">
      <c r="A109" s="138" t="s">
        <v>416</v>
      </c>
      <c r="B109" s="1074" t="s">
        <v>556</v>
      </c>
      <c r="C109" s="41">
        <v>3</v>
      </c>
      <c r="D109" s="41">
        <v>16</v>
      </c>
      <c r="E109" s="41" t="s">
        <v>557</v>
      </c>
      <c r="F109" s="42" t="s">
        <v>539</v>
      </c>
      <c r="G109" s="41" t="s">
        <v>558</v>
      </c>
      <c r="H109" s="1154" t="s">
        <v>2761</v>
      </c>
      <c r="I109" s="42" t="s">
        <v>559</v>
      </c>
      <c r="J109" s="43">
        <v>385</v>
      </c>
      <c r="K109" s="29">
        <v>231.6</v>
      </c>
      <c r="L109" s="30">
        <f t="shared" si="19"/>
        <v>616.6</v>
      </c>
      <c r="M109" s="31"/>
      <c r="N109" s="32"/>
      <c r="O109" s="32"/>
      <c r="P109" s="34"/>
      <c r="Q109" s="34" t="s">
        <v>560</v>
      </c>
      <c r="R109" s="34"/>
      <c r="S109" s="32"/>
      <c r="T109" s="32"/>
      <c r="U109" s="32"/>
      <c r="V109" s="34"/>
      <c r="W109" s="35"/>
      <c r="X109" s="36"/>
      <c r="Y109" s="45" t="s">
        <v>561</v>
      </c>
      <c r="Z109" s="41" t="s">
        <v>562</v>
      </c>
      <c r="AA109" s="139" t="s">
        <v>563</v>
      </c>
      <c r="AB109" s="39" t="s">
        <v>36</v>
      </c>
    </row>
    <row r="110" spans="1:28" ht="22.5" x14ac:dyDescent="0.3">
      <c r="A110" s="138" t="s">
        <v>416</v>
      </c>
      <c r="B110" s="1074" t="s">
        <v>564</v>
      </c>
      <c r="C110" s="41">
        <v>5</v>
      </c>
      <c r="D110" s="41">
        <v>28</v>
      </c>
      <c r="E110" s="41" t="s">
        <v>557</v>
      </c>
      <c r="F110" s="42" t="s">
        <v>539</v>
      </c>
      <c r="G110" s="41" t="s">
        <v>558</v>
      </c>
      <c r="H110" s="1154" t="s">
        <v>2761</v>
      </c>
      <c r="I110" s="42" t="s">
        <v>559</v>
      </c>
      <c r="J110" s="43">
        <v>440</v>
      </c>
      <c r="K110" s="29">
        <v>409.6</v>
      </c>
      <c r="L110" s="30">
        <f>SUM(J110:K110)</f>
        <v>849.6</v>
      </c>
      <c r="M110" s="31"/>
      <c r="N110" s="32"/>
      <c r="O110" s="32"/>
      <c r="P110" s="34"/>
      <c r="Q110" s="34"/>
      <c r="R110" s="34"/>
      <c r="S110" s="32"/>
      <c r="T110" s="32"/>
      <c r="U110" s="32" t="s">
        <v>565</v>
      </c>
      <c r="V110" s="34"/>
      <c r="W110" s="35"/>
      <c r="X110" s="36"/>
      <c r="Y110" s="45" t="s">
        <v>561</v>
      </c>
      <c r="Z110" s="41" t="s">
        <v>562</v>
      </c>
      <c r="AA110" s="139" t="s">
        <v>563</v>
      </c>
      <c r="AB110" s="39" t="s">
        <v>36</v>
      </c>
    </row>
    <row r="111" spans="1:28" ht="22.5" x14ac:dyDescent="0.3">
      <c r="A111" s="138" t="s">
        <v>54</v>
      </c>
      <c r="B111" s="1074" t="s">
        <v>566</v>
      </c>
      <c r="C111" s="41">
        <v>4</v>
      </c>
      <c r="D111" s="41">
        <v>28</v>
      </c>
      <c r="E111" s="41" t="s">
        <v>21</v>
      </c>
      <c r="F111" s="42" t="s">
        <v>532</v>
      </c>
      <c r="G111" s="41" t="s">
        <v>65</v>
      </c>
      <c r="H111" s="1154" t="s">
        <v>2759</v>
      </c>
      <c r="I111" s="42" t="s">
        <v>567</v>
      </c>
      <c r="J111" s="43">
        <v>760</v>
      </c>
      <c r="K111" s="29">
        <v>80</v>
      </c>
      <c r="L111" s="30">
        <f t="shared" ref="L111:L114" si="20">SUM(J111:K111)</f>
        <v>840</v>
      </c>
      <c r="M111" s="31"/>
      <c r="N111" s="32"/>
      <c r="O111" s="32"/>
      <c r="P111" s="34"/>
      <c r="Q111" s="34"/>
      <c r="R111" s="34" t="s">
        <v>568</v>
      </c>
      <c r="S111" s="32"/>
      <c r="T111" s="32"/>
      <c r="U111" s="32"/>
      <c r="V111" s="34"/>
      <c r="W111" s="35"/>
      <c r="X111" s="36"/>
      <c r="Y111" s="45" t="s">
        <v>348</v>
      </c>
      <c r="Z111" s="41" t="s">
        <v>569</v>
      </c>
      <c r="AA111" s="139" t="s">
        <v>570</v>
      </c>
      <c r="AB111" s="39" t="s">
        <v>36</v>
      </c>
    </row>
    <row r="112" spans="1:28" ht="22.5" x14ac:dyDescent="0.3">
      <c r="A112" s="138" t="s">
        <v>54</v>
      </c>
      <c r="B112" s="1074" t="s">
        <v>571</v>
      </c>
      <c r="C112" s="41">
        <v>3</v>
      </c>
      <c r="D112" s="41">
        <v>21</v>
      </c>
      <c r="E112" s="41" t="s">
        <v>21</v>
      </c>
      <c r="F112" s="42" t="s">
        <v>532</v>
      </c>
      <c r="G112" s="41" t="s">
        <v>65</v>
      </c>
      <c r="H112" s="1154" t="s">
        <v>2759</v>
      </c>
      <c r="I112" s="42" t="s">
        <v>567</v>
      </c>
      <c r="J112" s="43">
        <v>630</v>
      </c>
      <c r="K112" s="29">
        <v>15</v>
      </c>
      <c r="L112" s="30">
        <f t="shared" si="20"/>
        <v>645</v>
      </c>
      <c r="M112" s="31"/>
      <c r="N112" s="32"/>
      <c r="O112" s="32" t="s">
        <v>358</v>
      </c>
      <c r="P112" s="34"/>
      <c r="Q112" s="34"/>
      <c r="R112" s="34"/>
      <c r="S112" s="32"/>
      <c r="T112" s="32"/>
      <c r="U112" s="32"/>
      <c r="V112" s="34"/>
      <c r="W112" s="35"/>
      <c r="X112" s="36"/>
      <c r="Y112" s="45" t="s">
        <v>348</v>
      </c>
      <c r="Z112" s="41" t="s">
        <v>572</v>
      </c>
      <c r="AA112" s="139" t="s">
        <v>573</v>
      </c>
      <c r="AB112" s="39" t="s">
        <v>36</v>
      </c>
    </row>
    <row r="113" spans="1:28" ht="22.5" x14ac:dyDescent="0.3">
      <c r="A113" s="138" t="s">
        <v>54</v>
      </c>
      <c r="B113" s="1074" t="s">
        <v>574</v>
      </c>
      <c r="C113" s="41">
        <v>2</v>
      </c>
      <c r="D113" s="41">
        <v>16</v>
      </c>
      <c r="E113" s="41" t="s">
        <v>222</v>
      </c>
      <c r="F113" s="42" t="s">
        <v>532</v>
      </c>
      <c r="G113" s="41" t="s">
        <v>65</v>
      </c>
      <c r="H113" s="1154" t="s">
        <v>2758</v>
      </c>
      <c r="I113" s="42" t="s">
        <v>575</v>
      </c>
      <c r="J113" s="43">
        <v>490</v>
      </c>
      <c r="K113" s="29">
        <v>70</v>
      </c>
      <c r="L113" s="30">
        <f t="shared" si="20"/>
        <v>560</v>
      </c>
      <c r="M113" s="31"/>
      <c r="N113" s="32"/>
      <c r="O113" s="32"/>
      <c r="P113" s="34"/>
      <c r="Q113" s="34"/>
      <c r="R113" s="34"/>
      <c r="S113" s="32"/>
      <c r="T113" s="32"/>
      <c r="U113" s="32"/>
      <c r="V113" s="34" t="s">
        <v>576</v>
      </c>
      <c r="W113" s="35"/>
      <c r="X113" s="36"/>
      <c r="Y113" s="45" t="s">
        <v>348</v>
      </c>
      <c r="Z113" s="41" t="s">
        <v>577</v>
      </c>
      <c r="AA113" s="139" t="s">
        <v>578</v>
      </c>
      <c r="AB113" s="39" t="s">
        <v>36</v>
      </c>
    </row>
    <row r="114" spans="1:28" ht="22.5" x14ac:dyDescent="0.3">
      <c r="A114" s="138" t="s">
        <v>54</v>
      </c>
      <c r="B114" s="1074" t="s">
        <v>579</v>
      </c>
      <c r="C114" s="41">
        <v>5</v>
      </c>
      <c r="D114" s="41">
        <v>32</v>
      </c>
      <c r="E114" s="41" t="s">
        <v>21</v>
      </c>
      <c r="F114" s="42" t="s">
        <v>532</v>
      </c>
      <c r="G114" s="41" t="s">
        <v>65</v>
      </c>
      <c r="H114" s="1154" t="s">
        <v>2758</v>
      </c>
      <c r="I114" s="42" t="s">
        <v>575</v>
      </c>
      <c r="J114" s="43">
        <v>790</v>
      </c>
      <c r="K114" s="29">
        <v>517</v>
      </c>
      <c r="L114" s="30">
        <f t="shared" si="20"/>
        <v>1307</v>
      </c>
      <c r="M114" s="31"/>
      <c r="N114" s="32"/>
      <c r="O114" s="32" t="s">
        <v>580</v>
      </c>
      <c r="P114" s="34"/>
      <c r="Q114" s="34"/>
      <c r="R114" s="34"/>
      <c r="S114" s="32"/>
      <c r="T114" s="32"/>
      <c r="U114" s="32"/>
      <c r="V114" s="34"/>
      <c r="W114" s="35"/>
      <c r="X114" s="36"/>
      <c r="Y114" s="45" t="s">
        <v>67</v>
      </c>
      <c r="Z114" s="41" t="s">
        <v>581</v>
      </c>
      <c r="AA114" s="139" t="s">
        <v>582</v>
      </c>
      <c r="AB114" s="39" t="s">
        <v>36</v>
      </c>
    </row>
    <row r="115" spans="1:28" ht="22.5" x14ac:dyDescent="0.3">
      <c r="A115" s="122" t="s">
        <v>416</v>
      </c>
      <c r="B115" s="1074" t="s">
        <v>583</v>
      </c>
      <c r="C115" s="41">
        <v>4</v>
      </c>
      <c r="D115" s="41">
        <v>28</v>
      </c>
      <c r="E115" s="41" t="s">
        <v>511</v>
      </c>
      <c r="F115" s="42" t="s">
        <v>539</v>
      </c>
      <c r="G115" s="41" t="s">
        <v>397</v>
      </c>
      <c r="H115" s="1154" t="s">
        <v>2756</v>
      </c>
      <c r="I115" s="42" t="s">
        <v>584</v>
      </c>
      <c r="J115" s="43">
        <v>760</v>
      </c>
      <c r="K115" s="29">
        <v>317</v>
      </c>
      <c r="L115" s="30">
        <f>SUM(J115:K115)</f>
        <v>1077</v>
      </c>
      <c r="M115" s="31"/>
      <c r="N115" s="32"/>
      <c r="O115" s="32" t="s">
        <v>585</v>
      </c>
      <c r="P115" s="34"/>
      <c r="Q115" s="34"/>
      <c r="R115" s="34"/>
      <c r="S115" s="32"/>
      <c r="T115" s="32"/>
      <c r="U115" s="32"/>
      <c r="V115" s="34"/>
      <c r="W115" s="35"/>
      <c r="X115" s="36"/>
      <c r="Y115" s="45" t="s">
        <v>506</v>
      </c>
      <c r="Z115" s="41" t="s">
        <v>586</v>
      </c>
      <c r="AA115" s="139" t="s">
        <v>587</v>
      </c>
      <c r="AB115" s="39" t="s">
        <v>36</v>
      </c>
    </row>
    <row r="116" spans="1:28" ht="23.25" thickBot="1" x14ac:dyDescent="0.35">
      <c r="A116" s="141" t="s">
        <v>54</v>
      </c>
      <c r="B116" s="1075" t="s">
        <v>588</v>
      </c>
      <c r="C116" s="49">
        <v>5</v>
      </c>
      <c r="D116" s="49">
        <v>28</v>
      </c>
      <c r="E116" s="49" t="s">
        <v>589</v>
      </c>
      <c r="F116" s="50" t="s">
        <v>532</v>
      </c>
      <c r="G116" s="49" t="s">
        <v>57</v>
      </c>
      <c r="H116" s="1159" t="s">
        <v>2756</v>
      </c>
      <c r="I116" s="50" t="s">
        <v>590</v>
      </c>
      <c r="J116" s="51">
        <v>440</v>
      </c>
      <c r="K116" s="126">
        <v>409.6</v>
      </c>
      <c r="L116" s="53">
        <f t="shared" ref="L116" si="21">SUM(J116:K116)</f>
        <v>849.6</v>
      </c>
      <c r="M116" s="54"/>
      <c r="N116" s="55"/>
      <c r="O116" s="55"/>
      <c r="P116" s="56"/>
      <c r="Q116" s="56"/>
      <c r="R116" s="56"/>
      <c r="S116" s="55" t="s">
        <v>591</v>
      </c>
      <c r="T116" s="55"/>
      <c r="U116" s="55"/>
      <c r="V116" s="56"/>
      <c r="W116" s="57"/>
      <c r="X116" s="58"/>
      <c r="Y116" s="59" t="s">
        <v>592</v>
      </c>
      <c r="Z116" s="49" t="s">
        <v>562</v>
      </c>
      <c r="AA116" s="142" t="s">
        <v>563</v>
      </c>
      <c r="AB116" s="118" t="s">
        <v>36</v>
      </c>
    </row>
    <row r="117" spans="1:28" ht="22.5" x14ac:dyDescent="0.3">
      <c r="A117" s="143" t="s">
        <v>208</v>
      </c>
      <c r="B117" s="1109" t="s">
        <v>593</v>
      </c>
      <c r="C117" s="12">
        <v>31</v>
      </c>
      <c r="D117" s="12">
        <v>7</v>
      </c>
      <c r="E117" s="12" t="s">
        <v>451</v>
      </c>
      <c r="F117" s="13" t="s">
        <v>594</v>
      </c>
      <c r="G117" s="12" t="s">
        <v>228</v>
      </c>
      <c r="H117" s="1169" t="s">
        <v>2822</v>
      </c>
      <c r="I117" s="13" t="s">
        <v>595</v>
      </c>
      <c r="J117" s="14">
        <v>50</v>
      </c>
      <c r="K117" s="15">
        <v>0</v>
      </c>
      <c r="L117" s="16">
        <f>SUM(J117:K117)</f>
        <v>50</v>
      </c>
      <c r="M117" s="17"/>
      <c r="N117" s="18"/>
      <c r="O117" s="18"/>
      <c r="P117" s="19"/>
      <c r="Q117" s="19"/>
      <c r="R117" s="19"/>
      <c r="S117" s="18" t="s">
        <v>596</v>
      </c>
      <c r="T117" s="18"/>
      <c r="U117" s="18"/>
      <c r="V117" s="19"/>
      <c r="W117" s="20"/>
      <c r="X117" s="21"/>
      <c r="Y117" s="249" t="s">
        <v>208</v>
      </c>
      <c r="Z117" s="250" t="s">
        <v>597</v>
      </c>
      <c r="AA117" s="251" t="s">
        <v>598</v>
      </c>
      <c r="AB117" s="24" t="s">
        <v>36</v>
      </c>
    </row>
    <row r="118" spans="1:28" ht="22.5" x14ac:dyDescent="0.3">
      <c r="A118" s="138" t="s">
        <v>63</v>
      </c>
      <c r="B118" s="1105" t="s">
        <v>599</v>
      </c>
      <c r="C118" s="41">
        <v>4</v>
      </c>
      <c r="D118" s="41">
        <v>21</v>
      </c>
      <c r="E118" s="41" t="s">
        <v>192</v>
      </c>
      <c r="F118" s="42" t="s">
        <v>594</v>
      </c>
      <c r="G118" s="41" t="s">
        <v>186</v>
      </c>
      <c r="H118" s="1154" t="s">
        <v>2821</v>
      </c>
      <c r="I118" s="42" t="s">
        <v>600</v>
      </c>
      <c r="J118" s="43">
        <v>580</v>
      </c>
      <c r="K118" s="29">
        <v>437</v>
      </c>
      <c r="L118" s="30">
        <f>SUM(J118:K118)</f>
        <v>1017</v>
      </c>
      <c r="M118" s="31"/>
      <c r="N118" s="32"/>
      <c r="O118" s="32"/>
      <c r="P118" s="34"/>
      <c r="Q118" s="34"/>
      <c r="R118" s="34"/>
      <c r="S118" s="32"/>
      <c r="T118" s="32" t="s">
        <v>601</v>
      </c>
      <c r="U118" s="32"/>
      <c r="V118" s="34"/>
      <c r="W118" s="35"/>
      <c r="X118" s="36"/>
      <c r="Y118" s="45" t="s">
        <v>60</v>
      </c>
      <c r="Z118" s="252" t="s">
        <v>602</v>
      </c>
      <c r="AA118" s="253" t="s">
        <v>603</v>
      </c>
      <c r="AB118" s="39" t="s">
        <v>36</v>
      </c>
    </row>
    <row r="119" spans="1:28" ht="33.75" x14ac:dyDescent="0.3">
      <c r="A119" s="138" t="s">
        <v>63</v>
      </c>
      <c r="B119" s="1105" t="s">
        <v>604</v>
      </c>
      <c r="C119" s="41">
        <v>3</v>
      </c>
      <c r="D119" s="41">
        <v>18</v>
      </c>
      <c r="E119" s="41" t="s">
        <v>199</v>
      </c>
      <c r="F119" s="42" t="s">
        <v>594</v>
      </c>
      <c r="G119" s="41" t="s">
        <v>85</v>
      </c>
      <c r="H119" s="1154" t="s">
        <v>2819</v>
      </c>
      <c r="I119" s="42" t="s">
        <v>605</v>
      </c>
      <c r="J119" s="43">
        <v>520</v>
      </c>
      <c r="K119" s="29">
        <v>317</v>
      </c>
      <c r="L119" s="30">
        <f>SUM(J119:K119)</f>
        <v>837</v>
      </c>
      <c r="M119" s="31"/>
      <c r="N119" s="32"/>
      <c r="O119" s="32" t="s">
        <v>270</v>
      </c>
      <c r="P119" s="34"/>
      <c r="Q119" s="34"/>
      <c r="R119" s="34"/>
      <c r="S119" s="32"/>
      <c r="T119" s="32"/>
      <c r="U119" s="32"/>
      <c r="V119" s="34"/>
      <c r="W119" s="35"/>
      <c r="X119" s="36"/>
      <c r="Y119" s="45" t="s">
        <v>60</v>
      </c>
      <c r="Z119" s="252" t="s">
        <v>606</v>
      </c>
      <c r="AA119" s="253" t="s">
        <v>607</v>
      </c>
      <c r="AB119" s="39" t="s">
        <v>36</v>
      </c>
    </row>
    <row r="120" spans="1:28" ht="22.5" x14ac:dyDescent="0.3">
      <c r="A120" s="122" t="s">
        <v>63</v>
      </c>
      <c r="B120" s="1105" t="s">
        <v>608</v>
      </c>
      <c r="C120" s="41">
        <v>3</v>
      </c>
      <c r="D120" s="41">
        <v>20</v>
      </c>
      <c r="E120" s="41" t="s">
        <v>222</v>
      </c>
      <c r="F120" s="42" t="s">
        <v>594</v>
      </c>
      <c r="G120" s="41" t="s">
        <v>23</v>
      </c>
      <c r="H120" s="1154" t="s">
        <v>2819</v>
      </c>
      <c r="I120" s="42" t="s">
        <v>605</v>
      </c>
      <c r="J120" s="43">
        <v>570</v>
      </c>
      <c r="K120" s="29">
        <v>317</v>
      </c>
      <c r="L120" s="30">
        <f t="shared" ref="L120" si="22">SUM(J120:K120)</f>
        <v>887</v>
      </c>
      <c r="M120" s="31"/>
      <c r="N120" s="32"/>
      <c r="O120" s="32"/>
      <c r="P120" s="34"/>
      <c r="Q120" s="34"/>
      <c r="R120" s="34"/>
      <c r="S120" s="32"/>
      <c r="T120" s="32"/>
      <c r="U120" s="32"/>
      <c r="V120" s="34"/>
      <c r="W120" s="35" t="s">
        <v>115</v>
      </c>
      <c r="X120" s="36"/>
      <c r="Y120" s="45" t="s">
        <v>67</v>
      </c>
      <c r="Z120" s="254" t="s">
        <v>609</v>
      </c>
      <c r="AA120" s="255" t="s">
        <v>610</v>
      </c>
      <c r="AB120" s="130" t="s">
        <v>36</v>
      </c>
    </row>
    <row r="121" spans="1:28" ht="22.5" x14ac:dyDescent="0.3">
      <c r="A121" s="138" t="s">
        <v>54</v>
      </c>
      <c r="B121" s="1105" t="s">
        <v>611</v>
      </c>
      <c r="C121" s="41">
        <v>5</v>
      </c>
      <c r="D121" s="41">
        <v>28</v>
      </c>
      <c r="E121" s="41" t="s">
        <v>589</v>
      </c>
      <c r="F121" s="42" t="s">
        <v>612</v>
      </c>
      <c r="G121" s="41" t="s">
        <v>613</v>
      </c>
      <c r="H121" s="1154" t="s">
        <v>2818</v>
      </c>
      <c r="I121" s="42" t="s">
        <v>614</v>
      </c>
      <c r="J121" s="43">
        <v>440</v>
      </c>
      <c r="K121" s="29">
        <v>411.8</v>
      </c>
      <c r="L121" s="30">
        <f>K121+J121</f>
        <v>851.8</v>
      </c>
      <c r="M121" s="31"/>
      <c r="N121" s="32"/>
      <c r="O121" s="32"/>
      <c r="P121" s="34" t="s">
        <v>591</v>
      </c>
      <c r="Q121" s="34"/>
      <c r="R121" s="34"/>
      <c r="S121" s="32"/>
      <c r="T121" s="32"/>
      <c r="U121" s="32"/>
      <c r="V121" s="34"/>
      <c r="W121" s="35"/>
      <c r="X121" s="36"/>
      <c r="Y121" s="45" t="s">
        <v>561</v>
      </c>
      <c r="Z121" s="252" t="s">
        <v>615</v>
      </c>
      <c r="AA121" s="253" t="s">
        <v>616</v>
      </c>
      <c r="AB121" s="39" t="s">
        <v>36</v>
      </c>
    </row>
    <row r="122" spans="1:28" ht="22.5" x14ac:dyDescent="0.3">
      <c r="A122" s="138" t="s">
        <v>54</v>
      </c>
      <c r="B122" s="1107" t="s">
        <v>617</v>
      </c>
      <c r="C122" s="41">
        <v>4</v>
      </c>
      <c r="D122" s="41">
        <v>22</v>
      </c>
      <c r="E122" s="41" t="s">
        <v>618</v>
      </c>
      <c r="F122" s="42" t="s">
        <v>619</v>
      </c>
      <c r="G122" s="41" t="s">
        <v>620</v>
      </c>
      <c r="H122" s="1154" t="s">
        <v>2818</v>
      </c>
      <c r="I122" s="42" t="s">
        <v>621</v>
      </c>
      <c r="J122" s="43">
        <v>385</v>
      </c>
      <c r="K122" s="29">
        <v>321.8</v>
      </c>
      <c r="L122" s="30">
        <f>SUM(J122:K122)</f>
        <v>706.8</v>
      </c>
      <c r="M122" s="31"/>
      <c r="N122" s="32"/>
      <c r="O122" s="32"/>
      <c r="P122" s="34"/>
      <c r="Q122" s="34"/>
      <c r="R122" s="34"/>
      <c r="S122" s="32"/>
      <c r="T122" s="32"/>
      <c r="U122" s="32" t="s">
        <v>622</v>
      </c>
      <c r="V122" s="34"/>
      <c r="W122" s="35"/>
      <c r="X122" s="36"/>
      <c r="Y122" s="45" t="s">
        <v>592</v>
      </c>
      <c r="Z122" s="252" t="s">
        <v>623</v>
      </c>
      <c r="AA122" s="253" t="s">
        <v>616</v>
      </c>
      <c r="AB122" s="39" t="s">
        <v>36</v>
      </c>
    </row>
    <row r="123" spans="1:28" ht="34.5" thickBot="1" x14ac:dyDescent="0.35">
      <c r="A123" s="141" t="s">
        <v>63</v>
      </c>
      <c r="B123" s="1108" t="s">
        <v>624</v>
      </c>
      <c r="C123" s="49">
        <v>5</v>
      </c>
      <c r="D123" s="49">
        <v>32</v>
      </c>
      <c r="E123" s="49" t="s">
        <v>21</v>
      </c>
      <c r="F123" s="50" t="s">
        <v>612</v>
      </c>
      <c r="G123" s="49" t="s">
        <v>65</v>
      </c>
      <c r="H123" s="1159" t="s">
        <v>2963</v>
      </c>
      <c r="I123" s="50" t="s">
        <v>625</v>
      </c>
      <c r="J123" s="51">
        <v>790</v>
      </c>
      <c r="K123" s="126">
        <v>517</v>
      </c>
      <c r="L123" s="53">
        <f>SUM(J123:K123)</f>
        <v>1307</v>
      </c>
      <c r="M123" s="54"/>
      <c r="N123" s="55"/>
      <c r="O123" s="55"/>
      <c r="P123" s="56"/>
      <c r="Q123" s="56"/>
      <c r="R123" s="56"/>
      <c r="S123" s="55"/>
      <c r="T123" s="55"/>
      <c r="U123" s="55" t="s">
        <v>626</v>
      </c>
      <c r="V123" s="56"/>
      <c r="W123" s="57"/>
      <c r="X123" s="58"/>
      <c r="Y123" s="59" t="s">
        <v>67</v>
      </c>
      <c r="Z123" s="256" t="s">
        <v>627</v>
      </c>
      <c r="AA123" s="257" t="s">
        <v>628</v>
      </c>
      <c r="AB123" s="134" t="s">
        <v>36</v>
      </c>
    </row>
    <row r="124" spans="1:28" ht="22.5" x14ac:dyDescent="0.3">
      <c r="A124" s="203" t="s">
        <v>19</v>
      </c>
      <c r="B124" s="1100" t="s">
        <v>629</v>
      </c>
      <c r="C124" s="89">
        <v>2</v>
      </c>
      <c r="D124" s="89">
        <v>14</v>
      </c>
      <c r="E124" s="89" t="s">
        <v>21</v>
      </c>
      <c r="F124" s="90" t="s">
        <v>630</v>
      </c>
      <c r="G124" s="89" t="s">
        <v>23</v>
      </c>
      <c r="H124" s="1172" t="s">
        <v>2861</v>
      </c>
      <c r="I124" s="90" t="s">
        <v>631</v>
      </c>
      <c r="J124" s="91">
        <v>480</v>
      </c>
      <c r="K124" s="92">
        <v>20</v>
      </c>
      <c r="L124" s="93">
        <f>SUM(J124:K124)</f>
        <v>500</v>
      </c>
      <c r="M124" s="17"/>
      <c r="N124" s="18"/>
      <c r="O124" s="18"/>
      <c r="P124" s="19"/>
      <c r="Q124" s="19"/>
      <c r="R124" s="19"/>
      <c r="S124" s="18"/>
      <c r="T124" s="18"/>
      <c r="U124" s="18" t="s">
        <v>632</v>
      </c>
      <c r="V124" s="19"/>
      <c r="W124" s="20"/>
      <c r="X124" s="95"/>
      <c r="Y124" s="96" t="s">
        <v>26</v>
      </c>
      <c r="Z124" s="89" t="s">
        <v>633</v>
      </c>
      <c r="AA124" s="204" t="s">
        <v>634</v>
      </c>
      <c r="AB124" s="258" t="s">
        <v>36</v>
      </c>
    </row>
    <row r="125" spans="1:28" ht="22.5" x14ac:dyDescent="0.3">
      <c r="A125" s="199" t="s">
        <v>54</v>
      </c>
      <c r="B125" s="1095" t="s">
        <v>635</v>
      </c>
      <c r="C125" s="99">
        <v>3</v>
      </c>
      <c r="D125" s="99">
        <v>18</v>
      </c>
      <c r="E125" s="99" t="s">
        <v>83</v>
      </c>
      <c r="F125" s="100" t="s">
        <v>636</v>
      </c>
      <c r="G125" s="99" t="s">
        <v>85</v>
      </c>
      <c r="H125" s="1153" t="s">
        <v>2859</v>
      </c>
      <c r="I125" s="100" t="s">
        <v>637</v>
      </c>
      <c r="J125" s="101">
        <v>590</v>
      </c>
      <c r="K125" s="102">
        <v>15</v>
      </c>
      <c r="L125" s="103">
        <f t="shared" ref="L125:L129" si="23">SUM(J125:K125)</f>
        <v>605</v>
      </c>
      <c r="M125" s="31"/>
      <c r="N125" s="32"/>
      <c r="O125" s="32"/>
      <c r="P125" s="34"/>
      <c r="Q125" s="34"/>
      <c r="R125" s="34"/>
      <c r="S125" s="32"/>
      <c r="T125" s="32"/>
      <c r="U125" s="32" t="s">
        <v>120</v>
      </c>
      <c r="V125" s="34" t="s">
        <v>638</v>
      </c>
      <c r="W125" s="35"/>
      <c r="X125" s="104"/>
      <c r="Y125" s="105" t="s">
        <v>280</v>
      </c>
      <c r="Z125" s="99" t="s">
        <v>639</v>
      </c>
      <c r="AA125" s="200" t="s">
        <v>640</v>
      </c>
      <c r="AB125" s="259" t="s">
        <v>641</v>
      </c>
    </row>
    <row r="126" spans="1:28" ht="22.5" x14ac:dyDescent="0.3">
      <c r="A126" s="199" t="s">
        <v>54</v>
      </c>
      <c r="B126" s="1095" t="s">
        <v>642</v>
      </c>
      <c r="C126" s="99">
        <v>2</v>
      </c>
      <c r="D126" s="99">
        <v>14</v>
      </c>
      <c r="E126" s="99" t="s">
        <v>83</v>
      </c>
      <c r="F126" s="100" t="s">
        <v>636</v>
      </c>
      <c r="G126" s="99" t="s">
        <v>161</v>
      </c>
      <c r="H126" s="1153" t="s">
        <v>2857</v>
      </c>
      <c r="I126" s="100" t="s">
        <v>643</v>
      </c>
      <c r="J126" s="101">
        <v>480</v>
      </c>
      <c r="K126" s="102">
        <v>10</v>
      </c>
      <c r="L126" s="103">
        <f t="shared" si="23"/>
        <v>490</v>
      </c>
      <c r="M126" s="31"/>
      <c r="N126" s="32"/>
      <c r="O126" s="32"/>
      <c r="P126" s="34"/>
      <c r="Q126" s="34"/>
      <c r="R126" s="34"/>
      <c r="S126" s="32"/>
      <c r="T126" s="32"/>
      <c r="U126" s="32"/>
      <c r="V126" s="34"/>
      <c r="W126" s="35" t="s">
        <v>644</v>
      </c>
      <c r="X126" s="104"/>
      <c r="Y126" s="105" t="s">
        <v>280</v>
      </c>
      <c r="Z126" s="99" t="s">
        <v>645</v>
      </c>
      <c r="AA126" s="200" t="s">
        <v>646</v>
      </c>
      <c r="AB126" s="259" t="s">
        <v>36</v>
      </c>
    </row>
    <row r="127" spans="1:28" ht="22.5" x14ac:dyDescent="0.3">
      <c r="A127" s="199" t="s">
        <v>54</v>
      </c>
      <c r="B127" s="1095" t="s">
        <v>566</v>
      </c>
      <c r="C127" s="99">
        <v>4</v>
      </c>
      <c r="D127" s="99">
        <v>28</v>
      </c>
      <c r="E127" s="99" t="s">
        <v>21</v>
      </c>
      <c r="F127" s="100" t="s">
        <v>630</v>
      </c>
      <c r="G127" s="99" t="s">
        <v>65</v>
      </c>
      <c r="H127" s="1153" t="s">
        <v>2854</v>
      </c>
      <c r="I127" s="100" t="s">
        <v>647</v>
      </c>
      <c r="J127" s="101">
        <v>760</v>
      </c>
      <c r="K127" s="102">
        <v>20</v>
      </c>
      <c r="L127" s="103">
        <f t="shared" si="23"/>
        <v>780</v>
      </c>
      <c r="M127" s="31"/>
      <c r="N127" s="32"/>
      <c r="O127" s="32"/>
      <c r="P127" s="34"/>
      <c r="Q127" s="34"/>
      <c r="R127" s="34" t="s">
        <v>648</v>
      </c>
      <c r="S127" s="32"/>
      <c r="T127" s="32"/>
      <c r="U127" s="32"/>
      <c r="V127" s="34"/>
      <c r="W127" s="35"/>
      <c r="X127" s="104"/>
      <c r="Y127" s="105" t="s">
        <v>649</v>
      </c>
      <c r="Z127" s="66" t="s">
        <v>650</v>
      </c>
      <c r="AA127" s="123" t="s">
        <v>651</v>
      </c>
      <c r="AB127" s="130" t="s">
        <v>36</v>
      </c>
    </row>
    <row r="128" spans="1:28" ht="22.5" x14ac:dyDescent="0.3">
      <c r="A128" s="199" t="s">
        <v>54</v>
      </c>
      <c r="B128" s="1103" t="s">
        <v>571</v>
      </c>
      <c r="C128" s="99">
        <v>3</v>
      </c>
      <c r="D128" s="99">
        <v>21</v>
      </c>
      <c r="E128" s="99" t="s">
        <v>21</v>
      </c>
      <c r="F128" s="100" t="s">
        <v>630</v>
      </c>
      <c r="G128" s="99" t="s">
        <v>65</v>
      </c>
      <c r="H128" s="1153" t="s">
        <v>2854</v>
      </c>
      <c r="I128" s="100" t="s">
        <v>647</v>
      </c>
      <c r="J128" s="101">
        <v>630</v>
      </c>
      <c r="K128" s="102">
        <v>15</v>
      </c>
      <c r="L128" s="103">
        <f t="shared" si="23"/>
        <v>645</v>
      </c>
      <c r="M128" s="31"/>
      <c r="N128" s="32"/>
      <c r="O128" s="32" t="s">
        <v>652</v>
      </c>
      <c r="P128" s="34"/>
      <c r="Q128" s="34"/>
      <c r="R128" s="34"/>
      <c r="S128" s="32"/>
      <c r="T128" s="32"/>
      <c r="U128" s="32"/>
      <c r="V128" s="34"/>
      <c r="W128" s="35"/>
      <c r="X128" s="104"/>
      <c r="Y128" s="105" t="s">
        <v>649</v>
      </c>
      <c r="Z128" s="99" t="s">
        <v>653</v>
      </c>
      <c r="AA128" s="200" t="s">
        <v>654</v>
      </c>
      <c r="AB128" s="259" t="s">
        <v>36</v>
      </c>
    </row>
    <row r="129" spans="1:28" ht="23.25" thickBot="1" x14ac:dyDescent="0.35">
      <c r="A129" s="201" t="s">
        <v>19</v>
      </c>
      <c r="B129" s="1094" t="s">
        <v>655</v>
      </c>
      <c r="C129" s="110">
        <v>2</v>
      </c>
      <c r="D129" s="110">
        <v>14</v>
      </c>
      <c r="E129" s="110" t="s">
        <v>21</v>
      </c>
      <c r="F129" s="111" t="s">
        <v>630</v>
      </c>
      <c r="G129" s="110" t="s">
        <v>65</v>
      </c>
      <c r="H129" s="1158" t="s">
        <v>2852</v>
      </c>
      <c r="I129" s="111" t="s">
        <v>656</v>
      </c>
      <c r="J129" s="112">
        <v>480</v>
      </c>
      <c r="K129" s="113">
        <v>20</v>
      </c>
      <c r="L129" s="114">
        <f t="shared" si="23"/>
        <v>500</v>
      </c>
      <c r="M129" s="54"/>
      <c r="N129" s="55"/>
      <c r="O129" s="55"/>
      <c r="P129" s="56"/>
      <c r="Q129" s="56"/>
      <c r="R129" s="56"/>
      <c r="S129" s="55"/>
      <c r="T129" s="55" t="s">
        <v>347</v>
      </c>
      <c r="U129" s="55"/>
      <c r="V129" s="56"/>
      <c r="W129" s="57"/>
      <c r="X129" s="115"/>
      <c r="Y129" s="116" t="s">
        <v>33</v>
      </c>
      <c r="Z129" s="110" t="s">
        <v>657</v>
      </c>
      <c r="AA129" s="202" t="s">
        <v>658</v>
      </c>
      <c r="AB129" s="260" t="s">
        <v>36</v>
      </c>
    </row>
    <row r="130" spans="1:28" x14ac:dyDescent="0.3">
      <c r="A130" s="261" t="s">
        <v>54</v>
      </c>
      <c r="B130" s="1104" t="s">
        <v>659</v>
      </c>
      <c r="C130" s="262">
        <v>1</v>
      </c>
      <c r="D130" s="262">
        <v>4</v>
      </c>
      <c r="E130" s="262" t="s">
        <v>451</v>
      </c>
      <c r="F130" s="263" t="s">
        <v>660</v>
      </c>
      <c r="G130" s="262" t="s">
        <v>228</v>
      </c>
      <c r="H130" s="1178" t="s">
        <v>2473</v>
      </c>
      <c r="I130" s="263" t="s">
        <v>661</v>
      </c>
      <c r="J130" s="264">
        <v>0</v>
      </c>
      <c r="K130" s="265">
        <v>40</v>
      </c>
      <c r="L130" s="266">
        <f>SUM(J130:K130)</f>
        <v>40</v>
      </c>
      <c r="M130" s="267"/>
      <c r="N130" s="268"/>
      <c r="O130" s="269">
        <v>21</v>
      </c>
      <c r="P130" s="270"/>
      <c r="Q130" s="270"/>
      <c r="R130" s="270"/>
      <c r="S130" s="268"/>
      <c r="T130" s="268"/>
      <c r="U130" s="268"/>
      <c r="V130" s="270"/>
      <c r="W130" s="271"/>
      <c r="X130" s="272"/>
      <c r="Y130" s="273" t="s">
        <v>662</v>
      </c>
      <c r="Z130" s="262" t="s">
        <v>663</v>
      </c>
      <c r="AA130" s="274" t="s">
        <v>663</v>
      </c>
      <c r="AB130" s="275" t="s">
        <v>36</v>
      </c>
    </row>
    <row r="131" spans="1:28" ht="22.5" x14ac:dyDescent="0.3">
      <c r="A131" s="276" t="s">
        <v>54</v>
      </c>
      <c r="B131" s="1101" t="s">
        <v>664</v>
      </c>
      <c r="C131" s="277">
        <v>3</v>
      </c>
      <c r="D131" s="277">
        <v>24</v>
      </c>
      <c r="E131" s="277" t="s">
        <v>288</v>
      </c>
      <c r="F131" s="278" t="s">
        <v>660</v>
      </c>
      <c r="G131" s="277" t="s">
        <v>23</v>
      </c>
      <c r="H131" s="1155" t="s">
        <v>2471</v>
      </c>
      <c r="I131" s="278" t="s">
        <v>665</v>
      </c>
      <c r="J131" s="279">
        <v>440</v>
      </c>
      <c r="K131" s="280">
        <v>317</v>
      </c>
      <c r="L131" s="281">
        <f t="shared" ref="L131:L143" si="24">SUM(J131:K131)</f>
        <v>757</v>
      </c>
      <c r="M131" s="282"/>
      <c r="N131" s="269"/>
      <c r="O131" s="269"/>
      <c r="P131" s="283" t="s">
        <v>666</v>
      </c>
      <c r="Q131" s="283"/>
      <c r="R131" s="283"/>
      <c r="S131" s="269"/>
      <c r="T131" s="269"/>
      <c r="U131" s="269"/>
      <c r="V131" s="283"/>
      <c r="W131" s="284"/>
      <c r="X131" s="285"/>
      <c r="Y131" s="286" t="s">
        <v>67</v>
      </c>
      <c r="Z131" s="287" t="s">
        <v>667</v>
      </c>
      <c r="AA131" s="288" t="s">
        <v>667</v>
      </c>
      <c r="AB131" s="289" t="s">
        <v>36</v>
      </c>
    </row>
    <row r="132" spans="1:28" ht="22.5" x14ac:dyDescent="0.3">
      <c r="A132" s="276" t="s">
        <v>54</v>
      </c>
      <c r="B132" s="1101" t="s">
        <v>668</v>
      </c>
      <c r="C132" s="277">
        <v>3</v>
      </c>
      <c r="D132" s="277">
        <v>20</v>
      </c>
      <c r="E132" s="277" t="s">
        <v>451</v>
      </c>
      <c r="F132" s="278" t="s">
        <v>660</v>
      </c>
      <c r="G132" s="277" t="s">
        <v>23</v>
      </c>
      <c r="H132" s="1155" t="s">
        <v>2471</v>
      </c>
      <c r="I132" s="278" t="s">
        <v>665</v>
      </c>
      <c r="J132" s="279">
        <v>341</v>
      </c>
      <c r="K132" s="280">
        <v>210</v>
      </c>
      <c r="L132" s="281">
        <f t="shared" si="24"/>
        <v>551</v>
      </c>
      <c r="M132" s="282"/>
      <c r="N132" s="269"/>
      <c r="O132" s="269"/>
      <c r="P132" s="283"/>
      <c r="Q132" s="283"/>
      <c r="R132" s="283"/>
      <c r="S132" s="269"/>
      <c r="T132" s="269"/>
      <c r="U132" s="269" t="s">
        <v>669</v>
      </c>
      <c r="V132" s="283"/>
      <c r="W132" s="284"/>
      <c r="X132" s="285"/>
      <c r="Y132" s="286" t="s">
        <v>662</v>
      </c>
      <c r="Z132" s="277" t="s">
        <v>670</v>
      </c>
      <c r="AA132" s="290" t="s">
        <v>671</v>
      </c>
      <c r="AB132" s="291" t="s">
        <v>36</v>
      </c>
    </row>
    <row r="133" spans="1:28" ht="22.5" x14ac:dyDescent="0.3">
      <c r="A133" s="276" t="s">
        <v>54</v>
      </c>
      <c r="B133" s="1101" t="s">
        <v>672</v>
      </c>
      <c r="C133" s="277">
        <v>4</v>
      </c>
      <c r="D133" s="277">
        <v>22</v>
      </c>
      <c r="E133" s="277" t="s">
        <v>589</v>
      </c>
      <c r="F133" s="278" t="s">
        <v>660</v>
      </c>
      <c r="G133" s="277" t="s">
        <v>38</v>
      </c>
      <c r="H133" s="1155" t="s">
        <v>2468</v>
      </c>
      <c r="I133" s="278" t="s">
        <v>673</v>
      </c>
      <c r="J133" s="279">
        <v>440</v>
      </c>
      <c r="K133" s="280">
        <v>323.8</v>
      </c>
      <c r="L133" s="281">
        <f t="shared" si="24"/>
        <v>763.8</v>
      </c>
      <c r="M133" s="282"/>
      <c r="N133" s="269"/>
      <c r="O133" s="269"/>
      <c r="P133" s="283"/>
      <c r="Q133" s="283"/>
      <c r="R133" s="283"/>
      <c r="S133" s="269"/>
      <c r="T133" s="269"/>
      <c r="U133" s="269"/>
      <c r="V133" s="283" t="s">
        <v>674</v>
      </c>
      <c r="W133" s="284" t="s">
        <v>675</v>
      </c>
      <c r="X133" s="285"/>
      <c r="Y133" s="286" t="s">
        <v>592</v>
      </c>
      <c r="Z133" s="277" t="s">
        <v>676</v>
      </c>
      <c r="AA133" s="290" t="s">
        <v>677</v>
      </c>
      <c r="AB133" s="292" t="s">
        <v>36</v>
      </c>
    </row>
    <row r="134" spans="1:28" ht="22.5" x14ac:dyDescent="0.3">
      <c r="A134" s="276" t="s">
        <v>54</v>
      </c>
      <c r="B134" s="1101" t="s">
        <v>678</v>
      </c>
      <c r="C134" s="277">
        <v>4</v>
      </c>
      <c r="D134" s="277">
        <v>22</v>
      </c>
      <c r="E134" s="277" t="s">
        <v>589</v>
      </c>
      <c r="F134" s="278" t="s">
        <v>660</v>
      </c>
      <c r="G134" s="277" t="s">
        <v>38</v>
      </c>
      <c r="H134" s="1155" t="s">
        <v>2468</v>
      </c>
      <c r="I134" s="278" t="s">
        <v>673</v>
      </c>
      <c r="J134" s="279">
        <v>385</v>
      </c>
      <c r="K134" s="280">
        <v>323.8</v>
      </c>
      <c r="L134" s="281">
        <f t="shared" si="24"/>
        <v>708.8</v>
      </c>
      <c r="M134" s="282"/>
      <c r="N134" s="269"/>
      <c r="O134" s="269"/>
      <c r="P134" s="283"/>
      <c r="Q134" s="283"/>
      <c r="R134" s="283" t="s">
        <v>679</v>
      </c>
      <c r="S134" s="269"/>
      <c r="T134" s="269"/>
      <c r="U134" s="269"/>
      <c r="V134" s="283"/>
      <c r="W134" s="284"/>
      <c r="X134" s="285"/>
      <c r="Y134" s="286" t="s">
        <v>592</v>
      </c>
      <c r="Z134" s="277" t="s">
        <v>680</v>
      </c>
      <c r="AA134" s="290" t="s">
        <v>677</v>
      </c>
      <c r="AB134" s="292" t="s">
        <v>36</v>
      </c>
    </row>
    <row r="135" spans="1:28" ht="22.5" x14ac:dyDescent="0.3">
      <c r="A135" s="276" t="s">
        <v>54</v>
      </c>
      <c r="B135" s="1101" t="s">
        <v>681</v>
      </c>
      <c r="C135" s="277">
        <v>3</v>
      </c>
      <c r="D135" s="277">
        <v>18</v>
      </c>
      <c r="E135" s="277" t="s">
        <v>451</v>
      </c>
      <c r="F135" s="278" t="s">
        <v>660</v>
      </c>
      <c r="G135" s="277" t="s">
        <v>65</v>
      </c>
      <c r="H135" s="1155" t="s">
        <v>2465</v>
      </c>
      <c r="I135" s="278" t="s">
        <v>682</v>
      </c>
      <c r="J135" s="279">
        <v>341</v>
      </c>
      <c r="K135" s="280">
        <v>105</v>
      </c>
      <c r="L135" s="281">
        <f t="shared" si="24"/>
        <v>446</v>
      </c>
      <c r="M135" s="282"/>
      <c r="N135" s="269"/>
      <c r="O135" s="269"/>
      <c r="P135" s="283"/>
      <c r="Q135" s="283" t="s">
        <v>98</v>
      </c>
      <c r="R135" s="283"/>
      <c r="S135" s="269"/>
      <c r="T135" s="269"/>
      <c r="U135" s="269"/>
      <c r="V135" s="283"/>
      <c r="W135" s="284"/>
      <c r="X135" s="285"/>
      <c r="Y135" s="286" t="s">
        <v>662</v>
      </c>
      <c r="Z135" s="277" t="s">
        <v>683</v>
      </c>
      <c r="AA135" s="290" t="s">
        <v>684</v>
      </c>
      <c r="AB135" s="291" t="s">
        <v>36</v>
      </c>
    </row>
    <row r="136" spans="1:28" ht="23.25" thickBot="1" x14ac:dyDescent="0.35">
      <c r="A136" s="276" t="s">
        <v>54</v>
      </c>
      <c r="B136" s="1101" t="s">
        <v>685</v>
      </c>
      <c r="C136" s="277">
        <v>4</v>
      </c>
      <c r="D136" s="277">
        <v>24</v>
      </c>
      <c r="E136" s="277" t="s">
        <v>451</v>
      </c>
      <c r="F136" s="278" t="s">
        <v>660</v>
      </c>
      <c r="G136" s="277" t="s">
        <v>65</v>
      </c>
      <c r="H136" s="1155" t="s">
        <v>2465</v>
      </c>
      <c r="I136" s="278" t="s">
        <v>682</v>
      </c>
      <c r="J136" s="279">
        <v>429</v>
      </c>
      <c r="K136" s="280">
        <v>202.6</v>
      </c>
      <c r="L136" s="281">
        <f t="shared" si="24"/>
        <v>631.6</v>
      </c>
      <c r="M136" s="282"/>
      <c r="N136" s="269"/>
      <c r="O136" s="269"/>
      <c r="P136" s="283" t="s">
        <v>686</v>
      </c>
      <c r="Q136" s="283"/>
      <c r="R136" s="283"/>
      <c r="S136" s="269"/>
      <c r="T136" s="269"/>
      <c r="U136" s="269"/>
      <c r="V136" s="283"/>
      <c r="W136" s="284"/>
      <c r="X136" s="285"/>
      <c r="Y136" s="286" t="s">
        <v>687</v>
      </c>
      <c r="Z136" s="277" t="s">
        <v>688</v>
      </c>
      <c r="AA136" s="290" t="s">
        <v>689</v>
      </c>
      <c r="AB136" s="291" t="s">
        <v>36</v>
      </c>
    </row>
    <row r="137" spans="1:28" ht="22.5" x14ac:dyDescent="0.3">
      <c r="A137" s="261" t="s">
        <v>54</v>
      </c>
      <c r="B137" s="1102" t="s">
        <v>690</v>
      </c>
      <c r="C137" s="262">
        <v>4</v>
      </c>
      <c r="D137" s="262">
        <v>22</v>
      </c>
      <c r="E137" s="262" t="s">
        <v>589</v>
      </c>
      <c r="F137" s="263" t="s">
        <v>691</v>
      </c>
      <c r="G137" s="262" t="s">
        <v>133</v>
      </c>
      <c r="H137" s="1178" t="s">
        <v>2427</v>
      </c>
      <c r="I137" s="263" t="s">
        <v>692</v>
      </c>
      <c r="J137" s="264">
        <v>440</v>
      </c>
      <c r="K137" s="293">
        <v>343.8</v>
      </c>
      <c r="L137" s="266">
        <f t="shared" si="24"/>
        <v>783.8</v>
      </c>
      <c r="M137" s="267"/>
      <c r="N137" s="268"/>
      <c r="O137" s="268" t="s">
        <v>693</v>
      </c>
      <c r="P137" s="270"/>
      <c r="Q137" s="270"/>
      <c r="R137" s="270"/>
      <c r="S137" s="268"/>
      <c r="T137" s="268"/>
      <c r="U137" s="268"/>
      <c r="V137" s="270"/>
      <c r="W137" s="271"/>
      <c r="X137" s="272"/>
      <c r="Y137" s="273" t="s">
        <v>592</v>
      </c>
      <c r="Z137" s="262" t="s">
        <v>694</v>
      </c>
      <c r="AA137" s="274" t="s">
        <v>694</v>
      </c>
      <c r="AB137" s="294" t="s">
        <v>36</v>
      </c>
    </row>
    <row r="138" spans="1:28" ht="22.5" x14ac:dyDescent="0.3">
      <c r="A138" s="276" t="s">
        <v>54</v>
      </c>
      <c r="B138" s="1098" t="s">
        <v>695</v>
      </c>
      <c r="C138" s="277">
        <v>5</v>
      </c>
      <c r="D138" s="277">
        <v>28</v>
      </c>
      <c r="E138" s="277" t="s">
        <v>589</v>
      </c>
      <c r="F138" s="278" t="s">
        <v>691</v>
      </c>
      <c r="G138" s="277" t="s">
        <v>23</v>
      </c>
      <c r="H138" s="1155" t="s">
        <v>2425</v>
      </c>
      <c r="I138" s="278" t="s">
        <v>696</v>
      </c>
      <c r="J138" s="279">
        <v>440</v>
      </c>
      <c r="K138" s="295">
        <v>413.8</v>
      </c>
      <c r="L138" s="281">
        <f t="shared" si="24"/>
        <v>853.8</v>
      </c>
      <c r="M138" s="282"/>
      <c r="N138" s="269"/>
      <c r="O138" s="269"/>
      <c r="P138" s="283" t="s">
        <v>591</v>
      </c>
      <c r="Q138" s="283"/>
      <c r="R138" s="283"/>
      <c r="S138" s="269"/>
      <c r="T138" s="269"/>
      <c r="U138" s="269"/>
      <c r="V138" s="283"/>
      <c r="W138" s="284"/>
      <c r="X138" s="285"/>
      <c r="Y138" s="286" t="s">
        <v>592</v>
      </c>
      <c r="Z138" s="277" t="s">
        <v>697</v>
      </c>
      <c r="AA138" s="290" t="s">
        <v>697</v>
      </c>
      <c r="AB138" s="292" t="s">
        <v>36</v>
      </c>
    </row>
    <row r="139" spans="1:28" ht="22.5" x14ac:dyDescent="0.3">
      <c r="A139" s="276" t="s">
        <v>54</v>
      </c>
      <c r="B139" s="1098" t="s">
        <v>698</v>
      </c>
      <c r="C139" s="277">
        <v>4</v>
      </c>
      <c r="D139" s="277">
        <v>22</v>
      </c>
      <c r="E139" s="277" t="s">
        <v>589</v>
      </c>
      <c r="F139" s="278" t="s">
        <v>691</v>
      </c>
      <c r="G139" s="277" t="s">
        <v>23</v>
      </c>
      <c r="H139" s="1155" t="s">
        <v>2425</v>
      </c>
      <c r="I139" s="278" t="s">
        <v>696</v>
      </c>
      <c r="J139" s="279">
        <v>385</v>
      </c>
      <c r="K139" s="295">
        <v>323.8</v>
      </c>
      <c r="L139" s="281">
        <f t="shared" si="24"/>
        <v>708.8</v>
      </c>
      <c r="M139" s="282"/>
      <c r="N139" s="269"/>
      <c r="O139" s="269"/>
      <c r="P139" s="283"/>
      <c r="Q139" s="283"/>
      <c r="R139" s="283" t="s">
        <v>306</v>
      </c>
      <c r="S139" s="269"/>
      <c r="T139" s="269"/>
      <c r="U139" s="269"/>
      <c r="V139" s="283"/>
      <c r="W139" s="284"/>
      <c r="X139" s="285"/>
      <c r="Y139" s="286" t="s">
        <v>592</v>
      </c>
      <c r="Z139" s="277" t="s">
        <v>697</v>
      </c>
      <c r="AA139" s="290" t="s">
        <v>697</v>
      </c>
      <c r="AB139" s="292" t="s">
        <v>36</v>
      </c>
    </row>
    <row r="140" spans="1:28" ht="22.5" x14ac:dyDescent="0.3">
      <c r="A140" s="276" t="s">
        <v>54</v>
      </c>
      <c r="B140" s="1098" t="s">
        <v>566</v>
      </c>
      <c r="C140" s="277">
        <v>4</v>
      </c>
      <c r="D140" s="277">
        <v>28</v>
      </c>
      <c r="E140" s="277" t="s">
        <v>21</v>
      </c>
      <c r="F140" s="278" t="s">
        <v>691</v>
      </c>
      <c r="G140" s="277" t="s">
        <v>77</v>
      </c>
      <c r="H140" s="1155" t="s">
        <v>2423</v>
      </c>
      <c r="I140" s="278" t="s">
        <v>699</v>
      </c>
      <c r="J140" s="279">
        <v>760</v>
      </c>
      <c r="K140" s="295">
        <v>487</v>
      </c>
      <c r="L140" s="281">
        <f t="shared" si="24"/>
        <v>1247</v>
      </c>
      <c r="M140" s="282"/>
      <c r="N140" s="269"/>
      <c r="O140" s="269"/>
      <c r="P140" s="283"/>
      <c r="Q140" s="283" t="s">
        <v>384</v>
      </c>
      <c r="R140" s="283"/>
      <c r="S140" s="269"/>
      <c r="T140" s="269"/>
      <c r="U140" s="269"/>
      <c r="V140" s="283"/>
      <c r="W140" s="284"/>
      <c r="X140" s="285"/>
      <c r="Y140" s="286" t="s">
        <v>67</v>
      </c>
      <c r="Z140" s="277" t="s">
        <v>700</v>
      </c>
      <c r="AA140" s="290" t="s">
        <v>700</v>
      </c>
      <c r="AB140" s="292" t="s">
        <v>36</v>
      </c>
    </row>
    <row r="141" spans="1:28" ht="22.5" x14ac:dyDescent="0.3">
      <c r="A141" s="276" t="s">
        <v>54</v>
      </c>
      <c r="B141" s="1098" t="s">
        <v>701</v>
      </c>
      <c r="C141" s="277">
        <v>3</v>
      </c>
      <c r="D141" s="277">
        <v>24</v>
      </c>
      <c r="E141" s="277" t="s">
        <v>288</v>
      </c>
      <c r="F141" s="278" t="s">
        <v>691</v>
      </c>
      <c r="G141" s="277" t="s">
        <v>77</v>
      </c>
      <c r="H141" s="1155" t="s">
        <v>2423</v>
      </c>
      <c r="I141" s="278" t="s">
        <v>699</v>
      </c>
      <c r="J141" s="279">
        <v>440</v>
      </c>
      <c r="K141" s="295">
        <v>317</v>
      </c>
      <c r="L141" s="281">
        <f t="shared" si="24"/>
        <v>757</v>
      </c>
      <c r="M141" s="282"/>
      <c r="N141" s="269"/>
      <c r="O141" s="269"/>
      <c r="P141" s="283" t="s">
        <v>702</v>
      </c>
      <c r="Q141" s="283"/>
      <c r="R141" s="283"/>
      <c r="S141" s="269"/>
      <c r="T141" s="269"/>
      <c r="U141" s="269"/>
      <c r="V141" s="283"/>
      <c r="W141" s="284"/>
      <c r="X141" s="285"/>
      <c r="Y141" s="286" t="s">
        <v>67</v>
      </c>
      <c r="Z141" s="277" t="s">
        <v>703</v>
      </c>
      <c r="AA141" s="290" t="s">
        <v>703</v>
      </c>
      <c r="AB141" s="292" t="s">
        <v>36</v>
      </c>
    </row>
    <row r="142" spans="1:28" ht="22.5" x14ac:dyDescent="0.3">
      <c r="A142" s="276" t="s">
        <v>54</v>
      </c>
      <c r="B142" s="1098" t="s">
        <v>704</v>
      </c>
      <c r="C142" s="277">
        <v>3</v>
      </c>
      <c r="D142" s="277">
        <v>22</v>
      </c>
      <c r="E142" s="277" t="s">
        <v>705</v>
      </c>
      <c r="F142" s="278" t="s">
        <v>691</v>
      </c>
      <c r="G142" s="277" t="s">
        <v>65</v>
      </c>
      <c r="H142" s="1155" t="s">
        <v>2421</v>
      </c>
      <c r="I142" s="278" t="s">
        <v>706</v>
      </c>
      <c r="J142" s="279">
        <v>50</v>
      </c>
      <c r="K142" s="295">
        <v>249.4</v>
      </c>
      <c r="L142" s="281">
        <f t="shared" si="24"/>
        <v>299.39999999999998</v>
      </c>
      <c r="M142" s="282"/>
      <c r="N142" s="269"/>
      <c r="O142" s="269"/>
      <c r="P142" s="283"/>
      <c r="Q142" s="283" t="s">
        <v>1684</v>
      </c>
      <c r="R142" s="283"/>
      <c r="S142" s="269"/>
      <c r="T142" s="269"/>
      <c r="U142" s="269"/>
      <c r="V142" s="283"/>
      <c r="W142" s="284"/>
      <c r="X142" s="285"/>
      <c r="Y142" s="286" t="s">
        <v>145</v>
      </c>
      <c r="Z142" s="277" t="s">
        <v>707</v>
      </c>
      <c r="AA142" s="290" t="s">
        <v>707</v>
      </c>
      <c r="AB142" s="292" t="s">
        <v>36</v>
      </c>
    </row>
    <row r="143" spans="1:28" ht="23.25" thickBot="1" x14ac:dyDescent="0.35">
      <c r="A143" s="296" t="s">
        <v>54</v>
      </c>
      <c r="B143" s="1099" t="s">
        <v>708</v>
      </c>
      <c r="C143" s="297">
        <v>3</v>
      </c>
      <c r="D143" s="297">
        <v>18</v>
      </c>
      <c r="E143" s="297" t="s">
        <v>222</v>
      </c>
      <c r="F143" s="298" t="s">
        <v>691</v>
      </c>
      <c r="G143" s="297" t="s">
        <v>65</v>
      </c>
      <c r="H143" s="1179" t="s">
        <v>2421</v>
      </c>
      <c r="I143" s="298" t="s">
        <v>706</v>
      </c>
      <c r="J143" s="299">
        <v>540</v>
      </c>
      <c r="K143" s="300">
        <v>15</v>
      </c>
      <c r="L143" s="301">
        <f t="shared" si="24"/>
        <v>555</v>
      </c>
      <c r="M143" s="302"/>
      <c r="N143" s="303"/>
      <c r="O143" s="303"/>
      <c r="P143" s="304"/>
      <c r="Q143" s="304"/>
      <c r="R143" s="304"/>
      <c r="S143" s="303"/>
      <c r="T143" s="303"/>
      <c r="U143" s="303" t="s">
        <v>709</v>
      </c>
      <c r="V143" s="304"/>
      <c r="W143" s="305"/>
      <c r="X143" s="306"/>
      <c r="Y143" s="307" t="s">
        <v>710</v>
      </c>
      <c r="Z143" s="297" t="s">
        <v>711</v>
      </c>
      <c r="AA143" s="308" t="s">
        <v>711</v>
      </c>
      <c r="AB143" s="309" t="s">
        <v>36</v>
      </c>
    </row>
    <row r="144" spans="1:28" ht="22.5" x14ac:dyDescent="0.3">
      <c r="A144" s="310" t="s">
        <v>712</v>
      </c>
      <c r="B144" s="1100" t="s">
        <v>713</v>
      </c>
      <c r="C144" s="89">
        <v>3</v>
      </c>
      <c r="D144" s="89">
        <v>18</v>
      </c>
      <c r="E144" s="89" t="s">
        <v>714</v>
      </c>
      <c r="F144" s="90" t="s">
        <v>715</v>
      </c>
      <c r="G144" s="89" t="s">
        <v>716</v>
      </c>
      <c r="H144" s="1172" t="s">
        <v>2886</v>
      </c>
      <c r="I144" s="90" t="s">
        <v>717</v>
      </c>
      <c r="J144" s="91">
        <v>540</v>
      </c>
      <c r="K144" s="92">
        <v>30</v>
      </c>
      <c r="L144" s="93">
        <f>SUM(J144:K144)</f>
        <v>570</v>
      </c>
      <c r="M144" s="17"/>
      <c r="N144" s="18"/>
      <c r="O144" s="18" t="s">
        <v>718</v>
      </c>
      <c r="P144" s="19"/>
      <c r="Q144" s="19"/>
      <c r="R144" s="19"/>
      <c r="S144" s="18"/>
      <c r="T144" s="18"/>
      <c r="U144" s="18"/>
      <c r="V144" s="19"/>
      <c r="W144" s="20"/>
      <c r="X144" s="95"/>
      <c r="Y144" s="96" t="s">
        <v>26</v>
      </c>
      <c r="Z144" s="311" t="s">
        <v>719</v>
      </c>
      <c r="AA144" s="312" t="s">
        <v>720</v>
      </c>
      <c r="AB144" s="313" t="s">
        <v>36</v>
      </c>
    </row>
    <row r="145" spans="1:28" ht="22.5" x14ac:dyDescent="0.3">
      <c r="A145" s="199" t="s">
        <v>19</v>
      </c>
      <c r="B145" s="1095" t="s">
        <v>721</v>
      </c>
      <c r="C145" s="99">
        <v>2</v>
      </c>
      <c r="D145" s="99">
        <v>16</v>
      </c>
      <c r="E145" s="99" t="s">
        <v>222</v>
      </c>
      <c r="F145" s="100" t="s">
        <v>722</v>
      </c>
      <c r="G145" s="99" t="s">
        <v>133</v>
      </c>
      <c r="H145" s="1153" t="s">
        <v>2887</v>
      </c>
      <c r="I145" s="314" t="s">
        <v>723</v>
      </c>
      <c r="J145" s="101">
        <v>490</v>
      </c>
      <c r="K145" s="102">
        <v>20</v>
      </c>
      <c r="L145" s="103">
        <f>J145+K145</f>
        <v>510</v>
      </c>
      <c r="M145" s="31" t="s">
        <v>576</v>
      </c>
      <c r="N145" s="32"/>
      <c r="O145" s="32"/>
      <c r="P145" s="34"/>
      <c r="Q145" s="34"/>
      <c r="R145" s="34"/>
      <c r="S145" s="32"/>
      <c r="T145" s="32"/>
      <c r="U145" s="32"/>
      <c r="V145" s="34"/>
      <c r="W145" s="35"/>
      <c r="X145" s="104"/>
      <c r="Y145" s="105" t="s">
        <v>33</v>
      </c>
      <c r="Z145" s="315" t="s">
        <v>724</v>
      </c>
      <c r="AA145" s="316" t="s">
        <v>725</v>
      </c>
      <c r="AB145" s="317" t="s">
        <v>36</v>
      </c>
    </row>
    <row r="146" spans="1:28" ht="22.5" x14ac:dyDescent="0.3">
      <c r="A146" s="199" t="s">
        <v>712</v>
      </c>
      <c r="B146" s="1095" t="s">
        <v>726</v>
      </c>
      <c r="C146" s="99">
        <v>2</v>
      </c>
      <c r="D146" s="99">
        <v>16</v>
      </c>
      <c r="E146" s="99" t="s">
        <v>714</v>
      </c>
      <c r="F146" s="100" t="s">
        <v>715</v>
      </c>
      <c r="G146" s="99" t="s">
        <v>727</v>
      </c>
      <c r="H146" s="1153" t="s">
        <v>2885</v>
      </c>
      <c r="I146" s="100" t="s">
        <v>728</v>
      </c>
      <c r="J146" s="101">
        <v>490</v>
      </c>
      <c r="K146" s="102">
        <v>20</v>
      </c>
      <c r="L146" s="103">
        <f t="shared" ref="L146:L163" si="25">SUM(J146:K146)</f>
        <v>510</v>
      </c>
      <c r="M146" s="31"/>
      <c r="N146" s="32"/>
      <c r="O146" s="32"/>
      <c r="P146" s="34"/>
      <c r="Q146" s="34"/>
      <c r="R146" s="34" t="s">
        <v>729</v>
      </c>
      <c r="S146" s="32"/>
      <c r="T146" s="32"/>
      <c r="U146" s="32"/>
      <c r="V146" s="34"/>
      <c r="W146" s="35"/>
      <c r="X146" s="104"/>
      <c r="Y146" s="105" t="s">
        <v>26</v>
      </c>
      <c r="Z146" s="315" t="s">
        <v>724</v>
      </c>
      <c r="AA146" s="316" t="s">
        <v>725</v>
      </c>
      <c r="AB146" s="317" t="s">
        <v>36</v>
      </c>
    </row>
    <row r="147" spans="1:28" ht="22.5" x14ac:dyDescent="0.3">
      <c r="A147" s="199" t="s">
        <v>19</v>
      </c>
      <c r="B147" s="1095" t="s">
        <v>730</v>
      </c>
      <c r="C147" s="99">
        <v>2</v>
      </c>
      <c r="D147" s="99">
        <v>16</v>
      </c>
      <c r="E147" s="99" t="s">
        <v>222</v>
      </c>
      <c r="F147" s="100" t="s">
        <v>722</v>
      </c>
      <c r="G147" s="99" t="s">
        <v>23</v>
      </c>
      <c r="H147" s="1153" t="s">
        <v>2883</v>
      </c>
      <c r="I147" s="314" t="s">
        <v>731</v>
      </c>
      <c r="J147" s="101">
        <v>490</v>
      </c>
      <c r="K147" s="102">
        <v>20</v>
      </c>
      <c r="L147" s="103">
        <f t="shared" si="25"/>
        <v>510</v>
      </c>
      <c r="M147" s="31"/>
      <c r="N147" s="32"/>
      <c r="O147" s="32" t="s">
        <v>59</v>
      </c>
      <c r="P147" s="34"/>
      <c r="Q147" s="34"/>
      <c r="R147" s="34"/>
      <c r="S147" s="32"/>
      <c r="T147" s="32"/>
      <c r="U147" s="32"/>
      <c r="V147" s="34"/>
      <c r="W147" s="35"/>
      <c r="X147" s="104"/>
      <c r="Y147" s="105" t="s">
        <v>33</v>
      </c>
      <c r="Z147" s="315" t="s">
        <v>724</v>
      </c>
      <c r="AA147" s="316" t="s">
        <v>725</v>
      </c>
      <c r="AB147" s="318" t="s">
        <v>36</v>
      </c>
    </row>
    <row r="148" spans="1:28" ht="22.5" x14ac:dyDescent="0.3">
      <c r="A148" s="199" t="s">
        <v>70</v>
      </c>
      <c r="B148" s="1095" t="s">
        <v>730</v>
      </c>
      <c r="C148" s="99">
        <v>2</v>
      </c>
      <c r="D148" s="99">
        <v>16</v>
      </c>
      <c r="E148" s="99" t="s">
        <v>199</v>
      </c>
      <c r="F148" s="319" t="s">
        <v>732</v>
      </c>
      <c r="G148" s="320" t="s">
        <v>38</v>
      </c>
      <c r="H148" s="1157" t="s">
        <v>2881</v>
      </c>
      <c r="I148" s="319" t="s">
        <v>733</v>
      </c>
      <c r="J148" s="101">
        <v>490</v>
      </c>
      <c r="K148" s="102">
        <v>20</v>
      </c>
      <c r="L148" s="103">
        <f t="shared" si="25"/>
        <v>510</v>
      </c>
      <c r="M148" s="31"/>
      <c r="N148" s="32"/>
      <c r="O148" s="32"/>
      <c r="P148" s="34" t="s">
        <v>734</v>
      </c>
      <c r="Q148" s="34"/>
      <c r="R148" s="34"/>
      <c r="S148" s="32"/>
      <c r="T148" s="32"/>
      <c r="U148" s="32"/>
      <c r="V148" s="34"/>
      <c r="W148" s="35"/>
      <c r="X148" s="104"/>
      <c r="Y148" s="105" t="s">
        <v>735</v>
      </c>
      <c r="Z148" s="315" t="s">
        <v>724</v>
      </c>
      <c r="AA148" s="316" t="s">
        <v>725</v>
      </c>
      <c r="AB148" s="318" t="s">
        <v>36</v>
      </c>
    </row>
    <row r="149" spans="1:28" ht="22.5" x14ac:dyDescent="0.3">
      <c r="A149" s="199" t="s">
        <v>63</v>
      </c>
      <c r="B149" s="1097" t="s">
        <v>736</v>
      </c>
      <c r="C149" s="217">
        <v>3</v>
      </c>
      <c r="D149" s="217">
        <v>16</v>
      </c>
      <c r="E149" s="217" t="s">
        <v>737</v>
      </c>
      <c r="F149" s="218" t="s">
        <v>715</v>
      </c>
      <c r="G149" s="217" t="s">
        <v>738</v>
      </c>
      <c r="H149" s="1161" t="s">
        <v>2880</v>
      </c>
      <c r="I149" s="314" t="s">
        <v>739</v>
      </c>
      <c r="J149" s="219">
        <v>341</v>
      </c>
      <c r="K149" s="220">
        <v>172.6</v>
      </c>
      <c r="L149" s="103">
        <f t="shared" si="25"/>
        <v>513.6</v>
      </c>
      <c r="M149" s="31"/>
      <c r="N149" s="32"/>
      <c r="O149" s="32"/>
      <c r="P149" s="210" t="s">
        <v>740</v>
      </c>
      <c r="Q149" s="210"/>
      <c r="R149" s="210"/>
      <c r="S149" s="32"/>
      <c r="T149" s="32"/>
      <c r="U149" s="32"/>
      <c r="V149" s="210"/>
      <c r="W149" s="211"/>
      <c r="X149" s="321"/>
      <c r="Y149" s="222" t="s">
        <v>741</v>
      </c>
      <c r="Z149" s="322" t="s">
        <v>742</v>
      </c>
      <c r="AA149" s="323" t="s">
        <v>743</v>
      </c>
      <c r="AB149" s="324" t="s">
        <v>36</v>
      </c>
    </row>
    <row r="150" spans="1:28" ht="22.5" x14ac:dyDescent="0.3">
      <c r="A150" s="199" t="s">
        <v>70</v>
      </c>
      <c r="B150" s="1095" t="s">
        <v>744</v>
      </c>
      <c r="C150" s="99">
        <v>2</v>
      </c>
      <c r="D150" s="99">
        <v>16</v>
      </c>
      <c r="E150" s="99" t="s">
        <v>199</v>
      </c>
      <c r="F150" s="100" t="s">
        <v>732</v>
      </c>
      <c r="G150" s="99" t="s">
        <v>264</v>
      </c>
      <c r="H150" s="1153" t="s">
        <v>2879</v>
      </c>
      <c r="I150" s="100" t="s">
        <v>745</v>
      </c>
      <c r="J150" s="101">
        <v>490</v>
      </c>
      <c r="K150" s="102">
        <v>30</v>
      </c>
      <c r="L150" s="103">
        <f t="shared" si="25"/>
        <v>520</v>
      </c>
      <c r="M150" s="31"/>
      <c r="N150" s="32"/>
      <c r="O150" s="32" t="s">
        <v>746</v>
      </c>
      <c r="P150" s="34"/>
      <c r="Q150" s="34"/>
      <c r="R150" s="34"/>
      <c r="S150" s="32"/>
      <c r="T150" s="32"/>
      <c r="U150" s="32"/>
      <c r="V150" s="34"/>
      <c r="W150" s="35"/>
      <c r="X150" s="104"/>
      <c r="Y150" s="105" t="s">
        <v>26</v>
      </c>
      <c r="Z150" s="325" t="s">
        <v>747</v>
      </c>
      <c r="AA150" s="326" t="s">
        <v>748</v>
      </c>
      <c r="AB150" s="324" t="s">
        <v>36</v>
      </c>
    </row>
    <row r="151" spans="1:28" ht="22.5" x14ac:dyDescent="0.3">
      <c r="A151" s="205" t="s">
        <v>175</v>
      </c>
      <c r="B151" s="1095" t="s">
        <v>749</v>
      </c>
      <c r="C151" s="99">
        <v>3</v>
      </c>
      <c r="D151" s="99">
        <v>18</v>
      </c>
      <c r="E151" s="99" t="s">
        <v>714</v>
      </c>
      <c r="F151" s="100" t="s">
        <v>732</v>
      </c>
      <c r="G151" s="99" t="s">
        <v>264</v>
      </c>
      <c r="H151" s="1153" t="s">
        <v>2879</v>
      </c>
      <c r="I151" s="100" t="s">
        <v>745</v>
      </c>
      <c r="J151" s="101">
        <v>540</v>
      </c>
      <c r="K151" s="102">
        <v>30</v>
      </c>
      <c r="L151" s="103">
        <f t="shared" si="25"/>
        <v>570</v>
      </c>
      <c r="M151" s="31"/>
      <c r="N151" s="32"/>
      <c r="O151" s="32"/>
      <c r="P151" s="34"/>
      <c r="Q151" s="34"/>
      <c r="R151" s="34"/>
      <c r="S151" s="32"/>
      <c r="T151" s="32"/>
      <c r="U151" s="32"/>
      <c r="V151" s="35" t="s">
        <v>750</v>
      </c>
      <c r="W151" s="35"/>
      <c r="X151" s="104"/>
      <c r="Y151" s="105" t="s">
        <v>735</v>
      </c>
      <c r="Z151" s="325" t="s">
        <v>747</v>
      </c>
      <c r="AA151" s="326" t="s">
        <v>751</v>
      </c>
      <c r="AB151" s="324" t="s">
        <v>36</v>
      </c>
    </row>
    <row r="152" spans="1:28" ht="22.5" x14ac:dyDescent="0.3">
      <c r="A152" s="199" t="s">
        <v>712</v>
      </c>
      <c r="B152" s="1096" t="s">
        <v>752</v>
      </c>
      <c r="C152" s="320">
        <v>2</v>
      </c>
      <c r="D152" s="320">
        <v>16</v>
      </c>
      <c r="E152" s="320" t="s">
        <v>222</v>
      </c>
      <c r="F152" s="319" t="s">
        <v>732</v>
      </c>
      <c r="G152" s="99" t="s">
        <v>738</v>
      </c>
      <c r="H152" s="1153" t="s">
        <v>2878</v>
      </c>
      <c r="I152" s="100" t="s">
        <v>753</v>
      </c>
      <c r="J152" s="101">
        <v>490</v>
      </c>
      <c r="K152" s="102">
        <v>20</v>
      </c>
      <c r="L152" s="103">
        <f t="shared" si="25"/>
        <v>510</v>
      </c>
      <c r="M152" s="31"/>
      <c r="N152" s="32"/>
      <c r="O152" s="32" t="s">
        <v>746</v>
      </c>
      <c r="P152" s="34"/>
      <c r="Q152" s="34"/>
      <c r="R152" s="34"/>
      <c r="S152" s="32"/>
      <c r="T152" s="32"/>
      <c r="U152" s="32"/>
      <c r="V152" s="34"/>
      <c r="W152" s="35"/>
      <c r="X152" s="104"/>
      <c r="Y152" s="105" t="s">
        <v>735</v>
      </c>
      <c r="Z152" s="325" t="s">
        <v>747</v>
      </c>
      <c r="AA152" s="326" t="s">
        <v>748</v>
      </c>
      <c r="AB152" s="324" t="s">
        <v>36</v>
      </c>
    </row>
    <row r="153" spans="1:28" ht="22.5" x14ac:dyDescent="0.3">
      <c r="A153" s="199" t="s">
        <v>712</v>
      </c>
      <c r="B153" s="1095" t="s">
        <v>726</v>
      </c>
      <c r="C153" s="99">
        <v>2</v>
      </c>
      <c r="D153" s="99">
        <v>16</v>
      </c>
      <c r="E153" s="99" t="s">
        <v>714</v>
      </c>
      <c r="F153" s="100" t="s">
        <v>715</v>
      </c>
      <c r="G153" s="99" t="s">
        <v>738</v>
      </c>
      <c r="H153" s="1153" t="s">
        <v>2877</v>
      </c>
      <c r="I153" s="100" t="s">
        <v>754</v>
      </c>
      <c r="J153" s="101">
        <v>490</v>
      </c>
      <c r="K153" s="102">
        <v>20</v>
      </c>
      <c r="L153" s="103">
        <f t="shared" si="25"/>
        <v>510</v>
      </c>
      <c r="M153" s="31"/>
      <c r="N153" s="32"/>
      <c r="O153" s="32"/>
      <c r="P153" s="34"/>
      <c r="Q153" s="34"/>
      <c r="R153" s="34"/>
      <c r="S153" s="32"/>
      <c r="T153" s="32"/>
      <c r="U153" s="32" t="s">
        <v>755</v>
      </c>
      <c r="V153" s="34" t="s">
        <v>756</v>
      </c>
      <c r="W153" s="35"/>
      <c r="X153" s="104"/>
      <c r="Y153" s="105" t="s">
        <v>735</v>
      </c>
      <c r="Z153" s="315" t="s">
        <v>724</v>
      </c>
      <c r="AA153" s="316" t="s">
        <v>725</v>
      </c>
      <c r="AB153" s="318" t="s">
        <v>36</v>
      </c>
    </row>
    <row r="154" spans="1:28" ht="22.5" x14ac:dyDescent="0.3">
      <c r="A154" s="199" t="s">
        <v>757</v>
      </c>
      <c r="B154" s="1095" t="s">
        <v>758</v>
      </c>
      <c r="C154" s="99">
        <v>3</v>
      </c>
      <c r="D154" s="99">
        <v>20</v>
      </c>
      <c r="E154" s="99" t="s">
        <v>737</v>
      </c>
      <c r="F154" s="100" t="s">
        <v>715</v>
      </c>
      <c r="G154" s="99" t="s">
        <v>738</v>
      </c>
      <c r="H154" s="1153" t="s">
        <v>2877</v>
      </c>
      <c r="I154" s="100" t="s">
        <v>754</v>
      </c>
      <c r="J154" s="101">
        <v>0</v>
      </c>
      <c r="K154" s="102">
        <v>172.6</v>
      </c>
      <c r="L154" s="103">
        <f t="shared" si="25"/>
        <v>172.6</v>
      </c>
      <c r="M154" s="31"/>
      <c r="N154" s="32" t="s">
        <v>759</v>
      </c>
      <c r="O154" s="32"/>
      <c r="P154" s="34"/>
      <c r="Q154" s="34"/>
      <c r="R154" s="34"/>
      <c r="S154" s="32"/>
      <c r="T154" s="32"/>
      <c r="U154" s="32"/>
      <c r="V154" s="34"/>
      <c r="W154" s="35"/>
      <c r="X154" s="104"/>
      <c r="Y154" s="105" t="s">
        <v>741</v>
      </c>
      <c r="Z154" s="325" t="s">
        <v>760</v>
      </c>
      <c r="AA154" s="326" t="s">
        <v>761</v>
      </c>
      <c r="AB154" s="324" t="s">
        <v>36</v>
      </c>
    </row>
    <row r="155" spans="1:28" ht="22.5" x14ac:dyDescent="0.3">
      <c r="A155" s="205" t="s">
        <v>712</v>
      </c>
      <c r="B155" s="1095" t="s">
        <v>749</v>
      </c>
      <c r="C155" s="99">
        <v>3</v>
      </c>
      <c r="D155" s="99">
        <v>18</v>
      </c>
      <c r="E155" s="99" t="s">
        <v>714</v>
      </c>
      <c r="F155" s="319" t="s">
        <v>732</v>
      </c>
      <c r="G155" s="99" t="s">
        <v>762</v>
      </c>
      <c r="H155" s="1153" t="s">
        <v>2876</v>
      </c>
      <c r="I155" s="100" t="s">
        <v>763</v>
      </c>
      <c r="J155" s="101">
        <v>540</v>
      </c>
      <c r="K155" s="102">
        <v>30</v>
      </c>
      <c r="L155" s="103">
        <f t="shared" si="25"/>
        <v>570</v>
      </c>
      <c r="M155" s="31"/>
      <c r="N155" s="32"/>
      <c r="O155" s="32"/>
      <c r="P155" s="34"/>
      <c r="Q155" s="34"/>
      <c r="R155" s="34"/>
      <c r="S155" s="32"/>
      <c r="T155" s="32"/>
      <c r="U155" s="32"/>
      <c r="V155" s="34"/>
      <c r="W155" s="35"/>
      <c r="X155" s="104" t="s">
        <v>764</v>
      </c>
      <c r="Y155" s="105" t="s">
        <v>735</v>
      </c>
      <c r="Z155" s="325" t="s">
        <v>765</v>
      </c>
      <c r="AA155" s="326" t="s">
        <v>747</v>
      </c>
      <c r="AB155" s="324" t="s">
        <v>36</v>
      </c>
    </row>
    <row r="156" spans="1:28" ht="22.5" x14ac:dyDescent="0.3">
      <c r="A156" s="205" t="s">
        <v>175</v>
      </c>
      <c r="B156" s="1095" t="s">
        <v>730</v>
      </c>
      <c r="C156" s="99">
        <v>2</v>
      </c>
      <c r="D156" s="99">
        <v>16</v>
      </c>
      <c r="E156" s="99" t="s">
        <v>714</v>
      </c>
      <c r="F156" s="100" t="s">
        <v>715</v>
      </c>
      <c r="G156" s="99" t="s">
        <v>762</v>
      </c>
      <c r="H156" s="1153" t="s">
        <v>2874</v>
      </c>
      <c r="I156" s="100" t="s">
        <v>766</v>
      </c>
      <c r="J156" s="101">
        <v>490</v>
      </c>
      <c r="K156" s="102">
        <v>20</v>
      </c>
      <c r="L156" s="103">
        <f t="shared" si="25"/>
        <v>510</v>
      </c>
      <c r="M156" s="31"/>
      <c r="N156" s="32"/>
      <c r="O156" s="32"/>
      <c r="P156" s="34"/>
      <c r="Q156" s="34"/>
      <c r="R156" s="34" t="s">
        <v>729</v>
      </c>
      <c r="S156" s="32"/>
      <c r="T156" s="32"/>
      <c r="U156" s="32"/>
      <c r="V156" s="34"/>
      <c r="W156" s="35"/>
      <c r="X156" s="104"/>
      <c r="Y156" s="105" t="s">
        <v>735</v>
      </c>
      <c r="Z156" s="315" t="s">
        <v>724</v>
      </c>
      <c r="AA156" s="316" t="s">
        <v>725</v>
      </c>
      <c r="AB156" s="318" t="s">
        <v>36</v>
      </c>
    </row>
    <row r="157" spans="1:28" ht="22.5" x14ac:dyDescent="0.3">
      <c r="A157" s="199" t="s">
        <v>757</v>
      </c>
      <c r="B157" s="1095" t="s">
        <v>758</v>
      </c>
      <c r="C157" s="99">
        <v>3</v>
      </c>
      <c r="D157" s="99">
        <v>20</v>
      </c>
      <c r="E157" s="99" t="s">
        <v>737</v>
      </c>
      <c r="F157" s="100" t="s">
        <v>715</v>
      </c>
      <c r="G157" s="99" t="s">
        <v>762</v>
      </c>
      <c r="H157" s="1153" t="s">
        <v>2872</v>
      </c>
      <c r="I157" s="314" t="s">
        <v>767</v>
      </c>
      <c r="J157" s="101">
        <v>0</v>
      </c>
      <c r="K157" s="102">
        <v>172.6</v>
      </c>
      <c r="L157" s="103">
        <f t="shared" si="25"/>
        <v>172.6</v>
      </c>
      <c r="M157" s="31"/>
      <c r="N157" s="32" t="s">
        <v>759</v>
      </c>
      <c r="O157" s="32"/>
      <c r="P157" s="34"/>
      <c r="Q157" s="34"/>
      <c r="R157" s="34"/>
      <c r="S157" s="32"/>
      <c r="T157" s="32"/>
      <c r="U157" s="32"/>
      <c r="V157" s="34"/>
      <c r="W157" s="35"/>
      <c r="X157" s="104"/>
      <c r="Y157" s="105" t="s">
        <v>741</v>
      </c>
      <c r="Z157" s="325" t="s">
        <v>760</v>
      </c>
      <c r="AA157" s="326" t="s">
        <v>761</v>
      </c>
      <c r="AB157" s="324" t="s">
        <v>36</v>
      </c>
    </row>
    <row r="158" spans="1:28" ht="22.5" x14ac:dyDescent="0.3">
      <c r="A158" s="199" t="s">
        <v>54</v>
      </c>
      <c r="B158" s="1095" t="s">
        <v>768</v>
      </c>
      <c r="C158" s="99">
        <v>3</v>
      </c>
      <c r="D158" s="99">
        <v>18</v>
      </c>
      <c r="E158" s="99" t="s">
        <v>769</v>
      </c>
      <c r="F158" s="100" t="s">
        <v>715</v>
      </c>
      <c r="G158" s="99" t="s">
        <v>762</v>
      </c>
      <c r="H158" s="1153" t="s">
        <v>2872</v>
      </c>
      <c r="I158" s="314" t="s">
        <v>767</v>
      </c>
      <c r="J158" s="101">
        <v>300</v>
      </c>
      <c r="K158" s="102">
        <v>244.2</v>
      </c>
      <c r="L158" s="103">
        <f t="shared" si="25"/>
        <v>544.20000000000005</v>
      </c>
      <c r="M158" s="31"/>
      <c r="N158" s="32"/>
      <c r="O158" s="32"/>
      <c r="P158" s="34"/>
      <c r="Q158" s="34" t="s">
        <v>25</v>
      </c>
      <c r="R158" s="34"/>
      <c r="S158" s="32"/>
      <c r="T158" s="32"/>
      <c r="U158" s="32"/>
      <c r="V158" s="34"/>
      <c r="W158" s="35"/>
      <c r="X158" s="104"/>
      <c r="Y158" s="105" t="s">
        <v>214</v>
      </c>
      <c r="Z158" s="325" t="s">
        <v>770</v>
      </c>
      <c r="AA158" s="326" t="s">
        <v>771</v>
      </c>
      <c r="AB158" s="324" t="s">
        <v>36</v>
      </c>
    </row>
    <row r="159" spans="1:28" ht="22.5" x14ac:dyDescent="0.3">
      <c r="A159" s="199" t="s">
        <v>509</v>
      </c>
      <c r="B159" s="1096" t="s">
        <v>772</v>
      </c>
      <c r="C159" s="99">
        <v>3</v>
      </c>
      <c r="D159" s="99">
        <v>18</v>
      </c>
      <c r="E159" s="99" t="s">
        <v>501</v>
      </c>
      <c r="F159" s="319" t="s">
        <v>773</v>
      </c>
      <c r="G159" s="320" t="s">
        <v>774</v>
      </c>
      <c r="H159" s="1157" t="s">
        <v>2871</v>
      </c>
      <c r="I159" s="319" t="s">
        <v>775</v>
      </c>
      <c r="J159" s="101">
        <v>540</v>
      </c>
      <c r="K159" s="102">
        <v>30</v>
      </c>
      <c r="L159" s="103">
        <f t="shared" si="25"/>
        <v>570</v>
      </c>
      <c r="M159" s="31"/>
      <c r="N159" s="32" t="s">
        <v>776</v>
      </c>
      <c r="O159" s="32"/>
      <c r="P159" s="34"/>
      <c r="Q159" s="34"/>
      <c r="R159" s="34"/>
      <c r="S159" s="32"/>
      <c r="T159" s="32"/>
      <c r="U159" s="32"/>
      <c r="V159" s="34"/>
      <c r="W159" s="35"/>
      <c r="X159" s="104"/>
      <c r="Y159" s="105" t="s">
        <v>735</v>
      </c>
      <c r="Z159" s="325" t="s">
        <v>777</v>
      </c>
      <c r="AA159" s="326" t="s">
        <v>778</v>
      </c>
      <c r="AB159" s="259" t="s">
        <v>36</v>
      </c>
    </row>
    <row r="160" spans="1:28" ht="22.5" x14ac:dyDescent="0.3">
      <c r="A160" s="199" t="s">
        <v>70</v>
      </c>
      <c r="B160" s="1095" t="s">
        <v>730</v>
      </c>
      <c r="C160" s="99">
        <v>2</v>
      </c>
      <c r="D160" s="99">
        <v>16</v>
      </c>
      <c r="E160" s="99" t="s">
        <v>199</v>
      </c>
      <c r="F160" s="319" t="s">
        <v>732</v>
      </c>
      <c r="G160" s="320" t="s">
        <v>779</v>
      </c>
      <c r="H160" s="1157" t="s">
        <v>2870</v>
      </c>
      <c r="I160" s="319" t="s">
        <v>780</v>
      </c>
      <c r="J160" s="101">
        <v>490</v>
      </c>
      <c r="K160" s="102">
        <v>20</v>
      </c>
      <c r="L160" s="103">
        <f t="shared" si="25"/>
        <v>510</v>
      </c>
      <c r="M160" s="31"/>
      <c r="N160" s="32"/>
      <c r="O160" s="32"/>
      <c r="P160" s="34"/>
      <c r="Q160" s="34"/>
      <c r="R160" s="34"/>
      <c r="S160" s="32"/>
      <c r="T160" s="32"/>
      <c r="U160" s="32"/>
      <c r="V160" s="34"/>
      <c r="W160" s="35" t="s">
        <v>781</v>
      </c>
      <c r="X160" s="104"/>
      <c r="Y160" s="105" t="s">
        <v>735</v>
      </c>
      <c r="Z160" s="315" t="s">
        <v>724</v>
      </c>
      <c r="AA160" s="316" t="s">
        <v>725</v>
      </c>
      <c r="AB160" s="317" t="s">
        <v>36</v>
      </c>
    </row>
    <row r="161" spans="1:28" ht="22.5" x14ac:dyDescent="0.3">
      <c r="A161" s="199" t="s">
        <v>70</v>
      </c>
      <c r="B161" s="1095" t="s">
        <v>730</v>
      </c>
      <c r="C161" s="99">
        <v>2</v>
      </c>
      <c r="D161" s="99">
        <v>16</v>
      </c>
      <c r="E161" s="99" t="s">
        <v>199</v>
      </c>
      <c r="F161" s="319" t="s">
        <v>732</v>
      </c>
      <c r="G161" s="320" t="s">
        <v>779</v>
      </c>
      <c r="H161" s="1157" t="s">
        <v>2868</v>
      </c>
      <c r="I161" s="319" t="s">
        <v>782</v>
      </c>
      <c r="J161" s="101">
        <v>490</v>
      </c>
      <c r="K161" s="102">
        <v>20</v>
      </c>
      <c r="L161" s="103">
        <f t="shared" si="25"/>
        <v>510</v>
      </c>
      <c r="M161" s="31"/>
      <c r="N161" s="32"/>
      <c r="O161" s="32"/>
      <c r="P161" s="34"/>
      <c r="Q161" s="34"/>
      <c r="R161" s="34" t="s">
        <v>783</v>
      </c>
      <c r="S161" s="32"/>
      <c r="T161" s="32"/>
      <c r="U161" s="32"/>
      <c r="V161" s="34"/>
      <c r="W161" s="35"/>
      <c r="X161" s="104"/>
      <c r="Y161" s="105" t="s">
        <v>735</v>
      </c>
      <c r="Z161" s="315" t="s">
        <v>724</v>
      </c>
      <c r="AA161" s="316" t="s">
        <v>725</v>
      </c>
      <c r="AB161" s="317" t="s">
        <v>36</v>
      </c>
    </row>
    <row r="162" spans="1:28" ht="22.5" x14ac:dyDescent="0.3">
      <c r="A162" s="199" t="s">
        <v>70</v>
      </c>
      <c r="B162" s="1095" t="s">
        <v>730</v>
      </c>
      <c r="C162" s="99">
        <v>2</v>
      </c>
      <c r="D162" s="99">
        <v>16</v>
      </c>
      <c r="E162" s="99" t="s">
        <v>199</v>
      </c>
      <c r="F162" s="319" t="s">
        <v>732</v>
      </c>
      <c r="G162" s="320" t="s">
        <v>57</v>
      </c>
      <c r="H162" s="1157" t="s">
        <v>2866</v>
      </c>
      <c r="I162" s="319" t="s">
        <v>784</v>
      </c>
      <c r="J162" s="101">
        <v>490</v>
      </c>
      <c r="K162" s="102">
        <v>20</v>
      </c>
      <c r="L162" s="103">
        <f t="shared" si="25"/>
        <v>510</v>
      </c>
      <c r="M162" s="31"/>
      <c r="N162" s="32"/>
      <c r="O162" s="32"/>
      <c r="P162" s="34"/>
      <c r="Q162" s="34"/>
      <c r="R162" s="34"/>
      <c r="S162" s="32"/>
      <c r="T162" s="32"/>
      <c r="U162" s="32" t="s">
        <v>755</v>
      </c>
      <c r="V162" s="34" t="s">
        <v>756</v>
      </c>
      <c r="W162" s="35"/>
      <c r="X162" s="104"/>
      <c r="Y162" s="105" t="s">
        <v>735</v>
      </c>
      <c r="Z162" s="315" t="s">
        <v>724</v>
      </c>
      <c r="AA162" s="316" t="s">
        <v>725</v>
      </c>
      <c r="AB162" s="317" t="s">
        <v>36</v>
      </c>
    </row>
    <row r="163" spans="1:28" ht="22.5" customHeight="1" thickBot="1" x14ac:dyDescent="0.35">
      <c r="A163" s="201" t="s">
        <v>70</v>
      </c>
      <c r="B163" s="1094" t="s">
        <v>730</v>
      </c>
      <c r="C163" s="110">
        <v>2</v>
      </c>
      <c r="D163" s="110">
        <v>16</v>
      </c>
      <c r="E163" s="110" t="s">
        <v>199</v>
      </c>
      <c r="F163" s="327" t="s">
        <v>732</v>
      </c>
      <c r="G163" s="328" t="s">
        <v>57</v>
      </c>
      <c r="H163" s="1180" t="s">
        <v>2864</v>
      </c>
      <c r="I163" s="327" t="s">
        <v>785</v>
      </c>
      <c r="J163" s="112">
        <v>490</v>
      </c>
      <c r="K163" s="113">
        <v>20</v>
      </c>
      <c r="L163" s="114">
        <f t="shared" si="25"/>
        <v>510</v>
      </c>
      <c r="M163" s="54"/>
      <c r="N163" s="55"/>
      <c r="O163" s="55"/>
      <c r="P163" s="56" t="s">
        <v>786</v>
      </c>
      <c r="Q163" s="56"/>
      <c r="R163" s="56"/>
      <c r="S163" s="55"/>
      <c r="T163" s="55"/>
      <c r="U163" s="55"/>
      <c r="V163" s="56"/>
      <c r="W163" s="57"/>
      <c r="X163" s="115"/>
      <c r="Y163" s="116" t="s">
        <v>735</v>
      </c>
      <c r="Z163" s="329" t="s">
        <v>724</v>
      </c>
      <c r="AA163" s="330" t="s">
        <v>725</v>
      </c>
      <c r="AB163" s="331" t="s">
        <v>36</v>
      </c>
    </row>
    <row r="164" spans="1:28" ht="22.5" x14ac:dyDescent="0.3">
      <c r="A164" s="122" t="s">
        <v>787</v>
      </c>
      <c r="B164" s="1074" t="s">
        <v>788</v>
      </c>
      <c r="C164" s="41">
        <v>30</v>
      </c>
      <c r="D164" s="41">
        <v>9</v>
      </c>
      <c r="E164" s="41" t="s">
        <v>789</v>
      </c>
      <c r="F164" s="42" t="s">
        <v>790</v>
      </c>
      <c r="G164" s="41" t="s">
        <v>791</v>
      </c>
      <c r="H164" s="1154" t="s">
        <v>2832</v>
      </c>
      <c r="I164" s="42" t="s">
        <v>792</v>
      </c>
      <c r="J164" s="43">
        <v>50</v>
      </c>
      <c r="K164" s="29">
        <v>0</v>
      </c>
      <c r="L164" s="30">
        <f>SUM(J164:K164)</f>
        <v>50</v>
      </c>
      <c r="M164" s="31"/>
      <c r="N164" s="32"/>
      <c r="O164" s="32" t="s">
        <v>793</v>
      </c>
      <c r="P164" s="34"/>
      <c r="Q164" s="34"/>
      <c r="R164" s="34"/>
      <c r="S164" s="32"/>
      <c r="T164" s="32"/>
      <c r="U164" s="32"/>
      <c r="V164" s="34"/>
      <c r="W164" s="35"/>
      <c r="X164" s="36"/>
      <c r="Y164" s="45" t="s">
        <v>649</v>
      </c>
      <c r="Z164" s="41" t="s">
        <v>794</v>
      </c>
      <c r="AA164" s="41" t="s">
        <v>795</v>
      </c>
      <c r="AB164" s="332" t="s">
        <v>36</v>
      </c>
    </row>
    <row r="165" spans="1:28" ht="22.5" x14ac:dyDescent="0.3">
      <c r="A165" s="122" t="s">
        <v>416</v>
      </c>
      <c r="B165" s="1074" t="s">
        <v>796</v>
      </c>
      <c r="C165" s="41">
        <v>2</v>
      </c>
      <c r="D165" s="41">
        <v>14</v>
      </c>
      <c r="E165" s="41" t="s">
        <v>789</v>
      </c>
      <c r="F165" s="42" t="s">
        <v>790</v>
      </c>
      <c r="G165" s="41" t="s">
        <v>791</v>
      </c>
      <c r="H165" s="1154" t="s">
        <v>2832</v>
      </c>
      <c r="I165" s="42" t="s">
        <v>792</v>
      </c>
      <c r="J165" s="43">
        <v>510</v>
      </c>
      <c r="K165" s="29">
        <v>10</v>
      </c>
      <c r="L165" s="30">
        <f t="shared" ref="L165:L173" si="26">SUM(J165:K165)</f>
        <v>520</v>
      </c>
      <c r="M165" s="31"/>
      <c r="N165" s="32"/>
      <c r="O165" s="32"/>
      <c r="P165" s="34" t="s">
        <v>797</v>
      </c>
      <c r="Q165" s="34"/>
      <c r="R165" s="34"/>
      <c r="S165" s="32"/>
      <c r="T165" s="32"/>
      <c r="U165" s="32"/>
      <c r="V165" s="34"/>
      <c r="W165" s="35"/>
      <c r="X165" s="36"/>
      <c r="Y165" s="45" t="s">
        <v>649</v>
      </c>
      <c r="Z165" s="41" t="s">
        <v>798</v>
      </c>
      <c r="AA165" s="41" t="s">
        <v>799</v>
      </c>
      <c r="AB165" s="332" t="s">
        <v>36</v>
      </c>
    </row>
    <row r="166" spans="1:28" ht="22.5" x14ac:dyDescent="0.3">
      <c r="A166" s="122" t="s">
        <v>416</v>
      </c>
      <c r="B166" s="1074" t="s">
        <v>800</v>
      </c>
      <c r="C166" s="41">
        <v>3</v>
      </c>
      <c r="D166" s="41">
        <v>18</v>
      </c>
      <c r="E166" s="41" t="s">
        <v>789</v>
      </c>
      <c r="F166" s="42" t="s">
        <v>790</v>
      </c>
      <c r="G166" s="41" t="s">
        <v>503</v>
      </c>
      <c r="H166" s="1154" t="s">
        <v>2279</v>
      </c>
      <c r="I166" s="42" t="s">
        <v>801</v>
      </c>
      <c r="J166" s="43">
        <v>590</v>
      </c>
      <c r="K166" s="29">
        <v>15</v>
      </c>
      <c r="L166" s="30">
        <f t="shared" si="26"/>
        <v>605</v>
      </c>
      <c r="M166" s="31"/>
      <c r="N166" s="32"/>
      <c r="O166" s="32"/>
      <c r="P166" s="34" t="s">
        <v>802</v>
      </c>
      <c r="Q166" s="34"/>
      <c r="R166" s="34"/>
      <c r="S166" s="32"/>
      <c r="T166" s="32"/>
      <c r="U166" s="32"/>
      <c r="V166" s="34"/>
      <c r="W166" s="35"/>
      <c r="X166" s="36"/>
      <c r="Y166" s="45" t="s">
        <v>348</v>
      </c>
      <c r="Z166" s="41" t="s">
        <v>803</v>
      </c>
      <c r="AA166" s="41" t="s">
        <v>804</v>
      </c>
      <c r="AB166" s="332" t="s">
        <v>36</v>
      </c>
    </row>
    <row r="167" spans="1:28" ht="22.5" x14ac:dyDescent="0.3">
      <c r="A167" s="122" t="s">
        <v>416</v>
      </c>
      <c r="B167" s="1074" t="s">
        <v>805</v>
      </c>
      <c r="C167" s="41">
        <v>4</v>
      </c>
      <c r="D167" s="41">
        <v>22</v>
      </c>
      <c r="E167" s="41" t="s">
        <v>557</v>
      </c>
      <c r="F167" s="42" t="s">
        <v>790</v>
      </c>
      <c r="G167" s="41" t="s">
        <v>503</v>
      </c>
      <c r="H167" s="1154" t="s">
        <v>2279</v>
      </c>
      <c r="I167" s="42" t="s">
        <v>801</v>
      </c>
      <c r="J167" s="43">
        <v>385</v>
      </c>
      <c r="K167" s="29">
        <v>323.8</v>
      </c>
      <c r="L167" s="30">
        <f t="shared" si="26"/>
        <v>708.8</v>
      </c>
      <c r="M167" s="31" t="s">
        <v>806</v>
      </c>
      <c r="N167" s="32" t="s">
        <v>807</v>
      </c>
      <c r="O167" s="32"/>
      <c r="P167" s="34"/>
      <c r="Q167" s="34"/>
      <c r="R167" s="34"/>
      <c r="S167" s="32"/>
      <c r="T167" s="32"/>
      <c r="U167" s="32"/>
      <c r="V167" s="34"/>
      <c r="W167" s="35"/>
      <c r="X167" s="36"/>
      <c r="Y167" s="45" t="s">
        <v>561</v>
      </c>
      <c r="Z167" s="41" t="s">
        <v>808</v>
      </c>
      <c r="AA167" s="41" t="s">
        <v>809</v>
      </c>
      <c r="AB167" s="332" t="s">
        <v>36</v>
      </c>
    </row>
    <row r="168" spans="1:28" ht="22.5" x14ac:dyDescent="0.3">
      <c r="A168" s="122" t="s">
        <v>416</v>
      </c>
      <c r="B168" s="1074" t="s">
        <v>810</v>
      </c>
      <c r="C168" s="41">
        <v>4</v>
      </c>
      <c r="D168" s="41">
        <v>26</v>
      </c>
      <c r="E168" s="41" t="s">
        <v>811</v>
      </c>
      <c r="F168" s="42" t="s">
        <v>790</v>
      </c>
      <c r="G168" s="41" t="s">
        <v>558</v>
      </c>
      <c r="H168" s="1154" t="s">
        <v>2278</v>
      </c>
      <c r="I168" s="42" t="s">
        <v>812</v>
      </c>
      <c r="J168" s="43">
        <v>100</v>
      </c>
      <c r="K168" s="29">
        <v>300</v>
      </c>
      <c r="L168" s="30">
        <f t="shared" si="26"/>
        <v>400</v>
      </c>
      <c r="M168" s="31"/>
      <c r="N168" s="32"/>
      <c r="O168" s="32"/>
      <c r="P168" s="656" t="s">
        <v>813</v>
      </c>
      <c r="Q168" s="34"/>
      <c r="R168" s="34"/>
      <c r="S168" s="32"/>
      <c r="T168" s="32"/>
      <c r="U168" s="32"/>
      <c r="V168" s="34"/>
      <c r="W168" s="35"/>
      <c r="X168" s="36"/>
      <c r="Y168" s="45" t="s">
        <v>814</v>
      </c>
      <c r="Z168" s="41" t="s">
        <v>815</v>
      </c>
      <c r="AA168" s="41" t="s">
        <v>816</v>
      </c>
      <c r="AB168" s="332" t="s">
        <v>1681</v>
      </c>
    </row>
    <row r="169" spans="1:28" ht="22.5" x14ac:dyDescent="0.3">
      <c r="A169" s="122" t="s">
        <v>416</v>
      </c>
      <c r="B169" s="1074" t="s">
        <v>817</v>
      </c>
      <c r="C169" s="41">
        <v>3</v>
      </c>
      <c r="D169" s="41">
        <v>18</v>
      </c>
      <c r="E169" s="41" t="s">
        <v>538</v>
      </c>
      <c r="F169" s="42" t="s">
        <v>790</v>
      </c>
      <c r="G169" s="41" t="s">
        <v>558</v>
      </c>
      <c r="H169" s="1154" t="s">
        <v>2278</v>
      </c>
      <c r="I169" s="42" t="s">
        <v>812</v>
      </c>
      <c r="J169" s="43">
        <v>0</v>
      </c>
      <c r="K169" s="29">
        <v>90</v>
      </c>
      <c r="L169" s="30">
        <f t="shared" si="26"/>
        <v>90</v>
      </c>
      <c r="M169" s="31"/>
      <c r="N169" s="32" t="s">
        <v>818</v>
      </c>
      <c r="O169" s="32"/>
      <c r="P169" s="34"/>
      <c r="Q169" s="34"/>
      <c r="R169" s="34"/>
      <c r="S169" s="32"/>
      <c r="T169" s="32"/>
      <c r="U169" s="32"/>
      <c r="V169" s="34"/>
      <c r="W169" s="35"/>
      <c r="X169" s="36"/>
      <c r="Y169" s="45" t="s">
        <v>819</v>
      </c>
      <c r="Z169" s="41" t="s">
        <v>820</v>
      </c>
      <c r="AA169" s="41" t="s">
        <v>816</v>
      </c>
      <c r="AB169" s="332" t="s">
        <v>36</v>
      </c>
    </row>
    <row r="170" spans="1:28" ht="22.5" x14ac:dyDescent="0.3">
      <c r="A170" s="122" t="s">
        <v>416</v>
      </c>
      <c r="B170" s="1074" t="s">
        <v>821</v>
      </c>
      <c r="C170" s="41">
        <v>3</v>
      </c>
      <c r="D170" s="41">
        <v>20</v>
      </c>
      <c r="E170" s="41" t="s">
        <v>501</v>
      </c>
      <c r="F170" s="42" t="s">
        <v>790</v>
      </c>
      <c r="G170" s="41" t="s">
        <v>558</v>
      </c>
      <c r="H170" s="1154" t="s">
        <v>2277</v>
      </c>
      <c r="I170" s="42" t="s">
        <v>822</v>
      </c>
      <c r="J170" s="43">
        <v>590</v>
      </c>
      <c r="K170" s="29">
        <v>232.6</v>
      </c>
      <c r="L170" s="30">
        <f t="shared" si="26"/>
        <v>822.6</v>
      </c>
      <c r="M170" s="31"/>
      <c r="N170" s="32"/>
      <c r="O170" s="32"/>
      <c r="P170" s="34"/>
      <c r="Q170" s="34"/>
      <c r="R170" s="34" t="s">
        <v>823</v>
      </c>
      <c r="S170" s="32"/>
      <c r="T170" s="32"/>
      <c r="U170" s="32"/>
      <c r="V170" s="34"/>
      <c r="W170" s="35"/>
      <c r="X170" s="36"/>
      <c r="Y170" s="45" t="s">
        <v>824</v>
      </c>
      <c r="Z170" s="41" t="s">
        <v>825</v>
      </c>
      <c r="AA170" s="41" t="s">
        <v>826</v>
      </c>
      <c r="AB170" s="332" t="s">
        <v>36</v>
      </c>
    </row>
    <row r="171" spans="1:28" ht="33.75" x14ac:dyDescent="0.3">
      <c r="A171" s="122" t="s">
        <v>416</v>
      </c>
      <c r="B171" s="1074" t="s">
        <v>1676</v>
      </c>
      <c r="C171" s="41">
        <v>4</v>
      </c>
      <c r="D171" s="41">
        <v>26</v>
      </c>
      <c r="E171" s="41" t="s">
        <v>827</v>
      </c>
      <c r="F171" s="42" t="s">
        <v>790</v>
      </c>
      <c r="G171" s="41" t="s">
        <v>558</v>
      </c>
      <c r="H171" s="1154" t="s">
        <v>2277</v>
      </c>
      <c r="I171" s="42" t="s">
        <v>822</v>
      </c>
      <c r="J171" s="43">
        <v>100</v>
      </c>
      <c r="K171" s="29">
        <v>300</v>
      </c>
      <c r="L171" s="30">
        <f t="shared" si="26"/>
        <v>400</v>
      </c>
      <c r="M171" s="31"/>
      <c r="N171" s="32"/>
      <c r="O171" s="32"/>
      <c r="P171" s="34"/>
      <c r="Q171" s="34"/>
      <c r="R171" s="34"/>
      <c r="S171" s="32"/>
      <c r="T171" s="32"/>
      <c r="U171" s="32"/>
      <c r="V171" s="34" t="s">
        <v>1683</v>
      </c>
      <c r="W171" s="35"/>
      <c r="X171" s="36"/>
      <c r="Y171" s="45" t="s">
        <v>814</v>
      </c>
      <c r="Z171" s="41" t="s">
        <v>828</v>
      </c>
      <c r="AA171" s="41" t="s">
        <v>829</v>
      </c>
      <c r="AB171" s="332" t="s">
        <v>36</v>
      </c>
    </row>
    <row r="172" spans="1:28" ht="22.5" x14ac:dyDescent="0.3">
      <c r="A172" s="122" t="s">
        <v>416</v>
      </c>
      <c r="B172" s="1074" t="s">
        <v>830</v>
      </c>
      <c r="C172" s="41">
        <v>5</v>
      </c>
      <c r="D172" s="41">
        <v>27</v>
      </c>
      <c r="E172" s="41" t="s">
        <v>831</v>
      </c>
      <c r="F172" s="42" t="s">
        <v>790</v>
      </c>
      <c r="G172" s="41" t="s">
        <v>419</v>
      </c>
      <c r="H172" s="1154" t="e">
        <v>#N/A</v>
      </c>
      <c r="I172" s="42" t="s">
        <v>832</v>
      </c>
      <c r="J172" s="43">
        <v>620</v>
      </c>
      <c r="K172" s="29">
        <v>517</v>
      </c>
      <c r="L172" s="30">
        <f t="shared" si="26"/>
        <v>1137</v>
      </c>
      <c r="M172" s="31" t="s">
        <v>833</v>
      </c>
      <c r="N172" s="32"/>
      <c r="O172" s="32"/>
      <c r="P172" s="34"/>
      <c r="Q172" s="34"/>
      <c r="R172" s="34"/>
      <c r="S172" s="32"/>
      <c r="T172" s="32"/>
      <c r="U172" s="32"/>
      <c r="V172" s="34"/>
      <c r="W172" s="35"/>
      <c r="X172" s="36"/>
      <c r="Y172" s="45" t="s">
        <v>506</v>
      </c>
      <c r="Z172" s="41" t="s">
        <v>834</v>
      </c>
      <c r="AA172" s="41" t="s">
        <v>816</v>
      </c>
      <c r="AB172" s="332" t="s">
        <v>36</v>
      </c>
    </row>
    <row r="173" spans="1:28" ht="23.25" thickBot="1" x14ac:dyDescent="0.35">
      <c r="A173" s="125" t="s">
        <v>416</v>
      </c>
      <c r="B173" s="1075" t="s">
        <v>835</v>
      </c>
      <c r="C173" s="49">
        <v>5</v>
      </c>
      <c r="D173" s="49">
        <v>28</v>
      </c>
      <c r="E173" s="49" t="s">
        <v>538</v>
      </c>
      <c r="F173" s="50" t="s">
        <v>790</v>
      </c>
      <c r="G173" s="49" t="s">
        <v>419</v>
      </c>
      <c r="H173" s="1159" t="e">
        <v>#N/A</v>
      </c>
      <c r="I173" s="50" t="s">
        <v>832</v>
      </c>
      <c r="J173" s="51">
        <v>539</v>
      </c>
      <c r="K173" s="126">
        <v>231.6</v>
      </c>
      <c r="L173" s="53">
        <f t="shared" si="26"/>
        <v>770.6</v>
      </c>
      <c r="M173" s="54"/>
      <c r="N173" s="55"/>
      <c r="O173" s="55" t="s">
        <v>836</v>
      </c>
      <c r="P173" s="56"/>
      <c r="Q173" s="56"/>
      <c r="R173" s="56"/>
      <c r="S173" s="55"/>
      <c r="T173" s="55"/>
      <c r="U173" s="55"/>
      <c r="V173" s="56"/>
      <c r="W173" s="57"/>
      <c r="X173" s="58"/>
      <c r="Y173" s="59" t="s">
        <v>543</v>
      </c>
      <c r="Z173" s="49" t="s">
        <v>837</v>
      </c>
      <c r="AA173" s="49" t="s">
        <v>816</v>
      </c>
      <c r="AB173" s="333" t="s">
        <v>36</v>
      </c>
    </row>
    <row r="174" spans="1:28" ht="33.75" x14ac:dyDescent="0.3">
      <c r="A174" s="261" t="s">
        <v>54</v>
      </c>
      <c r="B174" s="1093" t="s">
        <v>838</v>
      </c>
      <c r="C174" s="334">
        <v>3</v>
      </c>
      <c r="D174" s="334">
        <v>20</v>
      </c>
      <c r="E174" s="242" t="s">
        <v>538</v>
      </c>
      <c r="F174" s="335" t="s">
        <v>839</v>
      </c>
      <c r="G174" s="334" t="s">
        <v>133</v>
      </c>
      <c r="H174" s="1181" t="s">
        <v>2268</v>
      </c>
      <c r="I174" s="335" t="s">
        <v>840</v>
      </c>
      <c r="J174" s="336">
        <v>330</v>
      </c>
      <c r="K174" s="265">
        <v>105</v>
      </c>
      <c r="L174" s="266">
        <f>SUM(J174:K174)</f>
        <v>435</v>
      </c>
      <c r="M174" s="267"/>
      <c r="N174" s="268"/>
      <c r="O174" s="268"/>
      <c r="P174" s="337" t="s">
        <v>802</v>
      </c>
      <c r="Q174" s="337"/>
      <c r="R174" s="337"/>
      <c r="S174" s="268"/>
      <c r="T174" s="268"/>
      <c r="U174" s="268"/>
      <c r="V174" s="337"/>
      <c r="W174" s="338"/>
      <c r="X174" s="339"/>
      <c r="Y174" s="340" t="s">
        <v>662</v>
      </c>
      <c r="Z174" s="334" t="s">
        <v>841</v>
      </c>
      <c r="AA174" s="341" t="s">
        <v>842</v>
      </c>
      <c r="AB174" s="275" t="s">
        <v>36</v>
      </c>
    </row>
    <row r="175" spans="1:28" ht="22.5" x14ac:dyDescent="0.3">
      <c r="A175" s="276" t="s">
        <v>416</v>
      </c>
      <c r="B175" s="1092" t="s">
        <v>843</v>
      </c>
      <c r="C175" s="277">
        <v>4</v>
      </c>
      <c r="D175" s="277">
        <v>22</v>
      </c>
      <c r="E175" s="277" t="s">
        <v>538</v>
      </c>
      <c r="F175" s="278" t="s">
        <v>844</v>
      </c>
      <c r="G175" s="277" t="s">
        <v>540</v>
      </c>
      <c r="H175" s="1155" t="s">
        <v>2266</v>
      </c>
      <c r="I175" s="278" t="s">
        <v>845</v>
      </c>
      <c r="J175" s="279">
        <v>636</v>
      </c>
      <c r="K175" s="295">
        <v>222.6</v>
      </c>
      <c r="L175" s="281">
        <f t="shared" ref="L175:L180" si="27">SUM(J175:K175)</f>
        <v>858.6</v>
      </c>
      <c r="M175" s="282"/>
      <c r="N175" s="269"/>
      <c r="O175" s="269"/>
      <c r="P175" s="283"/>
      <c r="Q175" s="342"/>
      <c r="R175" s="283"/>
      <c r="S175" s="269"/>
      <c r="T175" s="269"/>
      <c r="U175" s="269"/>
      <c r="V175" s="283"/>
      <c r="W175" s="284" t="s">
        <v>846</v>
      </c>
      <c r="X175" s="285"/>
      <c r="Y175" s="286" t="s">
        <v>543</v>
      </c>
      <c r="Z175" s="277" t="s">
        <v>847</v>
      </c>
      <c r="AA175" s="343" t="s">
        <v>848</v>
      </c>
      <c r="AB175" s="291" t="s">
        <v>36</v>
      </c>
    </row>
    <row r="176" spans="1:28" ht="33.75" x14ac:dyDescent="0.3">
      <c r="A176" s="276" t="s">
        <v>416</v>
      </c>
      <c r="B176" s="1092" t="s">
        <v>849</v>
      </c>
      <c r="C176" s="287">
        <v>3</v>
      </c>
      <c r="D176" s="287">
        <v>18</v>
      </c>
      <c r="E176" s="41" t="s">
        <v>538</v>
      </c>
      <c r="F176" s="278" t="s">
        <v>844</v>
      </c>
      <c r="G176" s="287" t="s">
        <v>540</v>
      </c>
      <c r="H176" s="1155" t="s">
        <v>2266</v>
      </c>
      <c r="I176" s="344" t="s">
        <v>845</v>
      </c>
      <c r="J176" s="345">
        <v>0</v>
      </c>
      <c r="K176" s="295">
        <v>105</v>
      </c>
      <c r="L176" s="281">
        <f>SUM(J176:K176)</f>
        <v>105</v>
      </c>
      <c r="M176" s="282"/>
      <c r="N176" s="269"/>
      <c r="O176" s="269" t="s">
        <v>850</v>
      </c>
      <c r="P176" s="283"/>
      <c r="Q176" s="283"/>
      <c r="R176" s="283"/>
      <c r="S176" s="269"/>
      <c r="T176" s="269"/>
      <c r="U176" s="269"/>
      <c r="V176" s="283"/>
      <c r="W176" s="284"/>
      <c r="X176" s="285"/>
      <c r="Y176" s="286" t="s">
        <v>851</v>
      </c>
      <c r="Z176" s="277" t="s">
        <v>852</v>
      </c>
      <c r="AA176" s="343" t="s">
        <v>853</v>
      </c>
      <c r="AB176" s="291" t="s">
        <v>36</v>
      </c>
    </row>
    <row r="177" spans="1:16382" ht="22.5" x14ac:dyDescent="0.3">
      <c r="A177" s="276" t="s">
        <v>416</v>
      </c>
      <c r="B177" s="1092" t="s">
        <v>854</v>
      </c>
      <c r="C177" s="277">
        <v>5</v>
      </c>
      <c r="D177" s="277">
        <v>27</v>
      </c>
      <c r="E177" s="277" t="s">
        <v>831</v>
      </c>
      <c r="F177" s="278" t="s">
        <v>844</v>
      </c>
      <c r="G177" s="277" t="s">
        <v>503</v>
      </c>
      <c r="H177" s="1155" t="s">
        <v>2265</v>
      </c>
      <c r="I177" s="278" t="s">
        <v>855</v>
      </c>
      <c r="J177" s="279">
        <v>680</v>
      </c>
      <c r="K177" s="295">
        <v>517</v>
      </c>
      <c r="L177" s="281">
        <f>SUM(J177:K177)</f>
        <v>1197</v>
      </c>
      <c r="M177" s="282" t="s">
        <v>856</v>
      </c>
      <c r="N177" s="269"/>
      <c r="O177" s="269"/>
      <c r="P177" s="283"/>
      <c r="Q177" s="283"/>
      <c r="R177" s="283"/>
      <c r="S177" s="269"/>
      <c r="T177" s="269"/>
      <c r="U177" s="269"/>
      <c r="V177" s="283"/>
      <c r="W177" s="284"/>
      <c r="X177" s="285"/>
      <c r="Y177" s="286" t="s">
        <v>506</v>
      </c>
      <c r="Z177" s="277" t="s">
        <v>857</v>
      </c>
      <c r="AA177" s="343" t="s">
        <v>858</v>
      </c>
      <c r="AB177" s="291" t="s">
        <v>36</v>
      </c>
    </row>
    <row r="178" spans="1:16382" ht="22.5" x14ac:dyDescent="0.3">
      <c r="A178" s="346" t="s">
        <v>416</v>
      </c>
      <c r="B178" s="1092" t="s">
        <v>704</v>
      </c>
      <c r="C178" s="277">
        <v>4</v>
      </c>
      <c r="D178" s="277">
        <v>26</v>
      </c>
      <c r="E178" s="277" t="s">
        <v>860</v>
      </c>
      <c r="F178" s="278" t="s">
        <v>844</v>
      </c>
      <c r="G178" s="277" t="s">
        <v>503</v>
      </c>
      <c r="H178" s="1155" t="s">
        <v>2265</v>
      </c>
      <c r="I178" s="278" t="s">
        <v>855</v>
      </c>
      <c r="J178" s="279">
        <v>50</v>
      </c>
      <c r="K178" s="295">
        <v>159.4</v>
      </c>
      <c r="L178" s="281">
        <f t="shared" si="27"/>
        <v>209.4</v>
      </c>
      <c r="M178" s="282"/>
      <c r="N178" s="269"/>
      <c r="O178" s="269"/>
      <c r="P178" s="283"/>
      <c r="Q178" s="283"/>
      <c r="R178" s="283"/>
      <c r="S178" s="269"/>
      <c r="T178" s="269"/>
      <c r="U178" s="269" t="s">
        <v>1682</v>
      </c>
      <c r="V178" s="283"/>
      <c r="W178" s="284"/>
      <c r="X178" s="285"/>
      <c r="Y178" s="286" t="s">
        <v>814</v>
      </c>
      <c r="Z178" s="277" t="s">
        <v>861</v>
      </c>
      <c r="AA178" s="343" t="s">
        <v>862</v>
      </c>
      <c r="AB178" s="347" t="s">
        <v>863</v>
      </c>
    </row>
    <row r="179" spans="1:16382" ht="22.5" x14ac:dyDescent="0.3">
      <c r="A179" s="276" t="s">
        <v>416</v>
      </c>
      <c r="B179" s="1092" t="s">
        <v>864</v>
      </c>
      <c r="C179" s="287">
        <v>4</v>
      </c>
      <c r="D179" s="287">
        <v>27</v>
      </c>
      <c r="E179" s="41" t="s">
        <v>538</v>
      </c>
      <c r="F179" s="344" t="s">
        <v>844</v>
      </c>
      <c r="G179" s="287" t="s">
        <v>558</v>
      </c>
      <c r="H179" s="1155" t="s">
        <v>2262</v>
      </c>
      <c r="I179" s="344" t="s">
        <v>865</v>
      </c>
      <c r="J179" s="279">
        <v>440</v>
      </c>
      <c r="K179" s="348">
        <v>202.6</v>
      </c>
      <c r="L179" s="281">
        <f t="shared" si="27"/>
        <v>642.6</v>
      </c>
      <c r="M179" s="282"/>
      <c r="N179" s="269"/>
      <c r="O179" s="269"/>
      <c r="P179" s="283" t="s">
        <v>866</v>
      </c>
      <c r="Q179" s="283"/>
      <c r="R179" s="283"/>
      <c r="S179" s="269"/>
      <c r="T179" s="269"/>
      <c r="U179" s="269"/>
      <c r="V179" s="283"/>
      <c r="W179" s="284"/>
      <c r="X179" s="285"/>
      <c r="Y179" s="286" t="s">
        <v>543</v>
      </c>
      <c r="Z179" s="277" t="s">
        <v>867</v>
      </c>
      <c r="AA179" s="343" t="s">
        <v>868</v>
      </c>
      <c r="AB179" s="291" t="s">
        <v>36</v>
      </c>
    </row>
    <row r="180" spans="1:16382" ht="17.25" thickBot="1" x14ac:dyDescent="0.35">
      <c r="A180" s="346" t="s">
        <v>416</v>
      </c>
      <c r="B180" s="1092" t="s">
        <v>859</v>
      </c>
      <c r="C180" s="287">
        <v>4</v>
      </c>
      <c r="D180" s="287">
        <v>26</v>
      </c>
      <c r="E180" s="287" t="s">
        <v>811</v>
      </c>
      <c r="F180" s="344" t="s">
        <v>844</v>
      </c>
      <c r="G180" s="287" t="s">
        <v>558</v>
      </c>
      <c r="H180" s="1155" t="s">
        <v>2262</v>
      </c>
      <c r="I180" s="344" t="s">
        <v>865</v>
      </c>
      <c r="J180" s="279">
        <v>100</v>
      </c>
      <c r="K180" s="348">
        <v>159.4</v>
      </c>
      <c r="L180" s="281">
        <f t="shared" si="27"/>
        <v>259.39999999999998</v>
      </c>
      <c r="M180" s="282"/>
      <c r="N180" s="269"/>
      <c r="O180" s="269"/>
      <c r="P180" s="789"/>
      <c r="Q180" s="283"/>
      <c r="R180" s="283"/>
      <c r="S180" s="269"/>
      <c r="T180" s="269"/>
      <c r="U180" s="269"/>
      <c r="V180" s="283"/>
      <c r="W180" s="284"/>
      <c r="X180" s="285"/>
      <c r="Y180" s="286" t="s">
        <v>814</v>
      </c>
      <c r="Z180" s="277" t="s">
        <v>869</v>
      </c>
      <c r="AA180" s="343" t="s">
        <v>868</v>
      </c>
      <c r="AB180" s="347" t="s">
        <v>1681</v>
      </c>
    </row>
    <row r="181" spans="1:16382" ht="22.5" x14ac:dyDescent="0.3">
      <c r="A181" s="143" t="s">
        <v>63</v>
      </c>
      <c r="B181" s="1076" t="s">
        <v>870</v>
      </c>
      <c r="C181" s="12">
        <v>4</v>
      </c>
      <c r="D181" s="12">
        <v>28</v>
      </c>
      <c r="E181" s="12" t="s">
        <v>21</v>
      </c>
      <c r="F181" s="13" t="s">
        <v>871</v>
      </c>
      <c r="G181" s="12" t="s">
        <v>186</v>
      </c>
      <c r="H181" s="1169" t="s">
        <v>2275</v>
      </c>
      <c r="I181" s="13" t="s">
        <v>872</v>
      </c>
      <c r="J181" s="14">
        <v>920</v>
      </c>
      <c r="K181" s="15">
        <v>437</v>
      </c>
      <c r="L181" s="16">
        <f>SUM(J181:K181)</f>
        <v>1357</v>
      </c>
      <c r="M181" s="17" t="s">
        <v>873</v>
      </c>
      <c r="N181" s="18"/>
      <c r="O181" s="18"/>
      <c r="P181" s="19"/>
      <c r="Q181" s="19"/>
      <c r="R181" s="19"/>
      <c r="S181" s="18"/>
      <c r="T181" s="18"/>
      <c r="U181" s="18"/>
      <c r="V181" s="19"/>
      <c r="W181" s="20"/>
      <c r="X181" s="21"/>
      <c r="Y181" s="22" t="s">
        <v>67</v>
      </c>
      <c r="Z181" s="12" t="s">
        <v>874</v>
      </c>
      <c r="AA181" s="23" t="s">
        <v>875</v>
      </c>
      <c r="AB181" s="24" t="s">
        <v>36</v>
      </c>
    </row>
    <row r="182" spans="1:16382" ht="22.5" x14ac:dyDescent="0.3">
      <c r="A182" s="122" t="s">
        <v>195</v>
      </c>
      <c r="B182" s="1074" t="s">
        <v>876</v>
      </c>
      <c r="C182" s="41">
        <v>31</v>
      </c>
      <c r="D182" s="41">
        <v>8</v>
      </c>
      <c r="E182" s="41" t="s">
        <v>21</v>
      </c>
      <c r="F182" s="42" t="s">
        <v>871</v>
      </c>
      <c r="G182" s="41" t="s">
        <v>186</v>
      </c>
      <c r="H182" s="1154" t="s">
        <v>2275</v>
      </c>
      <c r="I182" s="42" t="s">
        <v>872</v>
      </c>
      <c r="J182" s="43">
        <v>60</v>
      </c>
      <c r="K182" s="29">
        <v>0</v>
      </c>
      <c r="L182" s="30">
        <f t="shared" ref="L182:L193" si="28">SUM(J182:K182)</f>
        <v>60</v>
      </c>
      <c r="M182" s="31"/>
      <c r="N182" s="32"/>
      <c r="O182" s="32" t="s">
        <v>596</v>
      </c>
      <c r="P182" s="34"/>
      <c r="Q182" s="34"/>
      <c r="R182" s="34"/>
      <c r="S182" s="32"/>
      <c r="T182" s="32"/>
      <c r="U182" s="32"/>
      <c r="V182" s="34"/>
      <c r="W182" s="35"/>
      <c r="X182" s="36"/>
      <c r="Y182" s="45" t="s">
        <v>208</v>
      </c>
      <c r="Z182" s="66" t="s">
        <v>877</v>
      </c>
      <c r="AA182" s="67" t="s">
        <v>878</v>
      </c>
      <c r="AB182" s="130" t="s">
        <v>36</v>
      </c>
    </row>
    <row r="183" spans="1:16382" ht="22.5" x14ac:dyDescent="0.3">
      <c r="A183" s="138" t="s">
        <v>416</v>
      </c>
      <c r="B183" s="1074" t="s">
        <v>879</v>
      </c>
      <c r="C183" s="41">
        <v>3</v>
      </c>
      <c r="D183" s="41">
        <v>20</v>
      </c>
      <c r="E183" s="41" t="s">
        <v>222</v>
      </c>
      <c r="F183" s="42" t="s">
        <v>880</v>
      </c>
      <c r="G183" s="41" t="s">
        <v>503</v>
      </c>
      <c r="H183" s="1154" t="s">
        <v>2274</v>
      </c>
      <c r="I183" s="42" t="s">
        <v>881</v>
      </c>
      <c r="J183" s="43">
        <v>590</v>
      </c>
      <c r="K183" s="29">
        <v>268.60000000000002</v>
      </c>
      <c r="L183" s="30">
        <f t="shared" si="28"/>
        <v>858.6</v>
      </c>
      <c r="M183" s="31" t="s">
        <v>882</v>
      </c>
      <c r="N183" s="32"/>
      <c r="O183" s="32"/>
      <c r="P183" s="34"/>
      <c r="Q183" s="34"/>
      <c r="R183" s="34"/>
      <c r="S183" s="32"/>
      <c r="T183" s="32"/>
      <c r="U183" s="32"/>
      <c r="V183" s="34"/>
      <c r="W183" s="35"/>
      <c r="X183" s="36"/>
      <c r="Y183" s="45" t="s">
        <v>883</v>
      </c>
      <c r="Z183" s="41" t="s">
        <v>884</v>
      </c>
      <c r="AA183" s="46" t="s">
        <v>885</v>
      </c>
      <c r="AB183" s="39" t="s">
        <v>36</v>
      </c>
    </row>
    <row r="184" spans="1:16382" ht="22.5" x14ac:dyDescent="0.3">
      <c r="A184" s="349" t="s">
        <v>416</v>
      </c>
      <c r="B184" s="1074" t="s">
        <v>886</v>
      </c>
      <c r="C184" s="41">
        <v>3</v>
      </c>
      <c r="D184" s="41">
        <v>20</v>
      </c>
      <c r="E184" s="41" t="s">
        <v>222</v>
      </c>
      <c r="F184" s="42" t="s">
        <v>880</v>
      </c>
      <c r="G184" s="41" t="s">
        <v>503</v>
      </c>
      <c r="H184" s="1154" t="s">
        <v>2274</v>
      </c>
      <c r="I184" s="42" t="s">
        <v>881</v>
      </c>
      <c r="J184" s="43">
        <v>590</v>
      </c>
      <c r="K184" s="29">
        <v>268.60000000000002</v>
      </c>
      <c r="L184" s="30">
        <f>SUM(J184:K184)</f>
        <v>858.6</v>
      </c>
      <c r="M184" s="31"/>
      <c r="N184" s="32"/>
      <c r="O184" s="32"/>
      <c r="P184" s="34"/>
      <c r="Q184" s="34"/>
      <c r="R184" s="34"/>
      <c r="S184" s="32"/>
      <c r="T184" s="32"/>
      <c r="U184" s="32"/>
      <c r="V184" s="34" t="s">
        <v>887</v>
      </c>
      <c r="W184" s="35"/>
      <c r="X184" s="36"/>
      <c r="Y184" s="45" t="s">
        <v>883</v>
      </c>
      <c r="Z184" s="66" t="s">
        <v>884</v>
      </c>
      <c r="AA184" s="67" t="s">
        <v>885</v>
      </c>
      <c r="AB184" s="130" t="s">
        <v>36</v>
      </c>
    </row>
    <row r="185" spans="1:16382" ht="22.5" x14ac:dyDescent="0.3">
      <c r="A185" s="138" t="s">
        <v>509</v>
      </c>
      <c r="B185" s="1074" t="s">
        <v>888</v>
      </c>
      <c r="C185" s="41">
        <v>3</v>
      </c>
      <c r="D185" s="41">
        <v>20</v>
      </c>
      <c r="E185" s="41" t="s">
        <v>511</v>
      </c>
      <c r="F185" s="42" t="s">
        <v>880</v>
      </c>
      <c r="G185" s="41" t="s">
        <v>558</v>
      </c>
      <c r="H185" s="1154" t="s">
        <v>2273</v>
      </c>
      <c r="I185" s="42" t="s">
        <v>889</v>
      </c>
      <c r="J185" s="43">
        <v>720</v>
      </c>
      <c r="K185" s="29">
        <v>30</v>
      </c>
      <c r="L185" s="30">
        <f>SUM(J185:K185)</f>
        <v>750</v>
      </c>
      <c r="M185" s="31"/>
      <c r="N185" s="32"/>
      <c r="O185" s="32"/>
      <c r="P185" s="34"/>
      <c r="Q185" s="34"/>
      <c r="R185" s="34"/>
      <c r="S185" s="32"/>
      <c r="T185" s="32"/>
      <c r="U185" s="32" t="s">
        <v>890</v>
      </c>
      <c r="V185" s="34"/>
      <c r="W185" s="35"/>
      <c r="X185" s="36"/>
      <c r="Y185" s="45" t="s">
        <v>891</v>
      </c>
      <c r="Z185" s="41" t="s">
        <v>892</v>
      </c>
      <c r="AA185" s="46" t="s">
        <v>893</v>
      </c>
      <c r="AB185" s="39" t="s">
        <v>36</v>
      </c>
    </row>
    <row r="186" spans="1:16382" ht="22.5" x14ac:dyDescent="0.3">
      <c r="A186" s="138" t="s">
        <v>416</v>
      </c>
      <c r="B186" s="1074" t="s">
        <v>894</v>
      </c>
      <c r="C186" s="41">
        <v>5</v>
      </c>
      <c r="D186" s="41">
        <v>28</v>
      </c>
      <c r="E186" s="41" t="s">
        <v>557</v>
      </c>
      <c r="F186" s="42" t="s">
        <v>880</v>
      </c>
      <c r="G186" s="41" t="s">
        <v>419</v>
      </c>
      <c r="H186" s="1154" t="s">
        <v>2272</v>
      </c>
      <c r="I186" s="42" t="s">
        <v>895</v>
      </c>
      <c r="J186" s="43">
        <v>440</v>
      </c>
      <c r="K186" s="29">
        <v>411.6</v>
      </c>
      <c r="L186" s="30">
        <f t="shared" si="28"/>
        <v>851.6</v>
      </c>
      <c r="M186" s="350"/>
      <c r="N186" s="351"/>
      <c r="O186" s="351"/>
      <c r="P186" s="34" t="s">
        <v>896</v>
      </c>
      <c r="Q186" s="352"/>
      <c r="R186" s="352"/>
      <c r="S186" s="351"/>
      <c r="T186" s="351"/>
      <c r="U186" s="351"/>
      <c r="V186" s="352"/>
      <c r="W186" s="353"/>
      <c r="X186" s="354"/>
      <c r="Y186" s="45" t="s">
        <v>561</v>
      </c>
      <c r="Z186" s="41" t="s">
        <v>897</v>
      </c>
      <c r="AA186" s="46" t="s">
        <v>898</v>
      </c>
      <c r="AB186" s="135" t="s">
        <v>36</v>
      </c>
    </row>
    <row r="187" spans="1:16382" ht="22.5" x14ac:dyDescent="0.3">
      <c r="A187" s="138" t="s">
        <v>416</v>
      </c>
      <c r="B187" s="1074" t="s">
        <v>899</v>
      </c>
      <c r="C187" s="41">
        <v>5</v>
      </c>
      <c r="D187" s="41">
        <v>28</v>
      </c>
      <c r="E187" s="41" t="s">
        <v>538</v>
      </c>
      <c r="F187" s="42" t="s">
        <v>880</v>
      </c>
      <c r="G187" s="41" t="s">
        <v>419</v>
      </c>
      <c r="H187" s="1154" t="s">
        <v>2272</v>
      </c>
      <c r="I187" s="42" t="s">
        <v>895</v>
      </c>
      <c r="J187" s="43">
        <v>539</v>
      </c>
      <c r="K187" s="29">
        <v>202.6</v>
      </c>
      <c r="L187" s="30">
        <f t="shared" si="28"/>
        <v>741.6</v>
      </c>
      <c r="M187" s="350"/>
      <c r="N187" s="351"/>
      <c r="O187" s="351"/>
      <c r="P187" s="34"/>
      <c r="Q187" s="352"/>
      <c r="R187" s="34" t="s">
        <v>900</v>
      </c>
      <c r="S187" s="351"/>
      <c r="T187" s="351"/>
      <c r="U187" s="351"/>
      <c r="V187" s="352"/>
      <c r="W187" s="353"/>
      <c r="X187" s="354"/>
      <c r="Y187" s="45" t="s">
        <v>543</v>
      </c>
      <c r="Z187" s="41" t="s">
        <v>901</v>
      </c>
      <c r="AA187" s="46" t="s">
        <v>898</v>
      </c>
      <c r="AB187" s="135" t="s">
        <v>36</v>
      </c>
    </row>
    <row r="188" spans="1:16382" ht="22.5" x14ac:dyDescent="0.3">
      <c r="A188" s="138" t="s">
        <v>416</v>
      </c>
      <c r="B188" s="1074" t="s">
        <v>902</v>
      </c>
      <c r="C188" s="41">
        <v>3</v>
      </c>
      <c r="D188" s="41">
        <v>16</v>
      </c>
      <c r="E188" s="41" t="s">
        <v>831</v>
      </c>
      <c r="F188" s="42" t="s">
        <v>880</v>
      </c>
      <c r="G188" s="41" t="s">
        <v>419</v>
      </c>
      <c r="H188" s="1154" t="s">
        <v>2863</v>
      </c>
      <c r="I188" s="42" t="s">
        <v>903</v>
      </c>
      <c r="J188" s="43">
        <v>440</v>
      </c>
      <c r="K188" s="29">
        <v>297</v>
      </c>
      <c r="L188" s="30">
        <f t="shared" si="28"/>
        <v>737</v>
      </c>
      <c r="M188" s="31"/>
      <c r="N188" s="32" t="s">
        <v>904</v>
      </c>
      <c r="O188" s="32"/>
      <c r="P188" s="34"/>
      <c r="Q188" s="34"/>
      <c r="R188" s="34"/>
      <c r="S188" s="32"/>
      <c r="T188" s="32"/>
      <c r="U188" s="32"/>
      <c r="V188" s="34"/>
      <c r="W188" s="35"/>
      <c r="X188" s="36"/>
      <c r="Y188" s="45" t="s">
        <v>506</v>
      </c>
      <c r="Z188" s="41" t="s">
        <v>905</v>
      </c>
      <c r="AA188" s="46" t="s">
        <v>906</v>
      </c>
      <c r="AB188" s="135" t="s">
        <v>36</v>
      </c>
    </row>
    <row r="189" spans="1:16382" ht="22.5" x14ac:dyDescent="0.3">
      <c r="A189" s="138" t="s">
        <v>416</v>
      </c>
      <c r="B189" s="1074" t="s">
        <v>564</v>
      </c>
      <c r="C189" s="41">
        <v>5</v>
      </c>
      <c r="D189" s="41">
        <v>28</v>
      </c>
      <c r="E189" s="41" t="s">
        <v>557</v>
      </c>
      <c r="F189" s="42" t="s">
        <v>880</v>
      </c>
      <c r="G189" s="41" t="s">
        <v>419</v>
      </c>
      <c r="H189" s="1154" t="s">
        <v>2863</v>
      </c>
      <c r="I189" s="42" t="s">
        <v>903</v>
      </c>
      <c r="J189" s="43">
        <v>440</v>
      </c>
      <c r="K189" s="29">
        <v>411.6</v>
      </c>
      <c r="L189" s="30">
        <f t="shared" si="28"/>
        <v>851.6</v>
      </c>
      <c r="M189" s="31" t="s">
        <v>833</v>
      </c>
      <c r="N189" s="32"/>
      <c r="O189" s="32"/>
      <c r="P189" s="34"/>
      <c r="Q189" s="34"/>
      <c r="R189" s="34"/>
      <c r="S189" s="32"/>
      <c r="T189" s="32"/>
      <c r="U189" s="32"/>
      <c r="V189" s="34"/>
      <c r="W189" s="35"/>
      <c r="X189" s="36"/>
      <c r="Y189" s="45" t="s">
        <v>561</v>
      </c>
      <c r="Z189" s="41" t="s">
        <v>907</v>
      </c>
      <c r="AA189" s="46" t="s">
        <v>908</v>
      </c>
      <c r="AB189" s="135" t="s">
        <v>36</v>
      </c>
      <c r="AC189" s="1106"/>
      <c r="AD189" s="41"/>
      <c r="AE189" s="41"/>
      <c r="AF189" s="41"/>
      <c r="AG189" s="42"/>
      <c r="AH189" s="41"/>
      <c r="AI189" s="42"/>
      <c r="AJ189" s="43"/>
      <c r="AK189" s="29"/>
      <c r="AL189" s="30"/>
      <c r="AM189" s="31"/>
      <c r="AN189" s="32"/>
      <c r="AO189" s="32"/>
      <c r="AP189" s="34"/>
      <c r="AQ189" s="34"/>
      <c r="AR189" s="34"/>
      <c r="AS189" s="32"/>
      <c r="AT189" s="32"/>
      <c r="AU189" s="32"/>
      <c r="AV189" s="34"/>
      <c r="AW189" s="35"/>
      <c r="AX189" s="36"/>
      <c r="AY189" s="45"/>
      <c r="AZ189" s="41"/>
      <c r="BA189" s="46"/>
      <c r="BB189" s="39"/>
      <c r="BC189" s="138"/>
      <c r="BD189" s="1805"/>
      <c r="BE189" s="1806"/>
      <c r="BF189" s="41"/>
      <c r="BG189" s="41"/>
      <c r="BH189" s="41"/>
      <c r="BI189" s="42"/>
      <c r="BJ189" s="41"/>
      <c r="BK189" s="42"/>
      <c r="BL189" s="43"/>
      <c r="BM189" s="29"/>
      <c r="BN189" s="30"/>
      <c r="BO189" s="31"/>
      <c r="BP189" s="32"/>
      <c r="BQ189" s="32"/>
      <c r="BR189" s="34"/>
      <c r="BS189" s="34"/>
      <c r="BT189" s="34"/>
      <c r="BU189" s="32"/>
      <c r="BV189" s="32"/>
      <c r="BW189" s="32"/>
      <c r="BX189" s="34"/>
      <c r="BY189" s="35"/>
      <c r="BZ189" s="36"/>
      <c r="CA189" s="45"/>
      <c r="CB189" s="41"/>
      <c r="CC189" s="46"/>
      <c r="CD189" s="39"/>
      <c r="CE189" s="138"/>
      <c r="CF189" s="1805"/>
      <c r="CG189" s="1806"/>
      <c r="CH189" s="41"/>
      <c r="CI189" s="41"/>
      <c r="CJ189" s="41"/>
      <c r="CK189" s="42"/>
      <c r="CL189" s="41"/>
      <c r="CM189" s="42"/>
      <c r="CN189" s="43"/>
      <c r="CO189" s="29"/>
      <c r="CP189" s="30"/>
      <c r="CQ189" s="31"/>
      <c r="CR189" s="32"/>
      <c r="CS189" s="32"/>
      <c r="CT189" s="34"/>
      <c r="CU189" s="34"/>
      <c r="CV189" s="34"/>
      <c r="CW189" s="32"/>
      <c r="CX189" s="32"/>
      <c r="CY189" s="32"/>
      <c r="CZ189" s="34"/>
      <c r="DA189" s="35"/>
      <c r="DB189" s="36"/>
      <c r="DC189" s="45"/>
      <c r="DD189" s="41"/>
      <c r="DE189" s="46"/>
      <c r="DF189" s="39"/>
      <c r="DG189" s="138"/>
      <c r="DH189" s="1805"/>
      <c r="DI189" s="1806"/>
      <c r="DJ189" s="41"/>
      <c r="DK189" s="41"/>
      <c r="DL189" s="41"/>
      <c r="DM189" s="42"/>
      <c r="DN189" s="41"/>
      <c r="DO189" s="42"/>
      <c r="DP189" s="43"/>
      <c r="DQ189" s="29"/>
      <c r="DR189" s="30"/>
      <c r="DS189" s="31"/>
      <c r="DT189" s="32"/>
      <c r="DU189" s="32"/>
      <c r="DV189" s="34"/>
      <c r="DW189" s="34"/>
      <c r="DX189" s="34"/>
      <c r="DY189" s="32"/>
      <c r="DZ189" s="32"/>
      <c r="EA189" s="32"/>
      <c r="EB189" s="34"/>
      <c r="EC189" s="35"/>
      <c r="ED189" s="36"/>
      <c r="EE189" s="45"/>
      <c r="EF189" s="41"/>
      <c r="EG189" s="46"/>
      <c r="EH189" s="39"/>
      <c r="EI189" s="138"/>
      <c r="EJ189" s="1805"/>
      <c r="EK189" s="1806"/>
      <c r="EL189" s="41"/>
      <c r="EM189" s="41"/>
      <c r="EN189" s="41"/>
      <c r="EO189" s="42"/>
      <c r="EP189" s="41"/>
      <c r="EQ189" s="42"/>
      <c r="ER189" s="43"/>
      <c r="ES189" s="29"/>
      <c r="ET189" s="30"/>
      <c r="EU189" s="31"/>
      <c r="EV189" s="32"/>
      <c r="EW189" s="32"/>
      <c r="EX189" s="34"/>
      <c r="EY189" s="34"/>
      <c r="EZ189" s="34"/>
      <c r="FA189" s="32"/>
      <c r="FB189" s="32"/>
      <c r="FC189" s="32"/>
      <c r="FD189" s="34"/>
      <c r="FE189" s="35"/>
      <c r="FF189" s="36"/>
      <c r="FG189" s="45"/>
      <c r="FH189" s="41"/>
      <c r="FI189" s="46"/>
      <c r="FJ189" s="39"/>
      <c r="FK189" s="138"/>
      <c r="FL189" s="1805"/>
      <c r="FM189" s="1806"/>
      <c r="FN189" s="41"/>
      <c r="FO189" s="41"/>
      <c r="FP189" s="41"/>
      <c r="FQ189" s="42"/>
      <c r="FR189" s="41"/>
      <c r="FS189" s="42"/>
      <c r="FT189" s="43"/>
      <c r="FU189" s="29"/>
      <c r="FV189" s="30"/>
      <c r="FW189" s="31"/>
      <c r="FX189" s="32"/>
      <c r="FY189" s="32"/>
      <c r="FZ189" s="34"/>
      <c r="GA189" s="34"/>
      <c r="GB189" s="34"/>
      <c r="GC189" s="32"/>
      <c r="GD189" s="32"/>
      <c r="GE189" s="32"/>
      <c r="GF189" s="34"/>
      <c r="GG189" s="35"/>
      <c r="GH189" s="36"/>
      <c r="GI189" s="45"/>
      <c r="GJ189" s="41"/>
      <c r="GK189" s="46"/>
      <c r="GL189" s="39"/>
      <c r="GM189" s="138"/>
      <c r="GN189" s="1805"/>
      <c r="GO189" s="1806"/>
      <c r="GP189" s="41"/>
      <c r="GQ189" s="41"/>
      <c r="GR189" s="41"/>
      <c r="GS189" s="42"/>
      <c r="GT189" s="41"/>
      <c r="GU189" s="42"/>
      <c r="GV189" s="43"/>
      <c r="GW189" s="29"/>
      <c r="GX189" s="30"/>
      <c r="GY189" s="31"/>
      <c r="GZ189" s="32"/>
      <c r="HA189" s="32"/>
      <c r="HB189" s="34"/>
      <c r="HC189" s="34"/>
      <c r="HD189" s="34"/>
      <c r="HE189" s="32"/>
      <c r="HF189" s="32"/>
      <c r="HG189" s="32"/>
      <c r="HH189" s="34"/>
      <c r="HI189" s="35"/>
      <c r="HJ189" s="36"/>
      <c r="HK189" s="45"/>
      <c r="HL189" s="41"/>
      <c r="HM189" s="46"/>
      <c r="HN189" s="39"/>
      <c r="HO189" s="138"/>
      <c r="HP189" s="1805"/>
      <c r="HQ189" s="1806"/>
      <c r="HR189" s="41"/>
      <c r="HS189" s="41"/>
      <c r="HT189" s="41"/>
      <c r="HU189" s="42"/>
      <c r="HV189" s="41"/>
      <c r="HW189" s="42"/>
      <c r="HX189" s="43"/>
      <c r="HY189" s="29"/>
      <c r="HZ189" s="30"/>
      <c r="IA189" s="31"/>
      <c r="IB189" s="32"/>
      <c r="IC189" s="32"/>
      <c r="ID189" s="34"/>
      <c r="IE189" s="34"/>
      <c r="IF189" s="34"/>
      <c r="IG189" s="32"/>
      <c r="IH189" s="32"/>
      <c r="II189" s="32"/>
      <c r="IJ189" s="34"/>
      <c r="IK189" s="35"/>
      <c r="IL189" s="36"/>
      <c r="IM189" s="45"/>
      <c r="IN189" s="41"/>
      <c r="IO189" s="46"/>
      <c r="IP189" s="39"/>
      <c r="IQ189" s="138"/>
      <c r="IR189" s="1805"/>
      <c r="IS189" s="1806"/>
      <c r="IT189" s="41"/>
      <c r="IU189" s="41"/>
      <c r="IV189" s="41"/>
      <c r="IW189" s="42"/>
      <c r="IX189" s="41"/>
      <c r="IY189" s="42"/>
      <c r="IZ189" s="43"/>
      <c r="JA189" s="29"/>
      <c r="JB189" s="30"/>
      <c r="JC189" s="31"/>
      <c r="JD189" s="32"/>
      <c r="JE189" s="32"/>
      <c r="JF189" s="34"/>
      <c r="JG189" s="34"/>
      <c r="JH189" s="34"/>
      <c r="JI189" s="32"/>
      <c r="JJ189" s="32"/>
      <c r="JK189" s="32"/>
      <c r="JL189" s="34"/>
      <c r="JM189" s="35"/>
      <c r="JN189" s="36"/>
      <c r="JO189" s="45"/>
      <c r="JP189" s="41"/>
      <c r="JQ189" s="46"/>
      <c r="JR189" s="39"/>
      <c r="JS189" s="138"/>
      <c r="JT189" s="1805"/>
      <c r="JU189" s="1806"/>
      <c r="JV189" s="41"/>
      <c r="JW189" s="41"/>
      <c r="JX189" s="41"/>
      <c r="JY189" s="42"/>
      <c r="JZ189" s="41"/>
      <c r="KA189" s="42"/>
      <c r="KB189" s="43"/>
      <c r="KC189" s="29"/>
      <c r="KD189" s="30"/>
      <c r="KE189" s="31"/>
      <c r="KF189" s="32"/>
      <c r="KG189" s="32"/>
      <c r="KH189" s="34"/>
      <c r="KI189" s="34"/>
      <c r="KJ189" s="34"/>
      <c r="KK189" s="32"/>
      <c r="KL189" s="32"/>
      <c r="KM189" s="32"/>
      <c r="KN189" s="34"/>
      <c r="KO189" s="35"/>
      <c r="KP189" s="36"/>
      <c r="KQ189" s="45"/>
      <c r="KR189" s="41"/>
      <c r="KS189" s="46"/>
      <c r="KT189" s="39"/>
      <c r="KU189" s="138"/>
      <c r="KV189" s="1805"/>
      <c r="KW189" s="1806"/>
      <c r="KX189" s="41"/>
      <c r="KY189" s="41"/>
      <c r="KZ189" s="41"/>
      <c r="LA189" s="42"/>
      <c r="LB189" s="41"/>
      <c r="LC189" s="42"/>
      <c r="LD189" s="43"/>
      <c r="LE189" s="29"/>
      <c r="LF189" s="30"/>
      <c r="LG189" s="31"/>
      <c r="LH189" s="32"/>
      <c r="LI189" s="32"/>
      <c r="LJ189" s="34"/>
      <c r="LK189" s="34"/>
      <c r="LL189" s="34"/>
      <c r="LM189" s="32"/>
      <c r="LN189" s="32"/>
      <c r="LO189" s="32"/>
      <c r="LP189" s="34"/>
      <c r="LQ189" s="35"/>
      <c r="LR189" s="36"/>
      <c r="LS189" s="45"/>
      <c r="LT189" s="41"/>
      <c r="LU189" s="46"/>
      <c r="LV189" s="39"/>
      <c r="LW189" s="138"/>
      <c r="LX189" s="1805"/>
      <c r="LY189" s="1806"/>
      <c r="LZ189" s="41"/>
      <c r="MA189" s="41"/>
      <c r="MB189" s="41"/>
      <c r="MC189" s="42"/>
      <c r="MD189" s="41"/>
      <c r="ME189" s="42"/>
      <c r="MF189" s="43"/>
      <c r="MG189" s="29"/>
      <c r="MH189" s="30"/>
      <c r="MI189" s="31"/>
      <c r="MJ189" s="32"/>
      <c r="MK189" s="32"/>
      <c r="ML189" s="34"/>
      <c r="MM189" s="34"/>
      <c r="MN189" s="34"/>
      <c r="MO189" s="32"/>
      <c r="MP189" s="32"/>
      <c r="MQ189" s="32"/>
      <c r="MR189" s="34"/>
      <c r="MS189" s="35"/>
      <c r="MT189" s="36"/>
      <c r="MU189" s="45"/>
      <c r="MV189" s="41"/>
      <c r="MW189" s="46"/>
      <c r="MX189" s="39"/>
      <c r="MY189" s="138"/>
      <c r="MZ189" s="1805"/>
      <c r="NA189" s="1806"/>
      <c r="NB189" s="41"/>
      <c r="NC189" s="41"/>
      <c r="ND189" s="41"/>
      <c r="NE189" s="42"/>
      <c r="NF189" s="41"/>
      <c r="NG189" s="42"/>
      <c r="NH189" s="43"/>
      <c r="NI189" s="29"/>
      <c r="NJ189" s="30"/>
      <c r="NK189" s="31"/>
      <c r="NL189" s="32"/>
      <c r="NM189" s="32"/>
      <c r="NN189" s="34"/>
      <c r="NO189" s="34"/>
      <c r="NP189" s="34"/>
      <c r="NQ189" s="32"/>
      <c r="NR189" s="32"/>
      <c r="NS189" s="32"/>
      <c r="NT189" s="34"/>
      <c r="NU189" s="35"/>
      <c r="NV189" s="36"/>
      <c r="NW189" s="45"/>
      <c r="NX189" s="41"/>
      <c r="NY189" s="46"/>
      <c r="NZ189" s="39"/>
      <c r="OA189" s="138"/>
      <c r="OB189" s="1805"/>
      <c r="OC189" s="1806"/>
      <c r="OD189" s="41"/>
      <c r="OE189" s="41"/>
      <c r="OF189" s="41"/>
      <c r="OG189" s="42"/>
      <c r="OH189" s="41"/>
      <c r="OI189" s="42"/>
      <c r="OJ189" s="43"/>
      <c r="OK189" s="29"/>
      <c r="OL189" s="30"/>
      <c r="OM189" s="31"/>
      <c r="ON189" s="32"/>
      <c r="OO189" s="32"/>
      <c r="OP189" s="34"/>
      <c r="OQ189" s="34"/>
      <c r="OR189" s="34"/>
      <c r="OS189" s="32"/>
      <c r="OT189" s="32"/>
      <c r="OU189" s="32"/>
      <c r="OV189" s="34"/>
      <c r="OW189" s="35"/>
      <c r="OX189" s="36"/>
      <c r="OY189" s="45"/>
      <c r="OZ189" s="41"/>
      <c r="PA189" s="46"/>
      <c r="PB189" s="39"/>
      <c r="PC189" s="138"/>
      <c r="PD189" s="1805"/>
      <c r="PE189" s="1806"/>
      <c r="PF189" s="41"/>
      <c r="PG189" s="41"/>
      <c r="PH189" s="41"/>
      <c r="PI189" s="42"/>
      <c r="PJ189" s="41"/>
      <c r="PK189" s="42"/>
      <c r="PL189" s="43"/>
      <c r="PM189" s="29"/>
      <c r="PN189" s="30"/>
      <c r="PO189" s="31"/>
      <c r="PP189" s="32"/>
      <c r="PQ189" s="32"/>
      <c r="PR189" s="34"/>
      <c r="PS189" s="34"/>
      <c r="PT189" s="34"/>
      <c r="PU189" s="32"/>
      <c r="PV189" s="32"/>
      <c r="PW189" s="32"/>
      <c r="PX189" s="34"/>
      <c r="PY189" s="35"/>
      <c r="PZ189" s="36"/>
      <c r="QA189" s="45"/>
      <c r="QB189" s="41"/>
      <c r="QC189" s="46"/>
      <c r="QD189" s="39"/>
      <c r="QE189" s="138"/>
      <c r="QF189" s="1805"/>
      <c r="QG189" s="1806"/>
      <c r="QH189" s="41"/>
      <c r="QI189" s="41"/>
      <c r="QJ189" s="41"/>
      <c r="QK189" s="42"/>
      <c r="QL189" s="41"/>
      <c r="QM189" s="42"/>
      <c r="QN189" s="43"/>
      <c r="QO189" s="29"/>
      <c r="QP189" s="30"/>
      <c r="QQ189" s="31"/>
      <c r="QR189" s="32"/>
      <c r="QS189" s="32"/>
      <c r="QT189" s="34"/>
      <c r="QU189" s="34"/>
      <c r="QV189" s="34"/>
      <c r="QW189" s="32"/>
      <c r="QX189" s="32"/>
      <c r="QY189" s="32"/>
      <c r="QZ189" s="34"/>
      <c r="RA189" s="35"/>
      <c r="RB189" s="36"/>
      <c r="RC189" s="45"/>
      <c r="RD189" s="41"/>
      <c r="RE189" s="46"/>
      <c r="RF189" s="39"/>
      <c r="RG189" s="138"/>
      <c r="RH189" s="1805"/>
      <c r="RI189" s="1806"/>
      <c r="RJ189" s="41"/>
      <c r="RK189" s="41"/>
      <c r="RL189" s="41"/>
      <c r="RM189" s="42"/>
      <c r="RN189" s="41"/>
      <c r="RO189" s="42"/>
      <c r="RP189" s="43"/>
      <c r="RQ189" s="29"/>
      <c r="RR189" s="30"/>
      <c r="RS189" s="31"/>
      <c r="RT189" s="32"/>
      <c r="RU189" s="32"/>
      <c r="RV189" s="34"/>
      <c r="RW189" s="34"/>
      <c r="RX189" s="34"/>
      <c r="RY189" s="32"/>
      <c r="RZ189" s="32"/>
      <c r="SA189" s="32"/>
      <c r="SB189" s="34"/>
      <c r="SC189" s="35"/>
      <c r="SD189" s="36"/>
      <c r="SE189" s="45"/>
      <c r="SF189" s="41"/>
      <c r="SG189" s="46"/>
      <c r="SH189" s="39"/>
      <c r="SI189" s="138"/>
      <c r="SJ189" s="1805"/>
      <c r="SK189" s="1806"/>
      <c r="SL189" s="41"/>
      <c r="SM189" s="41"/>
      <c r="SN189" s="41"/>
      <c r="SO189" s="42"/>
      <c r="SP189" s="41"/>
      <c r="SQ189" s="42"/>
      <c r="SR189" s="43"/>
      <c r="SS189" s="29"/>
      <c r="ST189" s="30"/>
      <c r="SU189" s="31"/>
      <c r="SV189" s="32"/>
      <c r="SW189" s="32"/>
      <c r="SX189" s="34"/>
      <c r="SY189" s="34"/>
      <c r="SZ189" s="34"/>
      <c r="TA189" s="32"/>
      <c r="TB189" s="32"/>
      <c r="TC189" s="32"/>
      <c r="TD189" s="34"/>
      <c r="TE189" s="35"/>
      <c r="TF189" s="36"/>
      <c r="TG189" s="45"/>
      <c r="TH189" s="41"/>
      <c r="TI189" s="46"/>
      <c r="TJ189" s="39"/>
      <c r="TK189" s="138"/>
      <c r="TL189" s="1805"/>
      <c r="TM189" s="1806"/>
      <c r="TN189" s="41"/>
      <c r="TO189" s="41"/>
      <c r="TP189" s="41"/>
      <c r="TQ189" s="42"/>
      <c r="TR189" s="41"/>
      <c r="TS189" s="42"/>
      <c r="TT189" s="43"/>
      <c r="TU189" s="29"/>
      <c r="TV189" s="30"/>
      <c r="TW189" s="31"/>
      <c r="TX189" s="32"/>
      <c r="TY189" s="32"/>
      <c r="TZ189" s="34"/>
      <c r="UA189" s="34"/>
      <c r="UB189" s="34"/>
      <c r="UC189" s="32"/>
      <c r="UD189" s="32"/>
      <c r="UE189" s="32"/>
      <c r="UF189" s="34"/>
      <c r="UG189" s="35"/>
      <c r="UH189" s="36"/>
      <c r="UI189" s="45"/>
      <c r="UJ189" s="41"/>
      <c r="UK189" s="46"/>
      <c r="UL189" s="39"/>
      <c r="UM189" s="138"/>
      <c r="UN189" s="1805"/>
      <c r="UO189" s="1806"/>
      <c r="UP189" s="41"/>
      <c r="UQ189" s="41"/>
      <c r="UR189" s="41"/>
      <c r="US189" s="42"/>
      <c r="UT189" s="41"/>
      <c r="UU189" s="42"/>
      <c r="UV189" s="43"/>
      <c r="UW189" s="29"/>
      <c r="UX189" s="30"/>
      <c r="UY189" s="31"/>
      <c r="UZ189" s="32"/>
      <c r="VA189" s="32"/>
      <c r="VB189" s="34"/>
      <c r="VC189" s="34"/>
      <c r="VD189" s="34"/>
      <c r="VE189" s="32"/>
      <c r="VF189" s="32"/>
      <c r="VG189" s="32"/>
      <c r="VH189" s="34"/>
      <c r="VI189" s="35"/>
      <c r="VJ189" s="36"/>
      <c r="VK189" s="45"/>
      <c r="VL189" s="41"/>
      <c r="VM189" s="46"/>
      <c r="VN189" s="39"/>
      <c r="VO189" s="138"/>
      <c r="VP189" s="1805"/>
      <c r="VQ189" s="1806"/>
      <c r="VR189" s="41"/>
      <c r="VS189" s="41"/>
      <c r="VT189" s="41"/>
      <c r="VU189" s="42"/>
      <c r="VV189" s="41"/>
      <c r="VW189" s="42"/>
      <c r="VX189" s="43"/>
      <c r="VY189" s="29"/>
      <c r="VZ189" s="30"/>
      <c r="WA189" s="31"/>
      <c r="WB189" s="32"/>
      <c r="WC189" s="32"/>
      <c r="WD189" s="34"/>
      <c r="WE189" s="34"/>
      <c r="WF189" s="34"/>
      <c r="WG189" s="32"/>
      <c r="WH189" s="32"/>
      <c r="WI189" s="32"/>
      <c r="WJ189" s="34"/>
      <c r="WK189" s="35"/>
      <c r="WL189" s="36"/>
      <c r="WM189" s="45"/>
      <c r="WN189" s="41"/>
      <c r="WO189" s="46"/>
      <c r="WP189" s="39"/>
      <c r="WQ189" s="138"/>
      <c r="WR189" s="1805"/>
      <c r="WS189" s="1806"/>
      <c r="WT189" s="41"/>
      <c r="WU189" s="41"/>
      <c r="WV189" s="41"/>
      <c r="WW189" s="42"/>
      <c r="WX189" s="41"/>
      <c r="WY189" s="42"/>
      <c r="WZ189" s="43"/>
      <c r="XA189" s="29"/>
      <c r="XB189" s="30"/>
      <c r="XC189" s="31"/>
      <c r="XD189" s="32"/>
      <c r="XE189" s="32"/>
      <c r="XF189" s="34"/>
      <c r="XG189" s="34"/>
      <c r="XH189" s="34"/>
      <c r="XI189" s="32"/>
      <c r="XJ189" s="32"/>
      <c r="XK189" s="32"/>
      <c r="XL189" s="34"/>
      <c r="XM189" s="35"/>
      <c r="XN189" s="36"/>
      <c r="XO189" s="45"/>
      <c r="XP189" s="41"/>
      <c r="XQ189" s="46"/>
      <c r="XR189" s="39"/>
      <c r="XS189" s="138"/>
      <c r="XT189" s="1805"/>
      <c r="XU189" s="1806"/>
      <c r="XV189" s="41"/>
      <c r="XW189" s="41"/>
      <c r="XX189" s="41"/>
      <c r="XY189" s="42"/>
      <c r="XZ189" s="41"/>
      <c r="YA189" s="42"/>
      <c r="YB189" s="43"/>
      <c r="YC189" s="29"/>
      <c r="YD189" s="30"/>
      <c r="YE189" s="31"/>
      <c r="YF189" s="32"/>
      <c r="YG189" s="32"/>
      <c r="YH189" s="34"/>
      <c r="YI189" s="34"/>
      <c r="YJ189" s="34"/>
      <c r="YK189" s="32"/>
      <c r="YL189" s="32"/>
      <c r="YM189" s="32"/>
      <c r="YN189" s="34"/>
      <c r="YO189" s="35"/>
      <c r="YP189" s="36"/>
      <c r="YQ189" s="45"/>
      <c r="YR189" s="41"/>
      <c r="YS189" s="46"/>
      <c r="YT189" s="39"/>
      <c r="YU189" s="138"/>
      <c r="YV189" s="1805"/>
      <c r="YW189" s="1806"/>
      <c r="YX189" s="41"/>
      <c r="YY189" s="41"/>
      <c r="YZ189" s="41"/>
      <c r="ZA189" s="42"/>
      <c r="ZB189" s="41"/>
      <c r="ZC189" s="42"/>
      <c r="ZD189" s="43"/>
      <c r="ZE189" s="29"/>
      <c r="ZF189" s="30"/>
      <c r="ZG189" s="31"/>
      <c r="ZH189" s="32"/>
      <c r="ZI189" s="32"/>
      <c r="ZJ189" s="34"/>
      <c r="ZK189" s="34"/>
      <c r="ZL189" s="34"/>
      <c r="ZM189" s="32"/>
      <c r="ZN189" s="32"/>
      <c r="ZO189" s="32"/>
      <c r="ZP189" s="34"/>
      <c r="ZQ189" s="35"/>
      <c r="ZR189" s="36"/>
      <c r="ZS189" s="45"/>
      <c r="ZT189" s="41"/>
      <c r="ZU189" s="46"/>
      <c r="ZV189" s="39"/>
      <c r="ZW189" s="138"/>
      <c r="ZX189" s="1805"/>
      <c r="ZY189" s="1806"/>
      <c r="ZZ189" s="41"/>
      <c r="AAA189" s="41"/>
      <c r="AAB189" s="41"/>
      <c r="AAC189" s="42"/>
      <c r="AAD189" s="41"/>
      <c r="AAE189" s="42"/>
      <c r="AAF189" s="43"/>
      <c r="AAG189" s="29"/>
      <c r="AAH189" s="30"/>
      <c r="AAI189" s="31"/>
      <c r="AAJ189" s="32"/>
      <c r="AAK189" s="32"/>
      <c r="AAL189" s="34"/>
      <c r="AAM189" s="34"/>
      <c r="AAN189" s="34"/>
      <c r="AAO189" s="32"/>
      <c r="AAP189" s="32"/>
      <c r="AAQ189" s="32"/>
      <c r="AAR189" s="34"/>
      <c r="AAS189" s="35"/>
      <c r="AAT189" s="36"/>
      <c r="AAU189" s="45"/>
      <c r="AAV189" s="41"/>
      <c r="AAW189" s="46"/>
      <c r="AAX189" s="39"/>
      <c r="AAY189" s="138"/>
      <c r="AAZ189" s="1805"/>
      <c r="ABA189" s="1806"/>
      <c r="ABB189" s="41"/>
      <c r="ABC189" s="41"/>
      <c r="ABD189" s="41"/>
      <c r="ABE189" s="42"/>
      <c r="ABF189" s="41"/>
      <c r="ABG189" s="42"/>
      <c r="ABH189" s="43"/>
      <c r="ABI189" s="29"/>
      <c r="ABJ189" s="30"/>
      <c r="ABK189" s="31"/>
      <c r="ABL189" s="32"/>
      <c r="ABM189" s="32"/>
      <c r="ABN189" s="34"/>
      <c r="ABO189" s="34"/>
      <c r="ABP189" s="34"/>
      <c r="ABQ189" s="32"/>
      <c r="ABR189" s="32"/>
      <c r="ABS189" s="32"/>
      <c r="ABT189" s="34"/>
      <c r="ABU189" s="35"/>
      <c r="ABV189" s="36"/>
      <c r="ABW189" s="45"/>
      <c r="ABX189" s="41"/>
      <c r="ABY189" s="46"/>
      <c r="ABZ189" s="39"/>
      <c r="ACA189" s="138"/>
      <c r="ACB189" s="1805"/>
      <c r="ACC189" s="1806"/>
      <c r="ACD189" s="41"/>
      <c r="ACE189" s="41"/>
      <c r="ACF189" s="41"/>
      <c r="ACG189" s="42"/>
      <c r="ACH189" s="41"/>
      <c r="ACI189" s="42"/>
      <c r="ACJ189" s="43"/>
      <c r="ACK189" s="29"/>
      <c r="ACL189" s="30"/>
      <c r="ACM189" s="31"/>
      <c r="ACN189" s="32"/>
      <c r="ACO189" s="32"/>
      <c r="ACP189" s="34"/>
      <c r="ACQ189" s="34"/>
      <c r="ACR189" s="34"/>
      <c r="ACS189" s="32"/>
      <c r="ACT189" s="32"/>
      <c r="ACU189" s="32"/>
      <c r="ACV189" s="34"/>
      <c r="ACW189" s="35"/>
      <c r="ACX189" s="36"/>
      <c r="ACY189" s="45"/>
      <c r="ACZ189" s="41"/>
      <c r="ADA189" s="46"/>
      <c r="ADB189" s="39"/>
      <c r="ADC189" s="138"/>
      <c r="ADD189" s="1805"/>
      <c r="ADE189" s="1806"/>
      <c r="ADF189" s="41"/>
      <c r="ADG189" s="41"/>
      <c r="ADH189" s="41"/>
      <c r="ADI189" s="42"/>
      <c r="ADJ189" s="41"/>
      <c r="ADK189" s="42"/>
      <c r="ADL189" s="43"/>
      <c r="ADM189" s="29"/>
      <c r="ADN189" s="30"/>
      <c r="ADO189" s="31"/>
      <c r="ADP189" s="32"/>
      <c r="ADQ189" s="32"/>
      <c r="ADR189" s="34"/>
      <c r="ADS189" s="34"/>
      <c r="ADT189" s="34"/>
      <c r="ADU189" s="32"/>
      <c r="ADV189" s="32"/>
      <c r="ADW189" s="32"/>
      <c r="ADX189" s="34"/>
      <c r="ADY189" s="35"/>
      <c r="ADZ189" s="36"/>
      <c r="AEA189" s="45"/>
      <c r="AEB189" s="41"/>
      <c r="AEC189" s="46"/>
      <c r="AED189" s="39"/>
      <c r="AEE189" s="138"/>
      <c r="AEF189" s="1805"/>
      <c r="AEG189" s="1806"/>
      <c r="AEH189" s="41"/>
      <c r="AEI189" s="41"/>
      <c r="AEJ189" s="41"/>
      <c r="AEK189" s="42"/>
      <c r="AEL189" s="41"/>
      <c r="AEM189" s="42"/>
      <c r="AEN189" s="43"/>
      <c r="AEO189" s="29"/>
      <c r="AEP189" s="30"/>
      <c r="AEQ189" s="31"/>
      <c r="AER189" s="32"/>
      <c r="AES189" s="32"/>
      <c r="AET189" s="34"/>
      <c r="AEU189" s="34"/>
      <c r="AEV189" s="34"/>
      <c r="AEW189" s="32"/>
      <c r="AEX189" s="32"/>
      <c r="AEY189" s="32"/>
      <c r="AEZ189" s="34"/>
      <c r="AFA189" s="35"/>
      <c r="AFB189" s="36"/>
      <c r="AFC189" s="45"/>
      <c r="AFD189" s="41"/>
      <c r="AFE189" s="46"/>
      <c r="AFF189" s="39"/>
      <c r="AFG189" s="138"/>
      <c r="AFH189" s="1805"/>
      <c r="AFI189" s="1806"/>
      <c r="AFJ189" s="41"/>
      <c r="AFK189" s="41"/>
      <c r="AFL189" s="41"/>
      <c r="AFM189" s="42"/>
      <c r="AFN189" s="41"/>
      <c r="AFO189" s="42"/>
      <c r="AFP189" s="43"/>
      <c r="AFQ189" s="29"/>
      <c r="AFR189" s="30"/>
      <c r="AFS189" s="31"/>
      <c r="AFT189" s="32"/>
      <c r="AFU189" s="32"/>
      <c r="AFV189" s="34"/>
      <c r="AFW189" s="34"/>
      <c r="AFX189" s="34"/>
      <c r="AFY189" s="32"/>
      <c r="AFZ189" s="32"/>
      <c r="AGA189" s="32"/>
      <c r="AGB189" s="34"/>
      <c r="AGC189" s="35"/>
      <c r="AGD189" s="36"/>
      <c r="AGE189" s="45"/>
      <c r="AGF189" s="41"/>
      <c r="AGG189" s="46"/>
      <c r="AGH189" s="39"/>
      <c r="AGI189" s="138"/>
      <c r="AGJ189" s="1805"/>
      <c r="AGK189" s="1806"/>
      <c r="AGL189" s="41"/>
      <c r="AGM189" s="41"/>
      <c r="AGN189" s="41"/>
      <c r="AGO189" s="42"/>
      <c r="AGP189" s="41"/>
      <c r="AGQ189" s="42"/>
      <c r="AGR189" s="43"/>
      <c r="AGS189" s="29"/>
      <c r="AGT189" s="30"/>
      <c r="AGU189" s="31"/>
      <c r="AGV189" s="32"/>
      <c r="AGW189" s="32"/>
      <c r="AGX189" s="34"/>
      <c r="AGY189" s="34"/>
      <c r="AGZ189" s="34"/>
      <c r="AHA189" s="32"/>
      <c r="AHB189" s="32"/>
      <c r="AHC189" s="32"/>
      <c r="AHD189" s="34"/>
      <c r="AHE189" s="35"/>
      <c r="AHF189" s="36"/>
      <c r="AHG189" s="45"/>
      <c r="AHH189" s="41"/>
      <c r="AHI189" s="46"/>
      <c r="AHJ189" s="39"/>
      <c r="AHK189" s="138"/>
      <c r="AHL189" s="1805"/>
      <c r="AHM189" s="1806"/>
      <c r="AHN189" s="41"/>
      <c r="AHO189" s="41"/>
      <c r="AHP189" s="41"/>
      <c r="AHQ189" s="42"/>
      <c r="AHR189" s="41"/>
      <c r="AHS189" s="42"/>
      <c r="AHT189" s="43"/>
      <c r="AHU189" s="29"/>
      <c r="AHV189" s="30"/>
      <c r="AHW189" s="31"/>
      <c r="AHX189" s="32"/>
      <c r="AHY189" s="32"/>
      <c r="AHZ189" s="34"/>
      <c r="AIA189" s="34"/>
      <c r="AIB189" s="34"/>
      <c r="AIC189" s="32"/>
      <c r="AID189" s="32"/>
      <c r="AIE189" s="32"/>
      <c r="AIF189" s="34"/>
      <c r="AIG189" s="35"/>
      <c r="AIH189" s="36"/>
      <c r="AII189" s="45"/>
      <c r="AIJ189" s="41"/>
      <c r="AIK189" s="46"/>
      <c r="AIL189" s="39"/>
      <c r="AIM189" s="138"/>
      <c r="AIN189" s="1805"/>
      <c r="AIO189" s="1806"/>
      <c r="AIP189" s="41"/>
      <c r="AIQ189" s="41"/>
      <c r="AIR189" s="41"/>
      <c r="AIS189" s="42"/>
      <c r="AIT189" s="41"/>
      <c r="AIU189" s="42"/>
      <c r="AIV189" s="43"/>
      <c r="AIW189" s="29"/>
      <c r="AIX189" s="30"/>
      <c r="AIY189" s="31"/>
      <c r="AIZ189" s="32"/>
      <c r="AJA189" s="32"/>
      <c r="AJB189" s="34"/>
      <c r="AJC189" s="34"/>
      <c r="AJD189" s="34"/>
      <c r="AJE189" s="32"/>
      <c r="AJF189" s="32"/>
      <c r="AJG189" s="32"/>
      <c r="AJH189" s="34"/>
      <c r="AJI189" s="35"/>
      <c r="AJJ189" s="36"/>
      <c r="AJK189" s="45"/>
      <c r="AJL189" s="41"/>
      <c r="AJM189" s="46"/>
      <c r="AJN189" s="39"/>
      <c r="AJO189" s="138"/>
      <c r="AJP189" s="1805"/>
      <c r="AJQ189" s="1806"/>
      <c r="AJR189" s="41"/>
      <c r="AJS189" s="41"/>
      <c r="AJT189" s="41"/>
      <c r="AJU189" s="42"/>
      <c r="AJV189" s="41"/>
      <c r="AJW189" s="42"/>
      <c r="AJX189" s="43"/>
      <c r="AJY189" s="29"/>
      <c r="AJZ189" s="30"/>
      <c r="AKA189" s="31"/>
      <c r="AKB189" s="32"/>
      <c r="AKC189" s="32"/>
      <c r="AKD189" s="34"/>
      <c r="AKE189" s="34"/>
      <c r="AKF189" s="34"/>
      <c r="AKG189" s="32"/>
      <c r="AKH189" s="32"/>
      <c r="AKI189" s="32"/>
      <c r="AKJ189" s="34"/>
      <c r="AKK189" s="35"/>
      <c r="AKL189" s="36"/>
      <c r="AKM189" s="45"/>
      <c r="AKN189" s="41"/>
      <c r="AKO189" s="46"/>
      <c r="AKP189" s="39"/>
      <c r="AKQ189" s="138"/>
      <c r="AKR189" s="1805"/>
      <c r="AKS189" s="1806"/>
      <c r="AKT189" s="41"/>
      <c r="AKU189" s="41"/>
      <c r="AKV189" s="41"/>
      <c r="AKW189" s="42"/>
      <c r="AKX189" s="41"/>
      <c r="AKY189" s="42"/>
      <c r="AKZ189" s="43"/>
      <c r="ALA189" s="29"/>
      <c r="ALB189" s="30"/>
      <c r="ALC189" s="31"/>
      <c r="ALD189" s="32"/>
      <c r="ALE189" s="32"/>
      <c r="ALF189" s="34"/>
      <c r="ALG189" s="34"/>
      <c r="ALH189" s="34"/>
      <c r="ALI189" s="32"/>
      <c r="ALJ189" s="32"/>
      <c r="ALK189" s="32"/>
      <c r="ALL189" s="34"/>
      <c r="ALM189" s="35"/>
      <c r="ALN189" s="36"/>
      <c r="ALO189" s="45"/>
      <c r="ALP189" s="41"/>
      <c r="ALQ189" s="46"/>
      <c r="ALR189" s="39"/>
      <c r="ALS189" s="138"/>
      <c r="ALT189" s="1805"/>
      <c r="ALU189" s="1806"/>
      <c r="ALV189" s="41"/>
      <c r="ALW189" s="41"/>
      <c r="ALX189" s="41"/>
      <c r="ALY189" s="42"/>
      <c r="ALZ189" s="41"/>
      <c r="AMA189" s="42"/>
      <c r="AMB189" s="43"/>
      <c r="AMC189" s="29"/>
      <c r="AMD189" s="30"/>
      <c r="AME189" s="31"/>
      <c r="AMF189" s="32"/>
      <c r="AMG189" s="32"/>
      <c r="AMH189" s="34"/>
      <c r="AMI189" s="34"/>
      <c r="AMJ189" s="34"/>
      <c r="AMK189" s="32"/>
      <c r="AML189" s="32"/>
      <c r="AMM189" s="32"/>
      <c r="AMN189" s="34"/>
      <c r="AMO189" s="35"/>
      <c r="AMP189" s="36"/>
      <c r="AMQ189" s="45"/>
      <c r="AMR189" s="41"/>
      <c r="AMS189" s="46"/>
      <c r="AMT189" s="39"/>
      <c r="AMU189" s="138"/>
      <c r="AMV189" s="1805"/>
      <c r="AMW189" s="1806"/>
      <c r="AMX189" s="41"/>
      <c r="AMY189" s="41"/>
      <c r="AMZ189" s="41"/>
      <c r="ANA189" s="42"/>
      <c r="ANB189" s="41"/>
      <c r="ANC189" s="42"/>
      <c r="AND189" s="43"/>
      <c r="ANE189" s="29"/>
      <c r="ANF189" s="30"/>
      <c r="ANG189" s="31"/>
      <c r="ANH189" s="32"/>
      <c r="ANI189" s="32"/>
      <c r="ANJ189" s="34"/>
      <c r="ANK189" s="34"/>
      <c r="ANL189" s="34"/>
      <c r="ANM189" s="32"/>
      <c r="ANN189" s="32"/>
      <c r="ANO189" s="32"/>
      <c r="ANP189" s="34"/>
      <c r="ANQ189" s="35"/>
      <c r="ANR189" s="36"/>
      <c r="ANS189" s="45"/>
      <c r="ANT189" s="41"/>
      <c r="ANU189" s="46"/>
      <c r="ANV189" s="39"/>
      <c r="ANW189" s="138"/>
      <c r="ANX189" s="1805"/>
      <c r="ANY189" s="1806"/>
      <c r="ANZ189" s="41"/>
      <c r="AOA189" s="41"/>
      <c r="AOB189" s="41"/>
      <c r="AOC189" s="42"/>
      <c r="AOD189" s="41"/>
      <c r="AOE189" s="42"/>
      <c r="AOF189" s="43"/>
      <c r="AOG189" s="29"/>
      <c r="AOH189" s="30"/>
      <c r="AOI189" s="31"/>
      <c r="AOJ189" s="32"/>
      <c r="AOK189" s="32"/>
      <c r="AOL189" s="34"/>
      <c r="AOM189" s="34"/>
      <c r="AON189" s="34"/>
      <c r="AOO189" s="32"/>
      <c r="AOP189" s="32"/>
      <c r="AOQ189" s="32"/>
      <c r="AOR189" s="34"/>
      <c r="AOS189" s="35"/>
      <c r="AOT189" s="36"/>
      <c r="AOU189" s="45"/>
      <c r="AOV189" s="41"/>
      <c r="AOW189" s="46"/>
      <c r="AOX189" s="39"/>
      <c r="AOY189" s="138"/>
      <c r="AOZ189" s="1805"/>
      <c r="APA189" s="1806"/>
      <c r="APB189" s="41"/>
      <c r="APC189" s="41"/>
      <c r="APD189" s="41"/>
      <c r="APE189" s="42"/>
      <c r="APF189" s="41"/>
      <c r="APG189" s="42"/>
      <c r="APH189" s="43"/>
      <c r="API189" s="29"/>
      <c r="APJ189" s="30"/>
      <c r="APK189" s="31"/>
      <c r="APL189" s="32"/>
      <c r="APM189" s="32"/>
      <c r="APN189" s="34"/>
      <c r="APO189" s="34"/>
      <c r="APP189" s="34"/>
      <c r="APQ189" s="32"/>
      <c r="APR189" s="32"/>
      <c r="APS189" s="32"/>
      <c r="APT189" s="34"/>
      <c r="APU189" s="35"/>
      <c r="APV189" s="36"/>
      <c r="APW189" s="45"/>
      <c r="APX189" s="41"/>
      <c r="APY189" s="46"/>
      <c r="APZ189" s="39"/>
      <c r="AQA189" s="138"/>
      <c r="AQB189" s="1805"/>
      <c r="AQC189" s="1806"/>
      <c r="AQD189" s="41"/>
      <c r="AQE189" s="41"/>
      <c r="AQF189" s="41"/>
      <c r="AQG189" s="42"/>
      <c r="AQH189" s="41"/>
      <c r="AQI189" s="42"/>
      <c r="AQJ189" s="43"/>
      <c r="AQK189" s="29"/>
      <c r="AQL189" s="30"/>
      <c r="AQM189" s="31"/>
      <c r="AQN189" s="32"/>
      <c r="AQO189" s="32"/>
      <c r="AQP189" s="34"/>
      <c r="AQQ189" s="34"/>
      <c r="AQR189" s="34"/>
      <c r="AQS189" s="32"/>
      <c r="AQT189" s="32"/>
      <c r="AQU189" s="32"/>
      <c r="AQV189" s="34"/>
      <c r="AQW189" s="35"/>
      <c r="AQX189" s="36"/>
      <c r="AQY189" s="45"/>
      <c r="AQZ189" s="41"/>
      <c r="ARA189" s="46"/>
      <c r="ARB189" s="39"/>
      <c r="ARC189" s="138"/>
      <c r="ARD189" s="1805"/>
      <c r="ARE189" s="1806"/>
      <c r="ARF189" s="41"/>
      <c r="ARG189" s="41"/>
      <c r="ARH189" s="41"/>
      <c r="ARI189" s="42"/>
      <c r="ARJ189" s="41"/>
      <c r="ARK189" s="42"/>
      <c r="ARL189" s="43"/>
      <c r="ARM189" s="29"/>
      <c r="ARN189" s="30"/>
      <c r="ARO189" s="31"/>
      <c r="ARP189" s="32"/>
      <c r="ARQ189" s="32"/>
      <c r="ARR189" s="34"/>
      <c r="ARS189" s="34"/>
      <c r="ART189" s="34"/>
      <c r="ARU189" s="32"/>
      <c r="ARV189" s="32"/>
      <c r="ARW189" s="32"/>
      <c r="ARX189" s="34"/>
      <c r="ARY189" s="35"/>
      <c r="ARZ189" s="36"/>
      <c r="ASA189" s="45"/>
      <c r="ASB189" s="41"/>
      <c r="ASC189" s="46"/>
      <c r="ASD189" s="39"/>
      <c r="ASE189" s="138"/>
      <c r="ASF189" s="1805"/>
      <c r="ASG189" s="1806"/>
      <c r="ASH189" s="41"/>
      <c r="ASI189" s="41"/>
      <c r="ASJ189" s="41"/>
      <c r="ASK189" s="42"/>
      <c r="ASL189" s="41"/>
      <c r="ASM189" s="42"/>
      <c r="ASN189" s="43"/>
      <c r="ASO189" s="29"/>
      <c r="ASP189" s="30"/>
      <c r="ASQ189" s="31"/>
      <c r="ASR189" s="32"/>
      <c r="ASS189" s="32"/>
      <c r="AST189" s="34"/>
      <c r="ASU189" s="34"/>
      <c r="ASV189" s="34"/>
      <c r="ASW189" s="32"/>
      <c r="ASX189" s="32"/>
      <c r="ASY189" s="32"/>
      <c r="ASZ189" s="34"/>
      <c r="ATA189" s="35"/>
      <c r="ATB189" s="36"/>
      <c r="ATC189" s="45"/>
      <c r="ATD189" s="41"/>
      <c r="ATE189" s="46"/>
      <c r="ATF189" s="39"/>
      <c r="ATG189" s="138"/>
      <c r="ATH189" s="1805"/>
      <c r="ATI189" s="1806"/>
      <c r="ATJ189" s="41"/>
      <c r="ATK189" s="41"/>
      <c r="ATL189" s="41"/>
      <c r="ATM189" s="42"/>
      <c r="ATN189" s="41"/>
      <c r="ATO189" s="42"/>
      <c r="ATP189" s="43"/>
      <c r="ATQ189" s="29"/>
      <c r="ATR189" s="30"/>
      <c r="ATS189" s="31"/>
      <c r="ATT189" s="32"/>
      <c r="ATU189" s="32"/>
      <c r="ATV189" s="34"/>
      <c r="ATW189" s="34"/>
      <c r="ATX189" s="34"/>
      <c r="ATY189" s="32"/>
      <c r="ATZ189" s="32"/>
      <c r="AUA189" s="32"/>
      <c r="AUB189" s="34"/>
      <c r="AUC189" s="35"/>
      <c r="AUD189" s="36"/>
      <c r="AUE189" s="45"/>
      <c r="AUF189" s="41"/>
      <c r="AUG189" s="46"/>
      <c r="AUH189" s="39"/>
      <c r="AUI189" s="138"/>
      <c r="AUJ189" s="1805"/>
      <c r="AUK189" s="1806"/>
      <c r="AUL189" s="41"/>
      <c r="AUM189" s="41"/>
      <c r="AUN189" s="41"/>
      <c r="AUO189" s="42"/>
      <c r="AUP189" s="41"/>
      <c r="AUQ189" s="42"/>
      <c r="AUR189" s="43"/>
      <c r="AUS189" s="29"/>
      <c r="AUT189" s="30"/>
      <c r="AUU189" s="31"/>
      <c r="AUV189" s="32"/>
      <c r="AUW189" s="32"/>
      <c r="AUX189" s="34"/>
      <c r="AUY189" s="34"/>
      <c r="AUZ189" s="34"/>
      <c r="AVA189" s="32"/>
      <c r="AVB189" s="32"/>
      <c r="AVC189" s="32"/>
      <c r="AVD189" s="34"/>
      <c r="AVE189" s="35"/>
      <c r="AVF189" s="36"/>
      <c r="AVG189" s="45"/>
      <c r="AVH189" s="41"/>
      <c r="AVI189" s="46"/>
      <c r="AVJ189" s="39"/>
      <c r="AVK189" s="138"/>
      <c r="AVL189" s="1805"/>
      <c r="AVM189" s="1806"/>
      <c r="AVN189" s="41"/>
      <c r="AVO189" s="41"/>
      <c r="AVP189" s="41"/>
      <c r="AVQ189" s="42"/>
      <c r="AVR189" s="41"/>
      <c r="AVS189" s="42"/>
      <c r="AVT189" s="43"/>
      <c r="AVU189" s="29"/>
      <c r="AVV189" s="30"/>
      <c r="AVW189" s="31"/>
      <c r="AVX189" s="32"/>
      <c r="AVY189" s="32"/>
      <c r="AVZ189" s="34"/>
      <c r="AWA189" s="34"/>
      <c r="AWB189" s="34"/>
      <c r="AWC189" s="32"/>
      <c r="AWD189" s="32"/>
      <c r="AWE189" s="32"/>
      <c r="AWF189" s="34"/>
      <c r="AWG189" s="35"/>
      <c r="AWH189" s="36"/>
      <c r="AWI189" s="45"/>
      <c r="AWJ189" s="41"/>
      <c r="AWK189" s="46"/>
      <c r="AWL189" s="39"/>
      <c r="AWM189" s="138"/>
      <c r="AWN189" s="1805"/>
      <c r="AWO189" s="1806"/>
      <c r="AWP189" s="41"/>
      <c r="AWQ189" s="41"/>
      <c r="AWR189" s="41"/>
      <c r="AWS189" s="42"/>
      <c r="AWT189" s="41"/>
      <c r="AWU189" s="42"/>
      <c r="AWV189" s="43"/>
      <c r="AWW189" s="29"/>
      <c r="AWX189" s="30"/>
      <c r="AWY189" s="31"/>
      <c r="AWZ189" s="32"/>
      <c r="AXA189" s="32"/>
      <c r="AXB189" s="34"/>
      <c r="AXC189" s="34"/>
      <c r="AXD189" s="34"/>
      <c r="AXE189" s="32"/>
      <c r="AXF189" s="32"/>
      <c r="AXG189" s="32"/>
      <c r="AXH189" s="34"/>
      <c r="AXI189" s="35"/>
      <c r="AXJ189" s="36"/>
      <c r="AXK189" s="45"/>
      <c r="AXL189" s="41"/>
      <c r="AXM189" s="46"/>
      <c r="AXN189" s="39"/>
      <c r="AXO189" s="138"/>
      <c r="AXP189" s="1805"/>
      <c r="AXQ189" s="1806"/>
      <c r="AXR189" s="41"/>
      <c r="AXS189" s="41"/>
      <c r="AXT189" s="41"/>
      <c r="AXU189" s="42"/>
      <c r="AXV189" s="41"/>
      <c r="AXW189" s="42"/>
      <c r="AXX189" s="43"/>
      <c r="AXY189" s="29"/>
      <c r="AXZ189" s="30"/>
      <c r="AYA189" s="31"/>
      <c r="AYB189" s="32"/>
      <c r="AYC189" s="32"/>
      <c r="AYD189" s="34"/>
      <c r="AYE189" s="34"/>
      <c r="AYF189" s="34"/>
      <c r="AYG189" s="32"/>
      <c r="AYH189" s="32"/>
      <c r="AYI189" s="32"/>
      <c r="AYJ189" s="34"/>
      <c r="AYK189" s="35"/>
      <c r="AYL189" s="36"/>
      <c r="AYM189" s="45"/>
      <c r="AYN189" s="41"/>
      <c r="AYO189" s="46"/>
      <c r="AYP189" s="39"/>
      <c r="AYQ189" s="138"/>
      <c r="AYR189" s="1805"/>
      <c r="AYS189" s="1806"/>
      <c r="AYT189" s="41"/>
      <c r="AYU189" s="41"/>
      <c r="AYV189" s="41"/>
      <c r="AYW189" s="42"/>
      <c r="AYX189" s="41"/>
      <c r="AYY189" s="42"/>
      <c r="AYZ189" s="43"/>
      <c r="AZA189" s="29"/>
      <c r="AZB189" s="30"/>
      <c r="AZC189" s="31"/>
      <c r="AZD189" s="32"/>
      <c r="AZE189" s="32"/>
      <c r="AZF189" s="34"/>
      <c r="AZG189" s="34"/>
      <c r="AZH189" s="34"/>
      <c r="AZI189" s="32"/>
      <c r="AZJ189" s="32"/>
      <c r="AZK189" s="32"/>
      <c r="AZL189" s="34"/>
      <c r="AZM189" s="35"/>
      <c r="AZN189" s="36"/>
      <c r="AZO189" s="45"/>
      <c r="AZP189" s="41"/>
      <c r="AZQ189" s="46"/>
      <c r="AZR189" s="39"/>
      <c r="AZS189" s="138"/>
      <c r="AZT189" s="1805"/>
      <c r="AZU189" s="1806"/>
      <c r="AZV189" s="41"/>
      <c r="AZW189" s="41"/>
      <c r="AZX189" s="41"/>
      <c r="AZY189" s="42"/>
      <c r="AZZ189" s="41"/>
      <c r="BAA189" s="42"/>
      <c r="BAB189" s="43"/>
      <c r="BAC189" s="29"/>
      <c r="BAD189" s="30"/>
      <c r="BAE189" s="31"/>
      <c r="BAF189" s="32"/>
      <c r="BAG189" s="32"/>
      <c r="BAH189" s="34"/>
      <c r="BAI189" s="34"/>
      <c r="BAJ189" s="34"/>
      <c r="BAK189" s="32"/>
      <c r="BAL189" s="32"/>
      <c r="BAM189" s="32"/>
      <c r="BAN189" s="34"/>
      <c r="BAO189" s="35"/>
      <c r="BAP189" s="36"/>
      <c r="BAQ189" s="45"/>
      <c r="BAR189" s="41"/>
      <c r="BAS189" s="46"/>
      <c r="BAT189" s="39"/>
      <c r="BAU189" s="138"/>
      <c r="BAV189" s="1805"/>
      <c r="BAW189" s="1806"/>
      <c r="BAX189" s="41"/>
      <c r="BAY189" s="41"/>
      <c r="BAZ189" s="41"/>
      <c r="BBA189" s="42"/>
      <c r="BBB189" s="41"/>
      <c r="BBC189" s="42"/>
      <c r="BBD189" s="43"/>
      <c r="BBE189" s="29"/>
      <c r="BBF189" s="30"/>
      <c r="BBG189" s="31"/>
      <c r="BBH189" s="32"/>
      <c r="BBI189" s="32"/>
      <c r="BBJ189" s="34"/>
      <c r="BBK189" s="34"/>
      <c r="BBL189" s="34"/>
      <c r="BBM189" s="32"/>
      <c r="BBN189" s="32"/>
      <c r="BBO189" s="32"/>
      <c r="BBP189" s="34"/>
      <c r="BBQ189" s="35"/>
      <c r="BBR189" s="36"/>
      <c r="BBS189" s="45"/>
      <c r="BBT189" s="41"/>
      <c r="BBU189" s="46"/>
      <c r="BBV189" s="39"/>
      <c r="BBW189" s="138"/>
      <c r="BBX189" s="1805"/>
      <c r="BBY189" s="1806"/>
      <c r="BBZ189" s="41"/>
      <c r="BCA189" s="41"/>
      <c r="BCB189" s="41"/>
      <c r="BCC189" s="42"/>
      <c r="BCD189" s="41"/>
      <c r="BCE189" s="42"/>
      <c r="BCF189" s="43"/>
      <c r="BCG189" s="29"/>
      <c r="BCH189" s="30"/>
      <c r="BCI189" s="31"/>
      <c r="BCJ189" s="32"/>
      <c r="BCK189" s="32"/>
      <c r="BCL189" s="34"/>
      <c r="BCM189" s="34"/>
      <c r="BCN189" s="34"/>
      <c r="BCO189" s="32"/>
      <c r="BCP189" s="32"/>
      <c r="BCQ189" s="32"/>
      <c r="BCR189" s="34"/>
      <c r="BCS189" s="35"/>
      <c r="BCT189" s="36"/>
      <c r="BCU189" s="45"/>
      <c r="BCV189" s="41"/>
      <c r="BCW189" s="46"/>
      <c r="BCX189" s="39"/>
      <c r="BCY189" s="138"/>
      <c r="BCZ189" s="1805"/>
      <c r="BDA189" s="1806"/>
      <c r="BDB189" s="41"/>
      <c r="BDC189" s="41"/>
      <c r="BDD189" s="41"/>
      <c r="BDE189" s="42"/>
      <c r="BDF189" s="41"/>
      <c r="BDG189" s="42"/>
      <c r="BDH189" s="43"/>
      <c r="BDI189" s="29"/>
      <c r="BDJ189" s="30"/>
      <c r="BDK189" s="31"/>
      <c r="BDL189" s="32"/>
      <c r="BDM189" s="32"/>
      <c r="BDN189" s="34"/>
      <c r="BDO189" s="34"/>
      <c r="BDP189" s="34"/>
      <c r="BDQ189" s="32"/>
      <c r="BDR189" s="32"/>
      <c r="BDS189" s="32"/>
      <c r="BDT189" s="34"/>
      <c r="BDU189" s="35"/>
      <c r="BDV189" s="36"/>
      <c r="BDW189" s="45"/>
      <c r="BDX189" s="41"/>
      <c r="BDY189" s="46"/>
      <c r="BDZ189" s="39"/>
      <c r="BEA189" s="138"/>
      <c r="BEB189" s="1805"/>
      <c r="BEC189" s="1806"/>
      <c r="BED189" s="41"/>
      <c r="BEE189" s="41"/>
      <c r="BEF189" s="41"/>
      <c r="BEG189" s="42"/>
      <c r="BEH189" s="41"/>
      <c r="BEI189" s="42"/>
      <c r="BEJ189" s="43"/>
      <c r="BEK189" s="29"/>
      <c r="BEL189" s="30"/>
      <c r="BEM189" s="31"/>
      <c r="BEN189" s="32"/>
      <c r="BEO189" s="32"/>
      <c r="BEP189" s="34"/>
      <c r="BEQ189" s="34"/>
      <c r="BER189" s="34"/>
      <c r="BES189" s="32"/>
      <c r="BET189" s="32"/>
      <c r="BEU189" s="32"/>
      <c r="BEV189" s="34"/>
      <c r="BEW189" s="35"/>
      <c r="BEX189" s="36"/>
      <c r="BEY189" s="45"/>
      <c r="BEZ189" s="41"/>
      <c r="BFA189" s="46"/>
      <c r="BFB189" s="39"/>
      <c r="BFC189" s="138"/>
      <c r="BFD189" s="1805"/>
      <c r="BFE189" s="1806"/>
      <c r="BFF189" s="41"/>
      <c r="BFG189" s="41"/>
      <c r="BFH189" s="41"/>
      <c r="BFI189" s="42"/>
      <c r="BFJ189" s="41"/>
      <c r="BFK189" s="42"/>
      <c r="BFL189" s="43"/>
      <c r="BFM189" s="29"/>
      <c r="BFN189" s="30"/>
      <c r="BFO189" s="31"/>
      <c r="BFP189" s="32"/>
      <c r="BFQ189" s="32"/>
      <c r="BFR189" s="34"/>
      <c r="BFS189" s="34"/>
      <c r="BFT189" s="34"/>
      <c r="BFU189" s="32"/>
      <c r="BFV189" s="32"/>
      <c r="BFW189" s="32"/>
      <c r="BFX189" s="34"/>
      <c r="BFY189" s="35"/>
      <c r="BFZ189" s="36"/>
      <c r="BGA189" s="45"/>
      <c r="BGB189" s="41"/>
      <c r="BGC189" s="46"/>
      <c r="BGD189" s="39"/>
      <c r="BGE189" s="138"/>
      <c r="BGF189" s="1805"/>
      <c r="BGG189" s="1806"/>
      <c r="BGH189" s="41"/>
      <c r="BGI189" s="41"/>
      <c r="BGJ189" s="41"/>
      <c r="BGK189" s="42"/>
      <c r="BGL189" s="41"/>
      <c r="BGM189" s="42"/>
      <c r="BGN189" s="43"/>
      <c r="BGO189" s="29"/>
      <c r="BGP189" s="30"/>
      <c r="BGQ189" s="31"/>
      <c r="BGR189" s="32"/>
      <c r="BGS189" s="32"/>
      <c r="BGT189" s="34"/>
      <c r="BGU189" s="34"/>
      <c r="BGV189" s="34"/>
      <c r="BGW189" s="32"/>
      <c r="BGX189" s="32"/>
      <c r="BGY189" s="32"/>
      <c r="BGZ189" s="34"/>
      <c r="BHA189" s="35"/>
      <c r="BHB189" s="36"/>
      <c r="BHC189" s="45"/>
      <c r="BHD189" s="41"/>
      <c r="BHE189" s="46"/>
      <c r="BHF189" s="39"/>
      <c r="BHG189" s="138"/>
      <c r="BHH189" s="1805"/>
      <c r="BHI189" s="1806"/>
      <c r="BHJ189" s="41"/>
      <c r="BHK189" s="41"/>
      <c r="BHL189" s="41"/>
      <c r="BHM189" s="42"/>
      <c r="BHN189" s="41"/>
      <c r="BHO189" s="42"/>
      <c r="BHP189" s="43"/>
      <c r="BHQ189" s="29"/>
      <c r="BHR189" s="30"/>
      <c r="BHS189" s="31"/>
      <c r="BHT189" s="32"/>
      <c r="BHU189" s="32"/>
      <c r="BHV189" s="34"/>
      <c r="BHW189" s="34"/>
      <c r="BHX189" s="34"/>
      <c r="BHY189" s="32"/>
      <c r="BHZ189" s="32"/>
      <c r="BIA189" s="32"/>
      <c r="BIB189" s="34"/>
      <c r="BIC189" s="35"/>
      <c r="BID189" s="36"/>
      <c r="BIE189" s="45"/>
      <c r="BIF189" s="41"/>
      <c r="BIG189" s="46"/>
      <c r="BIH189" s="39"/>
      <c r="BII189" s="138"/>
      <c r="BIJ189" s="1805"/>
      <c r="BIK189" s="1806"/>
      <c r="BIL189" s="41"/>
      <c r="BIM189" s="41"/>
      <c r="BIN189" s="41"/>
      <c r="BIO189" s="42"/>
      <c r="BIP189" s="41"/>
      <c r="BIQ189" s="42"/>
      <c r="BIR189" s="43"/>
      <c r="BIS189" s="29"/>
      <c r="BIT189" s="30"/>
      <c r="BIU189" s="31"/>
      <c r="BIV189" s="32"/>
      <c r="BIW189" s="32"/>
      <c r="BIX189" s="34"/>
      <c r="BIY189" s="34"/>
      <c r="BIZ189" s="34"/>
      <c r="BJA189" s="32"/>
      <c r="BJB189" s="32"/>
      <c r="BJC189" s="32"/>
      <c r="BJD189" s="34"/>
      <c r="BJE189" s="35"/>
      <c r="BJF189" s="36"/>
      <c r="BJG189" s="45"/>
      <c r="BJH189" s="41"/>
      <c r="BJI189" s="46"/>
      <c r="BJJ189" s="39"/>
      <c r="BJK189" s="138"/>
      <c r="BJL189" s="1805"/>
      <c r="BJM189" s="1806"/>
      <c r="BJN189" s="41"/>
      <c r="BJO189" s="41"/>
      <c r="BJP189" s="41"/>
      <c r="BJQ189" s="42"/>
      <c r="BJR189" s="41"/>
      <c r="BJS189" s="42"/>
      <c r="BJT189" s="43"/>
      <c r="BJU189" s="29"/>
      <c r="BJV189" s="30"/>
      <c r="BJW189" s="31"/>
      <c r="BJX189" s="32"/>
      <c r="BJY189" s="32"/>
      <c r="BJZ189" s="34"/>
      <c r="BKA189" s="34"/>
      <c r="BKB189" s="34"/>
      <c r="BKC189" s="32"/>
      <c r="BKD189" s="32"/>
      <c r="BKE189" s="32"/>
      <c r="BKF189" s="34"/>
      <c r="BKG189" s="35"/>
      <c r="BKH189" s="36"/>
      <c r="BKI189" s="45"/>
      <c r="BKJ189" s="41"/>
      <c r="BKK189" s="46"/>
      <c r="BKL189" s="39"/>
      <c r="BKM189" s="138"/>
      <c r="BKN189" s="1805"/>
      <c r="BKO189" s="1806"/>
      <c r="BKP189" s="41"/>
      <c r="BKQ189" s="41"/>
      <c r="BKR189" s="41"/>
      <c r="BKS189" s="42"/>
      <c r="BKT189" s="41"/>
      <c r="BKU189" s="42"/>
      <c r="BKV189" s="43"/>
      <c r="BKW189" s="29"/>
      <c r="BKX189" s="30"/>
      <c r="BKY189" s="31"/>
      <c r="BKZ189" s="32"/>
      <c r="BLA189" s="32"/>
      <c r="BLB189" s="34"/>
      <c r="BLC189" s="34"/>
      <c r="BLD189" s="34"/>
      <c r="BLE189" s="32"/>
      <c r="BLF189" s="32"/>
      <c r="BLG189" s="32"/>
      <c r="BLH189" s="34"/>
      <c r="BLI189" s="35"/>
      <c r="BLJ189" s="36"/>
      <c r="BLK189" s="45"/>
      <c r="BLL189" s="41"/>
      <c r="BLM189" s="46"/>
      <c r="BLN189" s="39"/>
      <c r="BLO189" s="138"/>
      <c r="BLP189" s="1805"/>
      <c r="BLQ189" s="1806"/>
      <c r="BLR189" s="41"/>
      <c r="BLS189" s="41"/>
      <c r="BLT189" s="41"/>
      <c r="BLU189" s="42"/>
      <c r="BLV189" s="41"/>
      <c r="BLW189" s="42"/>
      <c r="BLX189" s="43"/>
      <c r="BLY189" s="29"/>
      <c r="BLZ189" s="30"/>
      <c r="BMA189" s="31"/>
      <c r="BMB189" s="32"/>
      <c r="BMC189" s="32"/>
      <c r="BMD189" s="34"/>
      <c r="BME189" s="34"/>
      <c r="BMF189" s="34"/>
      <c r="BMG189" s="32"/>
      <c r="BMH189" s="32"/>
      <c r="BMI189" s="32"/>
      <c r="BMJ189" s="34"/>
      <c r="BMK189" s="35"/>
      <c r="BML189" s="36"/>
      <c r="BMM189" s="45"/>
      <c r="BMN189" s="41"/>
      <c r="BMO189" s="46"/>
      <c r="BMP189" s="39"/>
      <c r="BMQ189" s="138"/>
      <c r="BMR189" s="1805"/>
      <c r="BMS189" s="1806"/>
      <c r="BMT189" s="41"/>
      <c r="BMU189" s="41"/>
      <c r="BMV189" s="41"/>
      <c r="BMW189" s="42"/>
      <c r="BMX189" s="41"/>
      <c r="BMY189" s="42"/>
      <c r="BMZ189" s="43"/>
      <c r="BNA189" s="29"/>
      <c r="BNB189" s="30"/>
      <c r="BNC189" s="31"/>
      <c r="BND189" s="32"/>
      <c r="BNE189" s="32"/>
      <c r="BNF189" s="34"/>
      <c r="BNG189" s="34"/>
      <c r="BNH189" s="34"/>
      <c r="BNI189" s="32"/>
      <c r="BNJ189" s="32"/>
      <c r="BNK189" s="32"/>
      <c r="BNL189" s="34"/>
      <c r="BNM189" s="35"/>
      <c r="BNN189" s="36"/>
      <c r="BNO189" s="45"/>
      <c r="BNP189" s="41"/>
      <c r="BNQ189" s="46"/>
      <c r="BNR189" s="39"/>
      <c r="BNS189" s="138"/>
      <c r="BNT189" s="1805"/>
      <c r="BNU189" s="1806"/>
      <c r="BNV189" s="41"/>
      <c r="BNW189" s="41"/>
      <c r="BNX189" s="41"/>
      <c r="BNY189" s="42"/>
      <c r="BNZ189" s="41"/>
      <c r="BOA189" s="42"/>
      <c r="BOB189" s="43"/>
      <c r="BOC189" s="29"/>
      <c r="BOD189" s="30"/>
      <c r="BOE189" s="31"/>
      <c r="BOF189" s="32"/>
      <c r="BOG189" s="32"/>
      <c r="BOH189" s="34"/>
      <c r="BOI189" s="34"/>
      <c r="BOJ189" s="34"/>
      <c r="BOK189" s="32"/>
      <c r="BOL189" s="32"/>
      <c r="BOM189" s="32"/>
      <c r="BON189" s="34"/>
      <c r="BOO189" s="35"/>
      <c r="BOP189" s="36"/>
      <c r="BOQ189" s="45"/>
      <c r="BOR189" s="41"/>
      <c r="BOS189" s="46"/>
      <c r="BOT189" s="39"/>
      <c r="BOU189" s="138"/>
      <c r="BOV189" s="1805"/>
      <c r="BOW189" s="1806"/>
      <c r="BOX189" s="41"/>
      <c r="BOY189" s="41"/>
      <c r="BOZ189" s="41"/>
      <c r="BPA189" s="42"/>
      <c r="BPB189" s="41"/>
      <c r="BPC189" s="42"/>
      <c r="BPD189" s="43"/>
      <c r="BPE189" s="29"/>
      <c r="BPF189" s="30"/>
      <c r="BPG189" s="31"/>
      <c r="BPH189" s="32"/>
      <c r="BPI189" s="32"/>
      <c r="BPJ189" s="34"/>
      <c r="BPK189" s="34"/>
      <c r="BPL189" s="34"/>
      <c r="BPM189" s="32"/>
      <c r="BPN189" s="32"/>
      <c r="BPO189" s="32"/>
      <c r="BPP189" s="34"/>
      <c r="BPQ189" s="35"/>
      <c r="BPR189" s="36"/>
      <c r="BPS189" s="45"/>
      <c r="BPT189" s="41"/>
      <c r="BPU189" s="46"/>
      <c r="BPV189" s="39"/>
      <c r="BPW189" s="138"/>
      <c r="BPX189" s="1805"/>
      <c r="BPY189" s="1806"/>
      <c r="BPZ189" s="41"/>
      <c r="BQA189" s="41"/>
      <c r="BQB189" s="41"/>
      <c r="BQC189" s="42"/>
      <c r="BQD189" s="41"/>
      <c r="BQE189" s="42"/>
      <c r="BQF189" s="43"/>
      <c r="BQG189" s="29"/>
      <c r="BQH189" s="30"/>
      <c r="BQI189" s="31"/>
      <c r="BQJ189" s="32"/>
      <c r="BQK189" s="32"/>
      <c r="BQL189" s="34"/>
      <c r="BQM189" s="34"/>
      <c r="BQN189" s="34"/>
      <c r="BQO189" s="32"/>
      <c r="BQP189" s="32"/>
      <c r="BQQ189" s="32"/>
      <c r="BQR189" s="34"/>
      <c r="BQS189" s="35"/>
      <c r="BQT189" s="36"/>
      <c r="BQU189" s="45"/>
      <c r="BQV189" s="41"/>
      <c r="BQW189" s="46"/>
      <c r="BQX189" s="39"/>
      <c r="BQY189" s="138"/>
      <c r="BQZ189" s="1805"/>
      <c r="BRA189" s="1806"/>
      <c r="BRB189" s="41"/>
      <c r="BRC189" s="41"/>
      <c r="BRD189" s="41"/>
      <c r="BRE189" s="42"/>
      <c r="BRF189" s="41"/>
      <c r="BRG189" s="42"/>
      <c r="BRH189" s="43"/>
      <c r="BRI189" s="29"/>
      <c r="BRJ189" s="30"/>
      <c r="BRK189" s="31"/>
      <c r="BRL189" s="32"/>
      <c r="BRM189" s="32"/>
      <c r="BRN189" s="34"/>
      <c r="BRO189" s="34"/>
      <c r="BRP189" s="34"/>
      <c r="BRQ189" s="32"/>
      <c r="BRR189" s="32"/>
      <c r="BRS189" s="32"/>
      <c r="BRT189" s="34"/>
      <c r="BRU189" s="35"/>
      <c r="BRV189" s="36"/>
      <c r="BRW189" s="45"/>
      <c r="BRX189" s="41"/>
      <c r="BRY189" s="46"/>
      <c r="BRZ189" s="39"/>
      <c r="BSA189" s="138"/>
      <c r="BSB189" s="1805"/>
      <c r="BSC189" s="1806"/>
      <c r="BSD189" s="41"/>
      <c r="BSE189" s="41"/>
      <c r="BSF189" s="41"/>
      <c r="BSG189" s="42"/>
      <c r="BSH189" s="41"/>
      <c r="BSI189" s="42"/>
      <c r="BSJ189" s="43"/>
      <c r="BSK189" s="29"/>
      <c r="BSL189" s="30"/>
      <c r="BSM189" s="31"/>
      <c r="BSN189" s="32"/>
      <c r="BSO189" s="32"/>
      <c r="BSP189" s="34"/>
      <c r="BSQ189" s="34"/>
      <c r="BSR189" s="34"/>
      <c r="BSS189" s="32"/>
      <c r="BST189" s="32"/>
      <c r="BSU189" s="32"/>
      <c r="BSV189" s="34"/>
      <c r="BSW189" s="35"/>
      <c r="BSX189" s="36"/>
      <c r="BSY189" s="45"/>
      <c r="BSZ189" s="41"/>
      <c r="BTA189" s="46"/>
      <c r="BTB189" s="39"/>
      <c r="BTC189" s="138"/>
      <c r="BTD189" s="1805"/>
      <c r="BTE189" s="1806"/>
      <c r="BTF189" s="41"/>
      <c r="BTG189" s="41"/>
      <c r="BTH189" s="41"/>
      <c r="BTI189" s="42"/>
      <c r="BTJ189" s="41"/>
      <c r="BTK189" s="42"/>
      <c r="BTL189" s="43"/>
      <c r="BTM189" s="29"/>
      <c r="BTN189" s="30"/>
      <c r="BTO189" s="31"/>
      <c r="BTP189" s="32"/>
      <c r="BTQ189" s="32"/>
      <c r="BTR189" s="34"/>
      <c r="BTS189" s="34"/>
      <c r="BTT189" s="34"/>
      <c r="BTU189" s="32"/>
      <c r="BTV189" s="32"/>
      <c r="BTW189" s="32"/>
      <c r="BTX189" s="34"/>
      <c r="BTY189" s="35"/>
      <c r="BTZ189" s="36"/>
      <c r="BUA189" s="45"/>
      <c r="BUB189" s="41"/>
      <c r="BUC189" s="46"/>
      <c r="BUD189" s="39"/>
      <c r="BUE189" s="138"/>
      <c r="BUF189" s="1805"/>
      <c r="BUG189" s="1806"/>
      <c r="BUH189" s="41"/>
      <c r="BUI189" s="41"/>
      <c r="BUJ189" s="41"/>
      <c r="BUK189" s="42"/>
      <c r="BUL189" s="41"/>
      <c r="BUM189" s="42"/>
      <c r="BUN189" s="43"/>
      <c r="BUO189" s="29"/>
      <c r="BUP189" s="30"/>
      <c r="BUQ189" s="31"/>
      <c r="BUR189" s="32"/>
      <c r="BUS189" s="32"/>
      <c r="BUT189" s="34"/>
      <c r="BUU189" s="34"/>
      <c r="BUV189" s="34"/>
      <c r="BUW189" s="32"/>
      <c r="BUX189" s="32"/>
      <c r="BUY189" s="32"/>
      <c r="BUZ189" s="34"/>
      <c r="BVA189" s="35"/>
      <c r="BVB189" s="36"/>
      <c r="BVC189" s="45"/>
      <c r="BVD189" s="41"/>
      <c r="BVE189" s="46"/>
      <c r="BVF189" s="39"/>
      <c r="BVG189" s="138"/>
      <c r="BVH189" s="1805"/>
      <c r="BVI189" s="1806"/>
      <c r="BVJ189" s="41"/>
      <c r="BVK189" s="41"/>
      <c r="BVL189" s="41"/>
      <c r="BVM189" s="42"/>
      <c r="BVN189" s="41"/>
      <c r="BVO189" s="42"/>
      <c r="BVP189" s="43"/>
      <c r="BVQ189" s="29"/>
      <c r="BVR189" s="30"/>
      <c r="BVS189" s="31"/>
      <c r="BVT189" s="32"/>
      <c r="BVU189" s="32"/>
      <c r="BVV189" s="34"/>
      <c r="BVW189" s="34"/>
      <c r="BVX189" s="34"/>
      <c r="BVY189" s="32"/>
      <c r="BVZ189" s="32"/>
      <c r="BWA189" s="32"/>
      <c r="BWB189" s="34"/>
      <c r="BWC189" s="35"/>
      <c r="BWD189" s="36"/>
      <c r="BWE189" s="45"/>
      <c r="BWF189" s="41"/>
      <c r="BWG189" s="46"/>
      <c r="BWH189" s="39"/>
      <c r="BWI189" s="138"/>
      <c r="BWJ189" s="1805"/>
      <c r="BWK189" s="1806"/>
      <c r="BWL189" s="41"/>
      <c r="BWM189" s="41"/>
      <c r="BWN189" s="41"/>
      <c r="BWO189" s="42"/>
      <c r="BWP189" s="41"/>
      <c r="BWQ189" s="42"/>
      <c r="BWR189" s="43"/>
      <c r="BWS189" s="29"/>
      <c r="BWT189" s="30"/>
      <c r="BWU189" s="31"/>
      <c r="BWV189" s="32"/>
      <c r="BWW189" s="32"/>
      <c r="BWX189" s="34"/>
      <c r="BWY189" s="34"/>
      <c r="BWZ189" s="34"/>
      <c r="BXA189" s="32"/>
      <c r="BXB189" s="32"/>
      <c r="BXC189" s="32"/>
      <c r="BXD189" s="34"/>
      <c r="BXE189" s="35"/>
      <c r="BXF189" s="36"/>
      <c r="BXG189" s="45"/>
      <c r="BXH189" s="41"/>
      <c r="BXI189" s="46"/>
      <c r="BXJ189" s="39"/>
      <c r="BXK189" s="138"/>
      <c r="BXL189" s="1805"/>
      <c r="BXM189" s="1806"/>
      <c r="BXN189" s="41"/>
      <c r="BXO189" s="41"/>
      <c r="BXP189" s="41"/>
      <c r="BXQ189" s="42"/>
      <c r="BXR189" s="41"/>
      <c r="BXS189" s="42"/>
      <c r="BXT189" s="43"/>
      <c r="BXU189" s="29"/>
      <c r="BXV189" s="30"/>
      <c r="BXW189" s="31"/>
      <c r="BXX189" s="32"/>
      <c r="BXY189" s="32"/>
      <c r="BXZ189" s="34"/>
      <c r="BYA189" s="34"/>
      <c r="BYB189" s="34"/>
      <c r="BYC189" s="32"/>
      <c r="BYD189" s="32"/>
      <c r="BYE189" s="32"/>
      <c r="BYF189" s="34"/>
      <c r="BYG189" s="35"/>
      <c r="BYH189" s="36"/>
      <c r="BYI189" s="45"/>
      <c r="BYJ189" s="41"/>
      <c r="BYK189" s="46"/>
      <c r="BYL189" s="39"/>
      <c r="BYM189" s="138"/>
      <c r="BYN189" s="1805"/>
      <c r="BYO189" s="1806"/>
      <c r="BYP189" s="41"/>
      <c r="BYQ189" s="41"/>
      <c r="BYR189" s="41"/>
      <c r="BYS189" s="42"/>
      <c r="BYT189" s="41"/>
      <c r="BYU189" s="42"/>
      <c r="BYV189" s="43"/>
      <c r="BYW189" s="29"/>
      <c r="BYX189" s="30"/>
      <c r="BYY189" s="31"/>
      <c r="BYZ189" s="32"/>
      <c r="BZA189" s="32"/>
      <c r="BZB189" s="34"/>
      <c r="BZC189" s="34"/>
      <c r="BZD189" s="34"/>
      <c r="BZE189" s="32"/>
      <c r="BZF189" s="32"/>
      <c r="BZG189" s="32"/>
      <c r="BZH189" s="34"/>
      <c r="BZI189" s="35"/>
      <c r="BZJ189" s="36"/>
      <c r="BZK189" s="45"/>
      <c r="BZL189" s="41"/>
      <c r="BZM189" s="46"/>
      <c r="BZN189" s="39"/>
      <c r="BZO189" s="138"/>
      <c r="BZP189" s="1805"/>
      <c r="BZQ189" s="1806"/>
      <c r="BZR189" s="41"/>
      <c r="BZS189" s="41"/>
      <c r="BZT189" s="41"/>
      <c r="BZU189" s="42"/>
      <c r="BZV189" s="41"/>
      <c r="BZW189" s="42"/>
      <c r="BZX189" s="43"/>
      <c r="BZY189" s="29"/>
      <c r="BZZ189" s="30"/>
      <c r="CAA189" s="31"/>
      <c r="CAB189" s="32"/>
      <c r="CAC189" s="32"/>
      <c r="CAD189" s="34"/>
      <c r="CAE189" s="34"/>
      <c r="CAF189" s="34"/>
      <c r="CAG189" s="32"/>
      <c r="CAH189" s="32"/>
      <c r="CAI189" s="32"/>
      <c r="CAJ189" s="34"/>
      <c r="CAK189" s="35"/>
      <c r="CAL189" s="36"/>
      <c r="CAM189" s="45"/>
      <c r="CAN189" s="41"/>
      <c r="CAO189" s="46"/>
      <c r="CAP189" s="39"/>
      <c r="CAQ189" s="138"/>
      <c r="CAR189" s="1805"/>
      <c r="CAS189" s="1806"/>
      <c r="CAT189" s="41"/>
      <c r="CAU189" s="41"/>
      <c r="CAV189" s="41"/>
      <c r="CAW189" s="42"/>
      <c r="CAX189" s="41"/>
      <c r="CAY189" s="42"/>
      <c r="CAZ189" s="43"/>
      <c r="CBA189" s="29"/>
      <c r="CBB189" s="30"/>
      <c r="CBC189" s="31"/>
      <c r="CBD189" s="32"/>
      <c r="CBE189" s="32"/>
      <c r="CBF189" s="34"/>
      <c r="CBG189" s="34"/>
      <c r="CBH189" s="34"/>
      <c r="CBI189" s="32"/>
      <c r="CBJ189" s="32"/>
      <c r="CBK189" s="32"/>
      <c r="CBL189" s="34"/>
      <c r="CBM189" s="35"/>
      <c r="CBN189" s="36"/>
      <c r="CBO189" s="45"/>
      <c r="CBP189" s="41"/>
      <c r="CBQ189" s="46"/>
      <c r="CBR189" s="39"/>
      <c r="CBS189" s="138"/>
      <c r="CBT189" s="1805"/>
      <c r="CBU189" s="1806"/>
      <c r="CBV189" s="41"/>
      <c r="CBW189" s="41"/>
      <c r="CBX189" s="41"/>
      <c r="CBY189" s="42"/>
      <c r="CBZ189" s="41"/>
      <c r="CCA189" s="42"/>
      <c r="CCB189" s="43"/>
      <c r="CCC189" s="29"/>
      <c r="CCD189" s="30"/>
      <c r="CCE189" s="31"/>
      <c r="CCF189" s="32"/>
      <c r="CCG189" s="32"/>
      <c r="CCH189" s="34"/>
      <c r="CCI189" s="34"/>
      <c r="CCJ189" s="34"/>
      <c r="CCK189" s="32"/>
      <c r="CCL189" s="32"/>
      <c r="CCM189" s="32"/>
      <c r="CCN189" s="34"/>
      <c r="CCO189" s="35"/>
      <c r="CCP189" s="36"/>
      <c r="CCQ189" s="45"/>
      <c r="CCR189" s="41"/>
      <c r="CCS189" s="46"/>
      <c r="CCT189" s="39"/>
      <c r="CCU189" s="138"/>
      <c r="CCV189" s="1805"/>
      <c r="CCW189" s="1806"/>
      <c r="CCX189" s="41"/>
      <c r="CCY189" s="41"/>
      <c r="CCZ189" s="41"/>
      <c r="CDA189" s="42"/>
      <c r="CDB189" s="41"/>
      <c r="CDC189" s="42"/>
      <c r="CDD189" s="43"/>
      <c r="CDE189" s="29"/>
      <c r="CDF189" s="30"/>
      <c r="CDG189" s="31"/>
      <c r="CDH189" s="32"/>
      <c r="CDI189" s="32"/>
      <c r="CDJ189" s="34"/>
      <c r="CDK189" s="34"/>
      <c r="CDL189" s="34"/>
      <c r="CDM189" s="32"/>
      <c r="CDN189" s="32"/>
      <c r="CDO189" s="32"/>
      <c r="CDP189" s="34"/>
      <c r="CDQ189" s="35"/>
      <c r="CDR189" s="36"/>
      <c r="CDS189" s="45"/>
      <c r="CDT189" s="41"/>
      <c r="CDU189" s="46"/>
      <c r="CDV189" s="39"/>
      <c r="CDW189" s="138"/>
      <c r="CDX189" s="1805"/>
      <c r="CDY189" s="1806"/>
      <c r="CDZ189" s="41"/>
      <c r="CEA189" s="41"/>
      <c r="CEB189" s="41"/>
      <c r="CEC189" s="42"/>
      <c r="CED189" s="41"/>
      <c r="CEE189" s="42"/>
      <c r="CEF189" s="43"/>
      <c r="CEG189" s="29"/>
      <c r="CEH189" s="30"/>
      <c r="CEI189" s="31"/>
      <c r="CEJ189" s="32"/>
      <c r="CEK189" s="32"/>
      <c r="CEL189" s="34"/>
      <c r="CEM189" s="34"/>
      <c r="CEN189" s="34"/>
      <c r="CEO189" s="32"/>
      <c r="CEP189" s="32"/>
      <c r="CEQ189" s="32"/>
      <c r="CER189" s="34"/>
      <c r="CES189" s="35"/>
      <c r="CET189" s="36"/>
      <c r="CEU189" s="45"/>
      <c r="CEV189" s="41"/>
      <c r="CEW189" s="46"/>
      <c r="CEX189" s="39"/>
      <c r="CEY189" s="138"/>
      <c r="CEZ189" s="1805"/>
      <c r="CFA189" s="1806"/>
      <c r="CFB189" s="41"/>
      <c r="CFC189" s="41"/>
      <c r="CFD189" s="41"/>
      <c r="CFE189" s="42"/>
      <c r="CFF189" s="41"/>
      <c r="CFG189" s="42"/>
      <c r="CFH189" s="43"/>
      <c r="CFI189" s="29"/>
      <c r="CFJ189" s="30"/>
      <c r="CFK189" s="31"/>
      <c r="CFL189" s="32"/>
      <c r="CFM189" s="32"/>
      <c r="CFN189" s="34"/>
      <c r="CFO189" s="34"/>
      <c r="CFP189" s="34"/>
      <c r="CFQ189" s="32"/>
      <c r="CFR189" s="32"/>
      <c r="CFS189" s="32"/>
      <c r="CFT189" s="34"/>
      <c r="CFU189" s="35"/>
      <c r="CFV189" s="36"/>
      <c r="CFW189" s="45"/>
      <c r="CFX189" s="41"/>
      <c r="CFY189" s="46"/>
      <c r="CFZ189" s="39"/>
      <c r="CGA189" s="138"/>
      <c r="CGB189" s="1805"/>
      <c r="CGC189" s="1806"/>
      <c r="CGD189" s="41"/>
      <c r="CGE189" s="41"/>
      <c r="CGF189" s="41"/>
      <c r="CGG189" s="42"/>
      <c r="CGH189" s="41"/>
      <c r="CGI189" s="42"/>
      <c r="CGJ189" s="43"/>
      <c r="CGK189" s="29"/>
      <c r="CGL189" s="30"/>
      <c r="CGM189" s="31"/>
      <c r="CGN189" s="32"/>
      <c r="CGO189" s="32"/>
      <c r="CGP189" s="34"/>
      <c r="CGQ189" s="34"/>
      <c r="CGR189" s="34"/>
      <c r="CGS189" s="32"/>
      <c r="CGT189" s="32"/>
      <c r="CGU189" s="32"/>
      <c r="CGV189" s="34"/>
      <c r="CGW189" s="35"/>
      <c r="CGX189" s="36"/>
      <c r="CGY189" s="45"/>
      <c r="CGZ189" s="41"/>
      <c r="CHA189" s="46"/>
      <c r="CHB189" s="39"/>
      <c r="CHC189" s="138"/>
      <c r="CHD189" s="1805"/>
      <c r="CHE189" s="1806"/>
      <c r="CHF189" s="41"/>
      <c r="CHG189" s="41"/>
      <c r="CHH189" s="41"/>
      <c r="CHI189" s="42"/>
      <c r="CHJ189" s="41"/>
      <c r="CHK189" s="42"/>
      <c r="CHL189" s="43"/>
      <c r="CHM189" s="29"/>
      <c r="CHN189" s="30"/>
      <c r="CHO189" s="31"/>
      <c r="CHP189" s="32"/>
      <c r="CHQ189" s="32"/>
      <c r="CHR189" s="34"/>
      <c r="CHS189" s="34"/>
      <c r="CHT189" s="34"/>
      <c r="CHU189" s="32"/>
      <c r="CHV189" s="32"/>
      <c r="CHW189" s="32"/>
      <c r="CHX189" s="34"/>
      <c r="CHY189" s="35"/>
      <c r="CHZ189" s="36"/>
      <c r="CIA189" s="45"/>
      <c r="CIB189" s="41"/>
      <c r="CIC189" s="46"/>
      <c r="CID189" s="39"/>
      <c r="CIE189" s="138"/>
      <c r="CIF189" s="1805"/>
      <c r="CIG189" s="1806"/>
      <c r="CIH189" s="41"/>
      <c r="CII189" s="41"/>
      <c r="CIJ189" s="41"/>
      <c r="CIK189" s="42"/>
      <c r="CIL189" s="41"/>
      <c r="CIM189" s="42"/>
      <c r="CIN189" s="43"/>
      <c r="CIO189" s="29"/>
      <c r="CIP189" s="30"/>
      <c r="CIQ189" s="31"/>
      <c r="CIR189" s="32"/>
      <c r="CIS189" s="32"/>
      <c r="CIT189" s="34"/>
      <c r="CIU189" s="34"/>
      <c r="CIV189" s="34"/>
      <c r="CIW189" s="32"/>
      <c r="CIX189" s="32"/>
      <c r="CIY189" s="32"/>
      <c r="CIZ189" s="34"/>
      <c r="CJA189" s="35"/>
      <c r="CJB189" s="36"/>
      <c r="CJC189" s="45"/>
      <c r="CJD189" s="41"/>
      <c r="CJE189" s="46"/>
      <c r="CJF189" s="39"/>
      <c r="CJG189" s="138"/>
      <c r="CJH189" s="1805"/>
      <c r="CJI189" s="1806"/>
      <c r="CJJ189" s="41"/>
      <c r="CJK189" s="41"/>
      <c r="CJL189" s="41"/>
      <c r="CJM189" s="42"/>
      <c r="CJN189" s="41"/>
      <c r="CJO189" s="42"/>
      <c r="CJP189" s="43"/>
      <c r="CJQ189" s="29"/>
      <c r="CJR189" s="30"/>
      <c r="CJS189" s="31"/>
      <c r="CJT189" s="32"/>
      <c r="CJU189" s="32"/>
      <c r="CJV189" s="34"/>
      <c r="CJW189" s="34"/>
      <c r="CJX189" s="34"/>
      <c r="CJY189" s="32"/>
      <c r="CJZ189" s="32"/>
      <c r="CKA189" s="32"/>
      <c r="CKB189" s="34"/>
      <c r="CKC189" s="35"/>
      <c r="CKD189" s="36"/>
      <c r="CKE189" s="45"/>
      <c r="CKF189" s="41"/>
      <c r="CKG189" s="46"/>
      <c r="CKH189" s="39"/>
      <c r="CKI189" s="138"/>
      <c r="CKJ189" s="1805"/>
      <c r="CKK189" s="1806"/>
      <c r="CKL189" s="41"/>
      <c r="CKM189" s="41"/>
      <c r="CKN189" s="41"/>
      <c r="CKO189" s="42"/>
      <c r="CKP189" s="41"/>
      <c r="CKQ189" s="42"/>
      <c r="CKR189" s="43"/>
      <c r="CKS189" s="29"/>
      <c r="CKT189" s="30"/>
      <c r="CKU189" s="31"/>
      <c r="CKV189" s="32"/>
      <c r="CKW189" s="32"/>
      <c r="CKX189" s="34"/>
      <c r="CKY189" s="34"/>
      <c r="CKZ189" s="34"/>
      <c r="CLA189" s="32"/>
      <c r="CLB189" s="32"/>
      <c r="CLC189" s="32"/>
      <c r="CLD189" s="34"/>
      <c r="CLE189" s="35"/>
      <c r="CLF189" s="36"/>
      <c r="CLG189" s="45"/>
      <c r="CLH189" s="41"/>
      <c r="CLI189" s="46"/>
      <c r="CLJ189" s="39"/>
      <c r="CLK189" s="138"/>
      <c r="CLL189" s="1805"/>
      <c r="CLM189" s="1806"/>
      <c r="CLN189" s="41"/>
      <c r="CLO189" s="41"/>
      <c r="CLP189" s="41"/>
      <c r="CLQ189" s="42"/>
      <c r="CLR189" s="41"/>
      <c r="CLS189" s="42"/>
      <c r="CLT189" s="43"/>
      <c r="CLU189" s="29"/>
      <c r="CLV189" s="30"/>
      <c r="CLW189" s="31"/>
      <c r="CLX189" s="32"/>
      <c r="CLY189" s="32"/>
      <c r="CLZ189" s="34"/>
      <c r="CMA189" s="34"/>
      <c r="CMB189" s="34"/>
      <c r="CMC189" s="32"/>
      <c r="CMD189" s="32"/>
      <c r="CME189" s="32"/>
      <c r="CMF189" s="34"/>
      <c r="CMG189" s="35"/>
      <c r="CMH189" s="36"/>
      <c r="CMI189" s="45"/>
      <c r="CMJ189" s="41"/>
      <c r="CMK189" s="46"/>
      <c r="CML189" s="39"/>
      <c r="CMM189" s="138"/>
      <c r="CMN189" s="1805"/>
      <c r="CMO189" s="1806"/>
      <c r="CMP189" s="41"/>
      <c r="CMQ189" s="41"/>
      <c r="CMR189" s="41"/>
      <c r="CMS189" s="42"/>
      <c r="CMT189" s="41"/>
      <c r="CMU189" s="42"/>
      <c r="CMV189" s="43"/>
      <c r="CMW189" s="29"/>
      <c r="CMX189" s="30"/>
      <c r="CMY189" s="31"/>
      <c r="CMZ189" s="32"/>
      <c r="CNA189" s="32"/>
      <c r="CNB189" s="34"/>
      <c r="CNC189" s="34"/>
      <c r="CND189" s="34"/>
      <c r="CNE189" s="32"/>
      <c r="CNF189" s="32"/>
      <c r="CNG189" s="32"/>
      <c r="CNH189" s="34"/>
      <c r="CNI189" s="35"/>
      <c r="CNJ189" s="36"/>
      <c r="CNK189" s="45"/>
      <c r="CNL189" s="41"/>
      <c r="CNM189" s="46"/>
      <c r="CNN189" s="39"/>
      <c r="CNO189" s="138"/>
      <c r="CNP189" s="1805"/>
      <c r="CNQ189" s="1806"/>
      <c r="CNR189" s="41"/>
      <c r="CNS189" s="41"/>
      <c r="CNT189" s="41"/>
      <c r="CNU189" s="42"/>
      <c r="CNV189" s="41"/>
      <c r="CNW189" s="42"/>
      <c r="CNX189" s="43"/>
      <c r="CNY189" s="29"/>
      <c r="CNZ189" s="30"/>
      <c r="COA189" s="31"/>
      <c r="COB189" s="32"/>
      <c r="COC189" s="32"/>
      <c r="COD189" s="34"/>
      <c r="COE189" s="34"/>
      <c r="COF189" s="34"/>
      <c r="COG189" s="32"/>
      <c r="COH189" s="32"/>
      <c r="COI189" s="32"/>
      <c r="COJ189" s="34"/>
      <c r="COK189" s="35"/>
      <c r="COL189" s="36"/>
      <c r="COM189" s="45"/>
      <c r="CON189" s="41"/>
      <c r="COO189" s="46"/>
      <c r="COP189" s="39"/>
      <c r="COQ189" s="138"/>
      <c r="COR189" s="1805"/>
      <c r="COS189" s="1806"/>
      <c r="COT189" s="41"/>
      <c r="COU189" s="41"/>
      <c r="COV189" s="41"/>
      <c r="COW189" s="42"/>
      <c r="COX189" s="41"/>
      <c r="COY189" s="42"/>
      <c r="COZ189" s="43"/>
      <c r="CPA189" s="29"/>
      <c r="CPB189" s="30"/>
      <c r="CPC189" s="31"/>
      <c r="CPD189" s="32"/>
      <c r="CPE189" s="32"/>
      <c r="CPF189" s="34"/>
      <c r="CPG189" s="34"/>
      <c r="CPH189" s="34"/>
      <c r="CPI189" s="32"/>
      <c r="CPJ189" s="32"/>
      <c r="CPK189" s="32"/>
      <c r="CPL189" s="34"/>
      <c r="CPM189" s="35"/>
      <c r="CPN189" s="36"/>
      <c r="CPO189" s="45"/>
      <c r="CPP189" s="41"/>
      <c r="CPQ189" s="46"/>
      <c r="CPR189" s="39"/>
      <c r="CPS189" s="138"/>
      <c r="CPT189" s="1805"/>
      <c r="CPU189" s="1806"/>
      <c r="CPV189" s="41"/>
      <c r="CPW189" s="41"/>
      <c r="CPX189" s="41"/>
      <c r="CPY189" s="42"/>
      <c r="CPZ189" s="41"/>
      <c r="CQA189" s="42"/>
      <c r="CQB189" s="43"/>
      <c r="CQC189" s="29"/>
      <c r="CQD189" s="30"/>
      <c r="CQE189" s="31"/>
      <c r="CQF189" s="32"/>
      <c r="CQG189" s="32"/>
      <c r="CQH189" s="34"/>
      <c r="CQI189" s="34"/>
      <c r="CQJ189" s="34"/>
      <c r="CQK189" s="32"/>
      <c r="CQL189" s="32"/>
      <c r="CQM189" s="32"/>
      <c r="CQN189" s="34"/>
      <c r="CQO189" s="35"/>
      <c r="CQP189" s="36"/>
      <c r="CQQ189" s="45"/>
      <c r="CQR189" s="41"/>
      <c r="CQS189" s="46"/>
      <c r="CQT189" s="39"/>
      <c r="CQU189" s="138"/>
      <c r="CQV189" s="1805"/>
      <c r="CQW189" s="1806"/>
      <c r="CQX189" s="41"/>
      <c r="CQY189" s="41"/>
      <c r="CQZ189" s="41"/>
      <c r="CRA189" s="42"/>
      <c r="CRB189" s="41"/>
      <c r="CRC189" s="42"/>
      <c r="CRD189" s="43"/>
      <c r="CRE189" s="29"/>
      <c r="CRF189" s="30"/>
      <c r="CRG189" s="31"/>
      <c r="CRH189" s="32"/>
      <c r="CRI189" s="32"/>
      <c r="CRJ189" s="34"/>
      <c r="CRK189" s="34"/>
      <c r="CRL189" s="34"/>
      <c r="CRM189" s="32"/>
      <c r="CRN189" s="32"/>
      <c r="CRO189" s="32"/>
      <c r="CRP189" s="34"/>
      <c r="CRQ189" s="35"/>
      <c r="CRR189" s="36"/>
      <c r="CRS189" s="45"/>
      <c r="CRT189" s="41"/>
      <c r="CRU189" s="46"/>
      <c r="CRV189" s="39"/>
      <c r="CRW189" s="138"/>
      <c r="CRX189" s="1805"/>
      <c r="CRY189" s="1806"/>
      <c r="CRZ189" s="41"/>
      <c r="CSA189" s="41"/>
      <c r="CSB189" s="41"/>
      <c r="CSC189" s="42"/>
      <c r="CSD189" s="41"/>
      <c r="CSE189" s="42"/>
      <c r="CSF189" s="43"/>
      <c r="CSG189" s="29"/>
      <c r="CSH189" s="30"/>
      <c r="CSI189" s="31"/>
      <c r="CSJ189" s="32"/>
      <c r="CSK189" s="32"/>
      <c r="CSL189" s="34"/>
      <c r="CSM189" s="34"/>
      <c r="CSN189" s="34"/>
      <c r="CSO189" s="32"/>
      <c r="CSP189" s="32"/>
      <c r="CSQ189" s="32"/>
      <c r="CSR189" s="34"/>
      <c r="CSS189" s="35"/>
      <c r="CST189" s="36"/>
      <c r="CSU189" s="45"/>
      <c r="CSV189" s="41"/>
      <c r="CSW189" s="46"/>
      <c r="CSX189" s="39"/>
      <c r="CSY189" s="138"/>
      <c r="CSZ189" s="1805"/>
      <c r="CTA189" s="1806"/>
      <c r="CTB189" s="41"/>
      <c r="CTC189" s="41"/>
      <c r="CTD189" s="41"/>
      <c r="CTE189" s="42"/>
      <c r="CTF189" s="41"/>
      <c r="CTG189" s="42"/>
      <c r="CTH189" s="43"/>
      <c r="CTI189" s="29"/>
      <c r="CTJ189" s="30"/>
      <c r="CTK189" s="31"/>
      <c r="CTL189" s="32"/>
      <c r="CTM189" s="32"/>
      <c r="CTN189" s="34"/>
      <c r="CTO189" s="34"/>
      <c r="CTP189" s="34"/>
      <c r="CTQ189" s="32"/>
      <c r="CTR189" s="32"/>
      <c r="CTS189" s="32"/>
      <c r="CTT189" s="34"/>
      <c r="CTU189" s="35"/>
      <c r="CTV189" s="36"/>
      <c r="CTW189" s="45"/>
      <c r="CTX189" s="41"/>
      <c r="CTY189" s="46"/>
      <c r="CTZ189" s="39"/>
      <c r="CUA189" s="138"/>
      <c r="CUB189" s="1805"/>
      <c r="CUC189" s="1806"/>
      <c r="CUD189" s="41"/>
      <c r="CUE189" s="41"/>
      <c r="CUF189" s="41"/>
      <c r="CUG189" s="42"/>
      <c r="CUH189" s="41"/>
      <c r="CUI189" s="42"/>
      <c r="CUJ189" s="43"/>
      <c r="CUK189" s="29"/>
      <c r="CUL189" s="30"/>
      <c r="CUM189" s="31"/>
      <c r="CUN189" s="32"/>
      <c r="CUO189" s="32"/>
      <c r="CUP189" s="34"/>
      <c r="CUQ189" s="34"/>
      <c r="CUR189" s="34"/>
      <c r="CUS189" s="32"/>
      <c r="CUT189" s="32"/>
      <c r="CUU189" s="32"/>
      <c r="CUV189" s="34"/>
      <c r="CUW189" s="35"/>
      <c r="CUX189" s="36"/>
      <c r="CUY189" s="45"/>
      <c r="CUZ189" s="41"/>
      <c r="CVA189" s="46"/>
      <c r="CVB189" s="39"/>
      <c r="CVC189" s="138"/>
      <c r="CVD189" s="1805"/>
      <c r="CVE189" s="1806"/>
      <c r="CVF189" s="41"/>
      <c r="CVG189" s="41"/>
      <c r="CVH189" s="41"/>
      <c r="CVI189" s="42"/>
      <c r="CVJ189" s="41"/>
      <c r="CVK189" s="42"/>
      <c r="CVL189" s="43"/>
      <c r="CVM189" s="29"/>
      <c r="CVN189" s="30"/>
      <c r="CVO189" s="31"/>
      <c r="CVP189" s="32"/>
      <c r="CVQ189" s="32"/>
      <c r="CVR189" s="34"/>
      <c r="CVS189" s="34"/>
      <c r="CVT189" s="34"/>
      <c r="CVU189" s="32"/>
      <c r="CVV189" s="32"/>
      <c r="CVW189" s="32"/>
      <c r="CVX189" s="34"/>
      <c r="CVY189" s="35"/>
      <c r="CVZ189" s="36"/>
      <c r="CWA189" s="45"/>
      <c r="CWB189" s="41"/>
      <c r="CWC189" s="46"/>
      <c r="CWD189" s="39"/>
      <c r="CWE189" s="138"/>
      <c r="CWF189" s="1805"/>
      <c r="CWG189" s="1806"/>
      <c r="CWH189" s="41"/>
      <c r="CWI189" s="41"/>
      <c r="CWJ189" s="41"/>
      <c r="CWK189" s="42"/>
      <c r="CWL189" s="41"/>
      <c r="CWM189" s="42"/>
      <c r="CWN189" s="43"/>
      <c r="CWO189" s="29"/>
      <c r="CWP189" s="30"/>
      <c r="CWQ189" s="31"/>
      <c r="CWR189" s="32"/>
      <c r="CWS189" s="32"/>
      <c r="CWT189" s="34"/>
      <c r="CWU189" s="34"/>
      <c r="CWV189" s="34"/>
      <c r="CWW189" s="32"/>
      <c r="CWX189" s="32"/>
      <c r="CWY189" s="32"/>
      <c r="CWZ189" s="34"/>
      <c r="CXA189" s="35"/>
      <c r="CXB189" s="36"/>
      <c r="CXC189" s="45"/>
      <c r="CXD189" s="41"/>
      <c r="CXE189" s="46"/>
      <c r="CXF189" s="39"/>
      <c r="CXG189" s="138"/>
      <c r="CXH189" s="1805"/>
      <c r="CXI189" s="1806"/>
      <c r="CXJ189" s="41"/>
      <c r="CXK189" s="41"/>
      <c r="CXL189" s="41"/>
      <c r="CXM189" s="42"/>
      <c r="CXN189" s="41"/>
      <c r="CXO189" s="42"/>
      <c r="CXP189" s="43"/>
      <c r="CXQ189" s="29"/>
      <c r="CXR189" s="30"/>
      <c r="CXS189" s="31"/>
      <c r="CXT189" s="32"/>
      <c r="CXU189" s="32"/>
      <c r="CXV189" s="34"/>
      <c r="CXW189" s="34"/>
      <c r="CXX189" s="34"/>
      <c r="CXY189" s="32"/>
      <c r="CXZ189" s="32"/>
      <c r="CYA189" s="32"/>
      <c r="CYB189" s="34"/>
      <c r="CYC189" s="35"/>
      <c r="CYD189" s="36"/>
      <c r="CYE189" s="45"/>
      <c r="CYF189" s="41"/>
      <c r="CYG189" s="46"/>
      <c r="CYH189" s="39"/>
      <c r="CYI189" s="138"/>
      <c r="CYJ189" s="1805"/>
      <c r="CYK189" s="1806"/>
      <c r="CYL189" s="41"/>
      <c r="CYM189" s="41"/>
      <c r="CYN189" s="41"/>
      <c r="CYO189" s="42"/>
      <c r="CYP189" s="41"/>
      <c r="CYQ189" s="42"/>
      <c r="CYR189" s="43"/>
      <c r="CYS189" s="29"/>
      <c r="CYT189" s="30"/>
      <c r="CYU189" s="31"/>
      <c r="CYV189" s="32"/>
      <c r="CYW189" s="32"/>
      <c r="CYX189" s="34"/>
      <c r="CYY189" s="34"/>
      <c r="CYZ189" s="34"/>
      <c r="CZA189" s="32"/>
      <c r="CZB189" s="32"/>
      <c r="CZC189" s="32"/>
      <c r="CZD189" s="34"/>
      <c r="CZE189" s="35"/>
      <c r="CZF189" s="36"/>
      <c r="CZG189" s="45"/>
      <c r="CZH189" s="41"/>
      <c r="CZI189" s="46"/>
      <c r="CZJ189" s="39"/>
      <c r="CZK189" s="138"/>
      <c r="CZL189" s="1805"/>
      <c r="CZM189" s="1806"/>
      <c r="CZN189" s="41"/>
      <c r="CZO189" s="41"/>
      <c r="CZP189" s="41"/>
      <c r="CZQ189" s="42"/>
      <c r="CZR189" s="41"/>
      <c r="CZS189" s="42"/>
      <c r="CZT189" s="43"/>
      <c r="CZU189" s="29"/>
      <c r="CZV189" s="30"/>
      <c r="CZW189" s="31"/>
      <c r="CZX189" s="32"/>
      <c r="CZY189" s="32"/>
      <c r="CZZ189" s="34"/>
      <c r="DAA189" s="34"/>
      <c r="DAB189" s="34"/>
      <c r="DAC189" s="32"/>
      <c r="DAD189" s="32"/>
      <c r="DAE189" s="32"/>
      <c r="DAF189" s="34"/>
      <c r="DAG189" s="35"/>
      <c r="DAH189" s="36"/>
      <c r="DAI189" s="45"/>
      <c r="DAJ189" s="41"/>
      <c r="DAK189" s="46"/>
      <c r="DAL189" s="39"/>
      <c r="DAM189" s="138"/>
      <c r="DAN189" s="1805"/>
      <c r="DAO189" s="1806"/>
      <c r="DAP189" s="41"/>
      <c r="DAQ189" s="41"/>
      <c r="DAR189" s="41"/>
      <c r="DAS189" s="42"/>
      <c r="DAT189" s="41"/>
      <c r="DAU189" s="42"/>
      <c r="DAV189" s="43"/>
      <c r="DAW189" s="29"/>
      <c r="DAX189" s="30"/>
      <c r="DAY189" s="31"/>
      <c r="DAZ189" s="32"/>
      <c r="DBA189" s="32"/>
      <c r="DBB189" s="34"/>
      <c r="DBC189" s="34"/>
      <c r="DBD189" s="34"/>
      <c r="DBE189" s="32"/>
      <c r="DBF189" s="32"/>
      <c r="DBG189" s="32"/>
      <c r="DBH189" s="34"/>
      <c r="DBI189" s="35"/>
      <c r="DBJ189" s="36"/>
      <c r="DBK189" s="45"/>
      <c r="DBL189" s="41"/>
      <c r="DBM189" s="46"/>
      <c r="DBN189" s="39"/>
      <c r="DBO189" s="138"/>
      <c r="DBP189" s="1805"/>
      <c r="DBQ189" s="1806"/>
      <c r="DBR189" s="41"/>
      <c r="DBS189" s="41"/>
      <c r="DBT189" s="41"/>
      <c r="DBU189" s="42"/>
      <c r="DBV189" s="41"/>
      <c r="DBW189" s="42"/>
      <c r="DBX189" s="43"/>
      <c r="DBY189" s="29"/>
      <c r="DBZ189" s="30"/>
      <c r="DCA189" s="31"/>
      <c r="DCB189" s="32"/>
      <c r="DCC189" s="32"/>
      <c r="DCD189" s="34"/>
      <c r="DCE189" s="34"/>
      <c r="DCF189" s="34"/>
      <c r="DCG189" s="32"/>
      <c r="DCH189" s="32"/>
      <c r="DCI189" s="32"/>
      <c r="DCJ189" s="34"/>
      <c r="DCK189" s="35"/>
      <c r="DCL189" s="36"/>
      <c r="DCM189" s="45"/>
      <c r="DCN189" s="41"/>
      <c r="DCO189" s="46"/>
      <c r="DCP189" s="39"/>
      <c r="DCQ189" s="138"/>
      <c r="DCR189" s="1805"/>
      <c r="DCS189" s="1806"/>
      <c r="DCT189" s="41"/>
      <c r="DCU189" s="41"/>
      <c r="DCV189" s="41"/>
      <c r="DCW189" s="42"/>
      <c r="DCX189" s="41"/>
      <c r="DCY189" s="42"/>
      <c r="DCZ189" s="43"/>
      <c r="DDA189" s="29"/>
      <c r="DDB189" s="30"/>
      <c r="DDC189" s="31"/>
      <c r="DDD189" s="32"/>
      <c r="DDE189" s="32"/>
      <c r="DDF189" s="34"/>
      <c r="DDG189" s="34"/>
      <c r="DDH189" s="34"/>
      <c r="DDI189" s="32"/>
      <c r="DDJ189" s="32"/>
      <c r="DDK189" s="32"/>
      <c r="DDL189" s="34"/>
      <c r="DDM189" s="35"/>
      <c r="DDN189" s="36"/>
      <c r="DDO189" s="45"/>
      <c r="DDP189" s="41"/>
      <c r="DDQ189" s="46"/>
      <c r="DDR189" s="39"/>
      <c r="DDS189" s="138"/>
      <c r="DDT189" s="1805"/>
      <c r="DDU189" s="1806"/>
      <c r="DDV189" s="41"/>
      <c r="DDW189" s="41"/>
      <c r="DDX189" s="41"/>
      <c r="DDY189" s="42"/>
      <c r="DDZ189" s="41"/>
      <c r="DEA189" s="42"/>
      <c r="DEB189" s="43"/>
      <c r="DEC189" s="29"/>
      <c r="DED189" s="30"/>
      <c r="DEE189" s="31"/>
      <c r="DEF189" s="32"/>
      <c r="DEG189" s="32"/>
      <c r="DEH189" s="34"/>
      <c r="DEI189" s="34"/>
      <c r="DEJ189" s="34"/>
      <c r="DEK189" s="32"/>
      <c r="DEL189" s="32"/>
      <c r="DEM189" s="32"/>
      <c r="DEN189" s="34"/>
      <c r="DEO189" s="35"/>
      <c r="DEP189" s="36"/>
      <c r="DEQ189" s="45"/>
      <c r="DER189" s="41"/>
      <c r="DES189" s="46"/>
      <c r="DET189" s="39"/>
      <c r="DEU189" s="138"/>
      <c r="DEV189" s="1805"/>
      <c r="DEW189" s="1806"/>
      <c r="DEX189" s="41"/>
      <c r="DEY189" s="41"/>
      <c r="DEZ189" s="41"/>
      <c r="DFA189" s="42"/>
      <c r="DFB189" s="41"/>
      <c r="DFC189" s="42"/>
      <c r="DFD189" s="43"/>
      <c r="DFE189" s="29"/>
      <c r="DFF189" s="30"/>
      <c r="DFG189" s="31"/>
      <c r="DFH189" s="32"/>
      <c r="DFI189" s="32"/>
      <c r="DFJ189" s="34"/>
      <c r="DFK189" s="34"/>
      <c r="DFL189" s="34"/>
      <c r="DFM189" s="32"/>
      <c r="DFN189" s="32"/>
      <c r="DFO189" s="32"/>
      <c r="DFP189" s="34"/>
      <c r="DFQ189" s="35"/>
      <c r="DFR189" s="36"/>
      <c r="DFS189" s="45"/>
      <c r="DFT189" s="41"/>
      <c r="DFU189" s="46"/>
      <c r="DFV189" s="39"/>
      <c r="DFW189" s="138"/>
      <c r="DFX189" s="1805"/>
      <c r="DFY189" s="1806"/>
      <c r="DFZ189" s="41"/>
      <c r="DGA189" s="41"/>
      <c r="DGB189" s="41"/>
      <c r="DGC189" s="42"/>
      <c r="DGD189" s="41"/>
      <c r="DGE189" s="42"/>
      <c r="DGF189" s="43"/>
      <c r="DGG189" s="29"/>
      <c r="DGH189" s="30"/>
      <c r="DGI189" s="31"/>
      <c r="DGJ189" s="32"/>
      <c r="DGK189" s="32"/>
      <c r="DGL189" s="34"/>
      <c r="DGM189" s="34"/>
      <c r="DGN189" s="34"/>
      <c r="DGO189" s="32"/>
      <c r="DGP189" s="32"/>
      <c r="DGQ189" s="32"/>
      <c r="DGR189" s="34"/>
      <c r="DGS189" s="35"/>
      <c r="DGT189" s="36"/>
      <c r="DGU189" s="45"/>
      <c r="DGV189" s="41"/>
      <c r="DGW189" s="46"/>
      <c r="DGX189" s="39"/>
      <c r="DGY189" s="138"/>
      <c r="DGZ189" s="1805"/>
      <c r="DHA189" s="1806"/>
      <c r="DHB189" s="41"/>
      <c r="DHC189" s="41"/>
      <c r="DHD189" s="41"/>
      <c r="DHE189" s="42"/>
      <c r="DHF189" s="41"/>
      <c r="DHG189" s="42"/>
      <c r="DHH189" s="43"/>
      <c r="DHI189" s="29"/>
      <c r="DHJ189" s="30"/>
      <c r="DHK189" s="31"/>
      <c r="DHL189" s="32"/>
      <c r="DHM189" s="32"/>
      <c r="DHN189" s="34"/>
      <c r="DHO189" s="34"/>
      <c r="DHP189" s="34"/>
      <c r="DHQ189" s="32"/>
      <c r="DHR189" s="32"/>
      <c r="DHS189" s="32"/>
      <c r="DHT189" s="34"/>
      <c r="DHU189" s="35"/>
      <c r="DHV189" s="36"/>
      <c r="DHW189" s="45"/>
      <c r="DHX189" s="41"/>
      <c r="DHY189" s="46"/>
      <c r="DHZ189" s="39"/>
      <c r="DIA189" s="138"/>
      <c r="DIB189" s="1805"/>
      <c r="DIC189" s="1806"/>
      <c r="DID189" s="41"/>
      <c r="DIE189" s="41"/>
      <c r="DIF189" s="41"/>
      <c r="DIG189" s="42"/>
      <c r="DIH189" s="41"/>
      <c r="DII189" s="42"/>
      <c r="DIJ189" s="43"/>
      <c r="DIK189" s="29"/>
      <c r="DIL189" s="30"/>
      <c r="DIM189" s="31"/>
      <c r="DIN189" s="32"/>
      <c r="DIO189" s="32"/>
      <c r="DIP189" s="34"/>
      <c r="DIQ189" s="34"/>
      <c r="DIR189" s="34"/>
      <c r="DIS189" s="32"/>
      <c r="DIT189" s="32"/>
      <c r="DIU189" s="32"/>
      <c r="DIV189" s="34"/>
      <c r="DIW189" s="35"/>
      <c r="DIX189" s="36"/>
      <c r="DIY189" s="45"/>
      <c r="DIZ189" s="41"/>
      <c r="DJA189" s="46"/>
      <c r="DJB189" s="39"/>
      <c r="DJC189" s="138"/>
      <c r="DJD189" s="1805"/>
      <c r="DJE189" s="1806"/>
      <c r="DJF189" s="41"/>
      <c r="DJG189" s="41"/>
      <c r="DJH189" s="41"/>
      <c r="DJI189" s="42"/>
      <c r="DJJ189" s="41"/>
      <c r="DJK189" s="42"/>
      <c r="DJL189" s="43"/>
      <c r="DJM189" s="29"/>
      <c r="DJN189" s="30"/>
      <c r="DJO189" s="31"/>
      <c r="DJP189" s="32"/>
      <c r="DJQ189" s="32"/>
      <c r="DJR189" s="34"/>
      <c r="DJS189" s="34"/>
      <c r="DJT189" s="34"/>
      <c r="DJU189" s="32"/>
      <c r="DJV189" s="32"/>
      <c r="DJW189" s="32"/>
      <c r="DJX189" s="34"/>
      <c r="DJY189" s="35"/>
      <c r="DJZ189" s="36"/>
      <c r="DKA189" s="45"/>
      <c r="DKB189" s="41"/>
      <c r="DKC189" s="46"/>
      <c r="DKD189" s="39"/>
      <c r="DKE189" s="138"/>
      <c r="DKF189" s="1805"/>
      <c r="DKG189" s="1806"/>
      <c r="DKH189" s="41"/>
      <c r="DKI189" s="41"/>
      <c r="DKJ189" s="41"/>
      <c r="DKK189" s="42"/>
      <c r="DKL189" s="41"/>
      <c r="DKM189" s="42"/>
      <c r="DKN189" s="43"/>
      <c r="DKO189" s="29"/>
      <c r="DKP189" s="30"/>
      <c r="DKQ189" s="31"/>
      <c r="DKR189" s="32"/>
      <c r="DKS189" s="32"/>
      <c r="DKT189" s="34"/>
      <c r="DKU189" s="34"/>
      <c r="DKV189" s="34"/>
      <c r="DKW189" s="32"/>
      <c r="DKX189" s="32"/>
      <c r="DKY189" s="32"/>
      <c r="DKZ189" s="34"/>
      <c r="DLA189" s="35"/>
      <c r="DLB189" s="36"/>
      <c r="DLC189" s="45"/>
      <c r="DLD189" s="41"/>
      <c r="DLE189" s="46"/>
      <c r="DLF189" s="39"/>
      <c r="DLG189" s="138"/>
      <c r="DLH189" s="1805"/>
      <c r="DLI189" s="1806"/>
      <c r="DLJ189" s="41"/>
      <c r="DLK189" s="41"/>
      <c r="DLL189" s="41"/>
      <c r="DLM189" s="42"/>
      <c r="DLN189" s="41"/>
      <c r="DLO189" s="42"/>
      <c r="DLP189" s="43"/>
      <c r="DLQ189" s="29"/>
      <c r="DLR189" s="30"/>
      <c r="DLS189" s="31"/>
      <c r="DLT189" s="32"/>
      <c r="DLU189" s="32"/>
      <c r="DLV189" s="34"/>
      <c r="DLW189" s="34"/>
      <c r="DLX189" s="34"/>
      <c r="DLY189" s="32"/>
      <c r="DLZ189" s="32"/>
      <c r="DMA189" s="32"/>
      <c r="DMB189" s="34"/>
      <c r="DMC189" s="35"/>
      <c r="DMD189" s="36"/>
      <c r="DME189" s="45"/>
      <c r="DMF189" s="41"/>
      <c r="DMG189" s="46"/>
      <c r="DMH189" s="39"/>
      <c r="DMI189" s="138"/>
      <c r="DMJ189" s="1805"/>
      <c r="DMK189" s="1806"/>
      <c r="DML189" s="41"/>
      <c r="DMM189" s="41"/>
      <c r="DMN189" s="41"/>
      <c r="DMO189" s="42"/>
      <c r="DMP189" s="41"/>
      <c r="DMQ189" s="42"/>
      <c r="DMR189" s="43"/>
      <c r="DMS189" s="29"/>
      <c r="DMT189" s="30"/>
      <c r="DMU189" s="31"/>
      <c r="DMV189" s="32"/>
      <c r="DMW189" s="32"/>
      <c r="DMX189" s="34"/>
      <c r="DMY189" s="34"/>
      <c r="DMZ189" s="34"/>
      <c r="DNA189" s="32"/>
      <c r="DNB189" s="32"/>
      <c r="DNC189" s="32"/>
      <c r="DND189" s="34"/>
      <c r="DNE189" s="35"/>
      <c r="DNF189" s="36"/>
      <c r="DNG189" s="45"/>
      <c r="DNH189" s="41"/>
      <c r="DNI189" s="46"/>
      <c r="DNJ189" s="39"/>
      <c r="DNK189" s="138"/>
      <c r="DNL189" s="1805"/>
      <c r="DNM189" s="1806"/>
      <c r="DNN189" s="41"/>
      <c r="DNO189" s="41"/>
      <c r="DNP189" s="41"/>
      <c r="DNQ189" s="42"/>
      <c r="DNR189" s="41"/>
      <c r="DNS189" s="42"/>
      <c r="DNT189" s="43"/>
      <c r="DNU189" s="29"/>
      <c r="DNV189" s="30"/>
      <c r="DNW189" s="31"/>
      <c r="DNX189" s="32"/>
      <c r="DNY189" s="32"/>
      <c r="DNZ189" s="34"/>
      <c r="DOA189" s="34"/>
      <c r="DOB189" s="34"/>
      <c r="DOC189" s="32"/>
      <c r="DOD189" s="32"/>
      <c r="DOE189" s="32"/>
      <c r="DOF189" s="34"/>
      <c r="DOG189" s="35"/>
      <c r="DOH189" s="36"/>
      <c r="DOI189" s="45"/>
      <c r="DOJ189" s="41"/>
      <c r="DOK189" s="46"/>
      <c r="DOL189" s="39"/>
      <c r="DOM189" s="138"/>
      <c r="DON189" s="1805"/>
      <c r="DOO189" s="1806"/>
      <c r="DOP189" s="41"/>
      <c r="DOQ189" s="41"/>
      <c r="DOR189" s="41"/>
      <c r="DOS189" s="42"/>
      <c r="DOT189" s="41"/>
      <c r="DOU189" s="42"/>
      <c r="DOV189" s="43"/>
      <c r="DOW189" s="29"/>
      <c r="DOX189" s="30"/>
      <c r="DOY189" s="31"/>
      <c r="DOZ189" s="32"/>
      <c r="DPA189" s="32"/>
      <c r="DPB189" s="34"/>
      <c r="DPC189" s="34"/>
      <c r="DPD189" s="34"/>
      <c r="DPE189" s="32"/>
      <c r="DPF189" s="32"/>
      <c r="DPG189" s="32"/>
      <c r="DPH189" s="34"/>
      <c r="DPI189" s="35"/>
      <c r="DPJ189" s="36"/>
      <c r="DPK189" s="45"/>
      <c r="DPL189" s="41"/>
      <c r="DPM189" s="46"/>
      <c r="DPN189" s="39"/>
      <c r="DPO189" s="138"/>
      <c r="DPP189" s="1805"/>
      <c r="DPQ189" s="1806"/>
      <c r="DPR189" s="41"/>
      <c r="DPS189" s="41"/>
      <c r="DPT189" s="41"/>
      <c r="DPU189" s="42"/>
      <c r="DPV189" s="41"/>
      <c r="DPW189" s="42"/>
      <c r="DPX189" s="43"/>
      <c r="DPY189" s="29"/>
      <c r="DPZ189" s="30"/>
      <c r="DQA189" s="31"/>
      <c r="DQB189" s="32"/>
      <c r="DQC189" s="32"/>
      <c r="DQD189" s="34"/>
      <c r="DQE189" s="34"/>
      <c r="DQF189" s="34"/>
      <c r="DQG189" s="32"/>
      <c r="DQH189" s="32"/>
      <c r="DQI189" s="32"/>
      <c r="DQJ189" s="34"/>
      <c r="DQK189" s="35"/>
      <c r="DQL189" s="36"/>
      <c r="DQM189" s="45"/>
      <c r="DQN189" s="41"/>
      <c r="DQO189" s="46"/>
      <c r="DQP189" s="39"/>
      <c r="DQQ189" s="138"/>
      <c r="DQR189" s="1805"/>
      <c r="DQS189" s="1806"/>
      <c r="DQT189" s="41"/>
      <c r="DQU189" s="41"/>
      <c r="DQV189" s="41"/>
      <c r="DQW189" s="42"/>
      <c r="DQX189" s="41"/>
      <c r="DQY189" s="42"/>
      <c r="DQZ189" s="43"/>
      <c r="DRA189" s="29"/>
      <c r="DRB189" s="30"/>
      <c r="DRC189" s="31"/>
      <c r="DRD189" s="32"/>
      <c r="DRE189" s="32"/>
      <c r="DRF189" s="34"/>
      <c r="DRG189" s="34"/>
      <c r="DRH189" s="34"/>
      <c r="DRI189" s="32"/>
      <c r="DRJ189" s="32"/>
      <c r="DRK189" s="32"/>
      <c r="DRL189" s="34"/>
      <c r="DRM189" s="35"/>
      <c r="DRN189" s="36"/>
      <c r="DRO189" s="45"/>
      <c r="DRP189" s="41"/>
      <c r="DRQ189" s="46"/>
      <c r="DRR189" s="39"/>
      <c r="DRS189" s="138"/>
      <c r="DRT189" s="1805"/>
      <c r="DRU189" s="1806"/>
      <c r="DRV189" s="41"/>
      <c r="DRW189" s="41"/>
      <c r="DRX189" s="41"/>
      <c r="DRY189" s="42"/>
      <c r="DRZ189" s="41"/>
      <c r="DSA189" s="42"/>
      <c r="DSB189" s="43"/>
      <c r="DSC189" s="29"/>
      <c r="DSD189" s="30"/>
      <c r="DSE189" s="31"/>
      <c r="DSF189" s="32"/>
      <c r="DSG189" s="32"/>
      <c r="DSH189" s="34"/>
      <c r="DSI189" s="34"/>
      <c r="DSJ189" s="34"/>
      <c r="DSK189" s="32"/>
      <c r="DSL189" s="32"/>
      <c r="DSM189" s="32"/>
      <c r="DSN189" s="34"/>
      <c r="DSO189" s="35"/>
      <c r="DSP189" s="36"/>
      <c r="DSQ189" s="45"/>
      <c r="DSR189" s="41"/>
      <c r="DSS189" s="46"/>
      <c r="DST189" s="39"/>
      <c r="DSU189" s="138"/>
      <c r="DSV189" s="1805"/>
      <c r="DSW189" s="1806"/>
      <c r="DSX189" s="41"/>
      <c r="DSY189" s="41"/>
      <c r="DSZ189" s="41"/>
      <c r="DTA189" s="42"/>
      <c r="DTB189" s="41"/>
      <c r="DTC189" s="42"/>
      <c r="DTD189" s="43"/>
      <c r="DTE189" s="29"/>
      <c r="DTF189" s="30"/>
      <c r="DTG189" s="31"/>
      <c r="DTH189" s="32"/>
      <c r="DTI189" s="32"/>
      <c r="DTJ189" s="34"/>
      <c r="DTK189" s="34"/>
      <c r="DTL189" s="34"/>
      <c r="DTM189" s="32"/>
      <c r="DTN189" s="32"/>
      <c r="DTO189" s="32"/>
      <c r="DTP189" s="34"/>
      <c r="DTQ189" s="35"/>
      <c r="DTR189" s="36"/>
      <c r="DTS189" s="45"/>
      <c r="DTT189" s="41"/>
      <c r="DTU189" s="46"/>
      <c r="DTV189" s="39"/>
      <c r="DTW189" s="138"/>
      <c r="DTX189" s="1805"/>
      <c r="DTY189" s="1806"/>
      <c r="DTZ189" s="41"/>
      <c r="DUA189" s="41"/>
      <c r="DUB189" s="41"/>
      <c r="DUC189" s="42"/>
      <c r="DUD189" s="41"/>
      <c r="DUE189" s="42"/>
      <c r="DUF189" s="43"/>
      <c r="DUG189" s="29"/>
      <c r="DUH189" s="30"/>
      <c r="DUI189" s="31"/>
      <c r="DUJ189" s="32"/>
      <c r="DUK189" s="32"/>
      <c r="DUL189" s="34"/>
      <c r="DUM189" s="34"/>
      <c r="DUN189" s="34"/>
      <c r="DUO189" s="32"/>
      <c r="DUP189" s="32"/>
      <c r="DUQ189" s="32"/>
      <c r="DUR189" s="34"/>
      <c r="DUS189" s="35"/>
      <c r="DUT189" s="36"/>
      <c r="DUU189" s="45"/>
      <c r="DUV189" s="41"/>
      <c r="DUW189" s="46"/>
      <c r="DUX189" s="39"/>
      <c r="DUY189" s="138"/>
      <c r="DUZ189" s="1805"/>
      <c r="DVA189" s="1806"/>
      <c r="DVB189" s="41"/>
      <c r="DVC189" s="41"/>
      <c r="DVD189" s="41"/>
      <c r="DVE189" s="42"/>
      <c r="DVF189" s="41"/>
      <c r="DVG189" s="42"/>
      <c r="DVH189" s="43"/>
      <c r="DVI189" s="29"/>
      <c r="DVJ189" s="30"/>
      <c r="DVK189" s="31"/>
      <c r="DVL189" s="32"/>
      <c r="DVM189" s="32"/>
      <c r="DVN189" s="34"/>
      <c r="DVO189" s="34"/>
      <c r="DVP189" s="34"/>
      <c r="DVQ189" s="32"/>
      <c r="DVR189" s="32"/>
      <c r="DVS189" s="32"/>
      <c r="DVT189" s="34"/>
      <c r="DVU189" s="35"/>
      <c r="DVV189" s="36"/>
      <c r="DVW189" s="45"/>
      <c r="DVX189" s="41"/>
      <c r="DVY189" s="46"/>
      <c r="DVZ189" s="39"/>
      <c r="DWA189" s="138"/>
      <c r="DWB189" s="1805"/>
      <c r="DWC189" s="1806"/>
      <c r="DWD189" s="41"/>
      <c r="DWE189" s="41"/>
      <c r="DWF189" s="41"/>
      <c r="DWG189" s="42"/>
      <c r="DWH189" s="41"/>
      <c r="DWI189" s="42"/>
      <c r="DWJ189" s="43"/>
      <c r="DWK189" s="29"/>
      <c r="DWL189" s="30"/>
      <c r="DWM189" s="31"/>
      <c r="DWN189" s="32"/>
      <c r="DWO189" s="32"/>
      <c r="DWP189" s="34"/>
      <c r="DWQ189" s="34"/>
      <c r="DWR189" s="34"/>
      <c r="DWS189" s="32"/>
      <c r="DWT189" s="32"/>
      <c r="DWU189" s="32"/>
      <c r="DWV189" s="34"/>
      <c r="DWW189" s="35"/>
      <c r="DWX189" s="36"/>
      <c r="DWY189" s="45"/>
      <c r="DWZ189" s="41"/>
      <c r="DXA189" s="46"/>
      <c r="DXB189" s="39"/>
      <c r="DXC189" s="138"/>
      <c r="DXD189" s="1805"/>
      <c r="DXE189" s="1806"/>
      <c r="DXF189" s="41"/>
      <c r="DXG189" s="41"/>
      <c r="DXH189" s="41"/>
      <c r="DXI189" s="42"/>
      <c r="DXJ189" s="41"/>
      <c r="DXK189" s="42"/>
      <c r="DXL189" s="43"/>
      <c r="DXM189" s="29"/>
      <c r="DXN189" s="30"/>
      <c r="DXO189" s="31"/>
      <c r="DXP189" s="32"/>
      <c r="DXQ189" s="32"/>
      <c r="DXR189" s="34"/>
      <c r="DXS189" s="34"/>
      <c r="DXT189" s="34"/>
      <c r="DXU189" s="32"/>
      <c r="DXV189" s="32"/>
      <c r="DXW189" s="32"/>
      <c r="DXX189" s="34"/>
      <c r="DXY189" s="35"/>
      <c r="DXZ189" s="36"/>
      <c r="DYA189" s="45"/>
      <c r="DYB189" s="41"/>
      <c r="DYC189" s="46"/>
      <c r="DYD189" s="39"/>
      <c r="DYE189" s="138"/>
      <c r="DYF189" s="1805"/>
      <c r="DYG189" s="1806"/>
      <c r="DYH189" s="41"/>
      <c r="DYI189" s="41"/>
      <c r="DYJ189" s="41"/>
      <c r="DYK189" s="42"/>
      <c r="DYL189" s="41"/>
      <c r="DYM189" s="42"/>
      <c r="DYN189" s="43"/>
      <c r="DYO189" s="29"/>
      <c r="DYP189" s="30"/>
      <c r="DYQ189" s="31"/>
      <c r="DYR189" s="32"/>
      <c r="DYS189" s="32"/>
      <c r="DYT189" s="34"/>
      <c r="DYU189" s="34"/>
      <c r="DYV189" s="34"/>
      <c r="DYW189" s="32"/>
      <c r="DYX189" s="32"/>
      <c r="DYY189" s="32"/>
      <c r="DYZ189" s="34"/>
      <c r="DZA189" s="35"/>
      <c r="DZB189" s="36"/>
      <c r="DZC189" s="45"/>
      <c r="DZD189" s="41"/>
      <c r="DZE189" s="46"/>
      <c r="DZF189" s="39"/>
      <c r="DZG189" s="138"/>
      <c r="DZH189" s="1805"/>
      <c r="DZI189" s="1806"/>
      <c r="DZJ189" s="41"/>
      <c r="DZK189" s="41"/>
      <c r="DZL189" s="41"/>
      <c r="DZM189" s="42"/>
      <c r="DZN189" s="41"/>
      <c r="DZO189" s="42"/>
      <c r="DZP189" s="43"/>
      <c r="DZQ189" s="29"/>
      <c r="DZR189" s="30"/>
      <c r="DZS189" s="31"/>
      <c r="DZT189" s="32"/>
      <c r="DZU189" s="32"/>
      <c r="DZV189" s="34"/>
      <c r="DZW189" s="34"/>
      <c r="DZX189" s="34"/>
      <c r="DZY189" s="32"/>
      <c r="DZZ189" s="32"/>
      <c r="EAA189" s="32"/>
      <c r="EAB189" s="34"/>
      <c r="EAC189" s="35"/>
      <c r="EAD189" s="36"/>
      <c r="EAE189" s="45"/>
      <c r="EAF189" s="41"/>
      <c r="EAG189" s="46"/>
      <c r="EAH189" s="39"/>
      <c r="EAI189" s="138"/>
      <c r="EAJ189" s="1805"/>
      <c r="EAK189" s="1806"/>
      <c r="EAL189" s="41"/>
      <c r="EAM189" s="41"/>
      <c r="EAN189" s="41"/>
      <c r="EAO189" s="42"/>
      <c r="EAP189" s="41"/>
      <c r="EAQ189" s="42"/>
      <c r="EAR189" s="43"/>
      <c r="EAS189" s="29"/>
      <c r="EAT189" s="30"/>
      <c r="EAU189" s="31"/>
      <c r="EAV189" s="32"/>
      <c r="EAW189" s="32"/>
      <c r="EAX189" s="34"/>
      <c r="EAY189" s="34"/>
      <c r="EAZ189" s="34"/>
      <c r="EBA189" s="32"/>
      <c r="EBB189" s="32"/>
      <c r="EBC189" s="32"/>
      <c r="EBD189" s="34"/>
      <c r="EBE189" s="35"/>
      <c r="EBF189" s="36"/>
      <c r="EBG189" s="45"/>
      <c r="EBH189" s="41"/>
      <c r="EBI189" s="46"/>
      <c r="EBJ189" s="39"/>
      <c r="EBK189" s="138"/>
      <c r="EBL189" s="1805"/>
      <c r="EBM189" s="1806"/>
      <c r="EBN189" s="41"/>
      <c r="EBO189" s="41"/>
      <c r="EBP189" s="41"/>
      <c r="EBQ189" s="42"/>
      <c r="EBR189" s="41"/>
      <c r="EBS189" s="42"/>
      <c r="EBT189" s="43"/>
      <c r="EBU189" s="29"/>
      <c r="EBV189" s="30"/>
      <c r="EBW189" s="31"/>
      <c r="EBX189" s="32"/>
      <c r="EBY189" s="32"/>
      <c r="EBZ189" s="34"/>
      <c r="ECA189" s="34"/>
      <c r="ECB189" s="34"/>
      <c r="ECC189" s="32"/>
      <c r="ECD189" s="32"/>
      <c r="ECE189" s="32"/>
      <c r="ECF189" s="34"/>
      <c r="ECG189" s="35"/>
      <c r="ECH189" s="36"/>
      <c r="ECI189" s="45"/>
      <c r="ECJ189" s="41"/>
      <c r="ECK189" s="46"/>
      <c r="ECL189" s="39"/>
      <c r="ECM189" s="138"/>
      <c r="ECN189" s="1805"/>
      <c r="ECO189" s="1806"/>
      <c r="ECP189" s="41"/>
      <c r="ECQ189" s="41"/>
      <c r="ECR189" s="41"/>
      <c r="ECS189" s="42"/>
      <c r="ECT189" s="41"/>
      <c r="ECU189" s="42"/>
      <c r="ECV189" s="43"/>
      <c r="ECW189" s="29"/>
      <c r="ECX189" s="30"/>
      <c r="ECY189" s="31"/>
      <c r="ECZ189" s="32"/>
      <c r="EDA189" s="32"/>
      <c r="EDB189" s="34"/>
      <c r="EDC189" s="34"/>
      <c r="EDD189" s="34"/>
      <c r="EDE189" s="32"/>
      <c r="EDF189" s="32"/>
      <c r="EDG189" s="32"/>
      <c r="EDH189" s="34"/>
      <c r="EDI189" s="35"/>
      <c r="EDJ189" s="36"/>
      <c r="EDK189" s="45"/>
      <c r="EDL189" s="41"/>
      <c r="EDM189" s="46"/>
      <c r="EDN189" s="39"/>
      <c r="EDO189" s="138"/>
      <c r="EDP189" s="1805"/>
      <c r="EDQ189" s="1806"/>
      <c r="EDR189" s="41"/>
      <c r="EDS189" s="41"/>
      <c r="EDT189" s="41"/>
      <c r="EDU189" s="42"/>
      <c r="EDV189" s="41"/>
      <c r="EDW189" s="42"/>
      <c r="EDX189" s="43"/>
      <c r="EDY189" s="29"/>
      <c r="EDZ189" s="30"/>
      <c r="EEA189" s="31"/>
      <c r="EEB189" s="32"/>
      <c r="EEC189" s="32"/>
      <c r="EED189" s="34"/>
      <c r="EEE189" s="34"/>
      <c r="EEF189" s="34"/>
      <c r="EEG189" s="32"/>
      <c r="EEH189" s="32"/>
      <c r="EEI189" s="32"/>
      <c r="EEJ189" s="34"/>
      <c r="EEK189" s="35"/>
      <c r="EEL189" s="36"/>
      <c r="EEM189" s="45"/>
      <c r="EEN189" s="41"/>
      <c r="EEO189" s="46"/>
      <c r="EEP189" s="39"/>
      <c r="EEQ189" s="138"/>
      <c r="EER189" s="1805"/>
      <c r="EES189" s="1806"/>
      <c r="EET189" s="41"/>
      <c r="EEU189" s="41"/>
      <c r="EEV189" s="41"/>
      <c r="EEW189" s="42"/>
      <c r="EEX189" s="41"/>
      <c r="EEY189" s="42"/>
      <c r="EEZ189" s="43"/>
      <c r="EFA189" s="29"/>
      <c r="EFB189" s="30"/>
      <c r="EFC189" s="31"/>
      <c r="EFD189" s="32"/>
      <c r="EFE189" s="32"/>
      <c r="EFF189" s="34"/>
      <c r="EFG189" s="34"/>
      <c r="EFH189" s="34"/>
      <c r="EFI189" s="32"/>
      <c r="EFJ189" s="32"/>
      <c r="EFK189" s="32"/>
      <c r="EFL189" s="34"/>
      <c r="EFM189" s="35"/>
      <c r="EFN189" s="36"/>
      <c r="EFO189" s="45"/>
      <c r="EFP189" s="41"/>
      <c r="EFQ189" s="46"/>
      <c r="EFR189" s="39"/>
      <c r="EFS189" s="138"/>
      <c r="EFT189" s="1805"/>
      <c r="EFU189" s="1806"/>
      <c r="EFV189" s="41"/>
      <c r="EFW189" s="41"/>
      <c r="EFX189" s="41"/>
      <c r="EFY189" s="42"/>
      <c r="EFZ189" s="41"/>
      <c r="EGA189" s="42"/>
      <c r="EGB189" s="43"/>
      <c r="EGC189" s="29"/>
      <c r="EGD189" s="30"/>
      <c r="EGE189" s="31"/>
      <c r="EGF189" s="32"/>
      <c r="EGG189" s="32"/>
      <c r="EGH189" s="34"/>
      <c r="EGI189" s="34"/>
      <c r="EGJ189" s="34"/>
      <c r="EGK189" s="32"/>
      <c r="EGL189" s="32"/>
      <c r="EGM189" s="32"/>
      <c r="EGN189" s="34"/>
      <c r="EGO189" s="35"/>
      <c r="EGP189" s="36"/>
      <c r="EGQ189" s="45"/>
      <c r="EGR189" s="41"/>
      <c r="EGS189" s="46"/>
      <c r="EGT189" s="39"/>
      <c r="EGU189" s="138"/>
      <c r="EGV189" s="1805"/>
      <c r="EGW189" s="1806"/>
      <c r="EGX189" s="41"/>
      <c r="EGY189" s="41"/>
      <c r="EGZ189" s="41"/>
      <c r="EHA189" s="42"/>
      <c r="EHB189" s="41"/>
      <c r="EHC189" s="42"/>
      <c r="EHD189" s="43"/>
      <c r="EHE189" s="29"/>
      <c r="EHF189" s="30"/>
      <c r="EHG189" s="31"/>
      <c r="EHH189" s="32"/>
      <c r="EHI189" s="32"/>
      <c r="EHJ189" s="34"/>
      <c r="EHK189" s="34"/>
      <c r="EHL189" s="34"/>
      <c r="EHM189" s="32"/>
      <c r="EHN189" s="32"/>
      <c r="EHO189" s="32"/>
      <c r="EHP189" s="34"/>
      <c r="EHQ189" s="35"/>
      <c r="EHR189" s="36"/>
      <c r="EHS189" s="45"/>
      <c r="EHT189" s="41"/>
      <c r="EHU189" s="46"/>
      <c r="EHV189" s="39"/>
      <c r="EHW189" s="138"/>
      <c r="EHX189" s="1805"/>
      <c r="EHY189" s="1806"/>
      <c r="EHZ189" s="41"/>
      <c r="EIA189" s="41"/>
      <c r="EIB189" s="41"/>
      <c r="EIC189" s="42"/>
      <c r="EID189" s="41"/>
      <c r="EIE189" s="42"/>
      <c r="EIF189" s="43"/>
      <c r="EIG189" s="29"/>
      <c r="EIH189" s="30"/>
      <c r="EII189" s="31"/>
      <c r="EIJ189" s="32"/>
      <c r="EIK189" s="32"/>
      <c r="EIL189" s="34"/>
      <c r="EIM189" s="34"/>
      <c r="EIN189" s="34"/>
      <c r="EIO189" s="32"/>
      <c r="EIP189" s="32"/>
      <c r="EIQ189" s="32"/>
      <c r="EIR189" s="34"/>
      <c r="EIS189" s="35"/>
      <c r="EIT189" s="36"/>
      <c r="EIU189" s="45"/>
      <c r="EIV189" s="41"/>
      <c r="EIW189" s="46"/>
      <c r="EIX189" s="39"/>
      <c r="EIY189" s="138"/>
      <c r="EIZ189" s="1805"/>
      <c r="EJA189" s="1806"/>
      <c r="EJB189" s="41"/>
      <c r="EJC189" s="41"/>
      <c r="EJD189" s="41"/>
      <c r="EJE189" s="42"/>
      <c r="EJF189" s="41"/>
      <c r="EJG189" s="42"/>
      <c r="EJH189" s="43"/>
      <c r="EJI189" s="29"/>
      <c r="EJJ189" s="30"/>
      <c r="EJK189" s="31"/>
      <c r="EJL189" s="32"/>
      <c r="EJM189" s="32"/>
      <c r="EJN189" s="34"/>
      <c r="EJO189" s="34"/>
      <c r="EJP189" s="34"/>
      <c r="EJQ189" s="32"/>
      <c r="EJR189" s="32"/>
      <c r="EJS189" s="32"/>
      <c r="EJT189" s="34"/>
      <c r="EJU189" s="35"/>
      <c r="EJV189" s="36"/>
      <c r="EJW189" s="45"/>
      <c r="EJX189" s="41"/>
      <c r="EJY189" s="46"/>
      <c r="EJZ189" s="39"/>
      <c r="EKA189" s="138"/>
      <c r="EKB189" s="1805"/>
      <c r="EKC189" s="1806"/>
      <c r="EKD189" s="41"/>
      <c r="EKE189" s="41"/>
      <c r="EKF189" s="41"/>
      <c r="EKG189" s="42"/>
      <c r="EKH189" s="41"/>
      <c r="EKI189" s="42"/>
      <c r="EKJ189" s="43"/>
      <c r="EKK189" s="29"/>
      <c r="EKL189" s="30"/>
      <c r="EKM189" s="31"/>
      <c r="EKN189" s="32"/>
      <c r="EKO189" s="32"/>
      <c r="EKP189" s="34"/>
      <c r="EKQ189" s="34"/>
      <c r="EKR189" s="34"/>
      <c r="EKS189" s="32"/>
      <c r="EKT189" s="32"/>
      <c r="EKU189" s="32"/>
      <c r="EKV189" s="34"/>
      <c r="EKW189" s="35"/>
      <c r="EKX189" s="36"/>
      <c r="EKY189" s="45"/>
      <c r="EKZ189" s="41"/>
      <c r="ELA189" s="46"/>
      <c r="ELB189" s="39"/>
      <c r="ELC189" s="138"/>
      <c r="ELD189" s="1805"/>
      <c r="ELE189" s="1806"/>
      <c r="ELF189" s="41"/>
      <c r="ELG189" s="41"/>
      <c r="ELH189" s="41"/>
      <c r="ELI189" s="42"/>
      <c r="ELJ189" s="41"/>
      <c r="ELK189" s="42"/>
      <c r="ELL189" s="43"/>
      <c r="ELM189" s="29"/>
      <c r="ELN189" s="30"/>
      <c r="ELO189" s="31"/>
      <c r="ELP189" s="32"/>
      <c r="ELQ189" s="32"/>
      <c r="ELR189" s="34"/>
      <c r="ELS189" s="34"/>
      <c r="ELT189" s="34"/>
      <c r="ELU189" s="32"/>
      <c r="ELV189" s="32"/>
      <c r="ELW189" s="32"/>
      <c r="ELX189" s="34"/>
      <c r="ELY189" s="35"/>
      <c r="ELZ189" s="36"/>
      <c r="EMA189" s="45"/>
      <c r="EMB189" s="41"/>
      <c r="EMC189" s="46"/>
      <c r="EMD189" s="39"/>
      <c r="EME189" s="138"/>
      <c r="EMF189" s="1805"/>
      <c r="EMG189" s="1806"/>
      <c r="EMH189" s="41"/>
      <c r="EMI189" s="41"/>
      <c r="EMJ189" s="41"/>
      <c r="EMK189" s="42"/>
      <c r="EML189" s="41"/>
      <c r="EMM189" s="42"/>
      <c r="EMN189" s="43"/>
      <c r="EMO189" s="29"/>
      <c r="EMP189" s="30"/>
      <c r="EMQ189" s="31"/>
      <c r="EMR189" s="32"/>
      <c r="EMS189" s="32"/>
      <c r="EMT189" s="34"/>
      <c r="EMU189" s="34"/>
      <c r="EMV189" s="34"/>
      <c r="EMW189" s="32"/>
      <c r="EMX189" s="32"/>
      <c r="EMY189" s="32"/>
      <c r="EMZ189" s="34"/>
      <c r="ENA189" s="35"/>
      <c r="ENB189" s="36"/>
      <c r="ENC189" s="45"/>
      <c r="END189" s="41"/>
      <c r="ENE189" s="46"/>
      <c r="ENF189" s="39"/>
      <c r="ENG189" s="138"/>
      <c r="ENH189" s="1805"/>
      <c r="ENI189" s="1806"/>
      <c r="ENJ189" s="41"/>
      <c r="ENK189" s="41"/>
      <c r="ENL189" s="41"/>
      <c r="ENM189" s="42"/>
      <c r="ENN189" s="41"/>
      <c r="ENO189" s="42"/>
      <c r="ENP189" s="43"/>
      <c r="ENQ189" s="29"/>
      <c r="ENR189" s="30"/>
      <c r="ENS189" s="31"/>
      <c r="ENT189" s="32"/>
      <c r="ENU189" s="32"/>
      <c r="ENV189" s="34"/>
      <c r="ENW189" s="34"/>
      <c r="ENX189" s="34"/>
      <c r="ENY189" s="32"/>
      <c r="ENZ189" s="32"/>
      <c r="EOA189" s="32"/>
      <c r="EOB189" s="34"/>
      <c r="EOC189" s="35"/>
      <c r="EOD189" s="36"/>
      <c r="EOE189" s="45"/>
      <c r="EOF189" s="41"/>
      <c r="EOG189" s="46"/>
      <c r="EOH189" s="39"/>
      <c r="EOI189" s="138"/>
      <c r="EOJ189" s="1805"/>
      <c r="EOK189" s="1806"/>
      <c r="EOL189" s="41"/>
      <c r="EOM189" s="41"/>
      <c r="EON189" s="41"/>
      <c r="EOO189" s="42"/>
      <c r="EOP189" s="41"/>
      <c r="EOQ189" s="42"/>
      <c r="EOR189" s="43"/>
      <c r="EOS189" s="29"/>
      <c r="EOT189" s="30"/>
      <c r="EOU189" s="31"/>
      <c r="EOV189" s="32"/>
      <c r="EOW189" s="32"/>
      <c r="EOX189" s="34"/>
      <c r="EOY189" s="34"/>
      <c r="EOZ189" s="34"/>
      <c r="EPA189" s="32"/>
      <c r="EPB189" s="32"/>
      <c r="EPC189" s="32"/>
      <c r="EPD189" s="34"/>
      <c r="EPE189" s="35"/>
      <c r="EPF189" s="36"/>
      <c r="EPG189" s="45"/>
      <c r="EPH189" s="41"/>
      <c r="EPI189" s="46"/>
      <c r="EPJ189" s="39"/>
      <c r="EPK189" s="138"/>
      <c r="EPL189" s="1805"/>
      <c r="EPM189" s="1806"/>
      <c r="EPN189" s="41"/>
      <c r="EPO189" s="41"/>
      <c r="EPP189" s="41"/>
      <c r="EPQ189" s="42"/>
      <c r="EPR189" s="41"/>
      <c r="EPS189" s="42"/>
      <c r="EPT189" s="43"/>
      <c r="EPU189" s="29"/>
      <c r="EPV189" s="30"/>
      <c r="EPW189" s="31"/>
      <c r="EPX189" s="32"/>
      <c r="EPY189" s="32"/>
      <c r="EPZ189" s="34"/>
      <c r="EQA189" s="34"/>
      <c r="EQB189" s="34"/>
      <c r="EQC189" s="32"/>
      <c r="EQD189" s="32"/>
      <c r="EQE189" s="32"/>
      <c r="EQF189" s="34"/>
      <c r="EQG189" s="35"/>
      <c r="EQH189" s="36"/>
      <c r="EQI189" s="45"/>
      <c r="EQJ189" s="41"/>
      <c r="EQK189" s="46"/>
      <c r="EQL189" s="39"/>
      <c r="EQM189" s="138"/>
      <c r="EQN189" s="1805"/>
      <c r="EQO189" s="1806"/>
      <c r="EQP189" s="41"/>
      <c r="EQQ189" s="41"/>
      <c r="EQR189" s="41"/>
      <c r="EQS189" s="42"/>
      <c r="EQT189" s="41"/>
      <c r="EQU189" s="42"/>
      <c r="EQV189" s="43"/>
      <c r="EQW189" s="29"/>
      <c r="EQX189" s="30"/>
      <c r="EQY189" s="31"/>
      <c r="EQZ189" s="32"/>
      <c r="ERA189" s="32"/>
      <c r="ERB189" s="34"/>
      <c r="ERC189" s="34"/>
      <c r="ERD189" s="34"/>
      <c r="ERE189" s="32"/>
      <c r="ERF189" s="32"/>
      <c r="ERG189" s="32"/>
      <c r="ERH189" s="34"/>
      <c r="ERI189" s="35"/>
      <c r="ERJ189" s="36"/>
      <c r="ERK189" s="45"/>
      <c r="ERL189" s="41"/>
      <c r="ERM189" s="46"/>
      <c r="ERN189" s="39"/>
      <c r="ERO189" s="138"/>
      <c r="ERP189" s="1805"/>
      <c r="ERQ189" s="1806"/>
      <c r="ERR189" s="41"/>
      <c r="ERS189" s="41"/>
      <c r="ERT189" s="41"/>
      <c r="ERU189" s="42"/>
      <c r="ERV189" s="41"/>
      <c r="ERW189" s="42"/>
      <c r="ERX189" s="43"/>
      <c r="ERY189" s="29"/>
      <c r="ERZ189" s="30"/>
      <c r="ESA189" s="31"/>
      <c r="ESB189" s="32"/>
      <c r="ESC189" s="32"/>
      <c r="ESD189" s="34"/>
      <c r="ESE189" s="34"/>
      <c r="ESF189" s="34"/>
      <c r="ESG189" s="32"/>
      <c r="ESH189" s="32"/>
      <c r="ESI189" s="32"/>
      <c r="ESJ189" s="34"/>
      <c r="ESK189" s="35"/>
      <c r="ESL189" s="36"/>
      <c r="ESM189" s="45"/>
      <c r="ESN189" s="41"/>
      <c r="ESO189" s="46"/>
      <c r="ESP189" s="39"/>
      <c r="ESQ189" s="138"/>
      <c r="ESR189" s="1805"/>
      <c r="ESS189" s="1806"/>
      <c r="EST189" s="41"/>
      <c r="ESU189" s="41"/>
      <c r="ESV189" s="41"/>
      <c r="ESW189" s="42"/>
      <c r="ESX189" s="41"/>
      <c r="ESY189" s="42"/>
      <c r="ESZ189" s="43"/>
      <c r="ETA189" s="29"/>
      <c r="ETB189" s="30"/>
      <c r="ETC189" s="31"/>
      <c r="ETD189" s="32"/>
      <c r="ETE189" s="32"/>
      <c r="ETF189" s="34"/>
      <c r="ETG189" s="34"/>
      <c r="ETH189" s="34"/>
      <c r="ETI189" s="32"/>
      <c r="ETJ189" s="32"/>
      <c r="ETK189" s="32"/>
      <c r="ETL189" s="34"/>
      <c r="ETM189" s="35"/>
      <c r="ETN189" s="36"/>
      <c r="ETO189" s="45"/>
      <c r="ETP189" s="41"/>
      <c r="ETQ189" s="46"/>
      <c r="ETR189" s="39"/>
      <c r="ETS189" s="138"/>
      <c r="ETT189" s="1805"/>
      <c r="ETU189" s="1806"/>
      <c r="ETV189" s="41"/>
      <c r="ETW189" s="41"/>
      <c r="ETX189" s="41"/>
      <c r="ETY189" s="42"/>
      <c r="ETZ189" s="41"/>
      <c r="EUA189" s="42"/>
      <c r="EUB189" s="43"/>
      <c r="EUC189" s="29"/>
      <c r="EUD189" s="30"/>
      <c r="EUE189" s="31"/>
      <c r="EUF189" s="32"/>
      <c r="EUG189" s="32"/>
      <c r="EUH189" s="34"/>
      <c r="EUI189" s="34"/>
      <c r="EUJ189" s="34"/>
      <c r="EUK189" s="32"/>
      <c r="EUL189" s="32"/>
      <c r="EUM189" s="32"/>
      <c r="EUN189" s="34"/>
      <c r="EUO189" s="35"/>
      <c r="EUP189" s="36"/>
      <c r="EUQ189" s="45"/>
      <c r="EUR189" s="41"/>
      <c r="EUS189" s="46"/>
      <c r="EUT189" s="39"/>
      <c r="EUU189" s="138"/>
      <c r="EUV189" s="1805"/>
      <c r="EUW189" s="1806"/>
      <c r="EUX189" s="41"/>
      <c r="EUY189" s="41"/>
      <c r="EUZ189" s="41"/>
      <c r="EVA189" s="42"/>
      <c r="EVB189" s="41"/>
      <c r="EVC189" s="42"/>
      <c r="EVD189" s="43"/>
      <c r="EVE189" s="29"/>
      <c r="EVF189" s="30"/>
      <c r="EVG189" s="31"/>
      <c r="EVH189" s="32"/>
      <c r="EVI189" s="32"/>
      <c r="EVJ189" s="34"/>
      <c r="EVK189" s="34"/>
      <c r="EVL189" s="34"/>
      <c r="EVM189" s="32"/>
      <c r="EVN189" s="32"/>
      <c r="EVO189" s="32"/>
      <c r="EVP189" s="34"/>
      <c r="EVQ189" s="35"/>
      <c r="EVR189" s="36"/>
      <c r="EVS189" s="45"/>
      <c r="EVT189" s="41"/>
      <c r="EVU189" s="46"/>
      <c r="EVV189" s="39"/>
      <c r="EVW189" s="138"/>
      <c r="EVX189" s="1805"/>
      <c r="EVY189" s="1806"/>
      <c r="EVZ189" s="41"/>
      <c r="EWA189" s="41"/>
      <c r="EWB189" s="41"/>
      <c r="EWC189" s="42"/>
      <c r="EWD189" s="41"/>
      <c r="EWE189" s="42"/>
      <c r="EWF189" s="43"/>
      <c r="EWG189" s="29"/>
      <c r="EWH189" s="30"/>
      <c r="EWI189" s="31"/>
      <c r="EWJ189" s="32"/>
      <c r="EWK189" s="32"/>
      <c r="EWL189" s="34"/>
      <c r="EWM189" s="34"/>
      <c r="EWN189" s="34"/>
      <c r="EWO189" s="32"/>
      <c r="EWP189" s="32"/>
      <c r="EWQ189" s="32"/>
      <c r="EWR189" s="34"/>
      <c r="EWS189" s="35"/>
      <c r="EWT189" s="36"/>
      <c r="EWU189" s="45"/>
      <c r="EWV189" s="41"/>
      <c r="EWW189" s="46"/>
      <c r="EWX189" s="39"/>
      <c r="EWY189" s="138"/>
      <c r="EWZ189" s="1805"/>
      <c r="EXA189" s="1806"/>
      <c r="EXB189" s="41"/>
      <c r="EXC189" s="41"/>
      <c r="EXD189" s="41"/>
      <c r="EXE189" s="42"/>
      <c r="EXF189" s="41"/>
      <c r="EXG189" s="42"/>
      <c r="EXH189" s="43"/>
      <c r="EXI189" s="29"/>
      <c r="EXJ189" s="30"/>
      <c r="EXK189" s="31"/>
      <c r="EXL189" s="32"/>
      <c r="EXM189" s="32"/>
      <c r="EXN189" s="34"/>
      <c r="EXO189" s="34"/>
      <c r="EXP189" s="34"/>
      <c r="EXQ189" s="32"/>
      <c r="EXR189" s="32"/>
      <c r="EXS189" s="32"/>
      <c r="EXT189" s="34"/>
      <c r="EXU189" s="35"/>
      <c r="EXV189" s="36"/>
      <c r="EXW189" s="45"/>
      <c r="EXX189" s="41"/>
      <c r="EXY189" s="46"/>
      <c r="EXZ189" s="39"/>
      <c r="EYA189" s="138"/>
      <c r="EYB189" s="1805"/>
      <c r="EYC189" s="1806"/>
      <c r="EYD189" s="41"/>
      <c r="EYE189" s="41"/>
      <c r="EYF189" s="41"/>
      <c r="EYG189" s="42"/>
      <c r="EYH189" s="41"/>
      <c r="EYI189" s="42"/>
      <c r="EYJ189" s="43"/>
      <c r="EYK189" s="29"/>
      <c r="EYL189" s="30"/>
      <c r="EYM189" s="31"/>
      <c r="EYN189" s="32"/>
      <c r="EYO189" s="32"/>
      <c r="EYP189" s="34"/>
      <c r="EYQ189" s="34"/>
      <c r="EYR189" s="34"/>
      <c r="EYS189" s="32"/>
      <c r="EYT189" s="32"/>
      <c r="EYU189" s="32"/>
      <c r="EYV189" s="34"/>
      <c r="EYW189" s="35"/>
      <c r="EYX189" s="36"/>
      <c r="EYY189" s="45"/>
      <c r="EYZ189" s="41"/>
      <c r="EZA189" s="46"/>
      <c r="EZB189" s="39"/>
      <c r="EZC189" s="138"/>
      <c r="EZD189" s="1805"/>
      <c r="EZE189" s="1806"/>
      <c r="EZF189" s="41"/>
      <c r="EZG189" s="41"/>
      <c r="EZH189" s="41"/>
      <c r="EZI189" s="42"/>
      <c r="EZJ189" s="41"/>
      <c r="EZK189" s="42"/>
      <c r="EZL189" s="43"/>
      <c r="EZM189" s="29"/>
      <c r="EZN189" s="30"/>
      <c r="EZO189" s="31"/>
      <c r="EZP189" s="32"/>
      <c r="EZQ189" s="32"/>
      <c r="EZR189" s="34"/>
      <c r="EZS189" s="34"/>
      <c r="EZT189" s="34"/>
      <c r="EZU189" s="32"/>
      <c r="EZV189" s="32"/>
      <c r="EZW189" s="32"/>
      <c r="EZX189" s="34"/>
      <c r="EZY189" s="35"/>
      <c r="EZZ189" s="36"/>
      <c r="FAA189" s="45"/>
      <c r="FAB189" s="41"/>
      <c r="FAC189" s="46"/>
      <c r="FAD189" s="39"/>
      <c r="FAE189" s="138"/>
      <c r="FAF189" s="1805"/>
      <c r="FAG189" s="1806"/>
      <c r="FAH189" s="41"/>
      <c r="FAI189" s="41"/>
      <c r="FAJ189" s="41"/>
      <c r="FAK189" s="42"/>
      <c r="FAL189" s="41"/>
      <c r="FAM189" s="42"/>
      <c r="FAN189" s="43"/>
      <c r="FAO189" s="29"/>
      <c r="FAP189" s="30"/>
      <c r="FAQ189" s="31"/>
      <c r="FAR189" s="32"/>
      <c r="FAS189" s="32"/>
      <c r="FAT189" s="34"/>
      <c r="FAU189" s="34"/>
      <c r="FAV189" s="34"/>
      <c r="FAW189" s="32"/>
      <c r="FAX189" s="32"/>
      <c r="FAY189" s="32"/>
      <c r="FAZ189" s="34"/>
      <c r="FBA189" s="35"/>
      <c r="FBB189" s="36"/>
      <c r="FBC189" s="45"/>
      <c r="FBD189" s="41"/>
      <c r="FBE189" s="46"/>
      <c r="FBF189" s="39"/>
      <c r="FBG189" s="138"/>
      <c r="FBH189" s="1805"/>
      <c r="FBI189" s="1806"/>
      <c r="FBJ189" s="41"/>
      <c r="FBK189" s="41"/>
      <c r="FBL189" s="41"/>
      <c r="FBM189" s="42"/>
      <c r="FBN189" s="41"/>
      <c r="FBO189" s="42"/>
      <c r="FBP189" s="43"/>
      <c r="FBQ189" s="29"/>
      <c r="FBR189" s="30"/>
      <c r="FBS189" s="31"/>
      <c r="FBT189" s="32"/>
      <c r="FBU189" s="32"/>
      <c r="FBV189" s="34"/>
      <c r="FBW189" s="34"/>
      <c r="FBX189" s="34"/>
      <c r="FBY189" s="32"/>
      <c r="FBZ189" s="32"/>
      <c r="FCA189" s="32"/>
      <c r="FCB189" s="34"/>
      <c r="FCC189" s="35"/>
      <c r="FCD189" s="36"/>
      <c r="FCE189" s="45"/>
      <c r="FCF189" s="41"/>
      <c r="FCG189" s="46"/>
      <c r="FCH189" s="39"/>
      <c r="FCI189" s="138"/>
      <c r="FCJ189" s="1805"/>
      <c r="FCK189" s="1806"/>
      <c r="FCL189" s="41"/>
      <c r="FCM189" s="41"/>
      <c r="FCN189" s="41"/>
      <c r="FCO189" s="42"/>
      <c r="FCP189" s="41"/>
      <c r="FCQ189" s="42"/>
      <c r="FCR189" s="43"/>
      <c r="FCS189" s="29"/>
      <c r="FCT189" s="30"/>
      <c r="FCU189" s="31"/>
      <c r="FCV189" s="32"/>
      <c r="FCW189" s="32"/>
      <c r="FCX189" s="34"/>
      <c r="FCY189" s="34"/>
      <c r="FCZ189" s="34"/>
      <c r="FDA189" s="32"/>
      <c r="FDB189" s="32"/>
      <c r="FDC189" s="32"/>
      <c r="FDD189" s="34"/>
      <c r="FDE189" s="35"/>
      <c r="FDF189" s="36"/>
      <c r="FDG189" s="45"/>
      <c r="FDH189" s="41"/>
      <c r="FDI189" s="46"/>
      <c r="FDJ189" s="39"/>
      <c r="FDK189" s="138"/>
      <c r="FDL189" s="1805"/>
      <c r="FDM189" s="1806"/>
      <c r="FDN189" s="41"/>
      <c r="FDO189" s="41"/>
      <c r="FDP189" s="41"/>
      <c r="FDQ189" s="42"/>
      <c r="FDR189" s="41"/>
      <c r="FDS189" s="42"/>
      <c r="FDT189" s="43"/>
      <c r="FDU189" s="29"/>
      <c r="FDV189" s="30"/>
      <c r="FDW189" s="31"/>
      <c r="FDX189" s="32"/>
      <c r="FDY189" s="32"/>
      <c r="FDZ189" s="34"/>
      <c r="FEA189" s="34"/>
      <c r="FEB189" s="34"/>
      <c r="FEC189" s="32"/>
      <c r="FED189" s="32"/>
      <c r="FEE189" s="32"/>
      <c r="FEF189" s="34"/>
      <c r="FEG189" s="35"/>
      <c r="FEH189" s="36"/>
      <c r="FEI189" s="45"/>
      <c r="FEJ189" s="41"/>
      <c r="FEK189" s="46"/>
      <c r="FEL189" s="39"/>
      <c r="FEM189" s="138"/>
      <c r="FEN189" s="1805"/>
      <c r="FEO189" s="1806"/>
      <c r="FEP189" s="41"/>
      <c r="FEQ189" s="41"/>
      <c r="FER189" s="41"/>
      <c r="FES189" s="42"/>
      <c r="FET189" s="41"/>
      <c r="FEU189" s="42"/>
      <c r="FEV189" s="43"/>
      <c r="FEW189" s="29"/>
      <c r="FEX189" s="30"/>
      <c r="FEY189" s="31"/>
      <c r="FEZ189" s="32"/>
      <c r="FFA189" s="32"/>
      <c r="FFB189" s="34"/>
      <c r="FFC189" s="34"/>
      <c r="FFD189" s="34"/>
      <c r="FFE189" s="32"/>
      <c r="FFF189" s="32"/>
      <c r="FFG189" s="32"/>
      <c r="FFH189" s="34"/>
      <c r="FFI189" s="35"/>
      <c r="FFJ189" s="36"/>
      <c r="FFK189" s="45"/>
      <c r="FFL189" s="41"/>
      <c r="FFM189" s="46"/>
      <c r="FFN189" s="39"/>
      <c r="FFO189" s="138"/>
      <c r="FFP189" s="1805"/>
      <c r="FFQ189" s="1806"/>
      <c r="FFR189" s="41"/>
      <c r="FFS189" s="41"/>
      <c r="FFT189" s="41"/>
      <c r="FFU189" s="42"/>
      <c r="FFV189" s="41"/>
      <c r="FFW189" s="42"/>
      <c r="FFX189" s="43"/>
      <c r="FFY189" s="29"/>
      <c r="FFZ189" s="30"/>
      <c r="FGA189" s="31"/>
      <c r="FGB189" s="32"/>
      <c r="FGC189" s="32"/>
      <c r="FGD189" s="34"/>
      <c r="FGE189" s="34"/>
      <c r="FGF189" s="34"/>
      <c r="FGG189" s="32"/>
      <c r="FGH189" s="32"/>
      <c r="FGI189" s="32"/>
      <c r="FGJ189" s="34"/>
      <c r="FGK189" s="35"/>
      <c r="FGL189" s="36"/>
      <c r="FGM189" s="45"/>
      <c r="FGN189" s="41"/>
      <c r="FGO189" s="46"/>
      <c r="FGP189" s="39"/>
      <c r="FGQ189" s="138"/>
      <c r="FGR189" s="1805"/>
      <c r="FGS189" s="1806"/>
      <c r="FGT189" s="41"/>
      <c r="FGU189" s="41"/>
      <c r="FGV189" s="41"/>
      <c r="FGW189" s="42"/>
      <c r="FGX189" s="41"/>
      <c r="FGY189" s="42"/>
      <c r="FGZ189" s="43"/>
      <c r="FHA189" s="29"/>
      <c r="FHB189" s="30"/>
      <c r="FHC189" s="31"/>
      <c r="FHD189" s="32"/>
      <c r="FHE189" s="32"/>
      <c r="FHF189" s="34"/>
      <c r="FHG189" s="34"/>
      <c r="FHH189" s="34"/>
      <c r="FHI189" s="32"/>
      <c r="FHJ189" s="32"/>
      <c r="FHK189" s="32"/>
      <c r="FHL189" s="34"/>
      <c r="FHM189" s="35"/>
      <c r="FHN189" s="36"/>
      <c r="FHO189" s="45"/>
      <c r="FHP189" s="41"/>
      <c r="FHQ189" s="46"/>
      <c r="FHR189" s="39"/>
      <c r="FHS189" s="138"/>
      <c r="FHT189" s="1805"/>
      <c r="FHU189" s="1806"/>
      <c r="FHV189" s="41"/>
      <c r="FHW189" s="41"/>
      <c r="FHX189" s="41"/>
      <c r="FHY189" s="42"/>
      <c r="FHZ189" s="41"/>
      <c r="FIA189" s="42"/>
      <c r="FIB189" s="43"/>
      <c r="FIC189" s="29"/>
      <c r="FID189" s="30"/>
      <c r="FIE189" s="31"/>
      <c r="FIF189" s="32"/>
      <c r="FIG189" s="32"/>
      <c r="FIH189" s="34"/>
      <c r="FII189" s="34"/>
      <c r="FIJ189" s="34"/>
      <c r="FIK189" s="32"/>
      <c r="FIL189" s="32"/>
      <c r="FIM189" s="32"/>
      <c r="FIN189" s="34"/>
      <c r="FIO189" s="35"/>
      <c r="FIP189" s="36"/>
      <c r="FIQ189" s="45"/>
      <c r="FIR189" s="41"/>
      <c r="FIS189" s="46"/>
      <c r="FIT189" s="39"/>
      <c r="FIU189" s="138"/>
      <c r="FIV189" s="1805"/>
      <c r="FIW189" s="1806"/>
      <c r="FIX189" s="41"/>
      <c r="FIY189" s="41"/>
      <c r="FIZ189" s="41"/>
      <c r="FJA189" s="42"/>
      <c r="FJB189" s="41"/>
      <c r="FJC189" s="42"/>
      <c r="FJD189" s="43"/>
      <c r="FJE189" s="29"/>
      <c r="FJF189" s="30"/>
      <c r="FJG189" s="31"/>
      <c r="FJH189" s="32"/>
      <c r="FJI189" s="32"/>
      <c r="FJJ189" s="34"/>
      <c r="FJK189" s="34"/>
      <c r="FJL189" s="34"/>
      <c r="FJM189" s="32"/>
      <c r="FJN189" s="32"/>
      <c r="FJO189" s="32"/>
      <c r="FJP189" s="34"/>
      <c r="FJQ189" s="35"/>
      <c r="FJR189" s="36"/>
      <c r="FJS189" s="45"/>
      <c r="FJT189" s="41"/>
      <c r="FJU189" s="46"/>
      <c r="FJV189" s="39"/>
      <c r="FJW189" s="138"/>
      <c r="FJX189" s="1805"/>
      <c r="FJY189" s="1806"/>
      <c r="FJZ189" s="41"/>
      <c r="FKA189" s="41"/>
      <c r="FKB189" s="41"/>
      <c r="FKC189" s="42"/>
      <c r="FKD189" s="41"/>
      <c r="FKE189" s="42"/>
      <c r="FKF189" s="43"/>
      <c r="FKG189" s="29"/>
      <c r="FKH189" s="30"/>
      <c r="FKI189" s="31"/>
      <c r="FKJ189" s="32"/>
      <c r="FKK189" s="32"/>
      <c r="FKL189" s="34"/>
      <c r="FKM189" s="34"/>
      <c r="FKN189" s="34"/>
      <c r="FKO189" s="32"/>
      <c r="FKP189" s="32"/>
      <c r="FKQ189" s="32"/>
      <c r="FKR189" s="34"/>
      <c r="FKS189" s="35"/>
      <c r="FKT189" s="36"/>
      <c r="FKU189" s="45"/>
      <c r="FKV189" s="41"/>
      <c r="FKW189" s="46"/>
      <c r="FKX189" s="39"/>
      <c r="FKY189" s="138"/>
      <c r="FKZ189" s="1805"/>
      <c r="FLA189" s="1806"/>
      <c r="FLB189" s="41"/>
      <c r="FLC189" s="41"/>
      <c r="FLD189" s="41"/>
      <c r="FLE189" s="42"/>
      <c r="FLF189" s="41"/>
      <c r="FLG189" s="42"/>
      <c r="FLH189" s="43"/>
      <c r="FLI189" s="29"/>
      <c r="FLJ189" s="30"/>
      <c r="FLK189" s="31"/>
      <c r="FLL189" s="32"/>
      <c r="FLM189" s="32"/>
      <c r="FLN189" s="34"/>
      <c r="FLO189" s="34"/>
      <c r="FLP189" s="34"/>
      <c r="FLQ189" s="32"/>
      <c r="FLR189" s="32"/>
      <c r="FLS189" s="32"/>
      <c r="FLT189" s="34"/>
      <c r="FLU189" s="35"/>
      <c r="FLV189" s="36"/>
      <c r="FLW189" s="45"/>
      <c r="FLX189" s="41"/>
      <c r="FLY189" s="46"/>
      <c r="FLZ189" s="39"/>
      <c r="FMA189" s="138"/>
      <c r="FMB189" s="1805"/>
      <c r="FMC189" s="1806"/>
      <c r="FMD189" s="41"/>
      <c r="FME189" s="41"/>
      <c r="FMF189" s="41"/>
      <c r="FMG189" s="42"/>
      <c r="FMH189" s="41"/>
      <c r="FMI189" s="42"/>
      <c r="FMJ189" s="43"/>
      <c r="FMK189" s="29"/>
      <c r="FML189" s="30"/>
      <c r="FMM189" s="31"/>
      <c r="FMN189" s="32"/>
      <c r="FMO189" s="32"/>
      <c r="FMP189" s="34"/>
      <c r="FMQ189" s="34"/>
      <c r="FMR189" s="34"/>
      <c r="FMS189" s="32"/>
      <c r="FMT189" s="32"/>
      <c r="FMU189" s="32"/>
      <c r="FMV189" s="34"/>
      <c r="FMW189" s="35"/>
      <c r="FMX189" s="36"/>
      <c r="FMY189" s="45"/>
      <c r="FMZ189" s="41"/>
      <c r="FNA189" s="46"/>
      <c r="FNB189" s="39"/>
      <c r="FNC189" s="138"/>
      <c r="FND189" s="1805"/>
      <c r="FNE189" s="1806"/>
      <c r="FNF189" s="41"/>
      <c r="FNG189" s="41"/>
      <c r="FNH189" s="41"/>
      <c r="FNI189" s="42"/>
      <c r="FNJ189" s="41"/>
      <c r="FNK189" s="42"/>
      <c r="FNL189" s="43"/>
      <c r="FNM189" s="29"/>
      <c r="FNN189" s="30"/>
      <c r="FNO189" s="31"/>
      <c r="FNP189" s="32"/>
      <c r="FNQ189" s="32"/>
      <c r="FNR189" s="34"/>
      <c r="FNS189" s="34"/>
      <c r="FNT189" s="34"/>
      <c r="FNU189" s="32"/>
      <c r="FNV189" s="32"/>
      <c r="FNW189" s="32"/>
      <c r="FNX189" s="34"/>
      <c r="FNY189" s="35"/>
      <c r="FNZ189" s="36"/>
      <c r="FOA189" s="45"/>
      <c r="FOB189" s="41"/>
      <c r="FOC189" s="46"/>
      <c r="FOD189" s="39"/>
      <c r="FOE189" s="138"/>
      <c r="FOF189" s="1805"/>
      <c r="FOG189" s="1806"/>
      <c r="FOH189" s="41"/>
      <c r="FOI189" s="41"/>
      <c r="FOJ189" s="41"/>
      <c r="FOK189" s="42"/>
      <c r="FOL189" s="41"/>
      <c r="FOM189" s="42"/>
      <c r="FON189" s="43"/>
      <c r="FOO189" s="29"/>
      <c r="FOP189" s="30"/>
      <c r="FOQ189" s="31"/>
      <c r="FOR189" s="32"/>
      <c r="FOS189" s="32"/>
      <c r="FOT189" s="34"/>
      <c r="FOU189" s="34"/>
      <c r="FOV189" s="34"/>
      <c r="FOW189" s="32"/>
      <c r="FOX189" s="32"/>
      <c r="FOY189" s="32"/>
      <c r="FOZ189" s="34"/>
      <c r="FPA189" s="35"/>
      <c r="FPB189" s="36"/>
      <c r="FPC189" s="45"/>
      <c r="FPD189" s="41"/>
      <c r="FPE189" s="46"/>
      <c r="FPF189" s="39"/>
      <c r="FPG189" s="138"/>
      <c r="FPH189" s="1805"/>
      <c r="FPI189" s="1806"/>
      <c r="FPJ189" s="41"/>
      <c r="FPK189" s="41"/>
      <c r="FPL189" s="41"/>
      <c r="FPM189" s="42"/>
      <c r="FPN189" s="41"/>
      <c r="FPO189" s="42"/>
      <c r="FPP189" s="43"/>
      <c r="FPQ189" s="29"/>
      <c r="FPR189" s="30"/>
      <c r="FPS189" s="31"/>
      <c r="FPT189" s="32"/>
      <c r="FPU189" s="32"/>
      <c r="FPV189" s="34"/>
      <c r="FPW189" s="34"/>
      <c r="FPX189" s="34"/>
      <c r="FPY189" s="32"/>
      <c r="FPZ189" s="32"/>
      <c r="FQA189" s="32"/>
      <c r="FQB189" s="34"/>
      <c r="FQC189" s="35"/>
      <c r="FQD189" s="36"/>
      <c r="FQE189" s="45"/>
      <c r="FQF189" s="41"/>
      <c r="FQG189" s="46"/>
      <c r="FQH189" s="39"/>
      <c r="FQI189" s="138"/>
      <c r="FQJ189" s="1805"/>
      <c r="FQK189" s="1806"/>
      <c r="FQL189" s="41"/>
      <c r="FQM189" s="41"/>
      <c r="FQN189" s="41"/>
      <c r="FQO189" s="42"/>
      <c r="FQP189" s="41"/>
      <c r="FQQ189" s="42"/>
      <c r="FQR189" s="43"/>
      <c r="FQS189" s="29"/>
      <c r="FQT189" s="30"/>
      <c r="FQU189" s="31"/>
      <c r="FQV189" s="32"/>
      <c r="FQW189" s="32"/>
      <c r="FQX189" s="34"/>
      <c r="FQY189" s="34"/>
      <c r="FQZ189" s="34"/>
      <c r="FRA189" s="32"/>
      <c r="FRB189" s="32"/>
      <c r="FRC189" s="32"/>
      <c r="FRD189" s="34"/>
      <c r="FRE189" s="35"/>
      <c r="FRF189" s="36"/>
      <c r="FRG189" s="45"/>
      <c r="FRH189" s="41"/>
      <c r="FRI189" s="46"/>
      <c r="FRJ189" s="39"/>
      <c r="FRK189" s="138"/>
      <c r="FRL189" s="1805"/>
      <c r="FRM189" s="1806"/>
      <c r="FRN189" s="41"/>
      <c r="FRO189" s="41"/>
      <c r="FRP189" s="41"/>
      <c r="FRQ189" s="42"/>
      <c r="FRR189" s="41"/>
      <c r="FRS189" s="42"/>
      <c r="FRT189" s="43"/>
      <c r="FRU189" s="29"/>
      <c r="FRV189" s="30"/>
      <c r="FRW189" s="31"/>
      <c r="FRX189" s="32"/>
      <c r="FRY189" s="32"/>
      <c r="FRZ189" s="34"/>
      <c r="FSA189" s="34"/>
      <c r="FSB189" s="34"/>
      <c r="FSC189" s="32"/>
      <c r="FSD189" s="32"/>
      <c r="FSE189" s="32"/>
      <c r="FSF189" s="34"/>
      <c r="FSG189" s="35"/>
      <c r="FSH189" s="36"/>
      <c r="FSI189" s="45"/>
      <c r="FSJ189" s="41"/>
      <c r="FSK189" s="46"/>
      <c r="FSL189" s="39"/>
      <c r="FSM189" s="138"/>
      <c r="FSN189" s="1805"/>
      <c r="FSO189" s="1806"/>
      <c r="FSP189" s="41"/>
      <c r="FSQ189" s="41"/>
      <c r="FSR189" s="41"/>
      <c r="FSS189" s="42"/>
      <c r="FST189" s="41"/>
      <c r="FSU189" s="42"/>
      <c r="FSV189" s="43"/>
      <c r="FSW189" s="29"/>
      <c r="FSX189" s="30"/>
      <c r="FSY189" s="31"/>
      <c r="FSZ189" s="32"/>
      <c r="FTA189" s="32"/>
      <c r="FTB189" s="34"/>
      <c r="FTC189" s="34"/>
      <c r="FTD189" s="34"/>
      <c r="FTE189" s="32"/>
      <c r="FTF189" s="32"/>
      <c r="FTG189" s="32"/>
      <c r="FTH189" s="34"/>
      <c r="FTI189" s="35"/>
      <c r="FTJ189" s="36"/>
      <c r="FTK189" s="45"/>
      <c r="FTL189" s="41"/>
      <c r="FTM189" s="46"/>
      <c r="FTN189" s="39"/>
      <c r="FTO189" s="138"/>
      <c r="FTP189" s="1805"/>
      <c r="FTQ189" s="1806"/>
      <c r="FTR189" s="41"/>
      <c r="FTS189" s="41"/>
      <c r="FTT189" s="41"/>
      <c r="FTU189" s="42"/>
      <c r="FTV189" s="41"/>
      <c r="FTW189" s="42"/>
      <c r="FTX189" s="43"/>
      <c r="FTY189" s="29"/>
      <c r="FTZ189" s="30"/>
      <c r="FUA189" s="31"/>
      <c r="FUB189" s="32"/>
      <c r="FUC189" s="32"/>
      <c r="FUD189" s="34"/>
      <c r="FUE189" s="34"/>
      <c r="FUF189" s="34"/>
      <c r="FUG189" s="32"/>
      <c r="FUH189" s="32"/>
      <c r="FUI189" s="32"/>
      <c r="FUJ189" s="34"/>
      <c r="FUK189" s="35"/>
      <c r="FUL189" s="36"/>
      <c r="FUM189" s="45"/>
      <c r="FUN189" s="41"/>
      <c r="FUO189" s="46"/>
      <c r="FUP189" s="39"/>
      <c r="FUQ189" s="138"/>
      <c r="FUR189" s="1805"/>
      <c r="FUS189" s="1806"/>
      <c r="FUT189" s="41"/>
      <c r="FUU189" s="41"/>
      <c r="FUV189" s="41"/>
      <c r="FUW189" s="42"/>
      <c r="FUX189" s="41"/>
      <c r="FUY189" s="42"/>
      <c r="FUZ189" s="43"/>
      <c r="FVA189" s="29"/>
      <c r="FVB189" s="30"/>
      <c r="FVC189" s="31"/>
      <c r="FVD189" s="32"/>
      <c r="FVE189" s="32"/>
      <c r="FVF189" s="34"/>
      <c r="FVG189" s="34"/>
      <c r="FVH189" s="34"/>
      <c r="FVI189" s="32"/>
      <c r="FVJ189" s="32"/>
      <c r="FVK189" s="32"/>
      <c r="FVL189" s="34"/>
      <c r="FVM189" s="35"/>
      <c r="FVN189" s="36"/>
      <c r="FVO189" s="45"/>
      <c r="FVP189" s="41"/>
      <c r="FVQ189" s="46"/>
      <c r="FVR189" s="39"/>
      <c r="FVS189" s="138"/>
      <c r="FVT189" s="1805"/>
      <c r="FVU189" s="1806"/>
      <c r="FVV189" s="41"/>
      <c r="FVW189" s="41"/>
      <c r="FVX189" s="41"/>
      <c r="FVY189" s="42"/>
      <c r="FVZ189" s="41"/>
      <c r="FWA189" s="42"/>
      <c r="FWB189" s="43"/>
      <c r="FWC189" s="29"/>
      <c r="FWD189" s="30"/>
      <c r="FWE189" s="31"/>
      <c r="FWF189" s="32"/>
      <c r="FWG189" s="32"/>
      <c r="FWH189" s="34"/>
      <c r="FWI189" s="34"/>
      <c r="FWJ189" s="34"/>
      <c r="FWK189" s="32"/>
      <c r="FWL189" s="32"/>
      <c r="FWM189" s="32"/>
      <c r="FWN189" s="34"/>
      <c r="FWO189" s="35"/>
      <c r="FWP189" s="36"/>
      <c r="FWQ189" s="45"/>
      <c r="FWR189" s="41"/>
      <c r="FWS189" s="46"/>
      <c r="FWT189" s="39"/>
      <c r="FWU189" s="138"/>
      <c r="FWV189" s="1805"/>
      <c r="FWW189" s="1806"/>
      <c r="FWX189" s="41"/>
      <c r="FWY189" s="41"/>
      <c r="FWZ189" s="41"/>
      <c r="FXA189" s="42"/>
      <c r="FXB189" s="41"/>
      <c r="FXC189" s="42"/>
      <c r="FXD189" s="43"/>
      <c r="FXE189" s="29"/>
      <c r="FXF189" s="30"/>
      <c r="FXG189" s="31"/>
      <c r="FXH189" s="32"/>
      <c r="FXI189" s="32"/>
      <c r="FXJ189" s="34"/>
      <c r="FXK189" s="34"/>
      <c r="FXL189" s="34"/>
      <c r="FXM189" s="32"/>
      <c r="FXN189" s="32"/>
      <c r="FXO189" s="32"/>
      <c r="FXP189" s="34"/>
      <c r="FXQ189" s="35"/>
      <c r="FXR189" s="36"/>
      <c r="FXS189" s="45"/>
      <c r="FXT189" s="41"/>
      <c r="FXU189" s="46"/>
      <c r="FXV189" s="39"/>
      <c r="FXW189" s="138"/>
      <c r="FXX189" s="1805"/>
      <c r="FXY189" s="1806"/>
      <c r="FXZ189" s="41"/>
      <c r="FYA189" s="41"/>
      <c r="FYB189" s="41"/>
      <c r="FYC189" s="42"/>
      <c r="FYD189" s="41"/>
      <c r="FYE189" s="42"/>
      <c r="FYF189" s="43"/>
      <c r="FYG189" s="29"/>
      <c r="FYH189" s="30"/>
      <c r="FYI189" s="31"/>
      <c r="FYJ189" s="32"/>
      <c r="FYK189" s="32"/>
      <c r="FYL189" s="34"/>
      <c r="FYM189" s="34"/>
      <c r="FYN189" s="34"/>
      <c r="FYO189" s="32"/>
      <c r="FYP189" s="32"/>
      <c r="FYQ189" s="32"/>
      <c r="FYR189" s="34"/>
      <c r="FYS189" s="35"/>
      <c r="FYT189" s="36"/>
      <c r="FYU189" s="45"/>
      <c r="FYV189" s="41"/>
      <c r="FYW189" s="46"/>
      <c r="FYX189" s="39"/>
      <c r="FYY189" s="138"/>
      <c r="FYZ189" s="1805"/>
      <c r="FZA189" s="1806"/>
      <c r="FZB189" s="41"/>
      <c r="FZC189" s="41"/>
      <c r="FZD189" s="41"/>
      <c r="FZE189" s="42"/>
      <c r="FZF189" s="41"/>
      <c r="FZG189" s="42"/>
      <c r="FZH189" s="43"/>
      <c r="FZI189" s="29"/>
      <c r="FZJ189" s="30"/>
      <c r="FZK189" s="31"/>
      <c r="FZL189" s="32"/>
      <c r="FZM189" s="32"/>
      <c r="FZN189" s="34"/>
      <c r="FZO189" s="34"/>
      <c r="FZP189" s="34"/>
      <c r="FZQ189" s="32"/>
      <c r="FZR189" s="32"/>
      <c r="FZS189" s="32"/>
      <c r="FZT189" s="34"/>
      <c r="FZU189" s="35"/>
      <c r="FZV189" s="36"/>
      <c r="FZW189" s="45"/>
      <c r="FZX189" s="41"/>
      <c r="FZY189" s="46"/>
      <c r="FZZ189" s="39"/>
      <c r="GAA189" s="138"/>
      <c r="GAB189" s="1805"/>
      <c r="GAC189" s="1806"/>
      <c r="GAD189" s="41"/>
      <c r="GAE189" s="41"/>
      <c r="GAF189" s="41"/>
      <c r="GAG189" s="42"/>
      <c r="GAH189" s="41"/>
      <c r="GAI189" s="42"/>
      <c r="GAJ189" s="43"/>
      <c r="GAK189" s="29"/>
      <c r="GAL189" s="30"/>
      <c r="GAM189" s="31"/>
      <c r="GAN189" s="32"/>
      <c r="GAO189" s="32"/>
      <c r="GAP189" s="34"/>
      <c r="GAQ189" s="34"/>
      <c r="GAR189" s="34"/>
      <c r="GAS189" s="32"/>
      <c r="GAT189" s="32"/>
      <c r="GAU189" s="32"/>
      <c r="GAV189" s="34"/>
      <c r="GAW189" s="35"/>
      <c r="GAX189" s="36"/>
      <c r="GAY189" s="45"/>
      <c r="GAZ189" s="41"/>
      <c r="GBA189" s="46"/>
      <c r="GBB189" s="39"/>
      <c r="GBC189" s="138"/>
      <c r="GBD189" s="1805"/>
      <c r="GBE189" s="1806"/>
      <c r="GBF189" s="41"/>
      <c r="GBG189" s="41"/>
      <c r="GBH189" s="41"/>
      <c r="GBI189" s="42"/>
      <c r="GBJ189" s="41"/>
      <c r="GBK189" s="42"/>
      <c r="GBL189" s="43"/>
      <c r="GBM189" s="29"/>
      <c r="GBN189" s="30"/>
      <c r="GBO189" s="31"/>
      <c r="GBP189" s="32"/>
      <c r="GBQ189" s="32"/>
      <c r="GBR189" s="34"/>
      <c r="GBS189" s="34"/>
      <c r="GBT189" s="34"/>
      <c r="GBU189" s="32"/>
      <c r="GBV189" s="32"/>
      <c r="GBW189" s="32"/>
      <c r="GBX189" s="34"/>
      <c r="GBY189" s="35"/>
      <c r="GBZ189" s="36"/>
      <c r="GCA189" s="45"/>
      <c r="GCB189" s="41"/>
      <c r="GCC189" s="46"/>
      <c r="GCD189" s="39"/>
      <c r="GCE189" s="138"/>
      <c r="GCF189" s="1805"/>
      <c r="GCG189" s="1806"/>
      <c r="GCH189" s="41"/>
      <c r="GCI189" s="41"/>
      <c r="GCJ189" s="41"/>
      <c r="GCK189" s="42"/>
      <c r="GCL189" s="41"/>
      <c r="GCM189" s="42"/>
      <c r="GCN189" s="43"/>
      <c r="GCO189" s="29"/>
      <c r="GCP189" s="30"/>
      <c r="GCQ189" s="31"/>
      <c r="GCR189" s="32"/>
      <c r="GCS189" s="32"/>
      <c r="GCT189" s="34"/>
      <c r="GCU189" s="34"/>
      <c r="GCV189" s="34"/>
      <c r="GCW189" s="32"/>
      <c r="GCX189" s="32"/>
      <c r="GCY189" s="32"/>
      <c r="GCZ189" s="34"/>
      <c r="GDA189" s="35"/>
      <c r="GDB189" s="36"/>
      <c r="GDC189" s="45"/>
      <c r="GDD189" s="41"/>
      <c r="GDE189" s="46"/>
      <c r="GDF189" s="39"/>
      <c r="GDG189" s="138"/>
      <c r="GDH189" s="1805"/>
      <c r="GDI189" s="1806"/>
      <c r="GDJ189" s="41"/>
      <c r="GDK189" s="41"/>
      <c r="GDL189" s="41"/>
      <c r="GDM189" s="42"/>
      <c r="GDN189" s="41"/>
      <c r="GDO189" s="42"/>
      <c r="GDP189" s="43"/>
      <c r="GDQ189" s="29"/>
      <c r="GDR189" s="30"/>
      <c r="GDS189" s="31"/>
      <c r="GDT189" s="32"/>
      <c r="GDU189" s="32"/>
      <c r="GDV189" s="34"/>
      <c r="GDW189" s="34"/>
      <c r="GDX189" s="34"/>
      <c r="GDY189" s="32"/>
      <c r="GDZ189" s="32"/>
      <c r="GEA189" s="32"/>
      <c r="GEB189" s="34"/>
      <c r="GEC189" s="35"/>
      <c r="GED189" s="36"/>
      <c r="GEE189" s="45"/>
      <c r="GEF189" s="41"/>
      <c r="GEG189" s="46"/>
      <c r="GEH189" s="39"/>
      <c r="GEI189" s="138"/>
      <c r="GEJ189" s="1805"/>
      <c r="GEK189" s="1806"/>
      <c r="GEL189" s="41"/>
      <c r="GEM189" s="41"/>
      <c r="GEN189" s="41"/>
      <c r="GEO189" s="42"/>
      <c r="GEP189" s="41"/>
      <c r="GEQ189" s="42"/>
      <c r="GER189" s="43"/>
      <c r="GES189" s="29"/>
      <c r="GET189" s="30"/>
      <c r="GEU189" s="31"/>
      <c r="GEV189" s="32"/>
      <c r="GEW189" s="32"/>
      <c r="GEX189" s="34"/>
      <c r="GEY189" s="34"/>
      <c r="GEZ189" s="34"/>
      <c r="GFA189" s="32"/>
      <c r="GFB189" s="32"/>
      <c r="GFC189" s="32"/>
      <c r="GFD189" s="34"/>
      <c r="GFE189" s="35"/>
      <c r="GFF189" s="36"/>
      <c r="GFG189" s="45"/>
      <c r="GFH189" s="41"/>
      <c r="GFI189" s="46"/>
      <c r="GFJ189" s="39"/>
      <c r="GFK189" s="138"/>
      <c r="GFL189" s="1805"/>
      <c r="GFM189" s="1806"/>
      <c r="GFN189" s="41"/>
      <c r="GFO189" s="41"/>
      <c r="GFP189" s="41"/>
      <c r="GFQ189" s="42"/>
      <c r="GFR189" s="41"/>
      <c r="GFS189" s="42"/>
      <c r="GFT189" s="43"/>
      <c r="GFU189" s="29"/>
      <c r="GFV189" s="30"/>
      <c r="GFW189" s="31"/>
      <c r="GFX189" s="32"/>
      <c r="GFY189" s="32"/>
      <c r="GFZ189" s="34"/>
      <c r="GGA189" s="34"/>
      <c r="GGB189" s="34"/>
      <c r="GGC189" s="32"/>
      <c r="GGD189" s="32"/>
      <c r="GGE189" s="32"/>
      <c r="GGF189" s="34"/>
      <c r="GGG189" s="35"/>
      <c r="GGH189" s="36"/>
      <c r="GGI189" s="45"/>
      <c r="GGJ189" s="41"/>
      <c r="GGK189" s="46"/>
      <c r="GGL189" s="39"/>
      <c r="GGM189" s="138"/>
      <c r="GGN189" s="1805"/>
      <c r="GGO189" s="1806"/>
      <c r="GGP189" s="41"/>
      <c r="GGQ189" s="41"/>
      <c r="GGR189" s="41"/>
      <c r="GGS189" s="42"/>
      <c r="GGT189" s="41"/>
      <c r="GGU189" s="42"/>
      <c r="GGV189" s="43"/>
      <c r="GGW189" s="29"/>
      <c r="GGX189" s="30"/>
      <c r="GGY189" s="31"/>
      <c r="GGZ189" s="32"/>
      <c r="GHA189" s="32"/>
      <c r="GHB189" s="34"/>
      <c r="GHC189" s="34"/>
      <c r="GHD189" s="34"/>
      <c r="GHE189" s="32"/>
      <c r="GHF189" s="32"/>
      <c r="GHG189" s="32"/>
      <c r="GHH189" s="34"/>
      <c r="GHI189" s="35"/>
      <c r="GHJ189" s="36"/>
      <c r="GHK189" s="45"/>
      <c r="GHL189" s="41"/>
      <c r="GHM189" s="46"/>
      <c r="GHN189" s="39"/>
      <c r="GHO189" s="138"/>
      <c r="GHP189" s="1805"/>
      <c r="GHQ189" s="1806"/>
      <c r="GHR189" s="41"/>
      <c r="GHS189" s="41"/>
      <c r="GHT189" s="41"/>
      <c r="GHU189" s="42"/>
      <c r="GHV189" s="41"/>
      <c r="GHW189" s="42"/>
      <c r="GHX189" s="43"/>
      <c r="GHY189" s="29"/>
      <c r="GHZ189" s="30"/>
      <c r="GIA189" s="31"/>
      <c r="GIB189" s="32"/>
      <c r="GIC189" s="32"/>
      <c r="GID189" s="34"/>
      <c r="GIE189" s="34"/>
      <c r="GIF189" s="34"/>
      <c r="GIG189" s="32"/>
      <c r="GIH189" s="32"/>
      <c r="GII189" s="32"/>
      <c r="GIJ189" s="34"/>
      <c r="GIK189" s="35"/>
      <c r="GIL189" s="36"/>
      <c r="GIM189" s="45"/>
      <c r="GIN189" s="41"/>
      <c r="GIO189" s="46"/>
      <c r="GIP189" s="39"/>
      <c r="GIQ189" s="138"/>
      <c r="GIR189" s="1805"/>
      <c r="GIS189" s="1806"/>
      <c r="GIT189" s="41"/>
      <c r="GIU189" s="41"/>
      <c r="GIV189" s="41"/>
      <c r="GIW189" s="42"/>
      <c r="GIX189" s="41"/>
      <c r="GIY189" s="42"/>
      <c r="GIZ189" s="43"/>
      <c r="GJA189" s="29"/>
      <c r="GJB189" s="30"/>
      <c r="GJC189" s="31"/>
      <c r="GJD189" s="32"/>
      <c r="GJE189" s="32"/>
      <c r="GJF189" s="34"/>
      <c r="GJG189" s="34"/>
      <c r="GJH189" s="34"/>
      <c r="GJI189" s="32"/>
      <c r="GJJ189" s="32"/>
      <c r="GJK189" s="32"/>
      <c r="GJL189" s="34"/>
      <c r="GJM189" s="35"/>
      <c r="GJN189" s="36"/>
      <c r="GJO189" s="45"/>
      <c r="GJP189" s="41"/>
      <c r="GJQ189" s="46"/>
      <c r="GJR189" s="39"/>
      <c r="GJS189" s="138"/>
      <c r="GJT189" s="1805"/>
      <c r="GJU189" s="1806"/>
      <c r="GJV189" s="41"/>
      <c r="GJW189" s="41"/>
      <c r="GJX189" s="41"/>
      <c r="GJY189" s="42"/>
      <c r="GJZ189" s="41"/>
      <c r="GKA189" s="42"/>
      <c r="GKB189" s="43"/>
      <c r="GKC189" s="29"/>
      <c r="GKD189" s="30"/>
      <c r="GKE189" s="31"/>
      <c r="GKF189" s="32"/>
      <c r="GKG189" s="32"/>
      <c r="GKH189" s="34"/>
      <c r="GKI189" s="34"/>
      <c r="GKJ189" s="34"/>
      <c r="GKK189" s="32"/>
      <c r="GKL189" s="32"/>
      <c r="GKM189" s="32"/>
      <c r="GKN189" s="34"/>
      <c r="GKO189" s="35"/>
      <c r="GKP189" s="36"/>
      <c r="GKQ189" s="45"/>
      <c r="GKR189" s="41"/>
      <c r="GKS189" s="46"/>
      <c r="GKT189" s="39"/>
      <c r="GKU189" s="138"/>
      <c r="GKV189" s="1805"/>
      <c r="GKW189" s="1806"/>
      <c r="GKX189" s="41"/>
      <c r="GKY189" s="41"/>
      <c r="GKZ189" s="41"/>
      <c r="GLA189" s="42"/>
      <c r="GLB189" s="41"/>
      <c r="GLC189" s="42"/>
      <c r="GLD189" s="43"/>
      <c r="GLE189" s="29"/>
      <c r="GLF189" s="30"/>
      <c r="GLG189" s="31"/>
      <c r="GLH189" s="32"/>
      <c r="GLI189" s="32"/>
      <c r="GLJ189" s="34"/>
      <c r="GLK189" s="34"/>
      <c r="GLL189" s="34"/>
      <c r="GLM189" s="32"/>
      <c r="GLN189" s="32"/>
      <c r="GLO189" s="32"/>
      <c r="GLP189" s="34"/>
      <c r="GLQ189" s="35"/>
      <c r="GLR189" s="36"/>
      <c r="GLS189" s="45"/>
      <c r="GLT189" s="41"/>
      <c r="GLU189" s="46"/>
      <c r="GLV189" s="39"/>
      <c r="GLW189" s="138"/>
      <c r="GLX189" s="1805"/>
      <c r="GLY189" s="1806"/>
      <c r="GLZ189" s="41"/>
      <c r="GMA189" s="41"/>
      <c r="GMB189" s="41"/>
      <c r="GMC189" s="42"/>
      <c r="GMD189" s="41"/>
      <c r="GME189" s="42"/>
      <c r="GMF189" s="43"/>
      <c r="GMG189" s="29"/>
      <c r="GMH189" s="30"/>
      <c r="GMI189" s="31"/>
      <c r="GMJ189" s="32"/>
      <c r="GMK189" s="32"/>
      <c r="GML189" s="34"/>
      <c r="GMM189" s="34"/>
      <c r="GMN189" s="34"/>
      <c r="GMO189" s="32"/>
      <c r="GMP189" s="32"/>
      <c r="GMQ189" s="32"/>
      <c r="GMR189" s="34"/>
      <c r="GMS189" s="35"/>
      <c r="GMT189" s="36"/>
      <c r="GMU189" s="45"/>
      <c r="GMV189" s="41"/>
      <c r="GMW189" s="46"/>
      <c r="GMX189" s="39"/>
      <c r="GMY189" s="138"/>
      <c r="GMZ189" s="1805"/>
      <c r="GNA189" s="1806"/>
      <c r="GNB189" s="41"/>
      <c r="GNC189" s="41"/>
      <c r="GND189" s="41"/>
      <c r="GNE189" s="42"/>
      <c r="GNF189" s="41"/>
      <c r="GNG189" s="42"/>
      <c r="GNH189" s="43"/>
      <c r="GNI189" s="29"/>
      <c r="GNJ189" s="30"/>
      <c r="GNK189" s="31"/>
      <c r="GNL189" s="32"/>
      <c r="GNM189" s="32"/>
      <c r="GNN189" s="34"/>
      <c r="GNO189" s="34"/>
      <c r="GNP189" s="34"/>
      <c r="GNQ189" s="32"/>
      <c r="GNR189" s="32"/>
      <c r="GNS189" s="32"/>
      <c r="GNT189" s="34"/>
      <c r="GNU189" s="35"/>
      <c r="GNV189" s="36"/>
      <c r="GNW189" s="45"/>
      <c r="GNX189" s="41"/>
      <c r="GNY189" s="46"/>
      <c r="GNZ189" s="39"/>
      <c r="GOA189" s="138"/>
      <c r="GOB189" s="1805"/>
      <c r="GOC189" s="1806"/>
      <c r="GOD189" s="41"/>
      <c r="GOE189" s="41"/>
      <c r="GOF189" s="41"/>
      <c r="GOG189" s="42"/>
      <c r="GOH189" s="41"/>
      <c r="GOI189" s="42"/>
      <c r="GOJ189" s="43"/>
      <c r="GOK189" s="29"/>
      <c r="GOL189" s="30"/>
      <c r="GOM189" s="31"/>
      <c r="GON189" s="32"/>
      <c r="GOO189" s="32"/>
      <c r="GOP189" s="34"/>
      <c r="GOQ189" s="34"/>
      <c r="GOR189" s="34"/>
      <c r="GOS189" s="32"/>
      <c r="GOT189" s="32"/>
      <c r="GOU189" s="32"/>
      <c r="GOV189" s="34"/>
      <c r="GOW189" s="35"/>
      <c r="GOX189" s="36"/>
      <c r="GOY189" s="45"/>
      <c r="GOZ189" s="41"/>
      <c r="GPA189" s="46"/>
      <c r="GPB189" s="39"/>
      <c r="GPC189" s="138"/>
      <c r="GPD189" s="1805"/>
      <c r="GPE189" s="1806"/>
      <c r="GPF189" s="41"/>
      <c r="GPG189" s="41"/>
      <c r="GPH189" s="41"/>
      <c r="GPI189" s="42"/>
      <c r="GPJ189" s="41"/>
      <c r="GPK189" s="42"/>
      <c r="GPL189" s="43"/>
      <c r="GPM189" s="29"/>
      <c r="GPN189" s="30"/>
      <c r="GPO189" s="31"/>
      <c r="GPP189" s="32"/>
      <c r="GPQ189" s="32"/>
      <c r="GPR189" s="34"/>
      <c r="GPS189" s="34"/>
      <c r="GPT189" s="34"/>
      <c r="GPU189" s="32"/>
      <c r="GPV189" s="32"/>
      <c r="GPW189" s="32"/>
      <c r="GPX189" s="34"/>
      <c r="GPY189" s="35"/>
      <c r="GPZ189" s="36"/>
      <c r="GQA189" s="45"/>
      <c r="GQB189" s="41"/>
      <c r="GQC189" s="46"/>
      <c r="GQD189" s="39"/>
      <c r="GQE189" s="138"/>
      <c r="GQF189" s="1805"/>
      <c r="GQG189" s="1806"/>
      <c r="GQH189" s="41"/>
      <c r="GQI189" s="41"/>
      <c r="GQJ189" s="41"/>
      <c r="GQK189" s="42"/>
      <c r="GQL189" s="41"/>
      <c r="GQM189" s="42"/>
      <c r="GQN189" s="43"/>
      <c r="GQO189" s="29"/>
      <c r="GQP189" s="30"/>
      <c r="GQQ189" s="31"/>
      <c r="GQR189" s="32"/>
      <c r="GQS189" s="32"/>
      <c r="GQT189" s="34"/>
      <c r="GQU189" s="34"/>
      <c r="GQV189" s="34"/>
      <c r="GQW189" s="32"/>
      <c r="GQX189" s="32"/>
      <c r="GQY189" s="32"/>
      <c r="GQZ189" s="34"/>
      <c r="GRA189" s="35"/>
      <c r="GRB189" s="36"/>
      <c r="GRC189" s="45"/>
      <c r="GRD189" s="41"/>
      <c r="GRE189" s="46"/>
      <c r="GRF189" s="39"/>
      <c r="GRG189" s="138"/>
      <c r="GRH189" s="1805"/>
      <c r="GRI189" s="1806"/>
      <c r="GRJ189" s="41"/>
      <c r="GRK189" s="41"/>
      <c r="GRL189" s="41"/>
      <c r="GRM189" s="42"/>
      <c r="GRN189" s="41"/>
      <c r="GRO189" s="42"/>
      <c r="GRP189" s="43"/>
      <c r="GRQ189" s="29"/>
      <c r="GRR189" s="30"/>
      <c r="GRS189" s="31"/>
      <c r="GRT189" s="32"/>
      <c r="GRU189" s="32"/>
      <c r="GRV189" s="34"/>
      <c r="GRW189" s="34"/>
      <c r="GRX189" s="34"/>
      <c r="GRY189" s="32"/>
      <c r="GRZ189" s="32"/>
      <c r="GSA189" s="32"/>
      <c r="GSB189" s="34"/>
      <c r="GSC189" s="35"/>
      <c r="GSD189" s="36"/>
      <c r="GSE189" s="45"/>
      <c r="GSF189" s="41"/>
      <c r="GSG189" s="46"/>
      <c r="GSH189" s="39"/>
      <c r="GSI189" s="138"/>
      <c r="GSJ189" s="1805"/>
      <c r="GSK189" s="1806"/>
      <c r="GSL189" s="41"/>
      <c r="GSM189" s="41"/>
      <c r="GSN189" s="41"/>
      <c r="GSO189" s="42"/>
      <c r="GSP189" s="41"/>
      <c r="GSQ189" s="42"/>
      <c r="GSR189" s="43"/>
      <c r="GSS189" s="29"/>
      <c r="GST189" s="30"/>
      <c r="GSU189" s="31"/>
      <c r="GSV189" s="32"/>
      <c r="GSW189" s="32"/>
      <c r="GSX189" s="34"/>
      <c r="GSY189" s="34"/>
      <c r="GSZ189" s="34"/>
      <c r="GTA189" s="32"/>
      <c r="GTB189" s="32"/>
      <c r="GTC189" s="32"/>
      <c r="GTD189" s="34"/>
      <c r="GTE189" s="35"/>
      <c r="GTF189" s="36"/>
      <c r="GTG189" s="45"/>
      <c r="GTH189" s="41"/>
      <c r="GTI189" s="46"/>
      <c r="GTJ189" s="39"/>
      <c r="GTK189" s="138"/>
      <c r="GTL189" s="1805"/>
      <c r="GTM189" s="1806"/>
      <c r="GTN189" s="41"/>
      <c r="GTO189" s="41"/>
      <c r="GTP189" s="41"/>
      <c r="GTQ189" s="42"/>
      <c r="GTR189" s="41"/>
      <c r="GTS189" s="42"/>
      <c r="GTT189" s="43"/>
      <c r="GTU189" s="29"/>
      <c r="GTV189" s="30"/>
      <c r="GTW189" s="31"/>
      <c r="GTX189" s="32"/>
      <c r="GTY189" s="32"/>
      <c r="GTZ189" s="34"/>
      <c r="GUA189" s="34"/>
      <c r="GUB189" s="34"/>
      <c r="GUC189" s="32"/>
      <c r="GUD189" s="32"/>
      <c r="GUE189" s="32"/>
      <c r="GUF189" s="34"/>
      <c r="GUG189" s="35"/>
      <c r="GUH189" s="36"/>
      <c r="GUI189" s="45"/>
      <c r="GUJ189" s="41"/>
      <c r="GUK189" s="46"/>
      <c r="GUL189" s="39"/>
      <c r="GUM189" s="138"/>
      <c r="GUN189" s="1805"/>
      <c r="GUO189" s="1806"/>
      <c r="GUP189" s="41"/>
      <c r="GUQ189" s="41"/>
      <c r="GUR189" s="41"/>
      <c r="GUS189" s="42"/>
      <c r="GUT189" s="41"/>
      <c r="GUU189" s="42"/>
      <c r="GUV189" s="43"/>
      <c r="GUW189" s="29"/>
      <c r="GUX189" s="30"/>
      <c r="GUY189" s="31"/>
      <c r="GUZ189" s="32"/>
      <c r="GVA189" s="32"/>
      <c r="GVB189" s="34"/>
      <c r="GVC189" s="34"/>
      <c r="GVD189" s="34"/>
      <c r="GVE189" s="32"/>
      <c r="GVF189" s="32"/>
      <c r="GVG189" s="32"/>
      <c r="GVH189" s="34"/>
      <c r="GVI189" s="35"/>
      <c r="GVJ189" s="36"/>
      <c r="GVK189" s="45"/>
      <c r="GVL189" s="41"/>
      <c r="GVM189" s="46"/>
      <c r="GVN189" s="39"/>
      <c r="GVO189" s="138"/>
      <c r="GVP189" s="1805"/>
      <c r="GVQ189" s="1806"/>
      <c r="GVR189" s="41"/>
      <c r="GVS189" s="41"/>
      <c r="GVT189" s="41"/>
      <c r="GVU189" s="42"/>
      <c r="GVV189" s="41"/>
      <c r="GVW189" s="42"/>
      <c r="GVX189" s="43"/>
      <c r="GVY189" s="29"/>
      <c r="GVZ189" s="30"/>
      <c r="GWA189" s="31"/>
      <c r="GWB189" s="32"/>
      <c r="GWC189" s="32"/>
      <c r="GWD189" s="34"/>
      <c r="GWE189" s="34"/>
      <c r="GWF189" s="34"/>
      <c r="GWG189" s="32"/>
      <c r="GWH189" s="32"/>
      <c r="GWI189" s="32"/>
      <c r="GWJ189" s="34"/>
      <c r="GWK189" s="35"/>
      <c r="GWL189" s="36"/>
      <c r="GWM189" s="45"/>
      <c r="GWN189" s="41"/>
      <c r="GWO189" s="46"/>
      <c r="GWP189" s="39"/>
      <c r="GWQ189" s="138"/>
      <c r="GWR189" s="1805"/>
      <c r="GWS189" s="1806"/>
      <c r="GWT189" s="41"/>
      <c r="GWU189" s="41"/>
      <c r="GWV189" s="41"/>
      <c r="GWW189" s="42"/>
      <c r="GWX189" s="41"/>
      <c r="GWY189" s="42"/>
      <c r="GWZ189" s="43"/>
      <c r="GXA189" s="29"/>
      <c r="GXB189" s="30"/>
      <c r="GXC189" s="31"/>
      <c r="GXD189" s="32"/>
      <c r="GXE189" s="32"/>
      <c r="GXF189" s="34"/>
      <c r="GXG189" s="34"/>
      <c r="GXH189" s="34"/>
      <c r="GXI189" s="32"/>
      <c r="GXJ189" s="32"/>
      <c r="GXK189" s="32"/>
      <c r="GXL189" s="34"/>
      <c r="GXM189" s="35"/>
      <c r="GXN189" s="36"/>
      <c r="GXO189" s="45"/>
      <c r="GXP189" s="41"/>
      <c r="GXQ189" s="46"/>
      <c r="GXR189" s="39"/>
      <c r="GXS189" s="138"/>
      <c r="GXT189" s="1805"/>
      <c r="GXU189" s="1806"/>
      <c r="GXV189" s="41"/>
      <c r="GXW189" s="41"/>
      <c r="GXX189" s="41"/>
      <c r="GXY189" s="42"/>
      <c r="GXZ189" s="41"/>
      <c r="GYA189" s="42"/>
      <c r="GYB189" s="43"/>
      <c r="GYC189" s="29"/>
      <c r="GYD189" s="30"/>
      <c r="GYE189" s="31"/>
      <c r="GYF189" s="32"/>
      <c r="GYG189" s="32"/>
      <c r="GYH189" s="34"/>
      <c r="GYI189" s="34"/>
      <c r="GYJ189" s="34"/>
      <c r="GYK189" s="32"/>
      <c r="GYL189" s="32"/>
      <c r="GYM189" s="32"/>
      <c r="GYN189" s="34"/>
      <c r="GYO189" s="35"/>
      <c r="GYP189" s="36"/>
      <c r="GYQ189" s="45"/>
      <c r="GYR189" s="41"/>
      <c r="GYS189" s="46"/>
      <c r="GYT189" s="39"/>
      <c r="GYU189" s="138"/>
      <c r="GYV189" s="1805"/>
      <c r="GYW189" s="1806"/>
      <c r="GYX189" s="41"/>
      <c r="GYY189" s="41"/>
      <c r="GYZ189" s="41"/>
      <c r="GZA189" s="42"/>
      <c r="GZB189" s="41"/>
      <c r="GZC189" s="42"/>
      <c r="GZD189" s="43"/>
      <c r="GZE189" s="29"/>
      <c r="GZF189" s="30"/>
      <c r="GZG189" s="31"/>
      <c r="GZH189" s="32"/>
      <c r="GZI189" s="32"/>
      <c r="GZJ189" s="34"/>
      <c r="GZK189" s="34"/>
      <c r="GZL189" s="34"/>
      <c r="GZM189" s="32"/>
      <c r="GZN189" s="32"/>
      <c r="GZO189" s="32"/>
      <c r="GZP189" s="34"/>
      <c r="GZQ189" s="35"/>
      <c r="GZR189" s="36"/>
      <c r="GZS189" s="45"/>
      <c r="GZT189" s="41"/>
      <c r="GZU189" s="46"/>
      <c r="GZV189" s="39"/>
      <c r="GZW189" s="138"/>
      <c r="GZX189" s="1805"/>
      <c r="GZY189" s="1806"/>
      <c r="GZZ189" s="41"/>
      <c r="HAA189" s="41"/>
      <c r="HAB189" s="41"/>
      <c r="HAC189" s="42"/>
      <c r="HAD189" s="41"/>
      <c r="HAE189" s="42"/>
      <c r="HAF189" s="43"/>
      <c r="HAG189" s="29"/>
      <c r="HAH189" s="30"/>
      <c r="HAI189" s="31"/>
      <c r="HAJ189" s="32"/>
      <c r="HAK189" s="32"/>
      <c r="HAL189" s="34"/>
      <c r="HAM189" s="34"/>
      <c r="HAN189" s="34"/>
      <c r="HAO189" s="32"/>
      <c r="HAP189" s="32"/>
      <c r="HAQ189" s="32"/>
      <c r="HAR189" s="34"/>
      <c r="HAS189" s="35"/>
      <c r="HAT189" s="36"/>
      <c r="HAU189" s="45"/>
      <c r="HAV189" s="41"/>
      <c r="HAW189" s="46"/>
      <c r="HAX189" s="39"/>
      <c r="HAY189" s="138"/>
      <c r="HAZ189" s="1805"/>
      <c r="HBA189" s="1806"/>
      <c r="HBB189" s="41"/>
      <c r="HBC189" s="41"/>
      <c r="HBD189" s="41"/>
      <c r="HBE189" s="42"/>
      <c r="HBF189" s="41"/>
      <c r="HBG189" s="42"/>
      <c r="HBH189" s="43"/>
      <c r="HBI189" s="29"/>
      <c r="HBJ189" s="30"/>
      <c r="HBK189" s="31"/>
      <c r="HBL189" s="32"/>
      <c r="HBM189" s="32"/>
      <c r="HBN189" s="34"/>
      <c r="HBO189" s="34"/>
      <c r="HBP189" s="34"/>
      <c r="HBQ189" s="32"/>
      <c r="HBR189" s="32"/>
      <c r="HBS189" s="32"/>
      <c r="HBT189" s="34"/>
      <c r="HBU189" s="35"/>
      <c r="HBV189" s="36"/>
      <c r="HBW189" s="45"/>
      <c r="HBX189" s="41"/>
      <c r="HBY189" s="46"/>
      <c r="HBZ189" s="39"/>
      <c r="HCA189" s="138"/>
      <c r="HCB189" s="1805"/>
      <c r="HCC189" s="1806"/>
      <c r="HCD189" s="41"/>
      <c r="HCE189" s="41"/>
      <c r="HCF189" s="41"/>
      <c r="HCG189" s="42"/>
      <c r="HCH189" s="41"/>
      <c r="HCI189" s="42"/>
      <c r="HCJ189" s="43"/>
      <c r="HCK189" s="29"/>
      <c r="HCL189" s="30"/>
      <c r="HCM189" s="31"/>
      <c r="HCN189" s="32"/>
      <c r="HCO189" s="32"/>
      <c r="HCP189" s="34"/>
      <c r="HCQ189" s="34"/>
      <c r="HCR189" s="34"/>
      <c r="HCS189" s="32"/>
      <c r="HCT189" s="32"/>
      <c r="HCU189" s="32"/>
      <c r="HCV189" s="34"/>
      <c r="HCW189" s="35"/>
      <c r="HCX189" s="36"/>
      <c r="HCY189" s="45"/>
      <c r="HCZ189" s="41"/>
      <c r="HDA189" s="46"/>
      <c r="HDB189" s="39"/>
      <c r="HDC189" s="138"/>
      <c r="HDD189" s="1805"/>
      <c r="HDE189" s="1806"/>
      <c r="HDF189" s="41"/>
      <c r="HDG189" s="41"/>
      <c r="HDH189" s="41"/>
      <c r="HDI189" s="42"/>
      <c r="HDJ189" s="41"/>
      <c r="HDK189" s="42"/>
      <c r="HDL189" s="43"/>
      <c r="HDM189" s="29"/>
      <c r="HDN189" s="30"/>
      <c r="HDO189" s="31"/>
      <c r="HDP189" s="32"/>
      <c r="HDQ189" s="32"/>
      <c r="HDR189" s="34"/>
      <c r="HDS189" s="34"/>
      <c r="HDT189" s="34"/>
      <c r="HDU189" s="32"/>
      <c r="HDV189" s="32"/>
      <c r="HDW189" s="32"/>
      <c r="HDX189" s="34"/>
      <c r="HDY189" s="35"/>
      <c r="HDZ189" s="36"/>
      <c r="HEA189" s="45"/>
      <c r="HEB189" s="41"/>
      <c r="HEC189" s="46"/>
      <c r="HED189" s="39"/>
      <c r="HEE189" s="138"/>
      <c r="HEF189" s="1805"/>
      <c r="HEG189" s="1806"/>
      <c r="HEH189" s="41"/>
      <c r="HEI189" s="41"/>
      <c r="HEJ189" s="41"/>
      <c r="HEK189" s="42"/>
      <c r="HEL189" s="41"/>
      <c r="HEM189" s="42"/>
      <c r="HEN189" s="43"/>
      <c r="HEO189" s="29"/>
      <c r="HEP189" s="30"/>
      <c r="HEQ189" s="31"/>
      <c r="HER189" s="32"/>
      <c r="HES189" s="32"/>
      <c r="HET189" s="34"/>
      <c r="HEU189" s="34"/>
      <c r="HEV189" s="34"/>
      <c r="HEW189" s="32"/>
      <c r="HEX189" s="32"/>
      <c r="HEY189" s="32"/>
      <c r="HEZ189" s="34"/>
      <c r="HFA189" s="35"/>
      <c r="HFB189" s="36"/>
      <c r="HFC189" s="45"/>
      <c r="HFD189" s="41"/>
      <c r="HFE189" s="46"/>
      <c r="HFF189" s="39"/>
      <c r="HFG189" s="138"/>
      <c r="HFH189" s="1805"/>
      <c r="HFI189" s="1806"/>
      <c r="HFJ189" s="41"/>
      <c r="HFK189" s="41"/>
      <c r="HFL189" s="41"/>
      <c r="HFM189" s="42"/>
      <c r="HFN189" s="41"/>
      <c r="HFO189" s="42"/>
      <c r="HFP189" s="43"/>
      <c r="HFQ189" s="29"/>
      <c r="HFR189" s="30"/>
      <c r="HFS189" s="31"/>
      <c r="HFT189" s="32"/>
      <c r="HFU189" s="32"/>
      <c r="HFV189" s="34"/>
      <c r="HFW189" s="34"/>
      <c r="HFX189" s="34"/>
      <c r="HFY189" s="32"/>
      <c r="HFZ189" s="32"/>
      <c r="HGA189" s="32"/>
      <c r="HGB189" s="34"/>
      <c r="HGC189" s="35"/>
      <c r="HGD189" s="36"/>
      <c r="HGE189" s="45"/>
      <c r="HGF189" s="41"/>
      <c r="HGG189" s="46"/>
      <c r="HGH189" s="39"/>
      <c r="HGI189" s="138"/>
      <c r="HGJ189" s="1805"/>
      <c r="HGK189" s="1806"/>
      <c r="HGL189" s="41"/>
      <c r="HGM189" s="41"/>
      <c r="HGN189" s="41"/>
      <c r="HGO189" s="42"/>
      <c r="HGP189" s="41"/>
      <c r="HGQ189" s="42"/>
      <c r="HGR189" s="43"/>
      <c r="HGS189" s="29"/>
      <c r="HGT189" s="30"/>
      <c r="HGU189" s="31"/>
      <c r="HGV189" s="32"/>
      <c r="HGW189" s="32"/>
      <c r="HGX189" s="34"/>
      <c r="HGY189" s="34"/>
      <c r="HGZ189" s="34"/>
      <c r="HHA189" s="32"/>
      <c r="HHB189" s="32"/>
      <c r="HHC189" s="32"/>
      <c r="HHD189" s="34"/>
      <c r="HHE189" s="35"/>
      <c r="HHF189" s="36"/>
      <c r="HHG189" s="45"/>
      <c r="HHH189" s="41"/>
      <c r="HHI189" s="46"/>
      <c r="HHJ189" s="39"/>
      <c r="HHK189" s="138"/>
      <c r="HHL189" s="1805"/>
      <c r="HHM189" s="1806"/>
      <c r="HHN189" s="41"/>
      <c r="HHO189" s="41"/>
      <c r="HHP189" s="41"/>
      <c r="HHQ189" s="42"/>
      <c r="HHR189" s="41"/>
      <c r="HHS189" s="42"/>
      <c r="HHT189" s="43"/>
      <c r="HHU189" s="29"/>
      <c r="HHV189" s="30"/>
      <c r="HHW189" s="31"/>
      <c r="HHX189" s="32"/>
      <c r="HHY189" s="32"/>
      <c r="HHZ189" s="34"/>
      <c r="HIA189" s="34"/>
      <c r="HIB189" s="34"/>
      <c r="HIC189" s="32"/>
      <c r="HID189" s="32"/>
      <c r="HIE189" s="32"/>
      <c r="HIF189" s="34"/>
      <c r="HIG189" s="35"/>
      <c r="HIH189" s="36"/>
      <c r="HII189" s="45"/>
      <c r="HIJ189" s="41"/>
      <c r="HIK189" s="46"/>
      <c r="HIL189" s="39"/>
      <c r="HIM189" s="138"/>
      <c r="HIN189" s="1805"/>
      <c r="HIO189" s="1806"/>
      <c r="HIP189" s="41"/>
      <c r="HIQ189" s="41"/>
      <c r="HIR189" s="41"/>
      <c r="HIS189" s="42"/>
      <c r="HIT189" s="41"/>
      <c r="HIU189" s="42"/>
      <c r="HIV189" s="43"/>
      <c r="HIW189" s="29"/>
      <c r="HIX189" s="30"/>
      <c r="HIY189" s="31"/>
      <c r="HIZ189" s="32"/>
      <c r="HJA189" s="32"/>
      <c r="HJB189" s="34"/>
      <c r="HJC189" s="34"/>
      <c r="HJD189" s="34"/>
      <c r="HJE189" s="32"/>
      <c r="HJF189" s="32"/>
      <c r="HJG189" s="32"/>
      <c r="HJH189" s="34"/>
      <c r="HJI189" s="35"/>
      <c r="HJJ189" s="36"/>
      <c r="HJK189" s="45"/>
      <c r="HJL189" s="41"/>
      <c r="HJM189" s="46"/>
      <c r="HJN189" s="39"/>
      <c r="HJO189" s="138"/>
      <c r="HJP189" s="1805"/>
      <c r="HJQ189" s="1806"/>
      <c r="HJR189" s="41"/>
      <c r="HJS189" s="41"/>
      <c r="HJT189" s="41"/>
      <c r="HJU189" s="42"/>
      <c r="HJV189" s="41"/>
      <c r="HJW189" s="42"/>
      <c r="HJX189" s="43"/>
      <c r="HJY189" s="29"/>
      <c r="HJZ189" s="30"/>
      <c r="HKA189" s="31"/>
      <c r="HKB189" s="32"/>
      <c r="HKC189" s="32"/>
      <c r="HKD189" s="34"/>
      <c r="HKE189" s="34"/>
      <c r="HKF189" s="34"/>
      <c r="HKG189" s="32"/>
      <c r="HKH189" s="32"/>
      <c r="HKI189" s="32"/>
      <c r="HKJ189" s="34"/>
      <c r="HKK189" s="35"/>
      <c r="HKL189" s="36"/>
      <c r="HKM189" s="45"/>
      <c r="HKN189" s="41"/>
      <c r="HKO189" s="46"/>
      <c r="HKP189" s="39"/>
      <c r="HKQ189" s="138"/>
      <c r="HKR189" s="1805"/>
      <c r="HKS189" s="1806"/>
      <c r="HKT189" s="41"/>
      <c r="HKU189" s="41"/>
      <c r="HKV189" s="41"/>
      <c r="HKW189" s="42"/>
      <c r="HKX189" s="41"/>
      <c r="HKY189" s="42"/>
      <c r="HKZ189" s="43"/>
      <c r="HLA189" s="29"/>
      <c r="HLB189" s="30"/>
      <c r="HLC189" s="31"/>
      <c r="HLD189" s="32"/>
      <c r="HLE189" s="32"/>
      <c r="HLF189" s="34"/>
      <c r="HLG189" s="34"/>
      <c r="HLH189" s="34"/>
      <c r="HLI189" s="32"/>
      <c r="HLJ189" s="32"/>
      <c r="HLK189" s="32"/>
      <c r="HLL189" s="34"/>
      <c r="HLM189" s="35"/>
      <c r="HLN189" s="36"/>
      <c r="HLO189" s="45"/>
      <c r="HLP189" s="41"/>
      <c r="HLQ189" s="46"/>
      <c r="HLR189" s="39"/>
      <c r="HLS189" s="138"/>
      <c r="HLT189" s="1805"/>
      <c r="HLU189" s="1806"/>
      <c r="HLV189" s="41"/>
      <c r="HLW189" s="41"/>
      <c r="HLX189" s="41"/>
      <c r="HLY189" s="42"/>
      <c r="HLZ189" s="41"/>
      <c r="HMA189" s="42"/>
      <c r="HMB189" s="43"/>
      <c r="HMC189" s="29"/>
      <c r="HMD189" s="30"/>
      <c r="HME189" s="31"/>
      <c r="HMF189" s="32"/>
      <c r="HMG189" s="32"/>
      <c r="HMH189" s="34"/>
      <c r="HMI189" s="34"/>
      <c r="HMJ189" s="34"/>
      <c r="HMK189" s="32"/>
      <c r="HML189" s="32"/>
      <c r="HMM189" s="32"/>
      <c r="HMN189" s="34"/>
      <c r="HMO189" s="35"/>
      <c r="HMP189" s="36"/>
      <c r="HMQ189" s="45"/>
      <c r="HMR189" s="41"/>
      <c r="HMS189" s="46"/>
      <c r="HMT189" s="39"/>
      <c r="HMU189" s="138"/>
      <c r="HMV189" s="1805"/>
      <c r="HMW189" s="1806"/>
      <c r="HMX189" s="41"/>
      <c r="HMY189" s="41"/>
      <c r="HMZ189" s="41"/>
      <c r="HNA189" s="42"/>
      <c r="HNB189" s="41"/>
      <c r="HNC189" s="42"/>
      <c r="HND189" s="43"/>
      <c r="HNE189" s="29"/>
      <c r="HNF189" s="30"/>
      <c r="HNG189" s="31"/>
      <c r="HNH189" s="32"/>
      <c r="HNI189" s="32"/>
      <c r="HNJ189" s="34"/>
      <c r="HNK189" s="34"/>
      <c r="HNL189" s="34"/>
      <c r="HNM189" s="32"/>
      <c r="HNN189" s="32"/>
      <c r="HNO189" s="32"/>
      <c r="HNP189" s="34"/>
      <c r="HNQ189" s="35"/>
      <c r="HNR189" s="36"/>
      <c r="HNS189" s="45"/>
      <c r="HNT189" s="41"/>
      <c r="HNU189" s="46"/>
      <c r="HNV189" s="39"/>
      <c r="HNW189" s="138"/>
      <c r="HNX189" s="1805"/>
      <c r="HNY189" s="1806"/>
      <c r="HNZ189" s="41"/>
      <c r="HOA189" s="41"/>
      <c r="HOB189" s="41"/>
      <c r="HOC189" s="42"/>
      <c r="HOD189" s="41"/>
      <c r="HOE189" s="42"/>
      <c r="HOF189" s="43"/>
      <c r="HOG189" s="29"/>
      <c r="HOH189" s="30"/>
      <c r="HOI189" s="31"/>
      <c r="HOJ189" s="32"/>
      <c r="HOK189" s="32"/>
      <c r="HOL189" s="34"/>
      <c r="HOM189" s="34"/>
      <c r="HON189" s="34"/>
      <c r="HOO189" s="32"/>
      <c r="HOP189" s="32"/>
      <c r="HOQ189" s="32"/>
      <c r="HOR189" s="34"/>
      <c r="HOS189" s="35"/>
      <c r="HOT189" s="36"/>
      <c r="HOU189" s="45"/>
      <c r="HOV189" s="41"/>
      <c r="HOW189" s="46"/>
      <c r="HOX189" s="39"/>
      <c r="HOY189" s="138"/>
      <c r="HOZ189" s="1805"/>
      <c r="HPA189" s="1806"/>
      <c r="HPB189" s="41"/>
      <c r="HPC189" s="41"/>
      <c r="HPD189" s="41"/>
      <c r="HPE189" s="42"/>
      <c r="HPF189" s="41"/>
      <c r="HPG189" s="42"/>
      <c r="HPH189" s="43"/>
      <c r="HPI189" s="29"/>
      <c r="HPJ189" s="30"/>
      <c r="HPK189" s="31"/>
      <c r="HPL189" s="32"/>
      <c r="HPM189" s="32"/>
      <c r="HPN189" s="34"/>
      <c r="HPO189" s="34"/>
      <c r="HPP189" s="34"/>
      <c r="HPQ189" s="32"/>
      <c r="HPR189" s="32"/>
      <c r="HPS189" s="32"/>
      <c r="HPT189" s="34"/>
      <c r="HPU189" s="35"/>
      <c r="HPV189" s="36"/>
      <c r="HPW189" s="45"/>
      <c r="HPX189" s="41"/>
      <c r="HPY189" s="46"/>
      <c r="HPZ189" s="39"/>
      <c r="HQA189" s="138"/>
      <c r="HQB189" s="1805"/>
      <c r="HQC189" s="1806"/>
      <c r="HQD189" s="41"/>
      <c r="HQE189" s="41"/>
      <c r="HQF189" s="41"/>
      <c r="HQG189" s="42"/>
      <c r="HQH189" s="41"/>
      <c r="HQI189" s="42"/>
      <c r="HQJ189" s="43"/>
      <c r="HQK189" s="29"/>
      <c r="HQL189" s="30"/>
      <c r="HQM189" s="31"/>
      <c r="HQN189" s="32"/>
      <c r="HQO189" s="32"/>
      <c r="HQP189" s="34"/>
      <c r="HQQ189" s="34"/>
      <c r="HQR189" s="34"/>
      <c r="HQS189" s="32"/>
      <c r="HQT189" s="32"/>
      <c r="HQU189" s="32"/>
      <c r="HQV189" s="34"/>
      <c r="HQW189" s="35"/>
      <c r="HQX189" s="36"/>
      <c r="HQY189" s="45"/>
      <c r="HQZ189" s="41"/>
      <c r="HRA189" s="46"/>
      <c r="HRB189" s="39"/>
      <c r="HRC189" s="138"/>
      <c r="HRD189" s="1805"/>
      <c r="HRE189" s="1806"/>
      <c r="HRF189" s="41"/>
      <c r="HRG189" s="41"/>
      <c r="HRH189" s="41"/>
      <c r="HRI189" s="42"/>
      <c r="HRJ189" s="41"/>
      <c r="HRK189" s="42"/>
      <c r="HRL189" s="43"/>
      <c r="HRM189" s="29"/>
      <c r="HRN189" s="30"/>
      <c r="HRO189" s="31"/>
      <c r="HRP189" s="32"/>
      <c r="HRQ189" s="32"/>
      <c r="HRR189" s="34"/>
      <c r="HRS189" s="34"/>
      <c r="HRT189" s="34"/>
      <c r="HRU189" s="32"/>
      <c r="HRV189" s="32"/>
      <c r="HRW189" s="32"/>
      <c r="HRX189" s="34"/>
      <c r="HRY189" s="35"/>
      <c r="HRZ189" s="36"/>
      <c r="HSA189" s="45"/>
      <c r="HSB189" s="41"/>
      <c r="HSC189" s="46"/>
      <c r="HSD189" s="39"/>
      <c r="HSE189" s="138"/>
      <c r="HSF189" s="1805"/>
      <c r="HSG189" s="1806"/>
      <c r="HSH189" s="41"/>
      <c r="HSI189" s="41"/>
      <c r="HSJ189" s="41"/>
      <c r="HSK189" s="42"/>
      <c r="HSL189" s="41"/>
      <c r="HSM189" s="42"/>
      <c r="HSN189" s="43"/>
      <c r="HSO189" s="29"/>
      <c r="HSP189" s="30"/>
      <c r="HSQ189" s="31"/>
      <c r="HSR189" s="32"/>
      <c r="HSS189" s="32"/>
      <c r="HST189" s="34"/>
      <c r="HSU189" s="34"/>
      <c r="HSV189" s="34"/>
      <c r="HSW189" s="32"/>
      <c r="HSX189" s="32"/>
      <c r="HSY189" s="32"/>
      <c r="HSZ189" s="34"/>
      <c r="HTA189" s="35"/>
      <c r="HTB189" s="36"/>
      <c r="HTC189" s="45"/>
      <c r="HTD189" s="41"/>
      <c r="HTE189" s="46"/>
      <c r="HTF189" s="39"/>
      <c r="HTG189" s="138"/>
      <c r="HTH189" s="1805"/>
      <c r="HTI189" s="1806"/>
      <c r="HTJ189" s="41"/>
      <c r="HTK189" s="41"/>
      <c r="HTL189" s="41"/>
      <c r="HTM189" s="42"/>
      <c r="HTN189" s="41"/>
      <c r="HTO189" s="42"/>
      <c r="HTP189" s="43"/>
      <c r="HTQ189" s="29"/>
      <c r="HTR189" s="30"/>
      <c r="HTS189" s="31"/>
      <c r="HTT189" s="32"/>
      <c r="HTU189" s="32"/>
      <c r="HTV189" s="34"/>
      <c r="HTW189" s="34"/>
      <c r="HTX189" s="34"/>
      <c r="HTY189" s="32"/>
      <c r="HTZ189" s="32"/>
      <c r="HUA189" s="32"/>
      <c r="HUB189" s="34"/>
      <c r="HUC189" s="35"/>
      <c r="HUD189" s="36"/>
      <c r="HUE189" s="45"/>
      <c r="HUF189" s="41"/>
      <c r="HUG189" s="46"/>
      <c r="HUH189" s="39"/>
      <c r="HUI189" s="138"/>
      <c r="HUJ189" s="1805"/>
      <c r="HUK189" s="1806"/>
      <c r="HUL189" s="41"/>
      <c r="HUM189" s="41"/>
      <c r="HUN189" s="41"/>
      <c r="HUO189" s="42"/>
      <c r="HUP189" s="41"/>
      <c r="HUQ189" s="42"/>
      <c r="HUR189" s="43"/>
      <c r="HUS189" s="29"/>
      <c r="HUT189" s="30"/>
      <c r="HUU189" s="31"/>
      <c r="HUV189" s="32"/>
      <c r="HUW189" s="32"/>
      <c r="HUX189" s="34"/>
      <c r="HUY189" s="34"/>
      <c r="HUZ189" s="34"/>
      <c r="HVA189" s="32"/>
      <c r="HVB189" s="32"/>
      <c r="HVC189" s="32"/>
      <c r="HVD189" s="34"/>
      <c r="HVE189" s="35"/>
      <c r="HVF189" s="36"/>
      <c r="HVG189" s="45"/>
      <c r="HVH189" s="41"/>
      <c r="HVI189" s="46"/>
      <c r="HVJ189" s="39"/>
      <c r="HVK189" s="138"/>
      <c r="HVL189" s="1805"/>
      <c r="HVM189" s="1806"/>
      <c r="HVN189" s="41"/>
      <c r="HVO189" s="41"/>
      <c r="HVP189" s="41"/>
      <c r="HVQ189" s="42"/>
      <c r="HVR189" s="41"/>
      <c r="HVS189" s="42"/>
      <c r="HVT189" s="43"/>
      <c r="HVU189" s="29"/>
      <c r="HVV189" s="30"/>
      <c r="HVW189" s="31"/>
      <c r="HVX189" s="32"/>
      <c r="HVY189" s="32"/>
      <c r="HVZ189" s="34"/>
      <c r="HWA189" s="34"/>
      <c r="HWB189" s="34"/>
      <c r="HWC189" s="32"/>
      <c r="HWD189" s="32"/>
      <c r="HWE189" s="32"/>
      <c r="HWF189" s="34"/>
      <c r="HWG189" s="35"/>
      <c r="HWH189" s="36"/>
      <c r="HWI189" s="45"/>
      <c r="HWJ189" s="41"/>
      <c r="HWK189" s="46"/>
      <c r="HWL189" s="39"/>
      <c r="HWM189" s="138"/>
      <c r="HWN189" s="1805"/>
      <c r="HWO189" s="1806"/>
      <c r="HWP189" s="41"/>
      <c r="HWQ189" s="41"/>
      <c r="HWR189" s="41"/>
      <c r="HWS189" s="42"/>
      <c r="HWT189" s="41"/>
      <c r="HWU189" s="42"/>
      <c r="HWV189" s="43"/>
      <c r="HWW189" s="29"/>
      <c r="HWX189" s="30"/>
      <c r="HWY189" s="31"/>
      <c r="HWZ189" s="32"/>
      <c r="HXA189" s="32"/>
      <c r="HXB189" s="34"/>
      <c r="HXC189" s="34"/>
      <c r="HXD189" s="34"/>
      <c r="HXE189" s="32"/>
      <c r="HXF189" s="32"/>
      <c r="HXG189" s="32"/>
      <c r="HXH189" s="34"/>
      <c r="HXI189" s="35"/>
      <c r="HXJ189" s="36"/>
      <c r="HXK189" s="45"/>
      <c r="HXL189" s="41"/>
      <c r="HXM189" s="46"/>
      <c r="HXN189" s="39"/>
      <c r="HXO189" s="138"/>
      <c r="HXP189" s="1805"/>
      <c r="HXQ189" s="1806"/>
      <c r="HXR189" s="41"/>
      <c r="HXS189" s="41"/>
      <c r="HXT189" s="41"/>
      <c r="HXU189" s="42"/>
      <c r="HXV189" s="41"/>
      <c r="HXW189" s="42"/>
      <c r="HXX189" s="43"/>
      <c r="HXY189" s="29"/>
      <c r="HXZ189" s="30"/>
      <c r="HYA189" s="31"/>
      <c r="HYB189" s="32"/>
      <c r="HYC189" s="32"/>
      <c r="HYD189" s="34"/>
      <c r="HYE189" s="34"/>
      <c r="HYF189" s="34"/>
      <c r="HYG189" s="32"/>
      <c r="HYH189" s="32"/>
      <c r="HYI189" s="32"/>
      <c r="HYJ189" s="34"/>
      <c r="HYK189" s="35"/>
      <c r="HYL189" s="36"/>
      <c r="HYM189" s="45"/>
      <c r="HYN189" s="41"/>
      <c r="HYO189" s="46"/>
      <c r="HYP189" s="39"/>
      <c r="HYQ189" s="138"/>
      <c r="HYR189" s="1805"/>
      <c r="HYS189" s="1806"/>
      <c r="HYT189" s="41"/>
      <c r="HYU189" s="41"/>
      <c r="HYV189" s="41"/>
      <c r="HYW189" s="42"/>
      <c r="HYX189" s="41"/>
      <c r="HYY189" s="42"/>
      <c r="HYZ189" s="43"/>
      <c r="HZA189" s="29"/>
      <c r="HZB189" s="30"/>
      <c r="HZC189" s="31"/>
      <c r="HZD189" s="32"/>
      <c r="HZE189" s="32"/>
      <c r="HZF189" s="34"/>
      <c r="HZG189" s="34"/>
      <c r="HZH189" s="34"/>
      <c r="HZI189" s="32"/>
      <c r="HZJ189" s="32"/>
      <c r="HZK189" s="32"/>
      <c r="HZL189" s="34"/>
      <c r="HZM189" s="35"/>
      <c r="HZN189" s="36"/>
      <c r="HZO189" s="45"/>
      <c r="HZP189" s="41"/>
      <c r="HZQ189" s="46"/>
      <c r="HZR189" s="39"/>
      <c r="HZS189" s="138"/>
      <c r="HZT189" s="1805"/>
      <c r="HZU189" s="1806"/>
      <c r="HZV189" s="41"/>
      <c r="HZW189" s="41"/>
      <c r="HZX189" s="41"/>
      <c r="HZY189" s="42"/>
      <c r="HZZ189" s="41"/>
      <c r="IAA189" s="42"/>
      <c r="IAB189" s="43"/>
      <c r="IAC189" s="29"/>
      <c r="IAD189" s="30"/>
      <c r="IAE189" s="31"/>
      <c r="IAF189" s="32"/>
      <c r="IAG189" s="32"/>
      <c r="IAH189" s="34"/>
      <c r="IAI189" s="34"/>
      <c r="IAJ189" s="34"/>
      <c r="IAK189" s="32"/>
      <c r="IAL189" s="32"/>
      <c r="IAM189" s="32"/>
      <c r="IAN189" s="34"/>
      <c r="IAO189" s="35"/>
      <c r="IAP189" s="36"/>
      <c r="IAQ189" s="45"/>
      <c r="IAR189" s="41"/>
      <c r="IAS189" s="46"/>
      <c r="IAT189" s="39"/>
      <c r="IAU189" s="138"/>
      <c r="IAV189" s="1805"/>
      <c r="IAW189" s="1806"/>
      <c r="IAX189" s="41"/>
      <c r="IAY189" s="41"/>
      <c r="IAZ189" s="41"/>
      <c r="IBA189" s="42"/>
      <c r="IBB189" s="41"/>
      <c r="IBC189" s="42"/>
      <c r="IBD189" s="43"/>
      <c r="IBE189" s="29"/>
      <c r="IBF189" s="30"/>
      <c r="IBG189" s="31"/>
      <c r="IBH189" s="32"/>
      <c r="IBI189" s="32"/>
      <c r="IBJ189" s="34"/>
      <c r="IBK189" s="34"/>
      <c r="IBL189" s="34"/>
      <c r="IBM189" s="32"/>
      <c r="IBN189" s="32"/>
      <c r="IBO189" s="32"/>
      <c r="IBP189" s="34"/>
      <c r="IBQ189" s="35"/>
      <c r="IBR189" s="36"/>
      <c r="IBS189" s="45"/>
      <c r="IBT189" s="41"/>
      <c r="IBU189" s="46"/>
      <c r="IBV189" s="39"/>
      <c r="IBW189" s="138"/>
      <c r="IBX189" s="1805"/>
      <c r="IBY189" s="1806"/>
      <c r="IBZ189" s="41"/>
      <c r="ICA189" s="41"/>
      <c r="ICB189" s="41"/>
      <c r="ICC189" s="42"/>
      <c r="ICD189" s="41"/>
      <c r="ICE189" s="42"/>
      <c r="ICF189" s="43"/>
      <c r="ICG189" s="29"/>
      <c r="ICH189" s="30"/>
      <c r="ICI189" s="31"/>
      <c r="ICJ189" s="32"/>
      <c r="ICK189" s="32"/>
      <c r="ICL189" s="34"/>
      <c r="ICM189" s="34"/>
      <c r="ICN189" s="34"/>
      <c r="ICO189" s="32"/>
      <c r="ICP189" s="32"/>
      <c r="ICQ189" s="32"/>
      <c r="ICR189" s="34"/>
      <c r="ICS189" s="35"/>
      <c r="ICT189" s="36"/>
      <c r="ICU189" s="45"/>
      <c r="ICV189" s="41"/>
      <c r="ICW189" s="46"/>
      <c r="ICX189" s="39"/>
      <c r="ICY189" s="138"/>
      <c r="ICZ189" s="1805"/>
      <c r="IDA189" s="1806"/>
      <c r="IDB189" s="41"/>
      <c r="IDC189" s="41"/>
      <c r="IDD189" s="41"/>
      <c r="IDE189" s="42"/>
      <c r="IDF189" s="41"/>
      <c r="IDG189" s="42"/>
      <c r="IDH189" s="43"/>
      <c r="IDI189" s="29"/>
      <c r="IDJ189" s="30"/>
      <c r="IDK189" s="31"/>
      <c r="IDL189" s="32"/>
      <c r="IDM189" s="32"/>
      <c r="IDN189" s="34"/>
      <c r="IDO189" s="34"/>
      <c r="IDP189" s="34"/>
      <c r="IDQ189" s="32"/>
      <c r="IDR189" s="32"/>
      <c r="IDS189" s="32"/>
      <c r="IDT189" s="34"/>
      <c r="IDU189" s="35"/>
      <c r="IDV189" s="36"/>
      <c r="IDW189" s="45"/>
      <c r="IDX189" s="41"/>
      <c r="IDY189" s="46"/>
      <c r="IDZ189" s="39"/>
      <c r="IEA189" s="138"/>
      <c r="IEB189" s="1805"/>
      <c r="IEC189" s="1806"/>
      <c r="IED189" s="41"/>
      <c r="IEE189" s="41"/>
      <c r="IEF189" s="41"/>
      <c r="IEG189" s="42"/>
      <c r="IEH189" s="41"/>
      <c r="IEI189" s="42"/>
      <c r="IEJ189" s="43"/>
      <c r="IEK189" s="29"/>
      <c r="IEL189" s="30"/>
      <c r="IEM189" s="31"/>
      <c r="IEN189" s="32"/>
      <c r="IEO189" s="32"/>
      <c r="IEP189" s="34"/>
      <c r="IEQ189" s="34"/>
      <c r="IER189" s="34"/>
      <c r="IES189" s="32"/>
      <c r="IET189" s="32"/>
      <c r="IEU189" s="32"/>
      <c r="IEV189" s="34"/>
      <c r="IEW189" s="35"/>
      <c r="IEX189" s="36"/>
      <c r="IEY189" s="45"/>
      <c r="IEZ189" s="41"/>
      <c r="IFA189" s="46"/>
      <c r="IFB189" s="39"/>
      <c r="IFC189" s="138"/>
      <c r="IFD189" s="1805"/>
      <c r="IFE189" s="1806"/>
      <c r="IFF189" s="41"/>
      <c r="IFG189" s="41"/>
      <c r="IFH189" s="41"/>
      <c r="IFI189" s="42"/>
      <c r="IFJ189" s="41"/>
      <c r="IFK189" s="42"/>
      <c r="IFL189" s="43"/>
      <c r="IFM189" s="29"/>
      <c r="IFN189" s="30"/>
      <c r="IFO189" s="31"/>
      <c r="IFP189" s="32"/>
      <c r="IFQ189" s="32"/>
      <c r="IFR189" s="34"/>
      <c r="IFS189" s="34"/>
      <c r="IFT189" s="34"/>
      <c r="IFU189" s="32"/>
      <c r="IFV189" s="32"/>
      <c r="IFW189" s="32"/>
      <c r="IFX189" s="34"/>
      <c r="IFY189" s="35"/>
      <c r="IFZ189" s="36"/>
      <c r="IGA189" s="45"/>
      <c r="IGB189" s="41"/>
      <c r="IGC189" s="46"/>
      <c r="IGD189" s="39"/>
      <c r="IGE189" s="138"/>
      <c r="IGF189" s="1805"/>
      <c r="IGG189" s="1806"/>
      <c r="IGH189" s="41"/>
      <c r="IGI189" s="41"/>
      <c r="IGJ189" s="41"/>
      <c r="IGK189" s="42"/>
      <c r="IGL189" s="41"/>
      <c r="IGM189" s="42"/>
      <c r="IGN189" s="43"/>
      <c r="IGO189" s="29"/>
      <c r="IGP189" s="30"/>
      <c r="IGQ189" s="31"/>
      <c r="IGR189" s="32"/>
      <c r="IGS189" s="32"/>
      <c r="IGT189" s="34"/>
      <c r="IGU189" s="34"/>
      <c r="IGV189" s="34"/>
      <c r="IGW189" s="32"/>
      <c r="IGX189" s="32"/>
      <c r="IGY189" s="32"/>
      <c r="IGZ189" s="34"/>
      <c r="IHA189" s="35"/>
      <c r="IHB189" s="36"/>
      <c r="IHC189" s="45"/>
      <c r="IHD189" s="41"/>
      <c r="IHE189" s="46"/>
      <c r="IHF189" s="39"/>
      <c r="IHG189" s="138"/>
      <c r="IHH189" s="1805"/>
      <c r="IHI189" s="1806"/>
      <c r="IHJ189" s="41"/>
      <c r="IHK189" s="41"/>
      <c r="IHL189" s="41"/>
      <c r="IHM189" s="42"/>
      <c r="IHN189" s="41"/>
      <c r="IHO189" s="42"/>
      <c r="IHP189" s="43"/>
      <c r="IHQ189" s="29"/>
      <c r="IHR189" s="30"/>
      <c r="IHS189" s="31"/>
      <c r="IHT189" s="32"/>
      <c r="IHU189" s="32"/>
      <c r="IHV189" s="34"/>
      <c r="IHW189" s="34"/>
      <c r="IHX189" s="34"/>
      <c r="IHY189" s="32"/>
      <c r="IHZ189" s="32"/>
      <c r="IIA189" s="32"/>
      <c r="IIB189" s="34"/>
      <c r="IIC189" s="35"/>
      <c r="IID189" s="36"/>
      <c r="IIE189" s="45"/>
      <c r="IIF189" s="41"/>
      <c r="IIG189" s="46"/>
      <c r="IIH189" s="39"/>
      <c r="III189" s="138"/>
      <c r="IIJ189" s="1805"/>
      <c r="IIK189" s="1806"/>
      <c r="IIL189" s="41"/>
      <c r="IIM189" s="41"/>
      <c r="IIN189" s="41"/>
      <c r="IIO189" s="42"/>
      <c r="IIP189" s="41"/>
      <c r="IIQ189" s="42"/>
      <c r="IIR189" s="43"/>
      <c r="IIS189" s="29"/>
      <c r="IIT189" s="30"/>
      <c r="IIU189" s="31"/>
      <c r="IIV189" s="32"/>
      <c r="IIW189" s="32"/>
      <c r="IIX189" s="34"/>
      <c r="IIY189" s="34"/>
      <c r="IIZ189" s="34"/>
      <c r="IJA189" s="32"/>
      <c r="IJB189" s="32"/>
      <c r="IJC189" s="32"/>
      <c r="IJD189" s="34"/>
      <c r="IJE189" s="35"/>
      <c r="IJF189" s="36"/>
      <c r="IJG189" s="45"/>
      <c r="IJH189" s="41"/>
      <c r="IJI189" s="46"/>
      <c r="IJJ189" s="39"/>
      <c r="IJK189" s="138"/>
      <c r="IJL189" s="1805"/>
      <c r="IJM189" s="1806"/>
      <c r="IJN189" s="41"/>
      <c r="IJO189" s="41"/>
      <c r="IJP189" s="41"/>
      <c r="IJQ189" s="42"/>
      <c r="IJR189" s="41"/>
      <c r="IJS189" s="42"/>
      <c r="IJT189" s="43"/>
      <c r="IJU189" s="29"/>
      <c r="IJV189" s="30"/>
      <c r="IJW189" s="31"/>
      <c r="IJX189" s="32"/>
      <c r="IJY189" s="32"/>
      <c r="IJZ189" s="34"/>
      <c r="IKA189" s="34"/>
      <c r="IKB189" s="34"/>
      <c r="IKC189" s="32"/>
      <c r="IKD189" s="32"/>
      <c r="IKE189" s="32"/>
      <c r="IKF189" s="34"/>
      <c r="IKG189" s="35"/>
      <c r="IKH189" s="36"/>
      <c r="IKI189" s="45"/>
      <c r="IKJ189" s="41"/>
      <c r="IKK189" s="46"/>
      <c r="IKL189" s="39"/>
      <c r="IKM189" s="138"/>
      <c r="IKN189" s="1805"/>
      <c r="IKO189" s="1806"/>
      <c r="IKP189" s="41"/>
      <c r="IKQ189" s="41"/>
      <c r="IKR189" s="41"/>
      <c r="IKS189" s="42"/>
      <c r="IKT189" s="41"/>
      <c r="IKU189" s="42"/>
      <c r="IKV189" s="43"/>
      <c r="IKW189" s="29"/>
      <c r="IKX189" s="30"/>
      <c r="IKY189" s="31"/>
      <c r="IKZ189" s="32"/>
      <c r="ILA189" s="32"/>
      <c r="ILB189" s="34"/>
      <c r="ILC189" s="34"/>
      <c r="ILD189" s="34"/>
      <c r="ILE189" s="32"/>
      <c r="ILF189" s="32"/>
      <c r="ILG189" s="32"/>
      <c r="ILH189" s="34"/>
      <c r="ILI189" s="35"/>
      <c r="ILJ189" s="36"/>
      <c r="ILK189" s="45"/>
      <c r="ILL189" s="41"/>
      <c r="ILM189" s="46"/>
      <c r="ILN189" s="39"/>
      <c r="ILO189" s="138"/>
      <c r="ILP189" s="1805"/>
      <c r="ILQ189" s="1806"/>
      <c r="ILR189" s="41"/>
      <c r="ILS189" s="41"/>
      <c r="ILT189" s="41"/>
      <c r="ILU189" s="42"/>
      <c r="ILV189" s="41"/>
      <c r="ILW189" s="42"/>
      <c r="ILX189" s="43"/>
      <c r="ILY189" s="29"/>
      <c r="ILZ189" s="30"/>
      <c r="IMA189" s="31"/>
      <c r="IMB189" s="32"/>
      <c r="IMC189" s="32"/>
      <c r="IMD189" s="34"/>
      <c r="IME189" s="34"/>
      <c r="IMF189" s="34"/>
      <c r="IMG189" s="32"/>
      <c r="IMH189" s="32"/>
      <c r="IMI189" s="32"/>
      <c r="IMJ189" s="34"/>
      <c r="IMK189" s="35"/>
      <c r="IML189" s="36"/>
      <c r="IMM189" s="45"/>
      <c r="IMN189" s="41"/>
      <c r="IMO189" s="46"/>
      <c r="IMP189" s="39"/>
      <c r="IMQ189" s="138"/>
      <c r="IMR189" s="1805"/>
      <c r="IMS189" s="1806"/>
      <c r="IMT189" s="41"/>
      <c r="IMU189" s="41"/>
      <c r="IMV189" s="41"/>
      <c r="IMW189" s="42"/>
      <c r="IMX189" s="41"/>
      <c r="IMY189" s="42"/>
      <c r="IMZ189" s="43"/>
      <c r="INA189" s="29"/>
      <c r="INB189" s="30"/>
      <c r="INC189" s="31"/>
      <c r="IND189" s="32"/>
      <c r="INE189" s="32"/>
      <c r="INF189" s="34"/>
      <c r="ING189" s="34"/>
      <c r="INH189" s="34"/>
      <c r="INI189" s="32"/>
      <c r="INJ189" s="32"/>
      <c r="INK189" s="32"/>
      <c r="INL189" s="34"/>
      <c r="INM189" s="35"/>
      <c r="INN189" s="36"/>
      <c r="INO189" s="45"/>
      <c r="INP189" s="41"/>
      <c r="INQ189" s="46"/>
      <c r="INR189" s="39"/>
      <c r="INS189" s="138"/>
      <c r="INT189" s="1805"/>
      <c r="INU189" s="1806"/>
      <c r="INV189" s="41"/>
      <c r="INW189" s="41"/>
      <c r="INX189" s="41"/>
      <c r="INY189" s="42"/>
      <c r="INZ189" s="41"/>
      <c r="IOA189" s="42"/>
      <c r="IOB189" s="43"/>
      <c r="IOC189" s="29"/>
      <c r="IOD189" s="30"/>
      <c r="IOE189" s="31"/>
      <c r="IOF189" s="32"/>
      <c r="IOG189" s="32"/>
      <c r="IOH189" s="34"/>
      <c r="IOI189" s="34"/>
      <c r="IOJ189" s="34"/>
      <c r="IOK189" s="32"/>
      <c r="IOL189" s="32"/>
      <c r="IOM189" s="32"/>
      <c r="ION189" s="34"/>
      <c r="IOO189" s="35"/>
      <c r="IOP189" s="36"/>
      <c r="IOQ189" s="45"/>
      <c r="IOR189" s="41"/>
      <c r="IOS189" s="46"/>
      <c r="IOT189" s="39"/>
      <c r="IOU189" s="138"/>
      <c r="IOV189" s="1805"/>
      <c r="IOW189" s="1806"/>
      <c r="IOX189" s="41"/>
      <c r="IOY189" s="41"/>
      <c r="IOZ189" s="41"/>
      <c r="IPA189" s="42"/>
      <c r="IPB189" s="41"/>
      <c r="IPC189" s="42"/>
      <c r="IPD189" s="43"/>
      <c r="IPE189" s="29"/>
      <c r="IPF189" s="30"/>
      <c r="IPG189" s="31"/>
      <c r="IPH189" s="32"/>
      <c r="IPI189" s="32"/>
      <c r="IPJ189" s="34"/>
      <c r="IPK189" s="34"/>
      <c r="IPL189" s="34"/>
      <c r="IPM189" s="32"/>
      <c r="IPN189" s="32"/>
      <c r="IPO189" s="32"/>
      <c r="IPP189" s="34"/>
      <c r="IPQ189" s="35"/>
      <c r="IPR189" s="36"/>
      <c r="IPS189" s="45"/>
      <c r="IPT189" s="41"/>
      <c r="IPU189" s="46"/>
      <c r="IPV189" s="39"/>
      <c r="IPW189" s="138"/>
      <c r="IPX189" s="1805"/>
      <c r="IPY189" s="1806"/>
      <c r="IPZ189" s="41"/>
      <c r="IQA189" s="41"/>
      <c r="IQB189" s="41"/>
      <c r="IQC189" s="42"/>
      <c r="IQD189" s="41"/>
      <c r="IQE189" s="42"/>
      <c r="IQF189" s="43"/>
      <c r="IQG189" s="29"/>
      <c r="IQH189" s="30"/>
      <c r="IQI189" s="31"/>
      <c r="IQJ189" s="32"/>
      <c r="IQK189" s="32"/>
      <c r="IQL189" s="34"/>
      <c r="IQM189" s="34"/>
      <c r="IQN189" s="34"/>
      <c r="IQO189" s="32"/>
      <c r="IQP189" s="32"/>
      <c r="IQQ189" s="32"/>
      <c r="IQR189" s="34"/>
      <c r="IQS189" s="35"/>
      <c r="IQT189" s="36"/>
      <c r="IQU189" s="45"/>
      <c r="IQV189" s="41"/>
      <c r="IQW189" s="46"/>
      <c r="IQX189" s="39"/>
      <c r="IQY189" s="138"/>
      <c r="IQZ189" s="1805"/>
      <c r="IRA189" s="1806"/>
      <c r="IRB189" s="41"/>
      <c r="IRC189" s="41"/>
      <c r="IRD189" s="41"/>
      <c r="IRE189" s="42"/>
      <c r="IRF189" s="41"/>
      <c r="IRG189" s="42"/>
      <c r="IRH189" s="43"/>
      <c r="IRI189" s="29"/>
      <c r="IRJ189" s="30"/>
      <c r="IRK189" s="31"/>
      <c r="IRL189" s="32"/>
      <c r="IRM189" s="32"/>
      <c r="IRN189" s="34"/>
      <c r="IRO189" s="34"/>
      <c r="IRP189" s="34"/>
      <c r="IRQ189" s="32"/>
      <c r="IRR189" s="32"/>
      <c r="IRS189" s="32"/>
      <c r="IRT189" s="34"/>
      <c r="IRU189" s="35"/>
      <c r="IRV189" s="36"/>
      <c r="IRW189" s="45"/>
      <c r="IRX189" s="41"/>
      <c r="IRY189" s="46"/>
      <c r="IRZ189" s="39"/>
      <c r="ISA189" s="138"/>
      <c r="ISB189" s="1805"/>
      <c r="ISC189" s="1806"/>
      <c r="ISD189" s="41"/>
      <c r="ISE189" s="41"/>
      <c r="ISF189" s="41"/>
      <c r="ISG189" s="42"/>
      <c r="ISH189" s="41"/>
      <c r="ISI189" s="42"/>
      <c r="ISJ189" s="43"/>
      <c r="ISK189" s="29"/>
      <c r="ISL189" s="30"/>
      <c r="ISM189" s="31"/>
      <c r="ISN189" s="32"/>
      <c r="ISO189" s="32"/>
      <c r="ISP189" s="34"/>
      <c r="ISQ189" s="34"/>
      <c r="ISR189" s="34"/>
      <c r="ISS189" s="32"/>
      <c r="IST189" s="32"/>
      <c r="ISU189" s="32"/>
      <c r="ISV189" s="34"/>
      <c r="ISW189" s="35"/>
      <c r="ISX189" s="36"/>
      <c r="ISY189" s="45"/>
      <c r="ISZ189" s="41"/>
      <c r="ITA189" s="46"/>
      <c r="ITB189" s="39"/>
      <c r="ITC189" s="138"/>
      <c r="ITD189" s="1805"/>
      <c r="ITE189" s="1806"/>
      <c r="ITF189" s="41"/>
      <c r="ITG189" s="41"/>
      <c r="ITH189" s="41"/>
      <c r="ITI189" s="42"/>
      <c r="ITJ189" s="41"/>
      <c r="ITK189" s="42"/>
      <c r="ITL189" s="43"/>
      <c r="ITM189" s="29"/>
      <c r="ITN189" s="30"/>
      <c r="ITO189" s="31"/>
      <c r="ITP189" s="32"/>
      <c r="ITQ189" s="32"/>
      <c r="ITR189" s="34"/>
      <c r="ITS189" s="34"/>
      <c r="ITT189" s="34"/>
      <c r="ITU189" s="32"/>
      <c r="ITV189" s="32"/>
      <c r="ITW189" s="32"/>
      <c r="ITX189" s="34"/>
      <c r="ITY189" s="35"/>
      <c r="ITZ189" s="36"/>
      <c r="IUA189" s="45"/>
      <c r="IUB189" s="41"/>
      <c r="IUC189" s="46"/>
      <c r="IUD189" s="39"/>
      <c r="IUE189" s="138"/>
      <c r="IUF189" s="1805"/>
      <c r="IUG189" s="1806"/>
      <c r="IUH189" s="41"/>
      <c r="IUI189" s="41"/>
      <c r="IUJ189" s="41"/>
      <c r="IUK189" s="42"/>
      <c r="IUL189" s="41"/>
      <c r="IUM189" s="42"/>
      <c r="IUN189" s="43"/>
      <c r="IUO189" s="29"/>
      <c r="IUP189" s="30"/>
      <c r="IUQ189" s="31"/>
      <c r="IUR189" s="32"/>
      <c r="IUS189" s="32"/>
      <c r="IUT189" s="34"/>
      <c r="IUU189" s="34"/>
      <c r="IUV189" s="34"/>
      <c r="IUW189" s="32"/>
      <c r="IUX189" s="32"/>
      <c r="IUY189" s="32"/>
      <c r="IUZ189" s="34"/>
      <c r="IVA189" s="35"/>
      <c r="IVB189" s="36"/>
      <c r="IVC189" s="45"/>
      <c r="IVD189" s="41"/>
      <c r="IVE189" s="46"/>
      <c r="IVF189" s="39"/>
      <c r="IVG189" s="138"/>
      <c r="IVH189" s="1805"/>
      <c r="IVI189" s="1806"/>
      <c r="IVJ189" s="41"/>
      <c r="IVK189" s="41"/>
      <c r="IVL189" s="41"/>
      <c r="IVM189" s="42"/>
      <c r="IVN189" s="41"/>
      <c r="IVO189" s="42"/>
      <c r="IVP189" s="43"/>
      <c r="IVQ189" s="29"/>
      <c r="IVR189" s="30"/>
      <c r="IVS189" s="31"/>
      <c r="IVT189" s="32"/>
      <c r="IVU189" s="32"/>
      <c r="IVV189" s="34"/>
      <c r="IVW189" s="34"/>
      <c r="IVX189" s="34"/>
      <c r="IVY189" s="32"/>
      <c r="IVZ189" s="32"/>
      <c r="IWA189" s="32"/>
      <c r="IWB189" s="34"/>
      <c r="IWC189" s="35"/>
      <c r="IWD189" s="36"/>
      <c r="IWE189" s="45"/>
      <c r="IWF189" s="41"/>
      <c r="IWG189" s="46"/>
      <c r="IWH189" s="39"/>
      <c r="IWI189" s="138"/>
      <c r="IWJ189" s="1805"/>
      <c r="IWK189" s="1806"/>
      <c r="IWL189" s="41"/>
      <c r="IWM189" s="41"/>
      <c r="IWN189" s="41"/>
      <c r="IWO189" s="42"/>
      <c r="IWP189" s="41"/>
      <c r="IWQ189" s="42"/>
      <c r="IWR189" s="43"/>
      <c r="IWS189" s="29"/>
      <c r="IWT189" s="30"/>
      <c r="IWU189" s="31"/>
      <c r="IWV189" s="32"/>
      <c r="IWW189" s="32"/>
      <c r="IWX189" s="34"/>
      <c r="IWY189" s="34"/>
      <c r="IWZ189" s="34"/>
      <c r="IXA189" s="32"/>
      <c r="IXB189" s="32"/>
      <c r="IXC189" s="32"/>
      <c r="IXD189" s="34"/>
      <c r="IXE189" s="35"/>
      <c r="IXF189" s="36"/>
      <c r="IXG189" s="45"/>
      <c r="IXH189" s="41"/>
      <c r="IXI189" s="46"/>
      <c r="IXJ189" s="39"/>
      <c r="IXK189" s="138"/>
      <c r="IXL189" s="1805"/>
      <c r="IXM189" s="1806"/>
      <c r="IXN189" s="41"/>
      <c r="IXO189" s="41"/>
      <c r="IXP189" s="41"/>
      <c r="IXQ189" s="42"/>
      <c r="IXR189" s="41"/>
      <c r="IXS189" s="42"/>
      <c r="IXT189" s="43"/>
      <c r="IXU189" s="29"/>
      <c r="IXV189" s="30"/>
      <c r="IXW189" s="31"/>
      <c r="IXX189" s="32"/>
      <c r="IXY189" s="32"/>
      <c r="IXZ189" s="34"/>
      <c r="IYA189" s="34"/>
      <c r="IYB189" s="34"/>
      <c r="IYC189" s="32"/>
      <c r="IYD189" s="32"/>
      <c r="IYE189" s="32"/>
      <c r="IYF189" s="34"/>
      <c r="IYG189" s="35"/>
      <c r="IYH189" s="36"/>
      <c r="IYI189" s="45"/>
      <c r="IYJ189" s="41"/>
      <c r="IYK189" s="46"/>
      <c r="IYL189" s="39"/>
      <c r="IYM189" s="138"/>
      <c r="IYN189" s="1805"/>
      <c r="IYO189" s="1806"/>
      <c r="IYP189" s="41"/>
      <c r="IYQ189" s="41"/>
      <c r="IYR189" s="41"/>
      <c r="IYS189" s="42"/>
      <c r="IYT189" s="41"/>
      <c r="IYU189" s="42"/>
      <c r="IYV189" s="43"/>
      <c r="IYW189" s="29"/>
      <c r="IYX189" s="30"/>
      <c r="IYY189" s="31"/>
      <c r="IYZ189" s="32"/>
      <c r="IZA189" s="32"/>
      <c r="IZB189" s="34"/>
      <c r="IZC189" s="34"/>
      <c r="IZD189" s="34"/>
      <c r="IZE189" s="32"/>
      <c r="IZF189" s="32"/>
      <c r="IZG189" s="32"/>
      <c r="IZH189" s="34"/>
      <c r="IZI189" s="35"/>
      <c r="IZJ189" s="36"/>
      <c r="IZK189" s="45"/>
      <c r="IZL189" s="41"/>
      <c r="IZM189" s="46"/>
      <c r="IZN189" s="39"/>
      <c r="IZO189" s="138"/>
      <c r="IZP189" s="1805"/>
      <c r="IZQ189" s="1806"/>
      <c r="IZR189" s="41"/>
      <c r="IZS189" s="41"/>
      <c r="IZT189" s="41"/>
      <c r="IZU189" s="42"/>
      <c r="IZV189" s="41"/>
      <c r="IZW189" s="42"/>
      <c r="IZX189" s="43"/>
      <c r="IZY189" s="29"/>
      <c r="IZZ189" s="30"/>
      <c r="JAA189" s="31"/>
      <c r="JAB189" s="32"/>
      <c r="JAC189" s="32"/>
      <c r="JAD189" s="34"/>
      <c r="JAE189" s="34"/>
      <c r="JAF189" s="34"/>
      <c r="JAG189" s="32"/>
      <c r="JAH189" s="32"/>
      <c r="JAI189" s="32"/>
      <c r="JAJ189" s="34"/>
      <c r="JAK189" s="35"/>
      <c r="JAL189" s="36"/>
      <c r="JAM189" s="45"/>
      <c r="JAN189" s="41"/>
      <c r="JAO189" s="46"/>
      <c r="JAP189" s="39"/>
      <c r="JAQ189" s="138"/>
      <c r="JAR189" s="1805"/>
      <c r="JAS189" s="1806"/>
      <c r="JAT189" s="41"/>
      <c r="JAU189" s="41"/>
      <c r="JAV189" s="41"/>
      <c r="JAW189" s="42"/>
      <c r="JAX189" s="41"/>
      <c r="JAY189" s="42"/>
      <c r="JAZ189" s="43"/>
      <c r="JBA189" s="29"/>
      <c r="JBB189" s="30"/>
      <c r="JBC189" s="31"/>
      <c r="JBD189" s="32"/>
      <c r="JBE189" s="32"/>
      <c r="JBF189" s="34"/>
      <c r="JBG189" s="34"/>
      <c r="JBH189" s="34"/>
      <c r="JBI189" s="32"/>
      <c r="JBJ189" s="32"/>
      <c r="JBK189" s="32"/>
      <c r="JBL189" s="34"/>
      <c r="JBM189" s="35"/>
      <c r="JBN189" s="36"/>
      <c r="JBO189" s="45"/>
      <c r="JBP189" s="41"/>
      <c r="JBQ189" s="46"/>
      <c r="JBR189" s="39"/>
      <c r="JBS189" s="138"/>
      <c r="JBT189" s="1805"/>
      <c r="JBU189" s="1806"/>
      <c r="JBV189" s="41"/>
      <c r="JBW189" s="41"/>
      <c r="JBX189" s="41"/>
      <c r="JBY189" s="42"/>
      <c r="JBZ189" s="41"/>
      <c r="JCA189" s="42"/>
      <c r="JCB189" s="43"/>
      <c r="JCC189" s="29"/>
      <c r="JCD189" s="30"/>
      <c r="JCE189" s="31"/>
      <c r="JCF189" s="32"/>
      <c r="JCG189" s="32"/>
      <c r="JCH189" s="34"/>
      <c r="JCI189" s="34"/>
      <c r="JCJ189" s="34"/>
      <c r="JCK189" s="32"/>
      <c r="JCL189" s="32"/>
      <c r="JCM189" s="32"/>
      <c r="JCN189" s="34"/>
      <c r="JCO189" s="35"/>
      <c r="JCP189" s="36"/>
      <c r="JCQ189" s="45"/>
      <c r="JCR189" s="41"/>
      <c r="JCS189" s="46"/>
      <c r="JCT189" s="39"/>
      <c r="JCU189" s="138"/>
      <c r="JCV189" s="1805"/>
      <c r="JCW189" s="1806"/>
      <c r="JCX189" s="41"/>
      <c r="JCY189" s="41"/>
      <c r="JCZ189" s="41"/>
      <c r="JDA189" s="42"/>
      <c r="JDB189" s="41"/>
      <c r="JDC189" s="42"/>
      <c r="JDD189" s="43"/>
      <c r="JDE189" s="29"/>
      <c r="JDF189" s="30"/>
      <c r="JDG189" s="31"/>
      <c r="JDH189" s="32"/>
      <c r="JDI189" s="32"/>
      <c r="JDJ189" s="34"/>
      <c r="JDK189" s="34"/>
      <c r="JDL189" s="34"/>
      <c r="JDM189" s="32"/>
      <c r="JDN189" s="32"/>
      <c r="JDO189" s="32"/>
      <c r="JDP189" s="34"/>
      <c r="JDQ189" s="35"/>
      <c r="JDR189" s="36"/>
      <c r="JDS189" s="45"/>
      <c r="JDT189" s="41"/>
      <c r="JDU189" s="46"/>
      <c r="JDV189" s="39"/>
      <c r="JDW189" s="138"/>
      <c r="JDX189" s="1805"/>
      <c r="JDY189" s="1806"/>
      <c r="JDZ189" s="41"/>
      <c r="JEA189" s="41"/>
      <c r="JEB189" s="41"/>
      <c r="JEC189" s="42"/>
      <c r="JED189" s="41"/>
      <c r="JEE189" s="42"/>
      <c r="JEF189" s="43"/>
      <c r="JEG189" s="29"/>
      <c r="JEH189" s="30"/>
      <c r="JEI189" s="31"/>
      <c r="JEJ189" s="32"/>
      <c r="JEK189" s="32"/>
      <c r="JEL189" s="34"/>
      <c r="JEM189" s="34"/>
      <c r="JEN189" s="34"/>
      <c r="JEO189" s="32"/>
      <c r="JEP189" s="32"/>
      <c r="JEQ189" s="32"/>
      <c r="JER189" s="34"/>
      <c r="JES189" s="35"/>
      <c r="JET189" s="36"/>
      <c r="JEU189" s="45"/>
      <c r="JEV189" s="41"/>
      <c r="JEW189" s="46"/>
      <c r="JEX189" s="39"/>
      <c r="JEY189" s="138"/>
      <c r="JEZ189" s="1805"/>
      <c r="JFA189" s="1806"/>
      <c r="JFB189" s="41"/>
      <c r="JFC189" s="41"/>
      <c r="JFD189" s="41"/>
      <c r="JFE189" s="42"/>
      <c r="JFF189" s="41"/>
      <c r="JFG189" s="42"/>
      <c r="JFH189" s="43"/>
      <c r="JFI189" s="29"/>
      <c r="JFJ189" s="30"/>
      <c r="JFK189" s="31"/>
      <c r="JFL189" s="32"/>
      <c r="JFM189" s="32"/>
      <c r="JFN189" s="34"/>
      <c r="JFO189" s="34"/>
      <c r="JFP189" s="34"/>
      <c r="JFQ189" s="32"/>
      <c r="JFR189" s="32"/>
      <c r="JFS189" s="32"/>
      <c r="JFT189" s="34"/>
      <c r="JFU189" s="35"/>
      <c r="JFV189" s="36"/>
      <c r="JFW189" s="45"/>
      <c r="JFX189" s="41"/>
      <c r="JFY189" s="46"/>
      <c r="JFZ189" s="39"/>
      <c r="JGA189" s="138"/>
      <c r="JGB189" s="1805"/>
      <c r="JGC189" s="1806"/>
      <c r="JGD189" s="41"/>
      <c r="JGE189" s="41"/>
      <c r="JGF189" s="41"/>
      <c r="JGG189" s="42"/>
      <c r="JGH189" s="41"/>
      <c r="JGI189" s="42"/>
      <c r="JGJ189" s="43"/>
      <c r="JGK189" s="29"/>
      <c r="JGL189" s="30"/>
      <c r="JGM189" s="31"/>
      <c r="JGN189" s="32"/>
      <c r="JGO189" s="32"/>
      <c r="JGP189" s="34"/>
      <c r="JGQ189" s="34"/>
      <c r="JGR189" s="34"/>
      <c r="JGS189" s="32"/>
      <c r="JGT189" s="32"/>
      <c r="JGU189" s="32"/>
      <c r="JGV189" s="34"/>
      <c r="JGW189" s="35"/>
      <c r="JGX189" s="36"/>
      <c r="JGY189" s="45"/>
      <c r="JGZ189" s="41"/>
      <c r="JHA189" s="46"/>
      <c r="JHB189" s="39"/>
      <c r="JHC189" s="138"/>
      <c r="JHD189" s="1805"/>
      <c r="JHE189" s="1806"/>
      <c r="JHF189" s="41"/>
      <c r="JHG189" s="41"/>
      <c r="JHH189" s="41"/>
      <c r="JHI189" s="42"/>
      <c r="JHJ189" s="41"/>
      <c r="JHK189" s="42"/>
      <c r="JHL189" s="43"/>
      <c r="JHM189" s="29"/>
      <c r="JHN189" s="30"/>
      <c r="JHO189" s="31"/>
      <c r="JHP189" s="32"/>
      <c r="JHQ189" s="32"/>
      <c r="JHR189" s="34"/>
      <c r="JHS189" s="34"/>
      <c r="JHT189" s="34"/>
      <c r="JHU189" s="32"/>
      <c r="JHV189" s="32"/>
      <c r="JHW189" s="32"/>
      <c r="JHX189" s="34"/>
      <c r="JHY189" s="35"/>
      <c r="JHZ189" s="36"/>
      <c r="JIA189" s="45"/>
      <c r="JIB189" s="41"/>
      <c r="JIC189" s="46"/>
      <c r="JID189" s="39"/>
      <c r="JIE189" s="138"/>
      <c r="JIF189" s="1805"/>
      <c r="JIG189" s="1806"/>
      <c r="JIH189" s="41"/>
      <c r="JII189" s="41"/>
      <c r="JIJ189" s="41"/>
      <c r="JIK189" s="42"/>
      <c r="JIL189" s="41"/>
      <c r="JIM189" s="42"/>
      <c r="JIN189" s="43"/>
      <c r="JIO189" s="29"/>
      <c r="JIP189" s="30"/>
      <c r="JIQ189" s="31"/>
      <c r="JIR189" s="32"/>
      <c r="JIS189" s="32"/>
      <c r="JIT189" s="34"/>
      <c r="JIU189" s="34"/>
      <c r="JIV189" s="34"/>
      <c r="JIW189" s="32"/>
      <c r="JIX189" s="32"/>
      <c r="JIY189" s="32"/>
      <c r="JIZ189" s="34"/>
      <c r="JJA189" s="35"/>
      <c r="JJB189" s="36"/>
      <c r="JJC189" s="45"/>
      <c r="JJD189" s="41"/>
      <c r="JJE189" s="46"/>
      <c r="JJF189" s="39"/>
      <c r="JJG189" s="138"/>
      <c r="JJH189" s="1805"/>
      <c r="JJI189" s="1806"/>
      <c r="JJJ189" s="41"/>
      <c r="JJK189" s="41"/>
      <c r="JJL189" s="41"/>
      <c r="JJM189" s="42"/>
      <c r="JJN189" s="41"/>
      <c r="JJO189" s="42"/>
      <c r="JJP189" s="43"/>
      <c r="JJQ189" s="29"/>
      <c r="JJR189" s="30"/>
      <c r="JJS189" s="31"/>
      <c r="JJT189" s="32"/>
      <c r="JJU189" s="32"/>
      <c r="JJV189" s="34"/>
      <c r="JJW189" s="34"/>
      <c r="JJX189" s="34"/>
      <c r="JJY189" s="32"/>
      <c r="JJZ189" s="32"/>
      <c r="JKA189" s="32"/>
      <c r="JKB189" s="34"/>
      <c r="JKC189" s="35"/>
      <c r="JKD189" s="36"/>
      <c r="JKE189" s="45"/>
      <c r="JKF189" s="41"/>
      <c r="JKG189" s="46"/>
      <c r="JKH189" s="39"/>
      <c r="JKI189" s="138"/>
      <c r="JKJ189" s="1805"/>
      <c r="JKK189" s="1806"/>
      <c r="JKL189" s="41"/>
      <c r="JKM189" s="41"/>
      <c r="JKN189" s="41"/>
      <c r="JKO189" s="42"/>
      <c r="JKP189" s="41"/>
      <c r="JKQ189" s="42"/>
      <c r="JKR189" s="43"/>
      <c r="JKS189" s="29"/>
      <c r="JKT189" s="30"/>
      <c r="JKU189" s="31"/>
      <c r="JKV189" s="32"/>
      <c r="JKW189" s="32"/>
      <c r="JKX189" s="34"/>
      <c r="JKY189" s="34"/>
      <c r="JKZ189" s="34"/>
      <c r="JLA189" s="32"/>
      <c r="JLB189" s="32"/>
      <c r="JLC189" s="32"/>
      <c r="JLD189" s="34"/>
      <c r="JLE189" s="35"/>
      <c r="JLF189" s="36"/>
      <c r="JLG189" s="45"/>
      <c r="JLH189" s="41"/>
      <c r="JLI189" s="46"/>
      <c r="JLJ189" s="39"/>
      <c r="JLK189" s="138"/>
      <c r="JLL189" s="1805"/>
      <c r="JLM189" s="1806"/>
      <c r="JLN189" s="41"/>
      <c r="JLO189" s="41"/>
      <c r="JLP189" s="41"/>
      <c r="JLQ189" s="42"/>
      <c r="JLR189" s="41"/>
      <c r="JLS189" s="42"/>
      <c r="JLT189" s="43"/>
      <c r="JLU189" s="29"/>
      <c r="JLV189" s="30"/>
      <c r="JLW189" s="31"/>
      <c r="JLX189" s="32"/>
      <c r="JLY189" s="32"/>
      <c r="JLZ189" s="34"/>
      <c r="JMA189" s="34"/>
      <c r="JMB189" s="34"/>
      <c r="JMC189" s="32"/>
      <c r="JMD189" s="32"/>
      <c r="JME189" s="32"/>
      <c r="JMF189" s="34"/>
      <c r="JMG189" s="35"/>
      <c r="JMH189" s="36"/>
      <c r="JMI189" s="45"/>
      <c r="JMJ189" s="41"/>
      <c r="JMK189" s="46"/>
      <c r="JML189" s="39"/>
      <c r="JMM189" s="138"/>
      <c r="JMN189" s="1805"/>
      <c r="JMO189" s="1806"/>
      <c r="JMP189" s="41"/>
      <c r="JMQ189" s="41"/>
      <c r="JMR189" s="41"/>
      <c r="JMS189" s="42"/>
      <c r="JMT189" s="41"/>
      <c r="JMU189" s="42"/>
      <c r="JMV189" s="43"/>
      <c r="JMW189" s="29"/>
      <c r="JMX189" s="30"/>
      <c r="JMY189" s="31"/>
      <c r="JMZ189" s="32"/>
      <c r="JNA189" s="32"/>
      <c r="JNB189" s="34"/>
      <c r="JNC189" s="34"/>
      <c r="JND189" s="34"/>
      <c r="JNE189" s="32"/>
      <c r="JNF189" s="32"/>
      <c r="JNG189" s="32"/>
      <c r="JNH189" s="34"/>
      <c r="JNI189" s="35"/>
      <c r="JNJ189" s="36"/>
      <c r="JNK189" s="45"/>
      <c r="JNL189" s="41"/>
      <c r="JNM189" s="46"/>
      <c r="JNN189" s="39"/>
      <c r="JNO189" s="138"/>
      <c r="JNP189" s="1805"/>
      <c r="JNQ189" s="1806"/>
      <c r="JNR189" s="41"/>
      <c r="JNS189" s="41"/>
      <c r="JNT189" s="41"/>
      <c r="JNU189" s="42"/>
      <c r="JNV189" s="41"/>
      <c r="JNW189" s="42"/>
      <c r="JNX189" s="43"/>
      <c r="JNY189" s="29"/>
      <c r="JNZ189" s="30"/>
      <c r="JOA189" s="31"/>
      <c r="JOB189" s="32"/>
      <c r="JOC189" s="32"/>
      <c r="JOD189" s="34"/>
      <c r="JOE189" s="34"/>
      <c r="JOF189" s="34"/>
      <c r="JOG189" s="32"/>
      <c r="JOH189" s="32"/>
      <c r="JOI189" s="32"/>
      <c r="JOJ189" s="34"/>
      <c r="JOK189" s="35"/>
      <c r="JOL189" s="36"/>
      <c r="JOM189" s="45"/>
      <c r="JON189" s="41"/>
      <c r="JOO189" s="46"/>
      <c r="JOP189" s="39"/>
      <c r="JOQ189" s="138"/>
      <c r="JOR189" s="1805"/>
      <c r="JOS189" s="1806"/>
      <c r="JOT189" s="41"/>
      <c r="JOU189" s="41"/>
      <c r="JOV189" s="41"/>
      <c r="JOW189" s="42"/>
      <c r="JOX189" s="41"/>
      <c r="JOY189" s="42"/>
      <c r="JOZ189" s="43"/>
      <c r="JPA189" s="29"/>
      <c r="JPB189" s="30"/>
      <c r="JPC189" s="31"/>
      <c r="JPD189" s="32"/>
      <c r="JPE189" s="32"/>
      <c r="JPF189" s="34"/>
      <c r="JPG189" s="34"/>
      <c r="JPH189" s="34"/>
      <c r="JPI189" s="32"/>
      <c r="JPJ189" s="32"/>
      <c r="JPK189" s="32"/>
      <c r="JPL189" s="34"/>
      <c r="JPM189" s="35"/>
      <c r="JPN189" s="36"/>
      <c r="JPO189" s="45"/>
      <c r="JPP189" s="41"/>
      <c r="JPQ189" s="46"/>
      <c r="JPR189" s="39"/>
      <c r="JPS189" s="138"/>
      <c r="JPT189" s="1805"/>
      <c r="JPU189" s="1806"/>
      <c r="JPV189" s="41"/>
      <c r="JPW189" s="41"/>
      <c r="JPX189" s="41"/>
      <c r="JPY189" s="42"/>
      <c r="JPZ189" s="41"/>
      <c r="JQA189" s="42"/>
      <c r="JQB189" s="43"/>
      <c r="JQC189" s="29"/>
      <c r="JQD189" s="30"/>
      <c r="JQE189" s="31"/>
      <c r="JQF189" s="32"/>
      <c r="JQG189" s="32"/>
      <c r="JQH189" s="34"/>
      <c r="JQI189" s="34"/>
      <c r="JQJ189" s="34"/>
      <c r="JQK189" s="32"/>
      <c r="JQL189" s="32"/>
      <c r="JQM189" s="32"/>
      <c r="JQN189" s="34"/>
      <c r="JQO189" s="35"/>
      <c r="JQP189" s="36"/>
      <c r="JQQ189" s="45"/>
      <c r="JQR189" s="41"/>
      <c r="JQS189" s="46"/>
      <c r="JQT189" s="39"/>
      <c r="JQU189" s="138"/>
      <c r="JQV189" s="1805"/>
      <c r="JQW189" s="1806"/>
      <c r="JQX189" s="41"/>
      <c r="JQY189" s="41"/>
      <c r="JQZ189" s="41"/>
      <c r="JRA189" s="42"/>
      <c r="JRB189" s="41"/>
      <c r="JRC189" s="42"/>
      <c r="JRD189" s="43"/>
      <c r="JRE189" s="29"/>
      <c r="JRF189" s="30"/>
      <c r="JRG189" s="31"/>
      <c r="JRH189" s="32"/>
      <c r="JRI189" s="32"/>
      <c r="JRJ189" s="34"/>
      <c r="JRK189" s="34"/>
      <c r="JRL189" s="34"/>
      <c r="JRM189" s="32"/>
      <c r="JRN189" s="32"/>
      <c r="JRO189" s="32"/>
      <c r="JRP189" s="34"/>
      <c r="JRQ189" s="35"/>
      <c r="JRR189" s="36"/>
      <c r="JRS189" s="45"/>
      <c r="JRT189" s="41"/>
      <c r="JRU189" s="46"/>
      <c r="JRV189" s="39"/>
      <c r="JRW189" s="138"/>
      <c r="JRX189" s="1805"/>
      <c r="JRY189" s="1806"/>
      <c r="JRZ189" s="41"/>
      <c r="JSA189" s="41"/>
      <c r="JSB189" s="41"/>
      <c r="JSC189" s="42"/>
      <c r="JSD189" s="41"/>
      <c r="JSE189" s="42"/>
      <c r="JSF189" s="43"/>
      <c r="JSG189" s="29"/>
      <c r="JSH189" s="30"/>
      <c r="JSI189" s="31"/>
      <c r="JSJ189" s="32"/>
      <c r="JSK189" s="32"/>
      <c r="JSL189" s="34"/>
      <c r="JSM189" s="34"/>
      <c r="JSN189" s="34"/>
      <c r="JSO189" s="32"/>
      <c r="JSP189" s="32"/>
      <c r="JSQ189" s="32"/>
      <c r="JSR189" s="34"/>
      <c r="JSS189" s="35"/>
      <c r="JST189" s="36"/>
      <c r="JSU189" s="45"/>
      <c r="JSV189" s="41"/>
      <c r="JSW189" s="46"/>
      <c r="JSX189" s="39"/>
      <c r="JSY189" s="138"/>
      <c r="JSZ189" s="1805"/>
      <c r="JTA189" s="1806"/>
      <c r="JTB189" s="41"/>
      <c r="JTC189" s="41"/>
      <c r="JTD189" s="41"/>
      <c r="JTE189" s="42"/>
      <c r="JTF189" s="41"/>
      <c r="JTG189" s="42"/>
      <c r="JTH189" s="43"/>
      <c r="JTI189" s="29"/>
      <c r="JTJ189" s="30"/>
      <c r="JTK189" s="31"/>
      <c r="JTL189" s="32"/>
      <c r="JTM189" s="32"/>
      <c r="JTN189" s="34"/>
      <c r="JTO189" s="34"/>
      <c r="JTP189" s="34"/>
      <c r="JTQ189" s="32"/>
      <c r="JTR189" s="32"/>
      <c r="JTS189" s="32"/>
      <c r="JTT189" s="34"/>
      <c r="JTU189" s="35"/>
      <c r="JTV189" s="36"/>
      <c r="JTW189" s="45"/>
      <c r="JTX189" s="41"/>
      <c r="JTY189" s="46"/>
      <c r="JTZ189" s="39"/>
      <c r="JUA189" s="138"/>
      <c r="JUB189" s="1805"/>
      <c r="JUC189" s="1806"/>
      <c r="JUD189" s="41"/>
      <c r="JUE189" s="41"/>
      <c r="JUF189" s="41"/>
      <c r="JUG189" s="42"/>
      <c r="JUH189" s="41"/>
      <c r="JUI189" s="42"/>
      <c r="JUJ189" s="43"/>
      <c r="JUK189" s="29"/>
      <c r="JUL189" s="30"/>
      <c r="JUM189" s="31"/>
      <c r="JUN189" s="32"/>
      <c r="JUO189" s="32"/>
      <c r="JUP189" s="34"/>
      <c r="JUQ189" s="34"/>
      <c r="JUR189" s="34"/>
      <c r="JUS189" s="32"/>
      <c r="JUT189" s="32"/>
      <c r="JUU189" s="32"/>
      <c r="JUV189" s="34"/>
      <c r="JUW189" s="35"/>
      <c r="JUX189" s="36"/>
      <c r="JUY189" s="45"/>
      <c r="JUZ189" s="41"/>
      <c r="JVA189" s="46"/>
      <c r="JVB189" s="39"/>
      <c r="JVC189" s="138"/>
      <c r="JVD189" s="1805"/>
      <c r="JVE189" s="1806"/>
      <c r="JVF189" s="41"/>
      <c r="JVG189" s="41"/>
      <c r="JVH189" s="41"/>
      <c r="JVI189" s="42"/>
      <c r="JVJ189" s="41"/>
      <c r="JVK189" s="42"/>
      <c r="JVL189" s="43"/>
      <c r="JVM189" s="29"/>
      <c r="JVN189" s="30"/>
      <c r="JVO189" s="31"/>
      <c r="JVP189" s="32"/>
      <c r="JVQ189" s="32"/>
      <c r="JVR189" s="34"/>
      <c r="JVS189" s="34"/>
      <c r="JVT189" s="34"/>
      <c r="JVU189" s="32"/>
      <c r="JVV189" s="32"/>
      <c r="JVW189" s="32"/>
      <c r="JVX189" s="34"/>
      <c r="JVY189" s="35"/>
      <c r="JVZ189" s="36"/>
      <c r="JWA189" s="45"/>
      <c r="JWB189" s="41"/>
      <c r="JWC189" s="46"/>
      <c r="JWD189" s="39"/>
      <c r="JWE189" s="138"/>
      <c r="JWF189" s="1805"/>
      <c r="JWG189" s="1806"/>
      <c r="JWH189" s="41"/>
      <c r="JWI189" s="41"/>
      <c r="JWJ189" s="41"/>
      <c r="JWK189" s="42"/>
      <c r="JWL189" s="41"/>
      <c r="JWM189" s="42"/>
      <c r="JWN189" s="43"/>
      <c r="JWO189" s="29"/>
      <c r="JWP189" s="30"/>
      <c r="JWQ189" s="31"/>
      <c r="JWR189" s="32"/>
      <c r="JWS189" s="32"/>
      <c r="JWT189" s="34"/>
      <c r="JWU189" s="34"/>
      <c r="JWV189" s="34"/>
      <c r="JWW189" s="32"/>
      <c r="JWX189" s="32"/>
      <c r="JWY189" s="32"/>
      <c r="JWZ189" s="34"/>
      <c r="JXA189" s="35"/>
      <c r="JXB189" s="36"/>
      <c r="JXC189" s="45"/>
      <c r="JXD189" s="41"/>
      <c r="JXE189" s="46"/>
      <c r="JXF189" s="39"/>
      <c r="JXG189" s="138"/>
      <c r="JXH189" s="1805"/>
      <c r="JXI189" s="1806"/>
      <c r="JXJ189" s="41"/>
      <c r="JXK189" s="41"/>
      <c r="JXL189" s="41"/>
      <c r="JXM189" s="42"/>
      <c r="JXN189" s="41"/>
      <c r="JXO189" s="42"/>
      <c r="JXP189" s="43"/>
      <c r="JXQ189" s="29"/>
      <c r="JXR189" s="30"/>
      <c r="JXS189" s="31"/>
      <c r="JXT189" s="32"/>
      <c r="JXU189" s="32"/>
      <c r="JXV189" s="34"/>
      <c r="JXW189" s="34"/>
      <c r="JXX189" s="34"/>
      <c r="JXY189" s="32"/>
      <c r="JXZ189" s="32"/>
      <c r="JYA189" s="32"/>
      <c r="JYB189" s="34"/>
      <c r="JYC189" s="35"/>
      <c r="JYD189" s="36"/>
      <c r="JYE189" s="45"/>
      <c r="JYF189" s="41"/>
      <c r="JYG189" s="46"/>
      <c r="JYH189" s="39"/>
      <c r="JYI189" s="138"/>
      <c r="JYJ189" s="1805"/>
      <c r="JYK189" s="1806"/>
      <c r="JYL189" s="41"/>
      <c r="JYM189" s="41"/>
      <c r="JYN189" s="41"/>
      <c r="JYO189" s="42"/>
      <c r="JYP189" s="41"/>
      <c r="JYQ189" s="42"/>
      <c r="JYR189" s="43"/>
      <c r="JYS189" s="29"/>
      <c r="JYT189" s="30"/>
      <c r="JYU189" s="31"/>
      <c r="JYV189" s="32"/>
      <c r="JYW189" s="32"/>
      <c r="JYX189" s="34"/>
      <c r="JYY189" s="34"/>
      <c r="JYZ189" s="34"/>
      <c r="JZA189" s="32"/>
      <c r="JZB189" s="32"/>
      <c r="JZC189" s="32"/>
      <c r="JZD189" s="34"/>
      <c r="JZE189" s="35"/>
      <c r="JZF189" s="36"/>
      <c r="JZG189" s="45"/>
      <c r="JZH189" s="41"/>
      <c r="JZI189" s="46"/>
      <c r="JZJ189" s="39"/>
      <c r="JZK189" s="138"/>
      <c r="JZL189" s="1805"/>
      <c r="JZM189" s="1806"/>
      <c r="JZN189" s="41"/>
      <c r="JZO189" s="41"/>
      <c r="JZP189" s="41"/>
      <c r="JZQ189" s="42"/>
      <c r="JZR189" s="41"/>
      <c r="JZS189" s="42"/>
      <c r="JZT189" s="43"/>
      <c r="JZU189" s="29"/>
      <c r="JZV189" s="30"/>
      <c r="JZW189" s="31"/>
      <c r="JZX189" s="32"/>
      <c r="JZY189" s="32"/>
      <c r="JZZ189" s="34"/>
      <c r="KAA189" s="34"/>
      <c r="KAB189" s="34"/>
      <c r="KAC189" s="32"/>
      <c r="KAD189" s="32"/>
      <c r="KAE189" s="32"/>
      <c r="KAF189" s="34"/>
      <c r="KAG189" s="35"/>
      <c r="KAH189" s="36"/>
      <c r="KAI189" s="45"/>
      <c r="KAJ189" s="41"/>
      <c r="KAK189" s="46"/>
      <c r="KAL189" s="39"/>
      <c r="KAM189" s="138"/>
      <c r="KAN189" s="1805"/>
      <c r="KAO189" s="1806"/>
      <c r="KAP189" s="41"/>
      <c r="KAQ189" s="41"/>
      <c r="KAR189" s="41"/>
      <c r="KAS189" s="42"/>
      <c r="KAT189" s="41"/>
      <c r="KAU189" s="42"/>
      <c r="KAV189" s="43"/>
      <c r="KAW189" s="29"/>
      <c r="KAX189" s="30"/>
      <c r="KAY189" s="31"/>
      <c r="KAZ189" s="32"/>
      <c r="KBA189" s="32"/>
      <c r="KBB189" s="34"/>
      <c r="KBC189" s="34"/>
      <c r="KBD189" s="34"/>
      <c r="KBE189" s="32"/>
      <c r="KBF189" s="32"/>
      <c r="KBG189" s="32"/>
      <c r="KBH189" s="34"/>
      <c r="KBI189" s="35"/>
      <c r="KBJ189" s="36"/>
      <c r="KBK189" s="45"/>
      <c r="KBL189" s="41"/>
      <c r="KBM189" s="46"/>
      <c r="KBN189" s="39"/>
      <c r="KBO189" s="138"/>
      <c r="KBP189" s="1805"/>
      <c r="KBQ189" s="1806"/>
      <c r="KBR189" s="41"/>
      <c r="KBS189" s="41"/>
      <c r="KBT189" s="41"/>
      <c r="KBU189" s="42"/>
      <c r="KBV189" s="41"/>
      <c r="KBW189" s="42"/>
      <c r="KBX189" s="43"/>
      <c r="KBY189" s="29"/>
      <c r="KBZ189" s="30"/>
      <c r="KCA189" s="31"/>
      <c r="KCB189" s="32"/>
      <c r="KCC189" s="32"/>
      <c r="KCD189" s="34"/>
      <c r="KCE189" s="34"/>
      <c r="KCF189" s="34"/>
      <c r="KCG189" s="32"/>
      <c r="KCH189" s="32"/>
      <c r="KCI189" s="32"/>
      <c r="KCJ189" s="34"/>
      <c r="KCK189" s="35"/>
      <c r="KCL189" s="36"/>
      <c r="KCM189" s="45"/>
      <c r="KCN189" s="41"/>
      <c r="KCO189" s="46"/>
      <c r="KCP189" s="39"/>
      <c r="KCQ189" s="138"/>
      <c r="KCR189" s="1805"/>
      <c r="KCS189" s="1806"/>
      <c r="KCT189" s="41"/>
      <c r="KCU189" s="41"/>
      <c r="KCV189" s="41"/>
      <c r="KCW189" s="42"/>
      <c r="KCX189" s="41"/>
      <c r="KCY189" s="42"/>
      <c r="KCZ189" s="43"/>
      <c r="KDA189" s="29"/>
      <c r="KDB189" s="30"/>
      <c r="KDC189" s="31"/>
      <c r="KDD189" s="32"/>
      <c r="KDE189" s="32"/>
      <c r="KDF189" s="34"/>
      <c r="KDG189" s="34"/>
      <c r="KDH189" s="34"/>
      <c r="KDI189" s="32"/>
      <c r="KDJ189" s="32"/>
      <c r="KDK189" s="32"/>
      <c r="KDL189" s="34"/>
      <c r="KDM189" s="35"/>
      <c r="KDN189" s="36"/>
      <c r="KDO189" s="45"/>
      <c r="KDP189" s="41"/>
      <c r="KDQ189" s="46"/>
      <c r="KDR189" s="39"/>
      <c r="KDS189" s="138"/>
      <c r="KDT189" s="1805"/>
      <c r="KDU189" s="1806"/>
      <c r="KDV189" s="41"/>
      <c r="KDW189" s="41"/>
      <c r="KDX189" s="41"/>
      <c r="KDY189" s="42"/>
      <c r="KDZ189" s="41"/>
      <c r="KEA189" s="42"/>
      <c r="KEB189" s="43"/>
      <c r="KEC189" s="29"/>
      <c r="KED189" s="30"/>
      <c r="KEE189" s="31"/>
      <c r="KEF189" s="32"/>
      <c r="KEG189" s="32"/>
      <c r="KEH189" s="34"/>
      <c r="KEI189" s="34"/>
      <c r="KEJ189" s="34"/>
      <c r="KEK189" s="32"/>
      <c r="KEL189" s="32"/>
      <c r="KEM189" s="32"/>
      <c r="KEN189" s="34"/>
      <c r="KEO189" s="35"/>
      <c r="KEP189" s="36"/>
      <c r="KEQ189" s="45"/>
      <c r="KER189" s="41"/>
      <c r="KES189" s="46"/>
      <c r="KET189" s="39"/>
      <c r="KEU189" s="138"/>
      <c r="KEV189" s="1805"/>
      <c r="KEW189" s="1806"/>
      <c r="KEX189" s="41"/>
      <c r="KEY189" s="41"/>
      <c r="KEZ189" s="41"/>
      <c r="KFA189" s="42"/>
      <c r="KFB189" s="41"/>
      <c r="KFC189" s="42"/>
      <c r="KFD189" s="43"/>
      <c r="KFE189" s="29"/>
      <c r="KFF189" s="30"/>
      <c r="KFG189" s="31"/>
      <c r="KFH189" s="32"/>
      <c r="KFI189" s="32"/>
      <c r="KFJ189" s="34"/>
      <c r="KFK189" s="34"/>
      <c r="KFL189" s="34"/>
      <c r="KFM189" s="32"/>
      <c r="KFN189" s="32"/>
      <c r="KFO189" s="32"/>
      <c r="KFP189" s="34"/>
      <c r="KFQ189" s="35"/>
      <c r="KFR189" s="36"/>
      <c r="KFS189" s="45"/>
      <c r="KFT189" s="41"/>
      <c r="KFU189" s="46"/>
      <c r="KFV189" s="39"/>
      <c r="KFW189" s="138"/>
      <c r="KFX189" s="1805"/>
      <c r="KFY189" s="1806"/>
      <c r="KFZ189" s="41"/>
      <c r="KGA189" s="41"/>
      <c r="KGB189" s="41"/>
      <c r="KGC189" s="42"/>
      <c r="KGD189" s="41"/>
      <c r="KGE189" s="42"/>
      <c r="KGF189" s="43"/>
      <c r="KGG189" s="29"/>
      <c r="KGH189" s="30"/>
      <c r="KGI189" s="31"/>
      <c r="KGJ189" s="32"/>
      <c r="KGK189" s="32"/>
      <c r="KGL189" s="34"/>
      <c r="KGM189" s="34"/>
      <c r="KGN189" s="34"/>
      <c r="KGO189" s="32"/>
      <c r="KGP189" s="32"/>
      <c r="KGQ189" s="32"/>
      <c r="KGR189" s="34"/>
      <c r="KGS189" s="35"/>
      <c r="KGT189" s="36"/>
      <c r="KGU189" s="45"/>
      <c r="KGV189" s="41"/>
      <c r="KGW189" s="46"/>
      <c r="KGX189" s="39"/>
      <c r="KGY189" s="138"/>
      <c r="KGZ189" s="1805"/>
      <c r="KHA189" s="1806"/>
      <c r="KHB189" s="41"/>
      <c r="KHC189" s="41"/>
      <c r="KHD189" s="41"/>
      <c r="KHE189" s="42"/>
      <c r="KHF189" s="41"/>
      <c r="KHG189" s="42"/>
      <c r="KHH189" s="43"/>
      <c r="KHI189" s="29"/>
      <c r="KHJ189" s="30"/>
      <c r="KHK189" s="31"/>
      <c r="KHL189" s="32"/>
      <c r="KHM189" s="32"/>
      <c r="KHN189" s="34"/>
      <c r="KHO189" s="34"/>
      <c r="KHP189" s="34"/>
      <c r="KHQ189" s="32"/>
      <c r="KHR189" s="32"/>
      <c r="KHS189" s="32"/>
      <c r="KHT189" s="34"/>
      <c r="KHU189" s="35"/>
      <c r="KHV189" s="36"/>
      <c r="KHW189" s="45"/>
      <c r="KHX189" s="41"/>
      <c r="KHY189" s="46"/>
      <c r="KHZ189" s="39"/>
      <c r="KIA189" s="138"/>
      <c r="KIB189" s="1805"/>
      <c r="KIC189" s="1806"/>
      <c r="KID189" s="41"/>
      <c r="KIE189" s="41"/>
      <c r="KIF189" s="41"/>
      <c r="KIG189" s="42"/>
      <c r="KIH189" s="41"/>
      <c r="KII189" s="42"/>
      <c r="KIJ189" s="43"/>
      <c r="KIK189" s="29"/>
      <c r="KIL189" s="30"/>
      <c r="KIM189" s="31"/>
      <c r="KIN189" s="32"/>
      <c r="KIO189" s="32"/>
      <c r="KIP189" s="34"/>
      <c r="KIQ189" s="34"/>
      <c r="KIR189" s="34"/>
      <c r="KIS189" s="32"/>
      <c r="KIT189" s="32"/>
      <c r="KIU189" s="32"/>
      <c r="KIV189" s="34"/>
      <c r="KIW189" s="35"/>
      <c r="KIX189" s="36"/>
      <c r="KIY189" s="45"/>
      <c r="KIZ189" s="41"/>
      <c r="KJA189" s="46"/>
      <c r="KJB189" s="39"/>
      <c r="KJC189" s="138"/>
      <c r="KJD189" s="1805"/>
      <c r="KJE189" s="1806"/>
      <c r="KJF189" s="41"/>
      <c r="KJG189" s="41"/>
      <c r="KJH189" s="41"/>
      <c r="KJI189" s="42"/>
      <c r="KJJ189" s="41"/>
      <c r="KJK189" s="42"/>
      <c r="KJL189" s="43"/>
      <c r="KJM189" s="29"/>
      <c r="KJN189" s="30"/>
      <c r="KJO189" s="31"/>
      <c r="KJP189" s="32"/>
      <c r="KJQ189" s="32"/>
      <c r="KJR189" s="34"/>
      <c r="KJS189" s="34"/>
      <c r="KJT189" s="34"/>
      <c r="KJU189" s="32"/>
      <c r="KJV189" s="32"/>
      <c r="KJW189" s="32"/>
      <c r="KJX189" s="34"/>
      <c r="KJY189" s="35"/>
      <c r="KJZ189" s="36"/>
      <c r="KKA189" s="45"/>
      <c r="KKB189" s="41"/>
      <c r="KKC189" s="46"/>
      <c r="KKD189" s="39"/>
      <c r="KKE189" s="138"/>
      <c r="KKF189" s="1805"/>
      <c r="KKG189" s="1806"/>
      <c r="KKH189" s="41"/>
      <c r="KKI189" s="41"/>
      <c r="KKJ189" s="41"/>
      <c r="KKK189" s="42"/>
      <c r="KKL189" s="41"/>
      <c r="KKM189" s="42"/>
      <c r="KKN189" s="43"/>
      <c r="KKO189" s="29"/>
      <c r="KKP189" s="30"/>
      <c r="KKQ189" s="31"/>
      <c r="KKR189" s="32"/>
      <c r="KKS189" s="32"/>
      <c r="KKT189" s="34"/>
      <c r="KKU189" s="34"/>
      <c r="KKV189" s="34"/>
      <c r="KKW189" s="32"/>
      <c r="KKX189" s="32"/>
      <c r="KKY189" s="32"/>
      <c r="KKZ189" s="34"/>
      <c r="KLA189" s="35"/>
      <c r="KLB189" s="36"/>
      <c r="KLC189" s="45"/>
      <c r="KLD189" s="41"/>
      <c r="KLE189" s="46"/>
      <c r="KLF189" s="39"/>
      <c r="KLG189" s="138"/>
      <c r="KLH189" s="1805"/>
      <c r="KLI189" s="1806"/>
      <c r="KLJ189" s="41"/>
      <c r="KLK189" s="41"/>
      <c r="KLL189" s="41"/>
      <c r="KLM189" s="42"/>
      <c r="KLN189" s="41"/>
      <c r="KLO189" s="42"/>
      <c r="KLP189" s="43"/>
      <c r="KLQ189" s="29"/>
      <c r="KLR189" s="30"/>
      <c r="KLS189" s="31"/>
      <c r="KLT189" s="32"/>
      <c r="KLU189" s="32"/>
      <c r="KLV189" s="34"/>
      <c r="KLW189" s="34"/>
      <c r="KLX189" s="34"/>
      <c r="KLY189" s="32"/>
      <c r="KLZ189" s="32"/>
      <c r="KMA189" s="32"/>
      <c r="KMB189" s="34"/>
      <c r="KMC189" s="35"/>
      <c r="KMD189" s="36"/>
      <c r="KME189" s="45"/>
      <c r="KMF189" s="41"/>
      <c r="KMG189" s="46"/>
      <c r="KMH189" s="39"/>
      <c r="KMI189" s="138"/>
      <c r="KMJ189" s="1805"/>
      <c r="KMK189" s="1806"/>
      <c r="KML189" s="41"/>
      <c r="KMM189" s="41"/>
      <c r="KMN189" s="41"/>
      <c r="KMO189" s="42"/>
      <c r="KMP189" s="41"/>
      <c r="KMQ189" s="42"/>
      <c r="KMR189" s="43"/>
      <c r="KMS189" s="29"/>
      <c r="KMT189" s="30"/>
      <c r="KMU189" s="31"/>
      <c r="KMV189" s="32"/>
      <c r="KMW189" s="32"/>
      <c r="KMX189" s="34"/>
      <c r="KMY189" s="34"/>
      <c r="KMZ189" s="34"/>
      <c r="KNA189" s="32"/>
      <c r="KNB189" s="32"/>
      <c r="KNC189" s="32"/>
      <c r="KND189" s="34"/>
      <c r="KNE189" s="35"/>
      <c r="KNF189" s="36"/>
      <c r="KNG189" s="45"/>
      <c r="KNH189" s="41"/>
      <c r="KNI189" s="46"/>
      <c r="KNJ189" s="39"/>
      <c r="KNK189" s="138"/>
      <c r="KNL189" s="1805"/>
      <c r="KNM189" s="1806"/>
      <c r="KNN189" s="41"/>
      <c r="KNO189" s="41"/>
      <c r="KNP189" s="41"/>
      <c r="KNQ189" s="42"/>
      <c r="KNR189" s="41"/>
      <c r="KNS189" s="42"/>
      <c r="KNT189" s="43"/>
      <c r="KNU189" s="29"/>
      <c r="KNV189" s="30"/>
      <c r="KNW189" s="31"/>
      <c r="KNX189" s="32"/>
      <c r="KNY189" s="32"/>
      <c r="KNZ189" s="34"/>
      <c r="KOA189" s="34"/>
      <c r="KOB189" s="34"/>
      <c r="KOC189" s="32"/>
      <c r="KOD189" s="32"/>
      <c r="KOE189" s="32"/>
      <c r="KOF189" s="34"/>
      <c r="KOG189" s="35"/>
      <c r="KOH189" s="36"/>
      <c r="KOI189" s="45"/>
      <c r="KOJ189" s="41"/>
      <c r="KOK189" s="46"/>
      <c r="KOL189" s="39"/>
      <c r="KOM189" s="138"/>
      <c r="KON189" s="1805"/>
      <c r="KOO189" s="1806"/>
      <c r="KOP189" s="41"/>
      <c r="KOQ189" s="41"/>
      <c r="KOR189" s="41"/>
      <c r="KOS189" s="42"/>
      <c r="KOT189" s="41"/>
      <c r="KOU189" s="42"/>
      <c r="KOV189" s="43"/>
      <c r="KOW189" s="29"/>
      <c r="KOX189" s="30"/>
      <c r="KOY189" s="31"/>
      <c r="KOZ189" s="32"/>
      <c r="KPA189" s="32"/>
      <c r="KPB189" s="34"/>
      <c r="KPC189" s="34"/>
      <c r="KPD189" s="34"/>
      <c r="KPE189" s="32"/>
      <c r="KPF189" s="32"/>
      <c r="KPG189" s="32"/>
      <c r="KPH189" s="34"/>
      <c r="KPI189" s="35"/>
      <c r="KPJ189" s="36"/>
      <c r="KPK189" s="45"/>
      <c r="KPL189" s="41"/>
      <c r="KPM189" s="46"/>
      <c r="KPN189" s="39"/>
      <c r="KPO189" s="138"/>
      <c r="KPP189" s="1805"/>
      <c r="KPQ189" s="1806"/>
      <c r="KPR189" s="41"/>
      <c r="KPS189" s="41"/>
      <c r="KPT189" s="41"/>
      <c r="KPU189" s="42"/>
      <c r="KPV189" s="41"/>
      <c r="KPW189" s="42"/>
      <c r="KPX189" s="43"/>
      <c r="KPY189" s="29"/>
      <c r="KPZ189" s="30"/>
      <c r="KQA189" s="31"/>
      <c r="KQB189" s="32"/>
      <c r="KQC189" s="32"/>
      <c r="KQD189" s="34"/>
      <c r="KQE189" s="34"/>
      <c r="KQF189" s="34"/>
      <c r="KQG189" s="32"/>
      <c r="KQH189" s="32"/>
      <c r="KQI189" s="32"/>
      <c r="KQJ189" s="34"/>
      <c r="KQK189" s="35"/>
      <c r="KQL189" s="36"/>
      <c r="KQM189" s="45"/>
      <c r="KQN189" s="41"/>
      <c r="KQO189" s="46"/>
      <c r="KQP189" s="39"/>
      <c r="KQQ189" s="138"/>
      <c r="KQR189" s="1805"/>
      <c r="KQS189" s="1806"/>
      <c r="KQT189" s="41"/>
      <c r="KQU189" s="41"/>
      <c r="KQV189" s="41"/>
      <c r="KQW189" s="42"/>
      <c r="KQX189" s="41"/>
      <c r="KQY189" s="42"/>
      <c r="KQZ189" s="43"/>
      <c r="KRA189" s="29"/>
      <c r="KRB189" s="30"/>
      <c r="KRC189" s="31"/>
      <c r="KRD189" s="32"/>
      <c r="KRE189" s="32"/>
      <c r="KRF189" s="34"/>
      <c r="KRG189" s="34"/>
      <c r="KRH189" s="34"/>
      <c r="KRI189" s="32"/>
      <c r="KRJ189" s="32"/>
      <c r="KRK189" s="32"/>
      <c r="KRL189" s="34"/>
      <c r="KRM189" s="35"/>
      <c r="KRN189" s="36"/>
      <c r="KRO189" s="45"/>
      <c r="KRP189" s="41"/>
      <c r="KRQ189" s="46"/>
      <c r="KRR189" s="39"/>
      <c r="KRS189" s="138"/>
      <c r="KRT189" s="1805"/>
      <c r="KRU189" s="1806"/>
      <c r="KRV189" s="41"/>
      <c r="KRW189" s="41"/>
      <c r="KRX189" s="41"/>
      <c r="KRY189" s="42"/>
      <c r="KRZ189" s="41"/>
      <c r="KSA189" s="42"/>
      <c r="KSB189" s="43"/>
      <c r="KSC189" s="29"/>
      <c r="KSD189" s="30"/>
      <c r="KSE189" s="31"/>
      <c r="KSF189" s="32"/>
      <c r="KSG189" s="32"/>
      <c r="KSH189" s="34"/>
      <c r="KSI189" s="34"/>
      <c r="KSJ189" s="34"/>
      <c r="KSK189" s="32"/>
      <c r="KSL189" s="32"/>
      <c r="KSM189" s="32"/>
      <c r="KSN189" s="34"/>
      <c r="KSO189" s="35"/>
      <c r="KSP189" s="36"/>
      <c r="KSQ189" s="45"/>
      <c r="KSR189" s="41"/>
      <c r="KSS189" s="46"/>
      <c r="KST189" s="39"/>
      <c r="KSU189" s="138"/>
      <c r="KSV189" s="1805"/>
      <c r="KSW189" s="1806"/>
      <c r="KSX189" s="41"/>
      <c r="KSY189" s="41"/>
      <c r="KSZ189" s="41"/>
      <c r="KTA189" s="42"/>
      <c r="KTB189" s="41"/>
      <c r="KTC189" s="42"/>
      <c r="KTD189" s="43"/>
      <c r="KTE189" s="29"/>
      <c r="KTF189" s="30"/>
      <c r="KTG189" s="31"/>
      <c r="KTH189" s="32"/>
      <c r="KTI189" s="32"/>
      <c r="KTJ189" s="34"/>
      <c r="KTK189" s="34"/>
      <c r="KTL189" s="34"/>
      <c r="KTM189" s="32"/>
      <c r="KTN189" s="32"/>
      <c r="KTO189" s="32"/>
      <c r="KTP189" s="34"/>
      <c r="KTQ189" s="35"/>
      <c r="KTR189" s="36"/>
      <c r="KTS189" s="45"/>
      <c r="KTT189" s="41"/>
      <c r="KTU189" s="46"/>
      <c r="KTV189" s="39"/>
      <c r="KTW189" s="138"/>
      <c r="KTX189" s="1805"/>
      <c r="KTY189" s="1806"/>
      <c r="KTZ189" s="41"/>
      <c r="KUA189" s="41"/>
      <c r="KUB189" s="41"/>
      <c r="KUC189" s="42"/>
      <c r="KUD189" s="41"/>
      <c r="KUE189" s="42"/>
      <c r="KUF189" s="43"/>
      <c r="KUG189" s="29"/>
      <c r="KUH189" s="30"/>
      <c r="KUI189" s="31"/>
      <c r="KUJ189" s="32"/>
      <c r="KUK189" s="32"/>
      <c r="KUL189" s="34"/>
      <c r="KUM189" s="34"/>
      <c r="KUN189" s="34"/>
      <c r="KUO189" s="32"/>
      <c r="KUP189" s="32"/>
      <c r="KUQ189" s="32"/>
      <c r="KUR189" s="34"/>
      <c r="KUS189" s="35"/>
      <c r="KUT189" s="36"/>
      <c r="KUU189" s="45"/>
      <c r="KUV189" s="41"/>
      <c r="KUW189" s="46"/>
      <c r="KUX189" s="39"/>
      <c r="KUY189" s="138"/>
      <c r="KUZ189" s="1805"/>
      <c r="KVA189" s="1806"/>
      <c r="KVB189" s="41"/>
      <c r="KVC189" s="41"/>
      <c r="KVD189" s="41"/>
      <c r="KVE189" s="42"/>
      <c r="KVF189" s="41"/>
      <c r="KVG189" s="42"/>
      <c r="KVH189" s="43"/>
      <c r="KVI189" s="29"/>
      <c r="KVJ189" s="30"/>
      <c r="KVK189" s="31"/>
      <c r="KVL189" s="32"/>
      <c r="KVM189" s="32"/>
      <c r="KVN189" s="34"/>
      <c r="KVO189" s="34"/>
      <c r="KVP189" s="34"/>
      <c r="KVQ189" s="32"/>
      <c r="KVR189" s="32"/>
      <c r="KVS189" s="32"/>
      <c r="KVT189" s="34"/>
      <c r="KVU189" s="35"/>
      <c r="KVV189" s="36"/>
      <c r="KVW189" s="45"/>
      <c r="KVX189" s="41"/>
      <c r="KVY189" s="46"/>
      <c r="KVZ189" s="39"/>
      <c r="KWA189" s="138"/>
      <c r="KWB189" s="1805"/>
      <c r="KWC189" s="1806"/>
      <c r="KWD189" s="41"/>
      <c r="KWE189" s="41"/>
      <c r="KWF189" s="41"/>
      <c r="KWG189" s="42"/>
      <c r="KWH189" s="41"/>
      <c r="KWI189" s="42"/>
      <c r="KWJ189" s="43"/>
      <c r="KWK189" s="29"/>
      <c r="KWL189" s="30"/>
      <c r="KWM189" s="31"/>
      <c r="KWN189" s="32"/>
      <c r="KWO189" s="32"/>
      <c r="KWP189" s="34"/>
      <c r="KWQ189" s="34"/>
      <c r="KWR189" s="34"/>
      <c r="KWS189" s="32"/>
      <c r="KWT189" s="32"/>
      <c r="KWU189" s="32"/>
      <c r="KWV189" s="34"/>
      <c r="KWW189" s="35"/>
      <c r="KWX189" s="36"/>
      <c r="KWY189" s="45"/>
      <c r="KWZ189" s="41"/>
      <c r="KXA189" s="46"/>
      <c r="KXB189" s="39"/>
      <c r="KXC189" s="138"/>
      <c r="KXD189" s="1805"/>
      <c r="KXE189" s="1806"/>
      <c r="KXF189" s="41"/>
      <c r="KXG189" s="41"/>
      <c r="KXH189" s="41"/>
      <c r="KXI189" s="42"/>
      <c r="KXJ189" s="41"/>
      <c r="KXK189" s="42"/>
      <c r="KXL189" s="43"/>
      <c r="KXM189" s="29"/>
      <c r="KXN189" s="30"/>
      <c r="KXO189" s="31"/>
      <c r="KXP189" s="32"/>
      <c r="KXQ189" s="32"/>
      <c r="KXR189" s="34"/>
      <c r="KXS189" s="34"/>
      <c r="KXT189" s="34"/>
      <c r="KXU189" s="32"/>
      <c r="KXV189" s="32"/>
      <c r="KXW189" s="32"/>
      <c r="KXX189" s="34"/>
      <c r="KXY189" s="35"/>
      <c r="KXZ189" s="36"/>
      <c r="KYA189" s="45"/>
      <c r="KYB189" s="41"/>
      <c r="KYC189" s="46"/>
      <c r="KYD189" s="39"/>
      <c r="KYE189" s="138"/>
      <c r="KYF189" s="1805"/>
      <c r="KYG189" s="1806"/>
      <c r="KYH189" s="41"/>
      <c r="KYI189" s="41"/>
      <c r="KYJ189" s="41"/>
      <c r="KYK189" s="42"/>
      <c r="KYL189" s="41"/>
      <c r="KYM189" s="42"/>
      <c r="KYN189" s="43"/>
      <c r="KYO189" s="29"/>
      <c r="KYP189" s="30"/>
      <c r="KYQ189" s="31"/>
      <c r="KYR189" s="32"/>
      <c r="KYS189" s="32"/>
      <c r="KYT189" s="34"/>
      <c r="KYU189" s="34"/>
      <c r="KYV189" s="34"/>
      <c r="KYW189" s="32"/>
      <c r="KYX189" s="32"/>
      <c r="KYY189" s="32"/>
      <c r="KYZ189" s="34"/>
      <c r="KZA189" s="35"/>
      <c r="KZB189" s="36"/>
      <c r="KZC189" s="45"/>
      <c r="KZD189" s="41"/>
      <c r="KZE189" s="46"/>
      <c r="KZF189" s="39"/>
      <c r="KZG189" s="138"/>
      <c r="KZH189" s="1805"/>
      <c r="KZI189" s="1806"/>
      <c r="KZJ189" s="41"/>
      <c r="KZK189" s="41"/>
      <c r="KZL189" s="41"/>
      <c r="KZM189" s="42"/>
      <c r="KZN189" s="41"/>
      <c r="KZO189" s="42"/>
      <c r="KZP189" s="43"/>
      <c r="KZQ189" s="29"/>
      <c r="KZR189" s="30"/>
      <c r="KZS189" s="31"/>
      <c r="KZT189" s="32"/>
      <c r="KZU189" s="32"/>
      <c r="KZV189" s="34"/>
      <c r="KZW189" s="34"/>
      <c r="KZX189" s="34"/>
      <c r="KZY189" s="32"/>
      <c r="KZZ189" s="32"/>
      <c r="LAA189" s="32"/>
      <c r="LAB189" s="34"/>
      <c r="LAC189" s="35"/>
      <c r="LAD189" s="36"/>
      <c r="LAE189" s="45"/>
      <c r="LAF189" s="41"/>
      <c r="LAG189" s="46"/>
      <c r="LAH189" s="39"/>
      <c r="LAI189" s="138"/>
      <c r="LAJ189" s="1805"/>
      <c r="LAK189" s="1806"/>
      <c r="LAL189" s="41"/>
      <c r="LAM189" s="41"/>
      <c r="LAN189" s="41"/>
      <c r="LAO189" s="42"/>
      <c r="LAP189" s="41"/>
      <c r="LAQ189" s="42"/>
      <c r="LAR189" s="43"/>
      <c r="LAS189" s="29"/>
      <c r="LAT189" s="30"/>
      <c r="LAU189" s="31"/>
      <c r="LAV189" s="32"/>
      <c r="LAW189" s="32"/>
      <c r="LAX189" s="34"/>
      <c r="LAY189" s="34"/>
      <c r="LAZ189" s="34"/>
      <c r="LBA189" s="32"/>
      <c r="LBB189" s="32"/>
      <c r="LBC189" s="32"/>
      <c r="LBD189" s="34"/>
      <c r="LBE189" s="35"/>
      <c r="LBF189" s="36"/>
      <c r="LBG189" s="45"/>
      <c r="LBH189" s="41"/>
      <c r="LBI189" s="46"/>
      <c r="LBJ189" s="39"/>
      <c r="LBK189" s="138"/>
      <c r="LBL189" s="1805"/>
      <c r="LBM189" s="1806"/>
      <c r="LBN189" s="41"/>
      <c r="LBO189" s="41"/>
      <c r="LBP189" s="41"/>
      <c r="LBQ189" s="42"/>
      <c r="LBR189" s="41"/>
      <c r="LBS189" s="42"/>
      <c r="LBT189" s="43"/>
      <c r="LBU189" s="29"/>
      <c r="LBV189" s="30"/>
      <c r="LBW189" s="31"/>
      <c r="LBX189" s="32"/>
      <c r="LBY189" s="32"/>
      <c r="LBZ189" s="34"/>
      <c r="LCA189" s="34"/>
      <c r="LCB189" s="34"/>
      <c r="LCC189" s="32"/>
      <c r="LCD189" s="32"/>
      <c r="LCE189" s="32"/>
      <c r="LCF189" s="34"/>
      <c r="LCG189" s="35"/>
      <c r="LCH189" s="36"/>
      <c r="LCI189" s="45"/>
      <c r="LCJ189" s="41"/>
      <c r="LCK189" s="46"/>
      <c r="LCL189" s="39"/>
      <c r="LCM189" s="138"/>
      <c r="LCN189" s="1805"/>
      <c r="LCO189" s="1806"/>
      <c r="LCP189" s="41"/>
      <c r="LCQ189" s="41"/>
      <c r="LCR189" s="41"/>
      <c r="LCS189" s="42"/>
      <c r="LCT189" s="41"/>
      <c r="LCU189" s="42"/>
      <c r="LCV189" s="43"/>
      <c r="LCW189" s="29"/>
      <c r="LCX189" s="30"/>
      <c r="LCY189" s="31"/>
      <c r="LCZ189" s="32"/>
      <c r="LDA189" s="32"/>
      <c r="LDB189" s="34"/>
      <c r="LDC189" s="34"/>
      <c r="LDD189" s="34"/>
      <c r="LDE189" s="32"/>
      <c r="LDF189" s="32"/>
      <c r="LDG189" s="32"/>
      <c r="LDH189" s="34"/>
      <c r="LDI189" s="35"/>
      <c r="LDJ189" s="36"/>
      <c r="LDK189" s="45"/>
      <c r="LDL189" s="41"/>
      <c r="LDM189" s="46"/>
      <c r="LDN189" s="39"/>
      <c r="LDO189" s="138"/>
      <c r="LDP189" s="1805"/>
      <c r="LDQ189" s="1806"/>
      <c r="LDR189" s="41"/>
      <c r="LDS189" s="41"/>
      <c r="LDT189" s="41"/>
      <c r="LDU189" s="42"/>
      <c r="LDV189" s="41"/>
      <c r="LDW189" s="42"/>
      <c r="LDX189" s="43"/>
      <c r="LDY189" s="29"/>
      <c r="LDZ189" s="30"/>
      <c r="LEA189" s="31"/>
      <c r="LEB189" s="32"/>
      <c r="LEC189" s="32"/>
      <c r="LED189" s="34"/>
      <c r="LEE189" s="34"/>
      <c r="LEF189" s="34"/>
      <c r="LEG189" s="32"/>
      <c r="LEH189" s="32"/>
      <c r="LEI189" s="32"/>
      <c r="LEJ189" s="34"/>
      <c r="LEK189" s="35"/>
      <c r="LEL189" s="36"/>
      <c r="LEM189" s="45"/>
      <c r="LEN189" s="41"/>
      <c r="LEO189" s="46"/>
      <c r="LEP189" s="39"/>
      <c r="LEQ189" s="138"/>
      <c r="LER189" s="1805"/>
      <c r="LES189" s="1806"/>
      <c r="LET189" s="41"/>
      <c r="LEU189" s="41"/>
      <c r="LEV189" s="41"/>
      <c r="LEW189" s="42"/>
      <c r="LEX189" s="41"/>
      <c r="LEY189" s="42"/>
      <c r="LEZ189" s="43"/>
      <c r="LFA189" s="29"/>
      <c r="LFB189" s="30"/>
      <c r="LFC189" s="31"/>
      <c r="LFD189" s="32"/>
      <c r="LFE189" s="32"/>
      <c r="LFF189" s="34"/>
      <c r="LFG189" s="34"/>
      <c r="LFH189" s="34"/>
      <c r="LFI189" s="32"/>
      <c r="LFJ189" s="32"/>
      <c r="LFK189" s="32"/>
      <c r="LFL189" s="34"/>
      <c r="LFM189" s="35"/>
      <c r="LFN189" s="36"/>
      <c r="LFO189" s="45"/>
      <c r="LFP189" s="41"/>
      <c r="LFQ189" s="46"/>
      <c r="LFR189" s="39"/>
      <c r="LFS189" s="138"/>
      <c r="LFT189" s="1805"/>
      <c r="LFU189" s="1806"/>
      <c r="LFV189" s="41"/>
      <c r="LFW189" s="41"/>
      <c r="LFX189" s="41"/>
      <c r="LFY189" s="42"/>
      <c r="LFZ189" s="41"/>
      <c r="LGA189" s="42"/>
      <c r="LGB189" s="43"/>
      <c r="LGC189" s="29"/>
      <c r="LGD189" s="30"/>
      <c r="LGE189" s="31"/>
      <c r="LGF189" s="32"/>
      <c r="LGG189" s="32"/>
      <c r="LGH189" s="34"/>
      <c r="LGI189" s="34"/>
      <c r="LGJ189" s="34"/>
      <c r="LGK189" s="32"/>
      <c r="LGL189" s="32"/>
      <c r="LGM189" s="32"/>
      <c r="LGN189" s="34"/>
      <c r="LGO189" s="35"/>
      <c r="LGP189" s="36"/>
      <c r="LGQ189" s="45"/>
      <c r="LGR189" s="41"/>
      <c r="LGS189" s="46"/>
      <c r="LGT189" s="39"/>
      <c r="LGU189" s="138"/>
      <c r="LGV189" s="1805"/>
      <c r="LGW189" s="1806"/>
      <c r="LGX189" s="41"/>
      <c r="LGY189" s="41"/>
      <c r="LGZ189" s="41"/>
      <c r="LHA189" s="42"/>
      <c r="LHB189" s="41"/>
      <c r="LHC189" s="42"/>
      <c r="LHD189" s="43"/>
      <c r="LHE189" s="29"/>
      <c r="LHF189" s="30"/>
      <c r="LHG189" s="31"/>
      <c r="LHH189" s="32"/>
      <c r="LHI189" s="32"/>
      <c r="LHJ189" s="34"/>
      <c r="LHK189" s="34"/>
      <c r="LHL189" s="34"/>
      <c r="LHM189" s="32"/>
      <c r="LHN189" s="32"/>
      <c r="LHO189" s="32"/>
      <c r="LHP189" s="34"/>
      <c r="LHQ189" s="35"/>
      <c r="LHR189" s="36"/>
      <c r="LHS189" s="45"/>
      <c r="LHT189" s="41"/>
      <c r="LHU189" s="46"/>
      <c r="LHV189" s="39"/>
      <c r="LHW189" s="138"/>
      <c r="LHX189" s="1805"/>
      <c r="LHY189" s="1806"/>
      <c r="LHZ189" s="41"/>
      <c r="LIA189" s="41"/>
      <c r="LIB189" s="41"/>
      <c r="LIC189" s="42"/>
      <c r="LID189" s="41"/>
      <c r="LIE189" s="42"/>
      <c r="LIF189" s="43"/>
      <c r="LIG189" s="29"/>
      <c r="LIH189" s="30"/>
      <c r="LII189" s="31"/>
      <c r="LIJ189" s="32"/>
      <c r="LIK189" s="32"/>
      <c r="LIL189" s="34"/>
      <c r="LIM189" s="34"/>
      <c r="LIN189" s="34"/>
      <c r="LIO189" s="32"/>
      <c r="LIP189" s="32"/>
      <c r="LIQ189" s="32"/>
      <c r="LIR189" s="34"/>
      <c r="LIS189" s="35"/>
      <c r="LIT189" s="36"/>
      <c r="LIU189" s="45"/>
      <c r="LIV189" s="41"/>
      <c r="LIW189" s="46"/>
      <c r="LIX189" s="39"/>
      <c r="LIY189" s="138"/>
      <c r="LIZ189" s="1805"/>
      <c r="LJA189" s="1806"/>
      <c r="LJB189" s="41"/>
      <c r="LJC189" s="41"/>
      <c r="LJD189" s="41"/>
      <c r="LJE189" s="42"/>
      <c r="LJF189" s="41"/>
      <c r="LJG189" s="42"/>
      <c r="LJH189" s="43"/>
      <c r="LJI189" s="29"/>
      <c r="LJJ189" s="30"/>
      <c r="LJK189" s="31"/>
      <c r="LJL189" s="32"/>
      <c r="LJM189" s="32"/>
      <c r="LJN189" s="34"/>
      <c r="LJO189" s="34"/>
      <c r="LJP189" s="34"/>
      <c r="LJQ189" s="32"/>
      <c r="LJR189" s="32"/>
      <c r="LJS189" s="32"/>
      <c r="LJT189" s="34"/>
      <c r="LJU189" s="35"/>
      <c r="LJV189" s="36"/>
      <c r="LJW189" s="45"/>
      <c r="LJX189" s="41"/>
      <c r="LJY189" s="46"/>
      <c r="LJZ189" s="39"/>
      <c r="LKA189" s="138"/>
      <c r="LKB189" s="1805"/>
      <c r="LKC189" s="1806"/>
      <c r="LKD189" s="41"/>
      <c r="LKE189" s="41"/>
      <c r="LKF189" s="41"/>
      <c r="LKG189" s="42"/>
      <c r="LKH189" s="41"/>
      <c r="LKI189" s="42"/>
      <c r="LKJ189" s="43"/>
      <c r="LKK189" s="29"/>
      <c r="LKL189" s="30"/>
      <c r="LKM189" s="31"/>
      <c r="LKN189" s="32"/>
      <c r="LKO189" s="32"/>
      <c r="LKP189" s="34"/>
      <c r="LKQ189" s="34"/>
      <c r="LKR189" s="34"/>
      <c r="LKS189" s="32"/>
      <c r="LKT189" s="32"/>
      <c r="LKU189" s="32"/>
      <c r="LKV189" s="34"/>
      <c r="LKW189" s="35"/>
      <c r="LKX189" s="36"/>
      <c r="LKY189" s="45"/>
      <c r="LKZ189" s="41"/>
      <c r="LLA189" s="46"/>
      <c r="LLB189" s="39"/>
      <c r="LLC189" s="138"/>
      <c r="LLD189" s="1805"/>
      <c r="LLE189" s="1806"/>
      <c r="LLF189" s="41"/>
      <c r="LLG189" s="41"/>
      <c r="LLH189" s="41"/>
      <c r="LLI189" s="42"/>
      <c r="LLJ189" s="41"/>
      <c r="LLK189" s="42"/>
      <c r="LLL189" s="43"/>
      <c r="LLM189" s="29"/>
      <c r="LLN189" s="30"/>
      <c r="LLO189" s="31"/>
      <c r="LLP189" s="32"/>
      <c r="LLQ189" s="32"/>
      <c r="LLR189" s="34"/>
      <c r="LLS189" s="34"/>
      <c r="LLT189" s="34"/>
      <c r="LLU189" s="32"/>
      <c r="LLV189" s="32"/>
      <c r="LLW189" s="32"/>
      <c r="LLX189" s="34"/>
      <c r="LLY189" s="35"/>
      <c r="LLZ189" s="36"/>
      <c r="LMA189" s="45"/>
      <c r="LMB189" s="41"/>
      <c r="LMC189" s="46"/>
      <c r="LMD189" s="39"/>
      <c r="LME189" s="138"/>
      <c r="LMF189" s="1805"/>
      <c r="LMG189" s="1806"/>
      <c r="LMH189" s="41"/>
      <c r="LMI189" s="41"/>
      <c r="LMJ189" s="41"/>
      <c r="LMK189" s="42"/>
      <c r="LML189" s="41"/>
      <c r="LMM189" s="42"/>
      <c r="LMN189" s="43"/>
      <c r="LMO189" s="29"/>
      <c r="LMP189" s="30"/>
      <c r="LMQ189" s="31"/>
      <c r="LMR189" s="32"/>
      <c r="LMS189" s="32"/>
      <c r="LMT189" s="34"/>
      <c r="LMU189" s="34"/>
      <c r="LMV189" s="34"/>
      <c r="LMW189" s="32"/>
      <c r="LMX189" s="32"/>
      <c r="LMY189" s="32"/>
      <c r="LMZ189" s="34"/>
      <c r="LNA189" s="35"/>
      <c r="LNB189" s="36"/>
      <c r="LNC189" s="45"/>
      <c r="LND189" s="41"/>
      <c r="LNE189" s="46"/>
      <c r="LNF189" s="39"/>
      <c r="LNG189" s="138"/>
      <c r="LNH189" s="1805"/>
      <c r="LNI189" s="1806"/>
      <c r="LNJ189" s="41"/>
      <c r="LNK189" s="41"/>
      <c r="LNL189" s="41"/>
      <c r="LNM189" s="42"/>
      <c r="LNN189" s="41"/>
      <c r="LNO189" s="42"/>
      <c r="LNP189" s="43"/>
      <c r="LNQ189" s="29"/>
      <c r="LNR189" s="30"/>
      <c r="LNS189" s="31"/>
      <c r="LNT189" s="32"/>
      <c r="LNU189" s="32"/>
      <c r="LNV189" s="34"/>
      <c r="LNW189" s="34"/>
      <c r="LNX189" s="34"/>
      <c r="LNY189" s="32"/>
      <c r="LNZ189" s="32"/>
      <c r="LOA189" s="32"/>
      <c r="LOB189" s="34"/>
      <c r="LOC189" s="35"/>
      <c r="LOD189" s="36"/>
      <c r="LOE189" s="45"/>
      <c r="LOF189" s="41"/>
      <c r="LOG189" s="46"/>
      <c r="LOH189" s="39"/>
      <c r="LOI189" s="138"/>
      <c r="LOJ189" s="1805"/>
      <c r="LOK189" s="1806"/>
      <c r="LOL189" s="41"/>
      <c r="LOM189" s="41"/>
      <c r="LON189" s="41"/>
      <c r="LOO189" s="42"/>
      <c r="LOP189" s="41"/>
      <c r="LOQ189" s="42"/>
      <c r="LOR189" s="43"/>
      <c r="LOS189" s="29"/>
      <c r="LOT189" s="30"/>
      <c r="LOU189" s="31"/>
      <c r="LOV189" s="32"/>
      <c r="LOW189" s="32"/>
      <c r="LOX189" s="34"/>
      <c r="LOY189" s="34"/>
      <c r="LOZ189" s="34"/>
      <c r="LPA189" s="32"/>
      <c r="LPB189" s="32"/>
      <c r="LPC189" s="32"/>
      <c r="LPD189" s="34"/>
      <c r="LPE189" s="35"/>
      <c r="LPF189" s="36"/>
      <c r="LPG189" s="45"/>
      <c r="LPH189" s="41"/>
      <c r="LPI189" s="46"/>
      <c r="LPJ189" s="39"/>
      <c r="LPK189" s="138"/>
      <c r="LPL189" s="1805"/>
      <c r="LPM189" s="1806"/>
      <c r="LPN189" s="41"/>
      <c r="LPO189" s="41"/>
      <c r="LPP189" s="41"/>
      <c r="LPQ189" s="42"/>
      <c r="LPR189" s="41"/>
      <c r="LPS189" s="42"/>
      <c r="LPT189" s="43"/>
      <c r="LPU189" s="29"/>
      <c r="LPV189" s="30"/>
      <c r="LPW189" s="31"/>
      <c r="LPX189" s="32"/>
      <c r="LPY189" s="32"/>
      <c r="LPZ189" s="34"/>
      <c r="LQA189" s="34"/>
      <c r="LQB189" s="34"/>
      <c r="LQC189" s="32"/>
      <c r="LQD189" s="32"/>
      <c r="LQE189" s="32"/>
      <c r="LQF189" s="34"/>
      <c r="LQG189" s="35"/>
      <c r="LQH189" s="36"/>
      <c r="LQI189" s="45"/>
      <c r="LQJ189" s="41"/>
      <c r="LQK189" s="46"/>
      <c r="LQL189" s="39"/>
      <c r="LQM189" s="138"/>
      <c r="LQN189" s="1805"/>
      <c r="LQO189" s="1806"/>
      <c r="LQP189" s="41"/>
      <c r="LQQ189" s="41"/>
      <c r="LQR189" s="41"/>
      <c r="LQS189" s="42"/>
      <c r="LQT189" s="41"/>
      <c r="LQU189" s="42"/>
      <c r="LQV189" s="43"/>
      <c r="LQW189" s="29"/>
      <c r="LQX189" s="30"/>
      <c r="LQY189" s="31"/>
      <c r="LQZ189" s="32"/>
      <c r="LRA189" s="32"/>
      <c r="LRB189" s="34"/>
      <c r="LRC189" s="34"/>
      <c r="LRD189" s="34"/>
      <c r="LRE189" s="32"/>
      <c r="LRF189" s="32"/>
      <c r="LRG189" s="32"/>
      <c r="LRH189" s="34"/>
      <c r="LRI189" s="35"/>
      <c r="LRJ189" s="36"/>
      <c r="LRK189" s="45"/>
      <c r="LRL189" s="41"/>
      <c r="LRM189" s="46"/>
      <c r="LRN189" s="39"/>
      <c r="LRO189" s="138"/>
      <c r="LRP189" s="1805"/>
      <c r="LRQ189" s="1806"/>
      <c r="LRR189" s="41"/>
      <c r="LRS189" s="41"/>
      <c r="LRT189" s="41"/>
      <c r="LRU189" s="42"/>
      <c r="LRV189" s="41"/>
      <c r="LRW189" s="42"/>
      <c r="LRX189" s="43"/>
      <c r="LRY189" s="29"/>
      <c r="LRZ189" s="30"/>
      <c r="LSA189" s="31"/>
      <c r="LSB189" s="32"/>
      <c r="LSC189" s="32"/>
      <c r="LSD189" s="34"/>
      <c r="LSE189" s="34"/>
      <c r="LSF189" s="34"/>
      <c r="LSG189" s="32"/>
      <c r="LSH189" s="32"/>
      <c r="LSI189" s="32"/>
      <c r="LSJ189" s="34"/>
      <c r="LSK189" s="35"/>
      <c r="LSL189" s="36"/>
      <c r="LSM189" s="45"/>
      <c r="LSN189" s="41"/>
      <c r="LSO189" s="46"/>
      <c r="LSP189" s="39"/>
      <c r="LSQ189" s="138"/>
      <c r="LSR189" s="1805"/>
      <c r="LSS189" s="1806"/>
      <c r="LST189" s="41"/>
      <c r="LSU189" s="41"/>
      <c r="LSV189" s="41"/>
      <c r="LSW189" s="42"/>
      <c r="LSX189" s="41"/>
      <c r="LSY189" s="42"/>
      <c r="LSZ189" s="43"/>
      <c r="LTA189" s="29"/>
      <c r="LTB189" s="30"/>
      <c r="LTC189" s="31"/>
      <c r="LTD189" s="32"/>
      <c r="LTE189" s="32"/>
      <c r="LTF189" s="34"/>
      <c r="LTG189" s="34"/>
      <c r="LTH189" s="34"/>
      <c r="LTI189" s="32"/>
      <c r="LTJ189" s="32"/>
      <c r="LTK189" s="32"/>
      <c r="LTL189" s="34"/>
      <c r="LTM189" s="35"/>
      <c r="LTN189" s="36"/>
      <c r="LTO189" s="45"/>
      <c r="LTP189" s="41"/>
      <c r="LTQ189" s="46"/>
      <c r="LTR189" s="39"/>
      <c r="LTS189" s="138"/>
      <c r="LTT189" s="1805"/>
      <c r="LTU189" s="1806"/>
      <c r="LTV189" s="41"/>
      <c r="LTW189" s="41"/>
      <c r="LTX189" s="41"/>
      <c r="LTY189" s="42"/>
      <c r="LTZ189" s="41"/>
      <c r="LUA189" s="42"/>
      <c r="LUB189" s="43"/>
      <c r="LUC189" s="29"/>
      <c r="LUD189" s="30"/>
      <c r="LUE189" s="31"/>
      <c r="LUF189" s="32"/>
      <c r="LUG189" s="32"/>
      <c r="LUH189" s="34"/>
      <c r="LUI189" s="34"/>
      <c r="LUJ189" s="34"/>
      <c r="LUK189" s="32"/>
      <c r="LUL189" s="32"/>
      <c r="LUM189" s="32"/>
      <c r="LUN189" s="34"/>
      <c r="LUO189" s="35"/>
      <c r="LUP189" s="36"/>
      <c r="LUQ189" s="45"/>
      <c r="LUR189" s="41"/>
      <c r="LUS189" s="46"/>
      <c r="LUT189" s="39"/>
      <c r="LUU189" s="138"/>
      <c r="LUV189" s="1805"/>
      <c r="LUW189" s="1806"/>
      <c r="LUX189" s="41"/>
      <c r="LUY189" s="41"/>
      <c r="LUZ189" s="41"/>
      <c r="LVA189" s="42"/>
      <c r="LVB189" s="41"/>
      <c r="LVC189" s="42"/>
      <c r="LVD189" s="43"/>
      <c r="LVE189" s="29"/>
      <c r="LVF189" s="30"/>
      <c r="LVG189" s="31"/>
      <c r="LVH189" s="32"/>
      <c r="LVI189" s="32"/>
      <c r="LVJ189" s="34"/>
      <c r="LVK189" s="34"/>
      <c r="LVL189" s="34"/>
      <c r="LVM189" s="32"/>
      <c r="LVN189" s="32"/>
      <c r="LVO189" s="32"/>
      <c r="LVP189" s="34"/>
      <c r="LVQ189" s="35"/>
      <c r="LVR189" s="36"/>
      <c r="LVS189" s="45"/>
      <c r="LVT189" s="41"/>
      <c r="LVU189" s="46"/>
      <c r="LVV189" s="39"/>
      <c r="LVW189" s="138"/>
      <c r="LVX189" s="1805"/>
      <c r="LVY189" s="1806"/>
      <c r="LVZ189" s="41"/>
      <c r="LWA189" s="41"/>
      <c r="LWB189" s="41"/>
      <c r="LWC189" s="42"/>
      <c r="LWD189" s="41"/>
      <c r="LWE189" s="42"/>
      <c r="LWF189" s="43"/>
      <c r="LWG189" s="29"/>
      <c r="LWH189" s="30"/>
      <c r="LWI189" s="31"/>
      <c r="LWJ189" s="32"/>
      <c r="LWK189" s="32"/>
      <c r="LWL189" s="34"/>
      <c r="LWM189" s="34"/>
      <c r="LWN189" s="34"/>
      <c r="LWO189" s="32"/>
      <c r="LWP189" s="32"/>
      <c r="LWQ189" s="32"/>
      <c r="LWR189" s="34"/>
      <c r="LWS189" s="35"/>
      <c r="LWT189" s="36"/>
      <c r="LWU189" s="45"/>
      <c r="LWV189" s="41"/>
      <c r="LWW189" s="46"/>
      <c r="LWX189" s="39"/>
      <c r="LWY189" s="138"/>
      <c r="LWZ189" s="1805"/>
      <c r="LXA189" s="1806"/>
      <c r="LXB189" s="41"/>
      <c r="LXC189" s="41"/>
      <c r="LXD189" s="41"/>
      <c r="LXE189" s="42"/>
      <c r="LXF189" s="41"/>
      <c r="LXG189" s="42"/>
      <c r="LXH189" s="43"/>
      <c r="LXI189" s="29"/>
      <c r="LXJ189" s="30"/>
      <c r="LXK189" s="31"/>
      <c r="LXL189" s="32"/>
      <c r="LXM189" s="32"/>
      <c r="LXN189" s="34"/>
      <c r="LXO189" s="34"/>
      <c r="LXP189" s="34"/>
      <c r="LXQ189" s="32"/>
      <c r="LXR189" s="32"/>
      <c r="LXS189" s="32"/>
      <c r="LXT189" s="34"/>
      <c r="LXU189" s="35"/>
      <c r="LXV189" s="36"/>
      <c r="LXW189" s="45"/>
      <c r="LXX189" s="41"/>
      <c r="LXY189" s="46"/>
      <c r="LXZ189" s="39"/>
      <c r="LYA189" s="138"/>
      <c r="LYB189" s="1805"/>
      <c r="LYC189" s="1806"/>
      <c r="LYD189" s="41"/>
      <c r="LYE189" s="41"/>
      <c r="LYF189" s="41"/>
      <c r="LYG189" s="42"/>
      <c r="LYH189" s="41"/>
      <c r="LYI189" s="42"/>
      <c r="LYJ189" s="43"/>
      <c r="LYK189" s="29"/>
      <c r="LYL189" s="30"/>
      <c r="LYM189" s="31"/>
      <c r="LYN189" s="32"/>
      <c r="LYO189" s="32"/>
      <c r="LYP189" s="34"/>
      <c r="LYQ189" s="34"/>
      <c r="LYR189" s="34"/>
      <c r="LYS189" s="32"/>
      <c r="LYT189" s="32"/>
      <c r="LYU189" s="32"/>
      <c r="LYV189" s="34"/>
      <c r="LYW189" s="35"/>
      <c r="LYX189" s="36"/>
      <c r="LYY189" s="45"/>
      <c r="LYZ189" s="41"/>
      <c r="LZA189" s="46"/>
      <c r="LZB189" s="39"/>
      <c r="LZC189" s="138"/>
      <c r="LZD189" s="1805"/>
      <c r="LZE189" s="1806"/>
      <c r="LZF189" s="41"/>
      <c r="LZG189" s="41"/>
      <c r="LZH189" s="41"/>
      <c r="LZI189" s="42"/>
      <c r="LZJ189" s="41"/>
      <c r="LZK189" s="42"/>
      <c r="LZL189" s="43"/>
      <c r="LZM189" s="29"/>
      <c r="LZN189" s="30"/>
      <c r="LZO189" s="31"/>
      <c r="LZP189" s="32"/>
      <c r="LZQ189" s="32"/>
      <c r="LZR189" s="34"/>
      <c r="LZS189" s="34"/>
      <c r="LZT189" s="34"/>
      <c r="LZU189" s="32"/>
      <c r="LZV189" s="32"/>
      <c r="LZW189" s="32"/>
      <c r="LZX189" s="34"/>
      <c r="LZY189" s="35"/>
      <c r="LZZ189" s="36"/>
      <c r="MAA189" s="45"/>
      <c r="MAB189" s="41"/>
      <c r="MAC189" s="46"/>
      <c r="MAD189" s="39"/>
      <c r="MAE189" s="138"/>
      <c r="MAF189" s="1805"/>
      <c r="MAG189" s="1806"/>
      <c r="MAH189" s="41"/>
      <c r="MAI189" s="41"/>
      <c r="MAJ189" s="41"/>
      <c r="MAK189" s="42"/>
      <c r="MAL189" s="41"/>
      <c r="MAM189" s="42"/>
      <c r="MAN189" s="43"/>
      <c r="MAO189" s="29"/>
      <c r="MAP189" s="30"/>
      <c r="MAQ189" s="31"/>
      <c r="MAR189" s="32"/>
      <c r="MAS189" s="32"/>
      <c r="MAT189" s="34"/>
      <c r="MAU189" s="34"/>
      <c r="MAV189" s="34"/>
      <c r="MAW189" s="32"/>
      <c r="MAX189" s="32"/>
      <c r="MAY189" s="32"/>
      <c r="MAZ189" s="34"/>
      <c r="MBA189" s="35"/>
      <c r="MBB189" s="36"/>
      <c r="MBC189" s="45"/>
      <c r="MBD189" s="41"/>
      <c r="MBE189" s="46"/>
      <c r="MBF189" s="39"/>
      <c r="MBG189" s="138"/>
      <c r="MBH189" s="1805"/>
      <c r="MBI189" s="1806"/>
      <c r="MBJ189" s="41"/>
      <c r="MBK189" s="41"/>
      <c r="MBL189" s="41"/>
      <c r="MBM189" s="42"/>
      <c r="MBN189" s="41"/>
      <c r="MBO189" s="42"/>
      <c r="MBP189" s="43"/>
      <c r="MBQ189" s="29"/>
      <c r="MBR189" s="30"/>
      <c r="MBS189" s="31"/>
      <c r="MBT189" s="32"/>
      <c r="MBU189" s="32"/>
      <c r="MBV189" s="34"/>
      <c r="MBW189" s="34"/>
      <c r="MBX189" s="34"/>
      <c r="MBY189" s="32"/>
      <c r="MBZ189" s="32"/>
      <c r="MCA189" s="32"/>
      <c r="MCB189" s="34"/>
      <c r="MCC189" s="35"/>
      <c r="MCD189" s="36"/>
      <c r="MCE189" s="45"/>
      <c r="MCF189" s="41"/>
      <c r="MCG189" s="46"/>
      <c r="MCH189" s="39"/>
      <c r="MCI189" s="138"/>
      <c r="MCJ189" s="1805"/>
      <c r="MCK189" s="1806"/>
      <c r="MCL189" s="41"/>
      <c r="MCM189" s="41"/>
      <c r="MCN189" s="41"/>
      <c r="MCO189" s="42"/>
      <c r="MCP189" s="41"/>
      <c r="MCQ189" s="42"/>
      <c r="MCR189" s="43"/>
      <c r="MCS189" s="29"/>
      <c r="MCT189" s="30"/>
      <c r="MCU189" s="31"/>
      <c r="MCV189" s="32"/>
      <c r="MCW189" s="32"/>
      <c r="MCX189" s="34"/>
      <c r="MCY189" s="34"/>
      <c r="MCZ189" s="34"/>
      <c r="MDA189" s="32"/>
      <c r="MDB189" s="32"/>
      <c r="MDC189" s="32"/>
      <c r="MDD189" s="34"/>
      <c r="MDE189" s="35"/>
      <c r="MDF189" s="36"/>
      <c r="MDG189" s="45"/>
      <c r="MDH189" s="41"/>
      <c r="MDI189" s="46"/>
      <c r="MDJ189" s="39"/>
      <c r="MDK189" s="138"/>
      <c r="MDL189" s="1805"/>
      <c r="MDM189" s="1806"/>
      <c r="MDN189" s="41"/>
      <c r="MDO189" s="41"/>
      <c r="MDP189" s="41"/>
      <c r="MDQ189" s="42"/>
      <c r="MDR189" s="41"/>
      <c r="MDS189" s="42"/>
      <c r="MDT189" s="43"/>
      <c r="MDU189" s="29"/>
      <c r="MDV189" s="30"/>
      <c r="MDW189" s="31"/>
      <c r="MDX189" s="32"/>
      <c r="MDY189" s="32"/>
      <c r="MDZ189" s="34"/>
      <c r="MEA189" s="34"/>
      <c r="MEB189" s="34"/>
      <c r="MEC189" s="32"/>
      <c r="MED189" s="32"/>
      <c r="MEE189" s="32"/>
      <c r="MEF189" s="34"/>
      <c r="MEG189" s="35"/>
      <c r="MEH189" s="36"/>
      <c r="MEI189" s="45"/>
      <c r="MEJ189" s="41"/>
      <c r="MEK189" s="46"/>
      <c r="MEL189" s="39"/>
      <c r="MEM189" s="138"/>
      <c r="MEN189" s="1805"/>
      <c r="MEO189" s="1806"/>
      <c r="MEP189" s="41"/>
      <c r="MEQ189" s="41"/>
      <c r="MER189" s="41"/>
      <c r="MES189" s="42"/>
      <c r="MET189" s="41"/>
      <c r="MEU189" s="42"/>
      <c r="MEV189" s="43"/>
      <c r="MEW189" s="29"/>
      <c r="MEX189" s="30"/>
      <c r="MEY189" s="31"/>
      <c r="MEZ189" s="32"/>
      <c r="MFA189" s="32"/>
      <c r="MFB189" s="34"/>
      <c r="MFC189" s="34"/>
      <c r="MFD189" s="34"/>
      <c r="MFE189" s="32"/>
      <c r="MFF189" s="32"/>
      <c r="MFG189" s="32"/>
      <c r="MFH189" s="34"/>
      <c r="MFI189" s="35"/>
      <c r="MFJ189" s="36"/>
      <c r="MFK189" s="45"/>
      <c r="MFL189" s="41"/>
      <c r="MFM189" s="46"/>
      <c r="MFN189" s="39"/>
      <c r="MFO189" s="138"/>
      <c r="MFP189" s="1805"/>
      <c r="MFQ189" s="1806"/>
      <c r="MFR189" s="41"/>
      <c r="MFS189" s="41"/>
      <c r="MFT189" s="41"/>
      <c r="MFU189" s="42"/>
      <c r="MFV189" s="41"/>
      <c r="MFW189" s="42"/>
      <c r="MFX189" s="43"/>
      <c r="MFY189" s="29"/>
      <c r="MFZ189" s="30"/>
      <c r="MGA189" s="31"/>
      <c r="MGB189" s="32"/>
      <c r="MGC189" s="32"/>
      <c r="MGD189" s="34"/>
      <c r="MGE189" s="34"/>
      <c r="MGF189" s="34"/>
      <c r="MGG189" s="32"/>
      <c r="MGH189" s="32"/>
      <c r="MGI189" s="32"/>
      <c r="MGJ189" s="34"/>
      <c r="MGK189" s="35"/>
      <c r="MGL189" s="36"/>
      <c r="MGM189" s="45"/>
      <c r="MGN189" s="41"/>
      <c r="MGO189" s="46"/>
      <c r="MGP189" s="39"/>
      <c r="MGQ189" s="138"/>
      <c r="MGR189" s="1805"/>
      <c r="MGS189" s="1806"/>
      <c r="MGT189" s="41"/>
      <c r="MGU189" s="41"/>
      <c r="MGV189" s="41"/>
      <c r="MGW189" s="42"/>
      <c r="MGX189" s="41"/>
      <c r="MGY189" s="42"/>
      <c r="MGZ189" s="43"/>
      <c r="MHA189" s="29"/>
      <c r="MHB189" s="30"/>
      <c r="MHC189" s="31"/>
      <c r="MHD189" s="32"/>
      <c r="MHE189" s="32"/>
      <c r="MHF189" s="34"/>
      <c r="MHG189" s="34"/>
      <c r="MHH189" s="34"/>
      <c r="MHI189" s="32"/>
      <c r="MHJ189" s="32"/>
      <c r="MHK189" s="32"/>
      <c r="MHL189" s="34"/>
      <c r="MHM189" s="35"/>
      <c r="MHN189" s="36"/>
      <c r="MHO189" s="45"/>
      <c r="MHP189" s="41"/>
      <c r="MHQ189" s="46"/>
      <c r="MHR189" s="39"/>
      <c r="MHS189" s="138"/>
      <c r="MHT189" s="1805"/>
      <c r="MHU189" s="1806"/>
      <c r="MHV189" s="41"/>
      <c r="MHW189" s="41"/>
      <c r="MHX189" s="41"/>
      <c r="MHY189" s="42"/>
      <c r="MHZ189" s="41"/>
      <c r="MIA189" s="42"/>
      <c r="MIB189" s="43"/>
      <c r="MIC189" s="29"/>
      <c r="MID189" s="30"/>
      <c r="MIE189" s="31"/>
      <c r="MIF189" s="32"/>
      <c r="MIG189" s="32"/>
      <c r="MIH189" s="34"/>
      <c r="MII189" s="34"/>
      <c r="MIJ189" s="34"/>
      <c r="MIK189" s="32"/>
      <c r="MIL189" s="32"/>
      <c r="MIM189" s="32"/>
      <c r="MIN189" s="34"/>
      <c r="MIO189" s="35"/>
      <c r="MIP189" s="36"/>
      <c r="MIQ189" s="45"/>
      <c r="MIR189" s="41"/>
      <c r="MIS189" s="46"/>
      <c r="MIT189" s="39"/>
      <c r="MIU189" s="138"/>
      <c r="MIV189" s="1805"/>
      <c r="MIW189" s="1806"/>
      <c r="MIX189" s="41"/>
      <c r="MIY189" s="41"/>
      <c r="MIZ189" s="41"/>
      <c r="MJA189" s="42"/>
      <c r="MJB189" s="41"/>
      <c r="MJC189" s="42"/>
      <c r="MJD189" s="43"/>
      <c r="MJE189" s="29"/>
      <c r="MJF189" s="30"/>
      <c r="MJG189" s="31"/>
      <c r="MJH189" s="32"/>
      <c r="MJI189" s="32"/>
      <c r="MJJ189" s="34"/>
      <c r="MJK189" s="34"/>
      <c r="MJL189" s="34"/>
      <c r="MJM189" s="32"/>
      <c r="MJN189" s="32"/>
      <c r="MJO189" s="32"/>
      <c r="MJP189" s="34"/>
      <c r="MJQ189" s="35"/>
      <c r="MJR189" s="36"/>
      <c r="MJS189" s="45"/>
      <c r="MJT189" s="41"/>
      <c r="MJU189" s="46"/>
      <c r="MJV189" s="39"/>
      <c r="MJW189" s="138"/>
      <c r="MJX189" s="1805"/>
      <c r="MJY189" s="1806"/>
      <c r="MJZ189" s="41"/>
      <c r="MKA189" s="41"/>
      <c r="MKB189" s="41"/>
      <c r="MKC189" s="42"/>
      <c r="MKD189" s="41"/>
      <c r="MKE189" s="42"/>
      <c r="MKF189" s="43"/>
      <c r="MKG189" s="29"/>
      <c r="MKH189" s="30"/>
      <c r="MKI189" s="31"/>
      <c r="MKJ189" s="32"/>
      <c r="MKK189" s="32"/>
      <c r="MKL189" s="34"/>
      <c r="MKM189" s="34"/>
      <c r="MKN189" s="34"/>
      <c r="MKO189" s="32"/>
      <c r="MKP189" s="32"/>
      <c r="MKQ189" s="32"/>
      <c r="MKR189" s="34"/>
      <c r="MKS189" s="35"/>
      <c r="MKT189" s="36"/>
      <c r="MKU189" s="45"/>
      <c r="MKV189" s="41"/>
      <c r="MKW189" s="46"/>
      <c r="MKX189" s="39"/>
      <c r="MKY189" s="138"/>
      <c r="MKZ189" s="1805"/>
      <c r="MLA189" s="1806"/>
      <c r="MLB189" s="41"/>
      <c r="MLC189" s="41"/>
      <c r="MLD189" s="41"/>
      <c r="MLE189" s="42"/>
      <c r="MLF189" s="41"/>
      <c r="MLG189" s="42"/>
      <c r="MLH189" s="43"/>
      <c r="MLI189" s="29"/>
      <c r="MLJ189" s="30"/>
      <c r="MLK189" s="31"/>
      <c r="MLL189" s="32"/>
      <c r="MLM189" s="32"/>
      <c r="MLN189" s="34"/>
      <c r="MLO189" s="34"/>
      <c r="MLP189" s="34"/>
      <c r="MLQ189" s="32"/>
      <c r="MLR189" s="32"/>
      <c r="MLS189" s="32"/>
      <c r="MLT189" s="34"/>
      <c r="MLU189" s="35"/>
      <c r="MLV189" s="36"/>
      <c r="MLW189" s="45"/>
      <c r="MLX189" s="41"/>
      <c r="MLY189" s="46"/>
      <c r="MLZ189" s="39"/>
      <c r="MMA189" s="138"/>
      <c r="MMB189" s="1805"/>
      <c r="MMC189" s="1806"/>
      <c r="MMD189" s="41"/>
      <c r="MME189" s="41"/>
      <c r="MMF189" s="41"/>
      <c r="MMG189" s="42"/>
      <c r="MMH189" s="41"/>
      <c r="MMI189" s="42"/>
      <c r="MMJ189" s="43"/>
      <c r="MMK189" s="29"/>
      <c r="MML189" s="30"/>
      <c r="MMM189" s="31"/>
      <c r="MMN189" s="32"/>
      <c r="MMO189" s="32"/>
      <c r="MMP189" s="34"/>
      <c r="MMQ189" s="34"/>
      <c r="MMR189" s="34"/>
      <c r="MMS189" s="32"/>
      <c r="MMT189" s="32"/>
      <c r="MMU189" s="32"/>
      <c r="MMV189" s="34"/>
      <c r="MMW189" s="35"/>
      <c r="MMX189" s="36"/>
      <c r="MMY189" s="45"/>
      <c r="MMZ189" s="41"/>
      <c r="MNA189" s="46"/>
      <c r="MNB189" s="39"/>
      <c r="MNC189" s="138"/>
      <c r="MND189" s="1805"/>
      <c r="MNE189" s="1806"/>
      <c r="MNF189" s="41"/>
      <c r="MNG189" s="41"/>
      <c r="MNH189" s="41"/>
      <c r="MNI189" s="42"/>
      <c r="MNJ189" s="41"/>
      <c r="MNK189" s="42"/>
      <c r="MNL189" s="43"/>
      <c r="MNM189" s="29"/>
      <c r="MNN189" s="30"/>
      <c r="MNO189" s="31"/>
      <c r="MNP189" s="32"/>
      <c r="MNQ189" s="32"/>
      <c r="MNR189" s="34"/>
      <c r="MNS189" s="34"/>
      <c r="MNT189" s="34"/>
      <c r="MNU189" s="32"/>
      <c r="MNV189" s="32"/>
      <c r="MNW189" s="32"/>
      <c r="MNX189" s="34"/>
      <c r="MNY189" s="35"/>
      <c r="MNZ189" s="36"/>
      <c r="MOA189" s="45"/>
      <c r="MOB189" s="41"/>
      <c r="MOC189" s="46"/>
      <c r="MOD189" s="39"/>
      <c r="MOE189" s="138"/>
      <c r="MOF189" s="1805"/>
      <c r="MOG189" s="1806"/>
      <c r="MOH189" s="41"/>
      <c r="MOI189" s="41"/>
      <c r="MOJ189" s="41"/>
      <c r="MOK189" s="42"/>
      <c r="MOL189" s="41"/>
      <c r="MOM189" s="42"/>
      <c r="MON189" s="43"/>
      <c r="MOO189" s="29"/>
      <c r="MOP189" s="30"/>
      <c r="MOQ189" s="31"/>
      <c r="MOR189" s="32"/>
      <c r="MOS189" s="32"/>
      <c r="MOT189" s="34"/>
      <c r="MOU189" s="34"/>
      <c r="MOV189" s="34"/>
      <c r="MOW189" s="32"/>
      <c r="MOX189" s="32"/>
      <c r="MOY189" s="32"/>
      <c r="MOZ189" s="34"/>
      <c r="MPA189" s="35"/>
      <c r="MPB189" s="36"/>
      <c r="MPC189" s="45"/>
      <c r="MPD189" s="41"/>
      <c r="MPE189" s="46"/>
      <c r="MPF189" s="39"/>
      <c r="MPG189" s="138"/>
      <c r="MPH189" s="1805"/>
      <c r="MPI189" s="1806"/>
      <c r="MPJ189" s="41"/>
      <c r="MPK189" s="41"/>
      <c r="MPL189" s="41"/>
      <c r="MPM189" s="42"/>
      <c r="MPN189" s="41"/>
      <c r="MPO189" s="42"/>
      <c r="MPP189" s="43"/>
      <c r="MPQ189" s="29"/>
      <c r="MPR189" s="30"/>
      <c r="MPS189" s="31"/>
      <c r="MPT189" s="32"/>
      <c r="MPU189" s="32"/>
      <c r="MPV189" s="34"/>
      <c r="MPW189" s="34"/>
      <c r="MPX189" s="34"/>
      <c r="MPY189" s="32"/>
      <c r="MPZ189" s="32"/>
      <c r="MQA189" s="32"/>
      <c r="MQB189" s="34"/>
      <c r="MQC189" s="35"/>
      <c r="MQD189" s="36"/>
      <c r="MQE189" s="45"/>
      <c r="MQF189" s="41"/>
      <c r="MQG189" s="46"/>
      <c r="MQH189" s="39"/>
      <c r="MQI189" s="138"/>
      <c r="MQJ189" s="1805"/>
      <c r="MQK189" s="1806"/>
      <c r="MQL189" s="41"/>
      <c r="MQM189" s="41"/>
      <c r="MQN189" s="41"/>
      <c r="MQO189" s="42"/>
      <c r="MQP189" s="41"/>
      <c r="MQQ189" s="42"/>
      <c r="MQR189" s="43"/>
      <c r="MQS189" s="29"/>
      <c r="MQT189" s="30"/>
      <c r="MQU189" s="31"/>
      <c r="MQV189" s="32"/>
      <c r="MQW189" s="32"/>
      <c r="MQX189" s="34"/>
      <c r="MQY189" s="34"/>
      <c r="MQZ189" s="34"/>
      <c r="MRA189" s="32"/>
      <c r="MRB189" s="32"/>
      <c r="MRC189" s="32"/>
      <c r="MRD189" s="34"/>
      <c r="MRE189" s="35"/>
      <c r="MRF189" s="36"/>
      <c r="MRG189" s="45"/>
      <c r="MRH189" s="41"/>
      <c r="MRI189" s="46"/>
      <c r="MRJ189" s="39"/>
      <c r="MRK189" s="138"/>
      <c r="MRL189" s="1805"/>
      <c r="MRM189" s="1806"/>
      <c r="MRN189" s="41"/>
      <c r="MRO189" s="41"/>
      <c r="MRP189" s="41"/>
      <c r="MRQ189" s="42"/>
      <c r="MRR189" s="41"/>
      <c r="MRS189" s="42"/>
      <c r="MRT189" s="43"/>
      <c r="MRU189" s="29"/>
      <c r="MRV189" s="30"/>
      <c r="MRW189" s="31"/>
      <c r="MRX189" s="32"/>
      <c r="MRY189" s="32"/>
      <c r="MRZ189" s="34"/>
      <c r="MSA189" s="34"/>
      <c r="MSB189" s="34"/>
      <c r="MSC189" s="32"/>
      <c r="MSD189" s="32"/>
      <c r="MSE189" s="32"/>
      <c r="MSF189" s="34"/>
      <c r="MSG189" s="35"/>
      <c r="MSH189" s="36"/>
      <c r="MSI189" s="45"/>
      <c r="MSJ189" s="41"/>
      <c r="MSK189" s="46"/>
      <c r="MSL189" s="39"/>
      <c r="MSM189" s="138"/>
      <c r="MSN189" s="1805"/>
      <c r="MSO189" s="1806"/>
      <c r="MSP189" s="41"/>
      <c r="MSQ189" s="41"/>
      <c r="MSR189" s="41"/>
      <c r="MSS189" s="42"/>
      <c r="MST189" s="41"/>
      <c r="MSU189" s="42"/>
      <c r="MSV189" s="43"/>
      <c r="MSW189" s="29"/>
      <c r="MSX189" s="30"/>
      <c r="MSY189" s="31"/>
      <c r="MSZ189" s="32"/>
      <c r="MTA189" s="32"/>
      <c r="MTB189" s="34"/>
      <c r="MTC189" s="34"/>
      <c r="MTD189" s="34"/>
      <c r="MTE189" s="32"/>
      <c r="MTF189" s="32"/>
      <c r="MTG189" s="32"/>
      <c r="MTH189" s="34"/>
      <c r="MTI189" s="35"/>
      <c r="MTJ189" s="36"/>
      <c r="MTK189" s="45"/>
      <c r="MTL189" s="41"/>
      <c r="MTM189" s="46"/>
      <c r="MTN189" s="39"/>
      <c r="MTO189" s="138"/>
      <c r="MTP189" s="1805"/>
      <c r="MTQ189" s="1806"/>
      <c r="MTR189" s="41"/>
      <c r="MTS189" s="41"/>
      <c r="MTT189" s="41"/>
      <c r="MTU189" s="42"/>
      <c r="MTV189" s="41"/>
      <c r="MTW189" s="42"/>
      <c r="MTX189" s="43"/>
      <c r="MTY189" s="29"/>
      <c r="MTZ189" s="30"/>
      <c r="MUA189" s="31"/>
      <c r="MUB189" s="32"/>
      <c r="MUC189" s="32"/>
      <c r="MUD189" s="34"/>
      <c r="MUE189" s="34"/>
      <c r="MUF189" s="34"/>
      <c r="MUG189" s="32"/>
      <c r="MUH189" s="32"/>
      <c r="MUI189" s="32"/>
      <c r="MUJ189" s="34"/>
      <c r="MUK189" s="35"/>
      <c r="MUL189" s="36"/>
      <c r="MUM189" s="45"/>
      <c r="MUN189" s="41"/>
      <c r="MUO189" s="46"/>
      <c r="MUP189" s="39"/>
      <c r="MUQ189" s="138"/>
      <c r="MUR189" s="1805"/>
      <c r="MUS189" s="1806"/>
      <c r="MUT189" s="41"/>
      <c r="MUU189" s="41"/>
      <c r="MUV189" s="41"/>
      <c r="MUW189" s="42"/>
      <c r="MUX189" s="41"/>
      <c r="MUY189" s="42"/>
      <c r="MUZ189" s="43"/>
      <c r="MVA189" s="29"/>
      <c r="MVB189" s="30"/>
      <c r="MVC189" s="31"/>
      <c r="MVD189" s="32"/>
      <c r="MVE189" s="32"/>
      <c r="MVF189" s="34"/>
      <c r="MVG189" s="34"/>
      <c r="MVH189" s="34"/>
      <c r="MVI189" s="32"/>
      <c r="MVJ189" s="32"/>
      <c r="MVK189" s="32"/>
      <c r="MVL189" s="34"/>
      <c r="MVM189" s="35"/>
      <c r="MVN189" s="36"/>
      <c r="MVO189" s="45"/>
      <c r="MVP189" s="41"/>
      <c r="MVQ189" s="46"/>
      <c r="MVR189" s="39"/>
      <c r="MVS189" s="138"/>
      <c r="MVT189" s="1805"/>
      <c r="MVU189" s="1806"/>
      <c r="MVV189" s="41"/>
      <c r="MVW189" s="41"/>
      <c r="MVX189" s="41"/>
      <c r="MVY189" s="42"/>
      <c r="MVZ189" s="41"/>
      <c r="MWA189" s="42"/>
      <c r="MWB189" s="43"/>
      <c r="MWC189" s="29"/>
      <c r="MWD189" s="30"/>
      <c r="MWE189" s="31"/>
      <c r="MWF189" s="32"/>
      <c r="MWG189" s="32"/>
      <c r="MWH189" s="34"/>
      <c r="MWI189" s="34"/>
      <c r="MWJ189" s="34"/>
      <c r="MWK189" s="32"/>
      <c r="MWL189" s="32"/>
      <c r="MWM189" s="32"/>
      <c r="MWN189" s="34"/>
      <c r="MWO189" s="35"/>
      <c r="MWP189" s="36"/>
      <c r="MWQ189" s="45"/>
      <c r="MWR189" s="41"/>
      <c r="MWS189" s="46"/>
      <c r="MWT189" s="39"/>
      <c r="MWU189" s="138"/>
      <c r="MWV189" s="1805"/>
      <c r="MWW189" s="1806"/>
      <c r="MWX189" s="41"/>
      <c r="MWY189" s="41"/>
      <c r="MWZ189" s="41"/>
      <c r="MXA189" s="42"/>
      <c r="MXB189" s="41"/>
      <c r="MXC189" s="42"/>
      <c r="MXD189" s="43"/>
      <c r="MXE189" s="29"/>
      <c r="MXF189" s="30"/>
      <c r="MXG189" s="31"/>
      <c r="MXH189" s="32"/>
      <c r="MXI189" s="32"/>
      <c r="MXJ189" s="34"/>
      <c r="MXK189" s="34"/>
      <c r="MXL189" s="34"/>
      <c r="MXM189" s="32"/>
      <c r="MXN189" s="32"/>
      <c r="MXO189" s="32"/>
      <c r="MXP189" s="34"/>
      <c r="MXQ189" s="35"/>
      <c r="MXR189" s="36"/>
      <c r="MXS189" s="45"/>
      <c r="MXT189" s="41"/>
      <c r="MXU189" s="46"/>
      <c r="MXV189" s="39"/>
      <c r="MXW189" s="138"/>
      <c r="MXX189" s="1805"/>
      <c r="MXY189" s="1806"/>
      <c r="MXZ189" s="41"/>
      <c r="MYA189" s="41"/>
      <c r="MYB189" s="41"/>
      <c r="MYC189" s="42"/>
      <c r="MYD189" s="41"/>
      <c r="MYE189" s="42"/>
      <c r="MYF189" s="43"/>
      <c r="MYG189" s="29"/>
      <c r="MYH189" s="30"/>
      <c r="MYI189" s="31"/>
      <c r="MYJ189" s="32"/>
      <c r="MYK189" s="32"/>
      <c r="MYL189" s="34"/>
      <c r="MYM189" s="34"/>
      <c r="MYN189" s="34"/>
      <c r="MYO189" s="32"/>
      <c r="MYP189" s="32"/>
      <c r="MYQ189" s="32"/>
      <c r="MYR189" s="34"/>
      <c r="MYS189" s="35"/>
      <c r="MYT189" s="36"/>
      <c r="MYU189" s="45"/>
      <c r="MYV189" s="41"/>
      <c r="MYW189" s="46"/>
      <c r="MYX189" s="39"/>
      <c r="MYY189" s="138"/>
      <c r="MYZ189" s="1805"/>
      <c r="MZA189" s="1806"/>
      <c r="MZB189" s="41"/>
      <c r="MZC189" s="41"/>
      <c r="MZD189" s="41"/>
      <c r="MZE189" s="42"/>
      <c r="MZF189" s="41"/>
      <c r="MZG189" s="42"/>
      <c r="MZH189" s="43"/>
      <c r="MZI189" s="29"/>
      <c r="MZJ189" s="30"/>
      <c r="MZK189" s="31"/>
      <c r="MZL189" s="32"/>
      <c r="MZM189" s="32"/>
      <c r="MZN189" s="34"/>
      <c r="MZO189" s="34"/>
      <c r="MZP189" s="34"/>
      <c r="MZQ189" s="32"/>
      <c r="MZR189" s="32"/>
      <c r="MZS189" s="32"/>
      <c r="MZT189" s="34"/>
      <c r="MZU189" s="35"/>
      <c r="MZV189" s="36"/>
      <c r="MZW189" s="45"/>
      <c r="MZX189" s="41"/>
      <c r="MZY189" s="46"/>
      <c r="MZZ189" s="39"/>
      <c r="NAA189" s="138"/>
      <c r="NAB189" s="1805"/>
      <c r="NAC189" s="1806"/>
      <c r="NAD189" s="41"/>
      <c r="NAE189" s="41"/>
      <c r="NAF189" s="41"/>
      <c r="NAG189" s="42"/>
      <c r="NAH189" s="41"/>
      <c r="NAI189" s="42"/>
      <c r="NAJ189" s="43"/>
      <c r="NAK189" s="29"/>
      <c r="NAL189" s="30"/>
      <c r="NAM189" s="31"/>
      <c r="NAN189" s="32"/>
      <c r="NAO189" s="32"/>
      <c r="NAP189" s="34"/>
      <c r="NAQ189" s="34"/>
      <c r="NAR189" s="34"/>
      <c r="NAS189" s="32"/>
      <c r="NAT189" s="32"/>
      <c r="NAU189" s="32"/>
      <c r="NAV189" s="34"/>
      <c r="NAW189" s="35"/>
      <c r="NAX189" s="36"/>
      <c r="NAY189" s="45"/>
      <c r="NAZ189" s="41"/>
      <c r="NBA189" s="46"/>
      <c r="NBB189" s="39"/>
      <c r="NBC189" s="138"/>
      <c r="NBD189" s="1805"/>
      <c r="NBE189" s="1806"/>
      <c r="NBF189" s="41"/>
      <c r="NBG189" s="41"/>
      <c r="NBH189" s="41"/>
      <c r="NBI189" s="42"/>
      <c r="NBJ189" s="41"/>
      <c r="NBK189" s="42"/>
      <c r="NBL189" s="43"/>
      <c r="NBM189" s="29"/>
      <c r="NBN189" s="30"/>
      <c r="NBO189" s="31"/>
      <c r="NBP189" s="32"/>
      <c r="NBQ189" s="32"/>
      <c r="NBR189" s="34"/>
      <c r="NBS189" s="34"/>
      <c r="NBT189" s="34"/>
      <c r="NBU189" s="32"/>
      <c r="NBV189" s="32"/>
      <c r="NBW189" s="32"/>
      <c r="NBX189" s="34"/>
      <c r="NBY189" s="35"/>
      <c r="NBZ189" s="36"/>
      <c r="NCA189" s="45"/>
      <c r="NCB189" s="41"/>
      <c r="NCC189" s="46"/>
      <c r="NCD189" s="39"/>
      <c r="NCE189" s="138"/>
      <c r="NCF189" s="1805"/>
      <c r="NCG189" s="1806"/>
      <c r="NCH189" s="41"/>
      <c r="NCI189" s="41"/>
      <c r="NCJ189" s="41"/>
      <c r="NCK189" s="42"/>
      <c r="NCL189" s="41"/>
      <c r="NCM189" s="42"/>
      <c r="NCN189" s="43"/>
      <c r="NCO189" s="29"/>
      <c r="NCP189" s="30"/>
      <c r="NCQ189" s="31"/>
      <c r="NCR189" s="32"/>
      <c r="NCS189" s="32"/>
      <c r="NCT189" s="34"/>
      <c r="NCU189" s="34"/>
      <c r="NCV189" s="34"/>
      <c r="NCW189" s="32"/>
      <c r="NCX189" s="32"/>
      <c r="NCY189" s="32"/>
      <c r="NCZ189" s="34"/>
      <c r="NDA189" s="35"/>
      <c r="NDB189" s="36"/>
      <c r="NDC189" s="45"/>
      <c r="NDD189" s="41"/>
      <c r="NDE189" s="46"/>
      <c r="NDF189" s="39"/>
      <c r="NDG189" s="138"/>
      <c r="NDH189" s="1805"/>
      <c r="NDI189" s="1806"/>
      <c r="NDJ189" s="41"/>
      <c r="NDK189" s="41"/>
      <c r="NDL189" s="41"/>
      <c r="NDM189" s="42"/>
      <c r="NDN189" s="41"/>
      <c r="NDO189" s="42"/>
      <c r="NDP189" s="43"/>
      <c r="NDQ189" s="29"/>
      <c r="NDR189" s="30"/>
      <c r="NDS189" s="31"/>
      <c r="NDT189" s="32"/>
      <c r="NDU189" s="32"/>
      <c r="NDV189" s="34"/>
      <c r="NDW189" s="34"/>
      <c r="NDX189" s="34"/>
      <c r="NDY189" s="32"/>
      <c r="NDZ189" s="32"/>
      <c r="NEA189" s="32"/>
      <c r="NEB189" s="34"/>
      <c r="NEC189" s="35"/>
      <c r="NED189" s="36"/>
      <c r="NEE189" s="45"/>
      <c r="NEF189" s="41"/>
      <c r="NEG189" s="46"/>
      <c r="NEH189" s="39"/>
      <c r="NEI189" s="138"/>
      <c r="NEJ189" s="1805"/>
      <c r="NEK189" s="1806"/>
      <c r="NEL189" s="41"/>
      <c r="NEM189" s="41"/>
      <c r="NEN189" s="41"/>
      <c r="NEO189" s="42"/>
      <c r="NEP189" s="41"/>
      <c r="NEQ189" s="42"/>
      <c r="NER189" s="43"/>
      <c r="NES189" s="29"/>
      <c r="NET189" s="30"/>
      <c r="NEU189" s="31"/>
      <c r="NEV189" s="32"/>
      <c r="NEW189" s="32"/>
      <c r="NEX189" s="34"/>
      <c r="NEY189" s="34"/>
      <c r="NEZ189" s="34"/>
      <c r="NFA189" s="32"/>
      <c r="NFB189" s="32"/>
      <c r="NFC189" s="32"/>
      <c r="NFD189" s="34"/>
      <c r="NFE189" s="35"/>
      <c r="NFF189" s="36"/>
      <c r="NFG189" s="45"/>
      <c r="NFH189" s="41"/>
      <c r="NFI189" s="46"/>
      <c r="NFJ189" s="39"/>
      <c r="NFK189" s="138"/>
      <c r="NFL189" s="1805"/>
      <c r="NFM189" s="1806"/>
      <c r="NFN189" s="41"/>
      <c r="NFO189" s="41"/>
      <c r="NFP189" s="41"/>
      <c r="NFQ189" s="42"/>
      <c r="NFR189" s="41"/>
      <c r="NFS189" s="42"/>
      <c r="NFT189" s="43"/>
      <c r="NFU189" s="29"/>
      <c r="NFV189" s="30"/>
      <c r="NFW189" s="31"/>
      <c r="NFX189" s="32"/>
      <c r="NFY189" s="32"/>
      <c r="NFZ189" s="34"/>
      <c r="NGA189" s="34"/>
      <c r="NGB189" s="34"/>
      <c r="NGC189" s="32"/>
      <c r="NGD189" s="32"/>
      <c r="NGE189" s="32"/>
      <c r="NGF189" s="34"/>
      <c r="NGG189" s="35"/>
      <c r="NGH189" s="36"/>
      <c r="NGI189" s="45"/>
      <c r="NGJ189" s="41"/>
      <c r="NGK189" s="46"/>
      <c r="NGL189" s="39"/>
      <c r="NGM189" s="138"/>
      <c r="NGN189" s="1805"/>
      <c r="NGO189" s="1806"/>
      <c r="NGP189" s="41"/>
      <c r="NGQ189" s="41"/>
      <c r="NGR189" s="41"/>
      <c r="NGS189" s="42"/>
      <c r="NGT189" s="41"/>
      <c r="NGU189" s="42"/>
      <c r="NGV189" s="43"/>
      <c r="NGW189" s="29"/>
      <c r="NGX189" s="30"/>
      <c r="NGY189" s="31"/>
      <c r="NGZ189" s="32"/>
      <c r="NHA189" s="32"/>
      <c r="NHB189" s="34"/>
      <c r="NHC189" s="34"/>
      <c r="NHD189" s="34"/>
      <c r="NHE189" s="32"/>
      <c r="NHF189" s="32"/>
      <c r="NHG189" s="32"/>
      <c r="NHH189" s="34"/>
      <c r="NHI189" s="35"/>
      <c r="NHJ189" s="36"/>
      <c r="NHK189" s="45"/>
      <c r="NHL189" s="41"/>
      <c r="NHM189" s="46"/>
      <c r="NHN189" s="39"/>
      <c r="NHO189" s="138"/>
      <c r="NHP189" s="1805"/>
      <c r="NHQ189" s="1806"/>
      <c r="NHR189" s="41"/>
      <c r="NHS189" s="41"/>
      <c r="NHT189" s="41"/>
      <c r="NHU189" s="42"/>
      <c r="NHV189" s="41"/>
      <c r="NHW189" s="42"/>
      <c r="NHX189" s="43"/>
      <c r="NHY189" s="29"/>
      <c r="NHZ189" s="30"/>
      <c r="NIA189" s="31"/>
      <c r="NIB189" s="32"/>
      <c r="NIC189" s="32"/>
      <c r="NID189" s="34"/>
      <c r="NIE189" s="34"/>
      <c r="NIF189" s="34"/>
      <c r="NIG189" s="32"/>
      <c r="NIH189" s="32"/>
      <c r="NII189" s="32"/>
      <c r="NIJ189" s="34"/>
      <c r="NIK189" s="35"/>
      <c r="NIL189" s="36"/>
      <c r="NIM189" s="45"/>
      <c r="NIN189" s="41"/>
      <c r="NIO189" s="46"/>
      <c r="NIP189" s="39"/>
      <c r="NIQ189" s="138"/>
      <c r="NIR189" s="1805"/>
      <c r="NIS189" s="1806"/>
      <c r="NIT189" s="41"/>
      <c r="NIU189" s="41"/>
      <c r="NIV189" s="41"/>
      <c r="NIW189" s="42"/>
      <c r="NIX189" s="41"/>
      <c r="NIY189" s="42"/>
      <c r="NIZ189" s="43"/>
      <c r="NJA189" s="29"/>
      <c r="NJB189" s="30"/>
      <c r="NJC189" s="31"/>
      <c r="NJD189" s="32"/>
      <c r="NJE189" s="32"/>
      <c r="NJF189" s="34"/>
      <c r="NJG189" s="34"/>
      <c r="NJH189" s="34"/>
      <c r="NJI189" s="32"/>
      <c r="NJJ189" s="32"/>
      <c r="NJK189" s="32"/>
      <c r="NJL189" s="34"/>
      <c r="NJM189" s="35"/>
      <c r="NJN189" s="36"/>
      <c r="NJO189" s="45"/>
      <c r="NJP189" s="41"/>
      <c r="NJQ189" s="46"/>
      <c r="NJR189" s="39"/>
      <c r="NJS189" s="138"/>
      <c r="NJT189" s="1805"/>
      <c r="NJU189" s="1806"/>
      <c r="NJV189" s="41"/>
      <c r="NJW189" s="41"/>
      <c r="NJX189" s="41"/>
      <c r="NJY189" s="42"/>
      <c r="NJZ189" s="41"/>
      <c r="NKA189" s="42"/>
      <c r="NKB189" s="43"/>
      <c r="NKC189" s="29"/>
      <c r="NKD189" s="30"/>
      <c r="NKE189" s="31"/>
      <c r="NKF189" s="32"/>
      <c r="NKG189" s="32"/>
      <c r="NKH189" s="34"/>
      <c r="NKI189" s="34"/>
      <c r="NKJ189" s="34"/>
      <c r="NKK189" s="32"/>
      <c r="NKL189" s="32"/>
      <c r="NKM189" s="32"/>
      <c r="NKN189" s="34"/>
      <c r="NKO189" s="35"/>
      <c r="NKP189" s="36"/>
      <c r="NKQ189" s="45"/>
      <c r="NKR189" s="41"/>
      <c r="NKS189" s="46"/>
      <c r="NKT189" s="39"/>
      <c r="NKU189" s="138"/>
      <c r="NKV189" s="1805"/>
      <c r="NKW189" s="1806"/>
      <c r="NKX189" s="41"/>
      <c r="NKY189" s="41"/>
      <c r="NKZ189" s="41"/>
      <c r="NLA189" s="42"/>
      <c r="NLB189" s="41"/>
      <c r="NLC189" s="42"/>
      <c r="NLD189" s="43"/>
      <c r="NLE189" s="29"/>
      <c r="NLF189" s="30"/>
      <c r="NLG189" s="31"/>
      <c r="NLH189" s="32"/>
      <c r="NLI189" s="32"/>
      <c r="NLJ189" s="34"/>
      <c r="NLK189" s="34"/>
      <c r="NLL189" s="34"/>
      <c r="NLM189" s="32"/>
      <c r="NLN189" s="32"/>
      <c r="NLO189" s="32"/>
      <c r="NLP189" s="34"/>
      <c r="NLQ189" s="35"/>
      <c r="NLR189" s="36"/>
      <c r="NLS189" s="45"/>
      <c r="NLT189" s="41"/>
      <c r="NLU189" s="46"/>
      <c r="NLV189" s="39"/>
      <c r="NLW189" s="138"/>
      <c r="NLX189" s="1805"/>
      <c r="NLY189" s="1806"/>
      <c r="NLZ189" s="41"/>
      <c r="NMA189" s="41"/>
      <c r="NMB189" s="41"/>
      <c r="NMC189" s="42"/>
      <c r="NMD189" s="41"/>
      <c r="NME189" s="42"/>
      <c r="NMF189" s="43"/>
      <c r="NMG189" s="29"/>
      <c r="NMH189" s="30"/>
      <c r="NMI189" s="31"/>
      <c r="NMJ189" s="32"/>
      <c r="NMK189" s="32"/>
      <c r="NML189" s="34"/>
      <c r="NMM189" s="34"/>
      <c r="NMN189" s="34"/>
      <c r="NMO189" s="32"/>
      <c r="NMP189" s="32"/>
      <c r="NMQ189" s="32"/>
      <c r="NMR189" s="34"/>
      <c r="NMS189" s="35"/>
      <c r="NMT189" s="36"/>
      <c r="NMU189" s="45"/>
      <c r="NMV189" s="41"/>
      <c r="NMW189" s="46"/>
      <c r="NMX189" s="39"/>
      <c r="NMY189" s="138"/>
      <c r="NMZ189" s="1805"/>
      <c r="NNA189" s="1806"/>
      <c r="NNB189" s="41"/>
      <c r="NNC189" s="41"/>
      <c r="NND189" s="41"/>
      <c r="NNE189" s="42"/>
      <c r="NNF189" s="41"/>
      <c r="NNG189" s="42"/>
      <c r="NNH189" s="43"/>
      <c r="NNI189" s="29"/>
      <c r="NNJ189" s="30"/>
      <c r="NNK189" s="31"/>
      <c r="NNL189" s="32"/>
      <c r="NNM189" s="32"/>
      <c r="NNN189" s="34"/>
      <c r="NNO189" s="34"/>
      <c r="NNP189" s="34"/>
      <c r="NNQ189" s="32"/>
      <c r="NNR189" s="32"/>
      <c r="NNS189" s="32"/>
      <c r="NNT189" s="34"/>
      <c r="NNU189" s="35"/>
      <c r="NNV189" s="36"/>
      <c r="NNW189" s="45"/>
      <c r="NNX189" s="41"/>
      <c r="NNY189" s="46"/>
      <c r="NNZ189" s="39"/>
      <c r="NOA189" s="138"/>
      <c r="NOB189" s="1805"/>
      <c r="NOC189" s="1806"/>
      <c r="NOD189" s="41"/>
      <c r="NOE189" s="41"/>
      <c r="NOF189" s="41"/>
      <c r="NOG189" s="42"/>
      <c r="NOH189" s="41"/>
      <c r="NOI189" s="42"/>
      <c r="NOJ189" s="43"/>
      <c r="NOK189" s="29"/>
      <c r="NOL189" s="30"/>
      <c r="NOM189" s="31"/>
      <c r="NON189" s="32"/>
      <c r="NOO189" s="32"/>
      <c r="NOP189" s="34"/>
      <c r="NOQ189" s="34"/>
      <c r="NOR189" s="34"/>
      <c r="NOS189" s="32"/>
      <c r="NOT189" s="32"/>
      <c r="NOU189" s="32"/>
      <c r="NOV189" s="34"/>
      <c r="NOW189" s="35"/>
      <c r="NOX189" s="36"/>
      <c r="NOY189" s="45"/>
      <c r="NOZ189" s="41"/>
      <c r="NPA189" s="46"/>
      <c r="NPB189" s="39"/>
      <c r="NPC189" s="138"/>
      <c r="NPD189" s="1805"/>
      <c r="NPE189" s="1806"/>
      <c r="NPF189" s="41"/>
      <c r="NPG189" s="41"/>
      <c r="NPH189" s="41"/>
      <c r="NPI189" s="42"/>
      <c r="NPJ189" s="41"/>
      <c r="NPK189" s="42"/>
      <c r="NPL189" s="43"/>
      <c r="NPM189" s="29"/>
      <c r="NPN189" s="30"/>
      <c r="NPO189" s="31"/>
      <c r="NPP189" s="32"/>
      <c r="NPQ189" s="32"/>
      <c r="NPR189" s="34"/>
      <c r="NPS189" s="34"/>
      <c r="NPT189" s="34"/>
      <c r="NPU189" s="32"/>
      <c r="NPV189" s="32"/>
      <c r="NPW189" s="32"/>
      <c r="NPX189" s="34"/>
      <c r="NPY189" s="35"/>
      <c r="NPZ189" s="36"/>
      <c r="NQA189" s="45"/>
      <c r="NQB189" s="41"/>
      <c r="NQC189" s="46"/>
      <c r="NQD189" s="39"/>
      <c r="NQE189" s="138"/>
      <c r="NQF189" s="1805"/>
      <c r="NQG189" s="1806"/>
      <c r="NQH189" s="41"/>
      <c r="NQI189" s="41"/>
      <c r="NQJ189" s="41"/>
      <c r="NQK189" s="42"/>
      <c r="NQL189" s="41"/>
      <c r="NQM189" s="42"/>
      <c r="NQN189" s="43"/>
      <c r="NQO189" s="29"/>
      <c r="NQP189" s="30"/>
      <c r="NQQ189" s="31"/>
      <c r="NQR189" s="32"/>
      <c r="NQS189" s="32"/>
      <c r="NQT189" s="34"/>
      <c r="NQU189" s="34"/>
      <c r="NQV189" s="34"/>
      <c r="NQW189" s="32"/>
      <c r="NQX189" s="32"/>
      <c r="NQY189" s="32"/>
      <c r="NQZ189" s="34"/>
      <c r="NRA189" s="35"/>
      <c r="NRB189" s="36"/>
      <c r="NRC189" s="45"/>
      <c r="NRD189" s="41"/>
      <c r="NRE189" s="46"/>
      <c r="NRF189" s="39"/>
      <c r="NRG189" s="138"/>
      <c r="NRH189" s="1805"/>
      <c r="NRI189" s="1806"/>
      <c r="NRJ189" s="41"/>
      <c r="NRK189" s="41"/>
      <c r="NRL189" s="41"/>
      <c r="NRM189" s="42"/>
      <c r="NRN189" s="41"/>
      <c r="NRO189" s="42"/>
      <c r="NRP189" s="43"/>
      <c r="NRQ189" s="29"/>
      <c r="NRR189" s="30"/>
      <c r="NRS189" s="31"/>
      <c r="NRT189" s="32"/>
      <c r="NRU189" s="32"/>
      <c r="NRV189" s="34"/>
      <c r="NRW189" s="34"/>
      <c r="NRX189" s="34"/>
      <c r="NRY189" s="32"/>
      <c r="NRZ189" s="32"/>
      <c r="NSA189" s="32"/>
      <c r="NSB189" s="34"/>
      <c r="NSC189" s="35"/>
      <c r="NSD189" s="36"/>
      <c r="NSE189" s="45"/>
      <c r="NSF189" s="41"/>
      <c r="NSG189" s="46"/>
      <c r="NSH189" s="39"/>
      <c r="NSI189" s="138"/>
      <c r="NSJ189" s="1805"/>
      <c r="NSK189" s="1806"/>
      <c r="NSL189" s="41"/>
      <c r="NSM189" s="41"/>
      <c r="NSN189" s="41"/>
      <c r="NSO189" s="42"/>
      <c r="NSP189" s="41"/>
      <c r="NSQ189" s="42"/>
      <c r="NSR189" s="43"/>
      <c r="NSS189" s="29"/>
      <c r="NST189" s="30"/>
      <c r="NSU189" s="31"/>
      <c r="NSV189" s="32"/>
      <c r="NSW189" s="32"/>
      <c r="NSX189" s="34"/>
      <c r="NSY189" s="34"/>
      <c r="NSZ189" s="34"/>
      <c r="NTA189" s="32"/>
      <c r="NTB189" s="32"/>
      <c r="NTC189" s="32"/>
      <c r="NTD189" s="34"/>
      <c r="NTE189" s="35"/>
      <c r="NTF189" s="36"/>
      <c r="NTG189" s="45"/>
      <c r="NTH189" s="41"/>
      <c r="NTI189" s="46"/>
      <c r="NTJ189" s="39"/>
      <c r="NTK189" s="138"/>
      <c r="NTL189" s="1805"/>
      <c r="NTM189" s="1806"/>
      <c r="NTN189" s="41"/>
      <c r="NTO189" s="41"/>
      <c r="NTP189" s="41"/>
      <c r="NTQ189" s="42"/>
      <c r="NTR189" s="41"/>
      <c r="NTS189" s="42"/>
      <c r="NTT189" s="43"/>
      <c r="NTU189" s="29"/>
      <c r="NTV189" s="30"/>
      <c r="NTW189" s="31"/>
      <c r="NTX189" s="32"/>
      <c r="NTY189" s="32"/>
      <c r="NTZ189" s="34"/>
      <c r="NUA189" s="34"/>
      <c r="NUB189" s="34"/>
      <c r="NUC189" s="32"/>
      <c r="NUD189" s="32"/>
      <c r="NUE189" s="32"/>
      <c r="NUF189" s="34"/>
      <c r="NUG189" s="35"/>
      <c r="NUH189" s="36"/>
      <c r="NUI189" s="45"/>
      <c r="NUJ189" s="41"/>
      <c r="NUK189" s="46"/>
      <c r="NUL189" s="39"/>
      <c r="NUM189" s="138"/>
      <c r="NUN189" s="1805"/>
      <c r="NUO189" s="1806"/>
      <c r="NUP189" s="41"/>
      <c r="NUQ189" s="41"/>
      <c r="NUR189" s="41"/>
      <c r="NUS189" s="42"/>
      <c r="NUT189" s="41"/>
      <c r="NUU189" s="42"/>
      <c r="NUV189" s="43"/>
      <c r="NUW189" s="29"/>
      <c r="NUX189" s="30"/>
      <c r="NUY189" s="31"/>
      <c r="NUZ189" s="32"/>
      <c r="NVA189" s="32"/>
      <c r="NVB189" s="34"/>
      <c r="NVC189" s="34"/>
      <c r="NVD189" s="34"/>
      <c r="NVE189" s="32"/>
      <c r="NVF189" s="32"/>
      <c r="NVG189" s="32"/>
      <c r="NVH189" s="34"/>
      <c r="NVI189" s="35"/>
      <c r="NVJ189" s="36"/>
      <c r="NVK189" s="45"/>
      <c r="NVL189" s="41"/>
      <c r="NVM189" s="46"/>
      <c r="NVN189" s="39"/>
      <c r="NVO189" s="138"/>
      <c r="NVP189" s="1805"/>
      <c r="NVQ189" s="1806"/>
      <c r="NVR189" s="41"/>
      <c r="NVS189" s="41"/>
      <c r="NVT189" s="41"/>
      <c r="NVU189" s="42"/>
      <c r="NVV189" s="41"/>
      <c r="NVW189" s="42"/>
      <c r="NVX189" s="43"/>
      <c r="NVY189" s="29"/>
      <c r="NVZ189" s="30"/>
      <c r="NWA189" s="31"/>
      <c r="NWB189" s="32"/>
      <c r="NWC189" s="32"/>
      <c r="NWD189" s="34"/>
      <c r="NWE189" s="34"/>
      <c r="NWF189" s="34"/>
      <c r="NWG189" s="32"/>
      <c r="NWH189" s="32"/>
      <c r="NWI189" s="32"/>
      <c r="NWJ189" s="34"/>
      <c r="NWK189" s="35"/>
      <c r="NWL189" s="36"/>
      <c r="NWM189" s="45"/>
      <c r="NWN189" s="41"/>
      <c r="NWO189" s="46"/>
      <c r="NWP189" s="39"/>
      <c r="NWQ189" s="138"/>
      <c r="NWR189" s="1805"/>
      <c r="NWS189" s="1806"/>
      <c r="NWT189" s="41"/>
      <c r="NWU189" s="41"/>
      <c r="NWV189" s="41"/>
      <c r="NWW189" s="42"/>
      <c r="NWX189" s="41"/>
      <c r="NWY189" s="42"/>
      <c r="NWZ189" s="43"/>
      <c r="NXA189" s="29"/>
      <c r="NXB189" s="30"/>
      <c r="NXC189" s="31"/>
      <c r="NXD189" s="32"/>
      <c r="NXE189" s="32"/>
      <c r="NXF189" s="34"/>
      <c r="NXG189" s="34"/>
      <c r="NXH189" s="34"/>
      <c r="NXI189" s="32"/>
      <c r="NXJ189" s="32"/>
      <c r="NXK189" s="32"/>
      <c r="NXL189" s="34"/>
      <c r="NXM189" s="35"/>
      <c r="NXN189" s="36"/>
      <c r="NXO189" s="45"/>
      <c r="NXP189" s="41"/>
      <c r="NXQ189" s="46"/>
      <c r="NXR189" s="39"/>
      <c r="NXS189" s="138"/>
      <c r="NXT189" s="1805"/>
      <c r="NXU189" s="1806"/>
      <c r="NXV189" s="41"/>
      <c r="NXW189" s="41"/>
      <c r="NXX189" s="41"/>
      <c r="NXY189" s="42"/>
      <c r="NXZ189" s="41"/>
      <c r="NYA189" s="42"/>
      <c r="NYB189" s="43"/>
      <c r="NYC189" s="29"/>
      <c r="NYD189" s="30"/>
      <c r="NYE189" s="31"/>
      <c r="NYF189" s="32"/>
      <c r="NYG189" s="32"/>
      <c r="NYH189" s="34"/>
      <c r="NYI189" s="34"/>
      <c r="NYJ189" s="34"/>
      <c r="NYK189" s="32"/>
      <c r="NYL189" s="32"/>
      <c r="NYM189" s="32"/>
      <c r="NYN189" s="34"/>
      <c r="NYO189" s="35"/>
      <c r="NYP189" s="36"/>
      <c r="NYQ189" s="45"/>
      <c r="NYR189" s="41"/>
      <c r="NYS189" s="46"/>
      <c r="NYT189" s="39"/>
      <c r="NYU189" s="138"/>
      <c r="NYV189" s="1805"/>
      <c r="NYW189" s="1806"/>
      <c r="NYX189" s="41"/>
      <c r="NYY189" s="41"/>
      <c r="NYZ189" s="41"/>
      <c r="NZA189" s="42"/>
      <c r="NZB189" s="41"/>
      <c r="NZC189" s="42"/>
      <c r="NZD189" s="43"/>
      <c r="NZE189" s="29"/>
      <c r="NZF189" s="30"/>
      <c r="NZG189" s="31"/>
      <c r="NZH189" s="32"/>
      <c r="NZI189" s="32"/>
      <c r="NZJ189" s="34"/>
      <c r="NZK189" s="34"/>
      <c r="NZL189" s="34"/>
      <c r="NZM189" s="32"/>
      <c r="NZN189" s="32"/>
      <c r="NZO189" s="32"/>
      <c r="NZP189" s="34"/>
      <c r="NZQ189" s="35"/>
      <c r="NZR189" s="36"/>
      <c r="NZS189" s="45"/>
      <c r="NZT189" s="41"/>
      <c r="NZU189" s="46"/>
      <c r="NZV189" s="39"/>
      <c r="NZW189" s="138"/>
      <c r="NZX189" s="1805"/>
      <c r="NZY189" s="1806"/>
      <c r="NZZ189" s="41"/>
      <c r="OAA189" s="41"/>
      <c r="OAB189" s="41"/>
      <c r="OAC189" s="42"/>
      <c r="OAD189" s="41"/>
      <c r="OAE189" s="42"/>
      <c r="OAF189" s="43"/>
      <c r="OAG189" s="29"/>
      <c r="OAH189" s="30"/>
      <c r="OAI189" s="31"/>
      <c r="OAJ189" s="32"/>
      <c r="OAK189" s="32"/>
      <c r="OAL189" s="34"/>
      <c r="OAM189" s="34"/>
      <c r="OAN189" s="34"/>
      <c r="OAO189" s="32"/>
      <c r="OAP189" s="32"/>
      <c r="OAQ189" s="32"/>
      <c r="OAR189" s="34"/>
      <c r="OAS189" s="35"/>
      <c r="OAT189" s="36"/>
      <c r="OAU189" s="45"/>
      <c r="OAV189" s="41"/>
      <c r="OAW189" s="46"/>
      <c r="OAX189" s="39"/>
      <c r="OAY189" s="138"/>
      <c r="OAZ189" s="1805"/>
      <c r="OBA189" s="1806"/>
      <c r="OBB189" s="41"/>
      <c r="OBC189" s="41"/>
      <c r="OBD189" s="41"/>
      <c r="OBE189" s="42"/>
      <c r="OBF189" s="41"/>
      <c r="OBG189" s="42"/>
      <c r="OBH189" s="43"/>
      <c r="OBI189" s="29"/>
      <c r="OBJ189" s="30"/>
      <c r="OBK189" s="31"/>
      <c r="OBL189" s="32"/>
      <c r="OBM189" s="32"/>
      <c r="OBN189" s="34"/>
      <c r="OBO189" s="34"/>
      <c r="OBP189" s="34"/>
      <c r="OBQ189" s="32"/>
      <c r="OBR189" s="32"/>
      <c r="OBS189" s="32"/>
      <c r="OBT189" s="34"/>
      <c r="OBU189" s="35"/>
      <c r="OBV189" s="36"/>
      <c r="OBW189" s="45"/>
      <c r="OBX189" s="41"/>
      <c r="OBY189" s="46"/>
      <c r="OBZ189" s="39"/>
      <c r="OCA189" s="138"/>
      <c r="OCB189" s="1805"/>
      <c r="OCC189" s="1806"/>
      <c r="OCD189" s="41"/>
      <c r="OCE189" s="41"/>
      <c r="OCF189" s="41"/>
      <c r="OCG189" s="42"/>
      <c r="OCH189" s="41"/>
      <c r="OCI189" s="42"/>
      <c r="OCJ189" s="43"/>
      <c r="OCK189" s="29"/>
      <c r="OCL189" s="30"/>
      <c r="OCM189" s="31"/>
      <c r="OCN189" s="32"/>
      <c r="OCO189" s="32"/>
      <c r="OCP189" s="34"/>
      <c r="OCQ189" s="34"/>
      <c r="OCR189" s="34"/>
      <c r="OCS189" s="32"/>
      <c r="OCT189" s="32"/>
      <c r="OCU189" s="32"/>
      <c r="OCV189" s="34"/>
      <c r="OCW189" s="35"/>
      <c r="OCX189" s="36"/>
      <c r="OCY189" s="45"/>
      <c r="OCZ189" s="41"/>
      <c r="ODA189" s="46"/>
      <c r="ODB189" s="39"/>
      <c r="ODC189" s="138"/>
      <c r="ODD189" s="1805"/>
      <c r="ODE189" s="1806"/>
      <c r="ODF189" s="41"/>
      <c r="ODG189" s="41"/>
      <c r="ODH189" s="41"/>
      <c r="ODI189" s="42"/>
      <c r="ODJ189" s="41"/>
      <c r="ODK189" s="42"/>
      <c r="ODL189" s="43"/>
      <c r="ODM189" s="29"/>
      <c r="ODN189" s="30"/>
      <c r="ODO189" s="31"/>
      <c r="ODP189" s="32"/>
      <c r="ODQ189" s="32"/>
      <c r="ODR189" s="34"/>
      <c r="ODS189" s="34"/>
      <c r="ODT189" s="34"/>
      <c r="ODU189" s="32"/>
      <c r="ODV189" s="32"/>
      <c r="ODW189" s="32"/>
      <c r="ODX189" s="34"/>
      <c r="ODY189" s="35"/>
      <c r="ODZ189" s="36"/>
      <c r="OEA189" s="45"/>
      <c r="OEB189" s="41"/>
      <c r="OEC189" s="46"/>
      <c r="OED189" s="39"/>
      <c r="OEE189" s="138"/>
      <c r="OEF189" s="1805"/>
      <c r="OEG189" s="1806"/>
      <c r="OEH189" s="41"/>
      <c r="OEI189" s="41"/>
      <c r="OEJ189" s="41"/>
      <c r="OEK189" s="42"/>
      <c r="OEL189" s="41"/>
      <c r="OEM189" s="42"/>
      <c r="OEN189" s="43"/>
      <c r="OEO189" s="29"/>
      <c r="OEP189" s="30"/>
      <c r="OEQ189" s="31"/>
      <c r="OER189" s="32"/>
      <c r="OES189" s="32"/>
      <c r="OET189" s="34"/>
      <c r="OEU189" s="34"/>
      <c r="OEV189" s="34"/>
      <c r="OEW189" s="32"/>
      <c r="OEX189" s="32"/>
      <c r="OEY189" s="32"/>
      <c r="OEZ189" s="34"/>
      <c r="OFA189" s="35"/>
      <c r="OFB189" s="36"/>
      <c r="OFC189" s="45"/>
      <c r="OFD189" s="41"/>
      <c r="OFE189" s="46"/>
      <c r="OFF189" s="39"/>
      <c r="OFG189" s="138"/>
      <c r="OFH189" s="1805"/>
      <c r="OFI189" s="1806"/>
      <c r="OFJ189" s="41"/>
      <c r="OFK189" s="41"/>
      <c r="OFL189" s="41"/>
      <c r="OFM189" s="42"/>
      <c r="OFN189" s="41"/>
      <c r="OFO189" s="42"/>
      <c r="OFP189" s="43"/>
      <c r="OFQ189" s="29"/>
      <c r="OFR189" s="30"/>
      <c r="OFS189" s="31"/>
      <c r="OFT189" s="32"/>
      <c r="OFU189" s="32"/>
      <c r="OFV189" s="34"/>
      <c r="OFW189" s="34"/>
      <c r="OFX189" s="34"/>
      <c r="OFY189" s="32"/>
      <c r="OFZ189" s="32"/>
      <c r="OGA189" s="32"/>
      <c r="OGB189" s="34"/>
      <c r="OGC189" s="35"/>
      <c r="OGD189" s="36"/>
      <c r="OGE189" s="45"/>
      <c r="OGF189" s="41"/>
      <c r="OGG189" s="46"/>
      <c r="OGH189" s="39"/>
      <c r="OGI189" s="138"/>
      <c r="OGJ189" s="1805"/>
      <c r="OGK189" s="1806"/>
      <c r="OGL189" s="41"/>
      <c r="OGM189" s="41"/>
      <c r="OGN189" s="41"/>
      <c r="OGO189" s="42"/>
      <c r="OGP189" s="41"/>
      <c r="OGQ189" s="42"/>
      <c r="OGR189" s="43"/>
      <c r="OGS189" s="29"/>
      <c r="OGT189" s="30"/>
      <c r="OGU189" s="31"/>
      <c r="OGV189" s="32"/>
      <c r="OGW189" s="32"/>
      <c r="OGX189" s="34"/>
      <c r="OGY189" s="34"/>
      <c r="OGZ189" s="34"/>
      <c r="OHA189" s="32"/>
      <c r="OHB189" s="32"/>
      <c r="OHC189" s="32"/>
      <c r="OHD189" s="34"/>
      <c r="OHE189" s="35"/>
      <c r="OHF189" s="36"/>
      <c r="OHG189" s="45"/>
      <c r="OHH189" s="41"/>
      <c r="OHI189" s="46"/>
      <c r="OHJ189" s="39"/>
      <c r="OHK189" s="138"/>
      <c r="OHL189" s="1805"/>
      <c r="OHM189" s="1806"/>
      <c r="OHN189" s="41"/>
      <c r="OHO189" s="41"/>
      <c r="OHP189" s="41"/>
      <c r="OHQ189" s="42"/>
      <c r="OHR189" s="41"/>
      <c r="OHS189" s="42"/>
      <c r="OHT189" s="43"/>
      <c r="OHU189" s="29"/>
      <c r="OHV189" s="30"/>
      <c r="OHW189" s="31"/>
      <c r="OHX189" s="32"/>
      <c r="OHY189" s="32"/>
      <c r="OHZ189" s="34"/>
      <c r="OIA189" s="34"/>
      <c r="OIB189" s="34"/>
      <c r="OIC189" s="32"/>
      <c r="OID189" s="32"/>
      <c r="OIE189" s="32"/>
      <c r="OIF189" s="34"/>
      <c r="OIG189" s="35"/>
      <c r="OIH189" s="36"/>
      <c r="OII189" s="45"/>
      <c r="OIJ189" s="41"/>
      <c r="OIK189" s="46"/>
      <c r="OIL189" s="39"/>
      <c r="OIM189" s="138"/>
      <c r="OIN189" s="1805"/>
      <c r="OIO189" s="1806"/>
      <c r="OIP189" s="41"/>
      <c r="OIQ189" s="41"/>
      <c r="OIR189" s="41"/>
      <c r="OIS189" s="42"/>
      <c r="OIT189" s="41"/>
      <c r="OIU189" s="42"/>
      <c r="OIV189" s="43"/>
      <c r="OIW189" s="29"/>
      <c r="OIX189" s="30"/>
      <c r="OIY189" s="31"/>
      <c r="OIZ189" s="32"/>
      <c r="OJA189" s="32"/>
      <c r="OJB189" s="34"/>
      <c r="OJC189" s="34"/>
      <c r="OJD189" s="34"/>
      <c r="OJE189" s="32"/>
      <c r="OJF189" s="32"/>
      <c r="OJG189" s="32"/>
      <c r="OJH189" s="34"/>
      <c r="OJI189" s="35"/>
      <c r="OJJ189" s="36"/>
      <c r="OJK189" s="45"/>
      <c r="OJL189" s="41"/>
      <c r="OJM189" s="46"/>
      <c r="OJN189" s="39"/>
      <c r="OJO189" s="138"/>
      <c r="OJP189" s="1805"/>
      <c r="OJQ189" s="1806"/>
      <c r="OJR189" s="41"/>
      <c r="OJS189" s="41"/>
      <c r="OJT189" s="41"/>
      <c r="OJU189" s="42"/>
      <c r="OJV189" s="41"/>
      <c r="OJW189" s="42"/>
      <c r="OJX189" s="43"/>
      <c r="OJY189" s="29"/>
      <c r="OJZ189" s="30"/>
      <c r="OKA189" s="31"/>
      <c r="OKB189" s="32"/>
      <c r="OKC189" s="32"/>
      <c r="OKD189" s="34"/>
      <c r="OKE189" s="34"/>
      <c r="OKF189" s="34"/>
      <c r="OKG189" s="32"/>
      <c r="OKH189" s="32"/>
      <c r="OKI189" s="32"/>
      <c r="OKJ189" s="34"/>
      <c r="OKK189" s="35"/>
      <c r="OKL189" s="36"/>
      <c r="OKM189" s="45"/>
      <c r="OKN189" s="41"/>
      <c r="OKO189" s="46"/>
      <c r="OKP189" s="39"/>
      <c r="OKQ189" s="138"/>
      <c r="OKR189" s="1805"/>
      <c r="OKS189" s="1806"/>
      <c r="OKT189" s="41"/>
      <c r="OKU189" s="41"/>
      <c r="OKV189" s="41"/>
      <c r="OKW189" s="42"/>
      <c r="OKX189" s="41"/>
      <c r="OKY189" s="42"/>
      <c r="OKZ189" s="43"/>
      <c r="OLA189" s="29"/>
      <c r="OLB189" s="30"/>
      <c r="OLC189" s="31"/>
      <c r="OLD189" s="32"/>
      <c r="OLE189" s="32"/>
      <c r="OLF189" s="34"/>
      <c r="OLG189" s="34"/>
      <c r="OLH189" s="34"/>
      <c r="OLI189" s="32"/>
      <c r="OLJ189" s="32"/>
      <c r="OLK189" s="32"/>
      <c r="OLL189" s="34"/>
      <c r="OLM189" s="35"/>
      <c r="OLN189" s="36"/>
      <c r="OLO189" s="45"/>
      <c r="OLP189" s="41"/>
      <c r="OLQ189" s="46"/>
      <c r="OLR189" s="39"/>
      <c r="OLS189" s="138"/>
      <c r="OLT189" s="1805"/>
      <c r="OLU189" s="1806"/>
      <c r="OLV189" s="41"/>
      <c r="OLW189" s="41"/>
      <c r="OLX189" s="41"/>
      <c r="OLY189" s="42"/>
      <c r="OLZ189" s="41"/>
      <c r="OMA189" s="42"/>
      <c r="OMB189" s="43"/>
      <c r="OMC189" s="29"/>
      <c r="OMD189" s="30"/>
      <c r="OME189" s="31"/>
      <c r="OMF189" s="32"/>
      <c r="OMG189" s="32"/>
      <c r="OMH189" s="34"/>
      <c r="OMI189" s="34"/>
      <c r="OMJ189" s="34"/>
      <c r="OMK189" s="32"/>
      <c r="OML189" s="32"/>
      <c r="OMM189" s="32"/>
      <c r="OMN189" s="34"/>
      <c r="OMO189" s="35"/>
      <c r="OMP189" s="36"/>
      <c r="OMQ189" s="45"/>
      <c r="OMR189" s="41"/>
      <c r="OMS189" s="46"/>
      <c r="OMT189" s="39"/>
      <c r="OMU189" s="138"/>
      <c r="OMV189" s="1805"/>
      <c r="OMW189" s="1806"/>
      <c r="OMX189" s="41"/>
      <c r="OMY189" s="41"/>
      <c r="OMZ189" s="41"/>
      <c r="ONA189" s="42"/>
      <c r="ONB189" s="41"/>
      <c r="ONC189" s="42"/>
      <c r="OND189" s="43"/>
      <c r="ONE189" s="29"/>
      <c r="ONF189" s="30"/>
      <c r="ONG189" s="31"/>
      <c r="ONH189" s="32"/>
      <c r="ONI189" s="32"/>
      <c r="ONJ189" s="34"/>
      <c r="ONK189" s="34"/>
      <c r="ONL189" s="34"/>
      <c r="ONM189" s="32"/>
      <c r="ONN189" s="32"/>
      <c r="ONO189" s="32"/>
      <c r="ONP189" s="34"/>
      <c r="ONQ189" s="35"/>
      <c r="ONR189" s="36"/>
      <c r="ONS189" s="45"/>
      <c r="ONT189" s="41"/>
      <c r="ONU189" s="46"/>
      <c r="ONV189" s="39"/>
      <c r="ONW189" s="138"/>
      <c r="ONX189" s="1805"/>
      <c r="ONY189" s="1806"/>
      <c r="ONZ189" s="41"/>
      <c r="OOA189" s="41"/>
      <c r="OOB189" s="41"/>
      <c r="OOC189" s="42"/>
      <c r="OOD189" s="41"/>
      <c r="OOE189" s="42"/>
      <c r="OOF189" s="43"/>
      <c r="OOG189" s="29"/>
      <c r="OOH189" s="30"/>
      <c r="OOI189" s="31"/>
      <c r="OOJ189" s="32"/>
      <c r="OOK189" s="32"/>
      <c r="OOL189" s="34"/>
      <c r="OOM189" s="34"/>
      <c r="OON189" s="34"/>
      <c r="OOO189" s="32"/>
      <c r="OOP189" s="32"/>
      <c r="OOQ189" s="32"/>
      <c r="OOR189" s="34"/>
      <c r="OOS189" s="35"/>
      <c r="OOT189" s="36"/>
      <c r="OOU189" s="45"/>
      <c r="OOV189" s="41"/>
      <c r="OOW189" s="46"/>
      <c r="OOX189" s="39"/>
      <c r="OOY189" s="138"/>
      <c r="OOZ189" s="1805"/>
      <c r="OPA189" s="1806"/>
      <c r="OPB189" s="41"/>
      <c r="OPC189" s="41"/>
      <c r="OPD189" s="41"/>
      <c r="OPE189" s="42"/>
      <c r="OPF189" s="41"/>
      <c r="OPG189" s="42"/>
      <c r="OPH189" s="43"/>
      <c r="OPI189" s="29"/>
      <c r="OPJ189" s="30"/>
      <c r="OPK189" s="31"/>
      <c r="OPL189" s="32"/>
      <c r="OPM189" s="32"/>
      <c r="OPN189" s="34"/>
      <c r="OPO189" s="34"/>
      <c r="OPP189" s="34"/>
      <c r="OPQ189" s="32"/>
      <c r="OPR189" s="32"/>
      <c r="OPS189" s="32"/>
      <c r="OPT189" s="34"/>
      <c r="OPU189" s="35"/>
      <c r="OPV189" s="36"/>
      <c r="OPW189" s="45"/>
      <c r="OPX189" s="41"/>
      <c r="OPY189" s="46"/>
      <c r="OPZ189" s="39"/>
      <c r="OQA189" s="138"/>
      <c r="OQB189" s="1805"/>
      <c r="OQC189" s="1806"/>
      <c r="OQD189" s="41"/>
      <c r="OQE189" s="41"/>
      <c r="OQF189" s="41"/>
      <c r="OQG189" s="42"/>
      <c r="OQH189" s="41"/>
      <c r="OQI189" s="42"/>
      <c r="OQJ189" s="43"/>
      <c r="OQK189" s="29"/>
      <c r="OQL189" s="30"/>
      <c r="OQM189" s="31"/>
      <c r="OQN189" s="32"/>
      <c r="OQO189" s="32"/>
      <c r="OQP189" s="34"/>
      <c r="OQQ189" s="34"/>
      <c r="OQR189" s="34"/>
      <c r="OQS189" s="32"/>
      <c r="OQT189" s="32"/>
      <c r="OQU189" s="32"/>
      <c r="OQV189" s="34"/>
      <c r="OQW189" s="35"/>
      <c r="OQX189" s="36"/>
      <c r="OQY189" s="45"/>
      <c r="OQZ189" s="41"/>
      <c r="ORA189" s="46"/>
      <c r="ORB189" s="39"/>
      <c r="ORC189" s="138"/>
      <c r="ORD189" s="1805"/>
      <c r="ORE189" s="1806"/>
      <c r="ORF189" s="41"/>
      <c r="ORG189" s="41"/>
      <c r="ORH189" s="41"/>
      <c r="ORI189" s="42"/>
      <c r="ORJ189" s="41"/>
      <c r="ORK189" s="42"/>
      <c r="ORL189" s="43"/>
      <c r="ORM189" s="29"/>
      <c r="ORN189" s="30"/>
      <c r="ORO189" s="31"/>
      <c r="ORP189" s="32"/>
      <c r="ORQ189" s="32"/>
      <c r="ORR189" s="34"/>
      <c r="ORS189" s="34"/>
      <c r="ORT189" s="34"/>
      <c r="ORU189" s="32"/>
      <c r="ORV189" s="32"/>
      <c r="ORW189" s="32"/>
      <c r="ORX189" s="34"/>
      <c r="ORY189" s="35"/>
      <c r="ORZ189" s="36"/>
      <c r="OSA189" s="45"/>
      <c r="OSB189" s="41"/>
      <c r="OSC189" s="46"/>
      <c r="OSD189" s="39"/>
      <c r="OSE189" s="138"/>
      <c r="OSF189" s="1805"/>
      <c r="OSG189" s="1806"/>
      <c r="OSH189" s="41"/>
      <c r="OSI189" s="41"/>
      <c r="OSJ189" s="41"/>
      <c r="OSK189" s="42"/>
      <c r="OSL189" s="41"/>
      <c r="OSM189" s="42"/>
      <c r="OSN189" s="43"/>
      <c r="OSO189" s="29"/>
      <c r="OSP189" s="30"/>
      <c r="OSQ189" s="31"/>
      <c r="OSR189" s="32"/>
      <c r="OSS189" s="32"/>
      <c r="OST189" s="34"/>
      <c r="OSU189" s="34"/>
      <c r="OSV189" s="34"/>
      <c r="OSW189" s="32"/>
      <c r="OSX189" s="32"/>
      <c r="OSY189" s="32"/>
      <c r="OSZ189" s="34"/>
      <c r="OTA189" s="35"/>
      <c r="OTB189" s="36"/>
      <c r="OTC189" s="45"/>
      <c r="OTD189" s="41"/>
      <c r="OTE189" s="46"/>
      <c r="OTF189" s="39"/>
      <c r="OTG189" s="138"/>
      <c r="OTH189" s="1805"/>
      <c r="OTI189" s="1806"/>
      <c r="OTJ189" s="41"/>
      <c r="OTK189" s="41"/>
      <c r="OTL189" s="41"/>
      <c r="OTM189" s="42"/>
      <c r="OTN189" s="41"/>
      <c r="OTO189" s="42"/>
      <c r="OTP189" s="43"/>
      <c r="OTQ189" s="29"/>
      <c r="OTR189" s="30"/>
      <c r="OTS189" s="31"/>
      <c r="OTT189" s="32"/>
      <c r="OTU189" s="32"/>
      <c r="OTV189" s="34"/>
      <c r="OTW189" s="34"/>
      <c r="OTX189" s="34"/>
      <c r="OTY189" s="32"/>
      <c r="OTZ189" s="32"/>
      <c r="OUA189" s="32"/>
      <c r="OUB189" s="34"/>
      <c r="OUC189" s="35"/>
      <c r="OUD189" s="36"/>
      <c r="OUE189" s="45"/>
      <c r="OUF189" s="41"/>
      <c r="OUG189" s="46"/>
      <c r="OUH189" s="39"/>
      <c r="OUI189" s="138"/>
      <c r="OUJ189" s="1805"/>
      <c r="OUK189" s="1806"/>
      <c r="OUL189" s="41"/>
      <c r="OUM189" s="41"/>
      <c r="OUN189" s="41"/>
      <c r="OUO189" s="42"/>
      <c r="OUP189" s="41"/>
      <c r="OUQ189" s="42"/>
      <c r="OUR189" s="43"/>
      <c r="OUS189" s="29"/>
      <c r="OUT189" s="30"/>
      <c r="OUU189" s="31"/>
      <c r="OUV189" s="32"/>
      <c r="OUW189" s="32"/>
      <c r="OUX189" s="34"/>
      <c r="OUY189" s="34"/>
      <c r="OUZ189" s="34"/>
      <c r="OVA189" s="32"/>
      <c r="OVB189" s="32"/>
      <c r="OVC189" s="32"/>
      <c r="OVD189" s="34"/>
      <c r="OVE189" s="35"/>
      <c r="OVF189" s="36"/>
      <c r="OVG189" s="45"/>
      <c r="OVH189" s="41"/>
      <c r="OVI189" s="46"/>
      <c r="OVJ189" s="39"/>
      <c r="OVK189" s="138"/>
      <c r="OVL189" s="1805"/>
      <c r="OVM189" s="1806"/>
      <c r="OVN189" s="41"/>
      <c r="OVO189" s="41"/>
      <c r="OVP189" s="41"/>
      <c r="OVQ189" s="42"/>
      <c r="OVR189" s="41"/>
      <c r="OVS189" s="42"/>
      <c r="OVT189" s="43"/>
      <c r="OVU189" s="29"/>
      <c r="OVV189" s="30"/>
      <c r="OVW189" s="31"/>
      <c r="OVX189" s="32"/>
      <c r="OVY189" s="32"/>
      <c r="OVZ189" s="34"/>
      <c r="OWA189" s="34"/>
      <c r="OWB189" s="34"/>
      <c r="OWC189" s="32"/>
      <c r="OWD189" s="32"/>
      <c r="OWE189" s="32"/>
      <c r="OWF189" s="34"/>
      <c r="OWG189" s="35"/>
      <c r="OWH189" s="36"/>
      <c r="OWI189" s="45"/>
      <c r="OWJ189" s="41"/>
      <c r="OWK189" s="46"/>
      <c r="OWL189" s="39"/>
      <c r="OWM189" s="138"/>
      <c r="OWN189" s="1805"/>
      <c r="OWO189" s="1806"/>
      <c r="OWP189" s="41"/>
      <c r="OWQ189" s="41"/>
      <c r="OWR189" s="41"/>
      <c r="OWS189" s="42"/>
      <c r="OWT189" s="41"/>
      <c r="OWU189" s="42"/>
      <c r="OWV189" s="43"/>
      <c r="OWW189" s="29"/>
      <c r="OWX189" s="30"/>
      <c r="OWY189" s="31"/>
      <c r="OWZ189" s="32"/>
      <c r="OXA189" s="32"/>
      <c r="OXB189" s="34"/>
      <c r="OXC189" s="34"/>
      <c r="OXD189" s="34"/>
      <c r="OXE189" s="32"/>
      <c r="OXF189" s="32"/>
      <c r="OXG189" s="32"/>
      <c r="OXH189" s="34"/>
      <c r="OXI189" s="35"/>
      <c r="OXJ189" s="36"/>
      <c r="OXK189" s="45"/>
      <c r="OXL189" s="41"/>
      <c r="OXM189" s="46"/>
      <c r="OXN189" s="39"/>
      <c r="OXO189" s="138"/>
      <c r="OXP189" s="1805"/>
      <c r="OXQ189" s="1806"/>
      <c r="OXR189" s="41"/>
      <c r="OXS189" s="41"/>
      <c r="OXT189" s="41"/>
      <c r="OXU189" s="42"/>
      <c r="OXV189" s="41"/>
      <c r="OXW189" s="42"/>
      <c r="OXX189" s="43"/>
      <c r="OXY189" s="29"/>
      <c r="OXZ189" s="30"/>
      <c r="OYA189" s="31"/>
      <c r="OYB189" s="32"/>
      <c r="OYC189" s="32"/>
      <c r="OYD189" s="34"/>
      <c r="OYE189" s="34"/>
      <c r="OYF189" s="34"/>
      <c r="OYG189" s="32"/>
      <c r="OYH189" s="32"/>
      <c r="OYI189" s="32"/>
      <c r="OYJ189" s="34"/>
      <c r="OYK189" s="35"/>
      <c r="OYL189" s="36"/>
      <c r="OYM189" s="45"/>
      <c r="OYN189" s="41"/>
      <c r="OYO189" s="46"/>
      <c r="OYP189" s="39"/>
      <c r="OYQ189" s="138"/>
      <c r="OYR189" s="1805"/>
      <c r="OYS189" s="1806"/>
      <c r="OYT189" s="41"/>
      <c r="OYU189" s="41"/>
      <c r="OYV189" s="41"/>
      <c r="OYW189" s="42"/>
      <c r="OYX189" s="41"/>
      <c r="OYY189" s="42"/>
      <c r="OYZ189" s="43"/>
      <c r="OZA189" s="29"/>
      <c r="OZB189" s="30"/>
      <c r="OZC189" s="31"/>
      <c r="OZD189" s="32"/>
      <c r="OZE189" s="32"/>
      <c r="OZF189" s="34"/>
      <c r="OZG189" s="34"/>
      <c r="OZH189" s="34"/>
      <c r="OZI189" s="32"/>
      <c r="OZJ189" s="32"/>
      <c r="OZK189" s="32"/>
      <c r="OZL189" s="34"/>
      <c r="OZM189" s="35"/>
      <c r="OZN189" s="36"/>
      <c r="OZO189" s="45"/>
      <c r="OZP189" s="41"/>
      <c r="OZQ189" s="46"/>
      <c r="OZR189" s="39"/>
      <c r="OZS189" s="138"/>
      <c r="OZT189" s="1805"/>
      <c r="OZU189" s="1806"/>
      <c r="OZV189" s="41"/>
      <c r="OZW189" s="41"/>
      <c r="OZX189" s="41"/>
      <c r="OZY189" s="42"/>
      <c r="OZZ189" s="41"/>
      <c r="PAA189" s="42"/>
      <c r="PAB189" s="43"/>
      <c r="PAC189" s="29"/>
      <c r="PAD189" s="30"/>
      <c r="PAE189" s="31"/>
      <c r="PAF189" s="32"/>
      <c r="PAG189" s="32"/>
      <c r="PAH189" s="34"/>
      <c r="PAI189" s="34"/>
      <c r="PAJ189" s="34"/>
      <c r="PAK189" s="32"/>
      <c r="PAL189" s="32"/>
      <c r="PAM189" s="32"/>
      <c r="PAN189" s="34"/>
      <c r="PAO189" s="35"/>
      <c r="PAP189" s="36"/>
      <c r="PAQ189" s="45"/>
      <c r="PAR189" s="41"/>
      <c r="PAS189" s="46"/>
      <c r="PAT189" s="39"/>
      <c r="PAU189" s="138"/>
      <c r="PAV189" s="1805"/>
      <c r="PAW189" s="1806"/>
      <c r="PAX189" s="41"/>
      <c r="PAY189" s="41"/>
      <c r="PAZ189" s="41"/>
      <c r="PBA189" s="42"/>
      <c r="PBB189" s="41"/>
      <c r="PBC189" s="42"/>
      <c r="PBD189" s="43"/>
      <c r="PBE189" s="29"/>
      <c r="PBF189" s="30"/>
      <c r="PBG189" s="31"/>
      <c r="PBH189" s="32"/>
      <c r="PBI189" s="32"/>
      <c r="PBJ189" s="34"/>
      <c r="PBK189" s="34"/>
      <c r="PBL189" s="34"/>
      <c r="PBM189" s="32"/>
      <c r="PBN189" s="32"/>
      <c r="PBO189" s="32"/>
      <c r="PBP189" s="34"/>
      <c r="PBQ189" s="35"/>
      <c r="PBR189" s="36"/>
      <c r="PBS189" s="45"/>
      <c r="PBT189" s="41"/>
      <c r="PBU189" s="46"/>
      <c r="PBV189" s="39"/>
      <c r="PBW189" s="138"/>
      <c r="PBX189" s="1805"/>
      <c r="PBY189" s="1806"/>
      <c r="PBZ189" s="41"/>
      <c r="PCA189" s="41"/>
      <c r="PCB189" s="41"/>
      <c r="PCC189" s="42"/>
      <c r="PCD189" s="41"/>
      <c r="PCE189" s="42"/>
      <c r="PCF189" s="43"/>
      <c r="PCG189" s="29"/>
      <c r="PCH189" s="30"/>
      <c r="PCI189" s="31"/>
      <c r="PCJ189" s="32"/>
      <c r="PCK189" s="32"/>
      <c r="PCL189" s="34"/>
      <c r="PCM189" s="34"/>
      <c r="PCN189" s="34"/>
      <c r="PCO189" s="32"/>
      <c r="PCP189" s="32"/>
      <c r="PCQ189" s="32"/>
      <c r="PCR189" s="34"/>
      <c r="PCS189" s="35"/>
      <c r="PCT189" s="36"/>
      <c r="PCU189" s="45"/>
      <c r="PCV189" s="41"/>
      <c r="PCW189" s="46"/>
      <c r="PCX189" s="39"/>
      <c r="PCY189" s="138"/>
      <c r="PCZ189" s="1805"/>
      <c r="PDA189" s="1806"/>
      <c r="PDB189" s="41"/>
      <c r="PDC189" s="41"/>
      <c r="PDD189" s="41"/>
      <c r="PDE189" s="42"/>
      <c r="PDF189" s="41"/>
      <c r="PDG189" s="42"/>
      <c r="PDH189" s="43"/>
      <c r="PDI189" s="29"/>
      <c r="PDJ189" s="30"/>
      <c r="PDK189" s="31"/>
      <c r="PDL189" s="32"/>
      <c r="PDM189" s="32"/>
      <c r="PDN189" s="34"/>
      <c r="PDO189" s="34"/>
      <c r="PDP189" s="34"/>
      <c r="PDQ189" s="32"/>
      <c r="PDR189" s="32"/>
      <c r="PDS189" s="32"/>
      <c r="PDT189" s="34"/>
      <c r="PDU189" s="35"/>
      <c r="PDV189" s="36"/>
      <c r="PDW189" s="45"/>
      <c r="PDX189" s="41"/>
      <c r="PDY189" s="46"/>
      <c r="PDZ189" s="39"/>
      <c r="PEA189" s="138"/>
      <c r="PEB189" s="1805"/>
      <c r="PEC189" s="1806"/>
      <c r="PED189" s="41"/>
      <c r="PEE189" s="41"/>
      <c r="PEF189" s="41"/>
      <c r="PEG189" s="42"/>
      <c r="PEH189" s="41"/>
      <c r="PEI189" s="42"/>
      <c r="PEJ189" s="43"/>
      <c r="PEK189" s="29"/>
      <c r="PEL189" s="30"/>
      <c r="PEM189" s="31"/>
      <c r="PEN189" s="32"/>
      <c r="PEO189" s="32"/>
      <c r="PEP189" s="34"/>
      <c r="PEQ189" s="34"/>
      <c r="PER189" s="34"/>
      <c r="PES189" s="32"/>
      <c r="PET189" s="32"/>
      <c r="PEU189" s="32"/>
      <c r="PEV189" s="34"/>
      <c r="PEW189" s="35"/>
      <c r="PEX189" s="36"/>
      <c r="PEY189" s="45"/>
      <c r="PEZ189" s="41"/>
      <c r="PFA189" s="46"/>
      <c r="PFB189" s="39"/>
      <c r="PFC189" s="138"/>
      <c r="PFD189" s="1805"/>
      <c r="PFE189" s="1806"/>
      <c r="PFF189" s="41"/>
      <c r="PFG189" s="41"/>
      <c r="PFH189" s="41"/>
      <c r="PFI189" s="42"/>
      <c r="PFJ189" s="41"/>
      <c r="PFK189" s="42"/>
      <c r="PFL189" s="43"/>
      <c r="PFM189" s="29"/>
      <c r="PFN189" s="30"/>
      <c r="PFO189" s="31"/>
      <c r="PFP189" s="32"/>
      <c r="PFQ189" s="32"/>
      <c r="PFR189" s="34"/>
      <c r="PFS189" s="34"/>
      <c r="PFT189" s="34"/>
      <c r="PFU189" s="32"/>
      <c r="PFV189" s="32"/>
      <c r="PFW189" s="32"/>
      <c r="PFX189" s="34"/>
      <c r="PFY189" s="35"/>
      <c r="PFZ189" s="36"/>
      <c r="PGA189" s="45"/>
      <c r="PGB189" s="41"/>
      <c r="PGC189" s="46"/>
      <c r="PGD189" s="39"/>
      <c r="PGE189" s="138"/>
      <c r="PGF189" s="1805"/>
      <c r="PGG189" s="1806"/>
      <c r="PGH189" s="41"/>
      <c r="PGI189" s="41"/>
      <c r="PGJ189" s="41"/>
      <c r="PGK189" s="42"/>
      <c r="PGL189" s="41"/>
      <c r="PGM189" s="42"/>
      <c r="PGN189" s="43"/>
      <c r="PGO189" s="29"/>
      <c r="PGP189" s="30"/>
      <c r="PGQ189" s="31"/>
      <c r="PGR189" s="32"/>
      <c r="PGS189" s="32"/>
      <c r="PGT189" s="34"/>
      <c r="PGU189" s="34"/>
      <c r="PGV189" s="34"/>
      <c r="PGW189" s="32"/>
      <c r="PGX189" s="32"/>
      <c r="PGY189" s="32"/>
      <c r="PGZ189" s="34"/>
      <c r="PHA189" s="35"/>
      <c r="PHB189" s="36"/>
      <c r="PHC189" s="45"/>
      <c r="PHD189" s="41"/>
      <c r="PHE189" s="46"/>
      <c r="PHF189" s="39"/>
      <c r="PHG189" s="138"/>
      <c r="PHH189" s="1805"/>
      <c r="PHI189" s="1806"/>
      <c r="PHJ189" s="41"/>
      <c r="PHK189" s="41"/>
      <c r="PHL189" s="41"/>
      <c r="PHM189" s="42"/>
      <c r="PHN189" s="41"/>
      <c r="PHO189" s="42"/>
      <c r="PHP189" s="43"/>
      <c r="PHQ189" s="29"/>
      <c r="PHR189" s="30"/>
      <c r="PHS189" s="31"/>
      <c r="PHT189" s="32"/>
      <c r="PHU189" s="32"/>
      <c r="PHV189" s="34"/>
      <c r="PHW189" s="34"/>
      <c r="PHX189" s="34"/>
      <c r="PHY189" s="32"/>
      <c r="PHZ189" s="32"/>
      <c r="PIA189" s="32"/>
      <c r="PIB189" s="34"/>
      <c r="PIC189" s="35"/>
      <c r="PID189" s="36"/>
      <c r="PIE189" s="45"/>
      <c r="PIF189" s="41"/>
      <c r="PIG189" s="46"/>
      <c r="PIH189" s="39"/>
      <c r="PII189" s="138"/>
      <c r="PIJ189" s="1805"/>
      <c r="PIK189" s="1806"/>
      <c r="PIL189" s="41"/>
      <c r="PIM189" s="41"/>
      <c r="PIN189" s="41"/>
      <c r="PIO189" s="42"/>
      <c r="PIP189" s="41"/>
      <c r="PIQ189" s="42"/>
      <c r="PIR189" s="43"/>
      <c r="PIS189" s="29"/>
      <c r="PIT189" s="30"/>
      <c r="PIU189" s="31"/>
      <c r="PIV189" s="32"/>
      <c r="PIW189" s="32"/>
      <c r="PIX189" s="34"/>
      <c r="PIY189" s="34"/>
      <c r="PIZ189" s="34"/>
      <c r="PJA189" s="32"/>
      <c r="PJB189" s="32"/>
      <c r="PJC189" s="32"/>
      <c r="PJD189" s="34"/>
      <c r="PJE189" s="35"/>
      <c r="PJF189" s="36"/>
      <c r="PJG189" s="45"/>
      <c r="PJH189" s="41"/>
      <c r="PJI189" s="46"/>
      <c r="PJJ189" s="39"/>
      <c r="PJK189" s="138"/>
      <c r="PJL189" s="1805"/>
      <c r="PJM189" s="1806"/>
      <c r="PJN189" s="41"/>
      <c r="PJO189" s="41"/>
      <c r="PJP189" s="41"/>
      <c r="PJQ189" s="42"/>
      <c r="PJR189" s="41"/>
      <c r="PJS189" s="42"/>
      <c r="PJT189" s="43"/>
      <c r="PJU189" s="29"/>
      <c r="PJV189" s="30"/>
      <c r="PJW189" s="31"/>
      <c r="PJX189" s="32"/>
      <c r="PJY189" s="32"/>
      <c r="PJZ189" s="34"/>
      <c r="PKA189" s="34"/>
      <c r="PKB189" s="34"/>
      <c r="PKC189" s="32"/>
      <c r="PKD189" s="32"/>
      <c r="PKE189" s="32"/>
      <c r="PKF189" s="34"/>
      <c r="PKG189" s="35"/>
      <c r="PKH189" s="36"/>
      <c r="PKI189" s="45"/>
      <c r="PKJ189" s="41"/>
      <c r="PKK189" s="46"/>
      <c r="PKL189" s="39"/>
      <c r="PKM189" s="138"/>
      <c r="PKN189" s="1805"/>
      <c r="PKO189" s="1806"/>
      <c r="PKP189" s="41"/>
      <c r="PKQ189" s="41"/>
      <c r="PKR189" s="41"/>
      <c r="PKS189" s="42"/>
      <c r="PKT189" s="41"/>
      <c r="PKU189" s="42"/>
      <c r="PKV189" s="43"/>
      <c r="PKW189" s="29"/>
      <c r="PKX189" s="30"/>
      <c r="PKY189" s="31"/>
      <c r="PKZ189" s="32"/>
      <c r="PLA189" s="32"/>
      <c r="PLB189" s="34"/>
      <c r="PLC189" s="34"/>
      <c r="PLD189" s="34"/>
      <c r="PLE189" s="32"/>
      <c r="PLF189" s="32"/>
      <c r="PLG189" s="32"/>
      <c r="PLH189" s="34"/>
      <c r="PLI189" s="35"/>
      <c r="PLJ189" s="36"/>
      <c r="PLK189" s="45"/>
      <c r="PLL189" s="41"/>
      <c r="PLM189" s="46"/>
      <c r="PLN189" s="39"/>
      <c r="PLO189" s="138"/>
      <c r="PLP189" s="1805"/>
      <c r="PLQ189" s="1806"/>
      <c r="PLR189" s="41"/>
      <c r="PLS189" s="41"/>
      <c r="PLT189" s="41"/>
      <c r="PLU189" s="42"/>
      <c r="PLV189" s="41"/>
      <c r="PLW189" s="42"/>
      <c r="PLX189" s="43"/>
      <c r="PLY189" s="29"/>
      <c r="PLZ189" s="30"/>
      <c r="PMA189" s="31"/>
      <c r="PMB189" s="32"/>
      <c r="PMC189" s="32"/>
      <c r="PMD189" s="34"/>
      <c r="PME189" s="34"/>
      <c r="PMF189" s="34"/>
      <c r="PMG189" s="32"/>
      <c r="PMH189" s="32"/>
      <c r="PMI189" s="32"/>
      <c r="PMJ189" s="34"/>
      <c r="PMK189" s="35"/>
      <c r="PML189" s="36"/>
      <c r="PMM189" s="45"/>
      <c r="PMN189" s="41"/>
      <c r="PMO189" s="46"/>
      <c r="PMP189" s="39"/>
      <c r="PMQ189" s="138"/>
      <c r="PMR189" s="1805"/>
      <c r="PMS189" s="1806"/>
      <c r="PMT189" s="41"/>
      <c r="PMU189" s="41"/>
      <c r="PMV189" s="41"/>
      <c r="PMW189" s="42"/>
      <c r="PMX189" s="41"/>
      <c r="PMY189" s="42"/>
      <c r="PMZ189" s="43"/>
      <c r="PNA189" s="29"/>
      <c r="PNB189" s="30"/>
      <c r="PNC189" s="31"/>
      <c r="PND189" s="32"/>
      <c r="PNE189" s="32"/>
      <c r="PNF189" s="34"/>
      <c r="PNG189" s="34"/>
      <c r="PNH189" s="34"/>
      <c r="PNI189" s="32"/>
      <c r="PNJ189" s="32"/>
      <c r="PNK189" s="32"/>
      <c r="PNL189" s="34"/>
      <c r="PNM189" s="35"/>
      <c r="PNN189" s="36"/>
      <c r="PNO189" s="45"/>
      <c r="PNP189" s="41"/>
      <c r="PNQ189" s="46"/>
      <c r="PNR189" s="39"/>
      <c r="PNS189" s="138"/>
      <c r="PNT189" s="1805"/>
      <c r="PNU189" s="1806"/>
      <c r="PNV189" s="41"/>
      <c r="PNW189" s="41"/>
      <c r="PNX189" s="41"/>
      <c r="PNY189" s="42"/>
      <c r="PNZ189" s="41"/>
      <c r="POA189" s="42"/>
      <c r="POB189" s="43"/>
      <c r="POC189" s="29"/>
      <c r="POD189" s="30"/>
      <c r="POE189" s="31"/>
      <c r="POF189" s="32"/>
      <c r="POG189" s="32"/>
      <c r="POH189" s="34"/>
      <c r="POI189" s="34"/>
      <c r="POJ189" s="34"/>
      <c r="POK189" s="32"/>
      <c r="POL189" s="32"/>
      <c r="POM189" s="32"/>
      <c r="PON189" s="34"/>
      <c r="POO189" s="35"/>
      <c r="POP189" s="36"/>
      <c r="POQ189" s="45"/>
      <c r="POR189" s="41"/>
      <c r="POS189" s="46"/>
      <c r="POT189" s="39"/>
      <c r="POU189" s="138"/>
      <c r="POV189" s="1805"/>
      <c r="POW189" s="1806"/>
      <c r="POX189" s="41"/>
      <c r="POY189" s="41"/>
      <c r="POZ189" s="41"/>
      <c r="PPA189" s="42"/>
      <c r="PPB189" s="41"/>
      <c r="PPC189" s="42"/>
      <c r="PPD189" s="43"/>
      <c r="PPE189" s="29"/>
      <c r="PPF189" s="30"/>
      <c r="PPG189" s="31"/>
      <c r="PPH189" s="32"/>
      <c r="PPI189" s="32"/>
      <c r="PPJ189" s="34"/>
      <c r="PPK189" s="34"/>
      <c r="PPL189" s="34"/>
      <c r="PPM189" s="32"/>
      <c r="PPN189" s="32"/>
      <c r="PPO189" s="32"/>
      <c r="PPP189" s="34"/>
      <c r="PPQ189" s="35"/>
      <c r="PPR189" s="36"/>
      <c r="PPS189" s="45"/>
      <c r="PPT189" s="41"/>
      <c r="PPU189" s="46"/>
      <c r="PPV189" s="39"/>
      <c r="PPW189" s="138"/>
      <c r="PPX189" s="1805"/>
      <c r="PPY189" s="1806"/>
      <c r="PPZ189" s="41"/>
      <c r="PQA189" s="41"/>
      <c r="PQB189" s="41"/>
      <c r="PQC189" s="42"/>
      <c r="PQD189" s="41"/>
      <c r="PQE189" s="42"/>
      <c r="PQF189" s="43"/>
      <c r="PQG189" s="29"/>
      <c r="PQH189" s="30"/>
      <c r="PQI189" s="31"/>
      <c r="PQJ189" s="32"/>
      <c r="PQK189" s="32"/>
      <c r="PQL189" s="34"/>
      <c r="PQM189" s="34"/>
      <c r="PQN189" s="34"/>
      <c r="PQO189" s="32"/>
      <c r="PQP189" s="32"/>
      <c r="PQQ189" s="32"/>
      <c r="PQR189" s="34"/>
      <c r="PQS189" s="35"/>
      <c r="PQT189" s="36"/>
      <c r="PQU189" s="45"/>
      <c r="PQV189" s="41"/>
      <c r="PQW189" s="46"/>
      <c r="PQX189" s="39"/>
      <c r="PQY189" s="138"/>
      <c r="PQZ189" s="1805"/>
      <c r="PRA189" s="1806"/>
      <c r="PRB189" s="41"/>
      <c r="PRC189" s="41"/>
      <c r="PRD189" s="41"/>
      <c r="PRE189" s="42"/>
      <c r="PRF189" s="41"/>
      <c r="PRG189" s="42"/>
      <c r="PRH189" s="43"/>
      <c r="PRI189" s="29"/>
      <c r="PRJ189" s="30"/>
      <c r="PRK189" s="31"/>
      <c r="PRL189" s="32"/>
      <c r="PRM189" s="32"/>
      <c r="PRN189" s="34"/>
      <c r="PRO189" s="34"/>
      <c r="PRP189" s="34"/>
      <c r="PRQ189" s="32"/>
      <c r="PRR189" s="32"/>
      <c r="PRS189" s="32"/>
      <c r="PRT189" s="34"/>
      <c r="PRU189" s="35"/>
      <c r="PRV189" s="36"/>
      <c r="PRW189" s="45"/>
      <c r="PRX189" s="41"/>
      <c r="PRY189" s="46"/>
      <c r="PRZ189" s="39"/>
      <c r="PSA189" s="138"/>
      <c r="PSB189" s="1805"/>
      <c r="PSC189" s="1806"/>
      <c r="PSD189" s="41"/>
      <c r="PSE189" s="41"/>
      <c r="PSF189" s="41"/>
      <c r="PSG189" s="42"/>
      <c r="PSH189" s="41"/>
      <c r="PSI189" s="42"/>
      <c r="PSJ189" s="43"/>
      <c r="PSK189" s="29"/>
      <c r="PSL189" s="30"/>
      <c r="PSM189" s="31"/>
      <c r="PSN189" s="32"/>
      <c r="PSO189" s="32"/>
      <c r="PSP189" s="34"/>
      <c r="PSQ189" s="34"/>
      <c r="PSR189" s="34"/>
      <c r="PSS189" s="32"/>
      <c r="PST189" s="32"/>
      <c r="PSU189" s="32"/>
      <c r="PSV189" s="34"/>
      <c r="PSW189" s="35"/>
      <c r="PSX189" s="36"/>
      <c r="PSY189" s="45"/>
      <c r="PSZ189" s="41"/>
      <c r="PTA189" s="46"/>
      <c r="PTB189" s="39"/>
      <c r="PTC189" s="138"/>
      <c r="PTD189" s="1805"/>
      <c r="PTE189" s="1806"/>
      <c r="PTF189" s="41"/>
      <c r="PTG189" s="41"/>
      <c r="PTH189" s="41"/>
      <c r="PTI189" s="42"/>
      <c r="PTJ189" s="41"/>
      <c r="PTK189" s="42"/>
      <c r="PTL189" s="43"/>
      <c r="PTM189" s="29"/>
      <c r="PTN189" s="30"/>
      <c r="PTO189" s="31"/>
      <c r="PTP189" s="32"/>
      <c r="PTQ189" s="32"/>
      <c r="PTR189" s="34"/>
      <c r="PTS189" s="34"/>
      <c r="PTT189" s="34"/>
      <c r="PTU189" s="32"/>
      <c r="PTV189" s="32"/>
      <c r="PTW189" s="32"/>
      <c r="PTX189" s="34"/>
      <c r="PTY189" s="35"/>
      <c r="PTZ189" s="36"/>
      <c r="PUA189" s="45"/>
      <c r="PUB189" s="41"/>
      <c r="PUC189" s="46"/>
      <c r="PUD189" s="39"/>
      <c r="PUE189" s="138"/>
      <c r="PUF189" s="1805"/>
      <c r="PUG189" s="1806"/>
      <c r="PUH189" s="41"/>
      <c r="PUI189" s="41"/>
      <c r="PUJ189" s="41"/>
      <c r="PUK189" s="42"/>
      <c r="PUL189" s="41"/>
      <c r="PUM189" s="42"/>
      <c r="PUN189" s="43"/>
      <c r="PUO189" s="29"/>
      <c r="PUP189" s="30"/>
      <c r="PUQ189" s="31"/>
      <c r="PUR189" s="32"/>
      <c r="PUS189" s="32"/>
      <c r="PUT189" s="34"/>
      <c r="PUU189" s="34"/>
      <c r="PUV189" s="34"/>
      <c r="PUW189" s="32"/>
      <c r="PUX189" s="32"/>
      <c r="PUY189" s="32"/>
      <c r="PUZ189" s="34"/>
      <c r="PVA189" s="35"/>
      <c r="PVB189" s="36"/>
      <c r="PVC189" s="45"/>
      <c r="PVD189" s="41"/>
      <c r="PVE189" s="46"/>
      <c r="PVF189" s="39"/>
      <c r="PVG189" s="138"/>
      <c r="PVH189" s="1805"/>
      <c r="PVI189" s="1806"/>
      <c r="PVJ189" s="41"/>
      <c r="PVK189" s="41"/>
      <c r="PVL189" s="41"/>
      <c r="PVM189" s="42"/>
      <c r="PVN189" s="41"/>
      <c r="PVO189" s="42"/>
      <c r="PVP189" s="43"/>
      <c r="PVQ189" s="29"/>
      <c r="PVR189" s="30"/>
      <c r="PVS189" s="31"/>
      <c r="PVT189" s="32"/>
      <c r="PVU189" s="32"/>
      <c r="PVV189" s="34"/>
      <c r="PVW189" s="34"/>
      <c r="PVX189" s="34"/>
      <c r="PVY189" s="32"/>
      <c r="PVZ189" s="32"/>
      <c r="PWA189" s="32"/>
      <c r="PWB189" s="34"/>
      <c r="PWC189" s="35"/>
      <c r="PWD189" s="36"/>
      <c r="PWE189" s="45"/>
      <c r="PWF189" s="41"/>
      <c r="PWG189" s="46"/>
      <c r="PWH189" s="39"/>
      <c r="PWI189" s="138"/>
      <c r="PWJ189" s="1805"/>
      <c r="PWK189" s="1806"/>
      <c r="PWL189" s="41"/>
      <c r="PWM189" s="41"/>
      <c r="PWN189" s="41"/>
      <c r="PWO189" s="42"/>
      <c r="PWP189" s="41"/>
      <c r="PWQ189" s="42"/>
      <c r="PWR189" s="43"/>
      <c r="PWS189" s="29"/>
      <c r="PWT189" s="30"/>
      <c r="PWU189" s="31"/>
      <c r="PWV189" s="32"/>
      <c r="PWW189" s="32"/>
      <c r="PWX189" s="34"/>
      <c r="PWY189" s="34"/>
      <c r="PWZ189" s="34"/>
      <c r="PXA189" s="32"/>
      <c r="PXB189" s="32"/>
      <c r="PXC189" s="32"/>
      <c r="PXD189" s="34"/>
      <c r="PXE189" s="35"/>
      <c r="PXF189" s="36"/>
      <c r="PXG189" s="45"/>
      <c r="PXH189" s="41"/>
      <c r="PXI189" s="46"/>
      <c r="PXJ189" s="39"/>
      <c r="PXK189" s="138"/>
      <c r="PXL189" s="1805"/>
      <c r="PXM189" s="1806"/>
      <c r="PXN189" s="41"/>
      <c r="PXO189" s="41"/>
      <c r="PXP189" s="41"/>
      <c r="PXQ189" s="42"/>
      <c r="PXR189" s="41"/>
      <c r="PXS189" s="42"/>
      <c r="PXT189" s="43"/>
      <c r="PXU189" s="29"/>
      <c r="PXV189" s="30"/>
      <c r="PXW189" s="31"/>
      <c r="PXX189" s="32"/>
      <c r="PXY189" s="32"/>
      <c r="PXZ189" s="34"/>
      <c r="PYA189" s="34"/>
      <c r="PYB189" s="34"/>
      <c r="PYC189" s="32"/>
      <c r="PYD189" s="32"/>
      <c r="PYE189" s="32"/>
      <c r="PYF189" s="34"/>
      <c r="PYG189" s="35"/>
      <c r="PYH189" s="36"/>
      <c r="PYI189" s="45"/>
      <c r="PYJ189" s="41"/>
      <c r="PYK189" s="46"/>
      <c r="PYL189" s="39"/>
      <c r="PYM189" s="138"/>
      <c r="PYN189" s="1805"/>
      <c r="PYO189" s="1806"/>
      <c r="PYP189" s="41"/>
      <c r="PYQ189" s="41"/>
      <c r="PYR189" s="41"/>
      <c r="PYS189" s="42"/>
      <c r="PYT189" s="41"/>
      <c r="PYU189" s="42"/>
      <c r="PYV189" s="43"/>
      <c r="PYW189" s="29"/>
      <c r="PYX189" s="30"/>
      <c r="PYY189" s="31"/>
      <c r="PYZ189" s="32"/>
      <c r="PZA189" s="32"/>
      <c r="PZB189" s="34"/>
      <c r="PZC189" s="34"/>
      <c r="PZD189" s="34"/>
      <c r="PZE189" s="32"/>
      <c r="PZF189" s="32"/>
      <c r="PZG189" s="32"/>
      <c r="PZH189" s="34"/>
      <c r="PZI189" s="35"/>
      <c r="PZJ189" s="36"/>
      <c r="PZK189" s="45"/>
      <c r="PZL189" s="41"/>
      <c r="PZM189" s="46"/>
      <c r="PZN189" s="39"/>
      <c r="PZO189" s="138"/>
      <c r="PZP189" s="1805"/>
      <c r="PZQ189" s="1806"/>
      <c r="PZR189" s="41"/>
      <c r="PZS189" s="41"/>
      <c r="PZT189" s="41"/>
      <c r="PZU189" s="42"/>
      <c r="PZV189" s="41"/>
      <c r="PZW189" s="42"/>
      <c r="PZX189" s="43"/>
      <c r="PZY189" s="29"/>
      <c r="PZZ189" s="30"/>
      <c r="QAA189" s="31"/>
      <c r="QAB189" s="32"/>
      <c r="QAC189" s="32"/>
      <c r="QAD189" s="34"/>
      <c r="QAE189" s="34"/>
      <c r="QAF189" s="34"/>
      <c r="QAG189" s="32"/>
      <c r="QAH189" s="32"/>
      <c r="QAI189" s="32"/>
      <c r="QAJ189" s="34"/>
      <c r="QAK189" s="35"/>
      <c r="QAL189" s="36"/>
      <c r="QAM189" s="45"/>
      <c r="QAN189" s="41"/>
      <c r="QAO189" s="46"/>
      <c r="QAP189" s="39"/>
      <c r="QAQ189" s="138"/>
      <c r="QAR189" s="1805"/>
      <c r="QAS189" s="1806"/>
      <c r="QAT189" s="41"/>
      <c r="QAU189" s="41"/>
      <c r="QAV189" s="41"/>
      <c r="QAW189" s="42"/>
      <c r="QAX189" s="41"/>
      <c r="QAY189" s="42"/>
      <c r="QAZ189" s="43"/>
      <c r="QBA189" s="29"/>
      <c r="QBB189" s="30"/>
      <c r="QBC189" s="31"/>
      <c r="QBD189" s="32"/>
      <c r="QBE189" s="32"/>
      <c r="QBF189" s="34"/>
      <c r="QBG189" s="34"/>
      <c r="QBH189" s="34"/>
      <c r="QBI189" s="32"/>
      <c r="QBJ189" s="32"/>
      <c r="QBK189" s="32"/>
      <c r="QBL189" s="34"/>
      <c r="QBM189" s="35"/>
      <c r="QBN189" s="36"/>
      <c r="QBO189" s="45"/>
      <c r="QBP189" s="41"/>
      <c r="QBQ189" s="46"/>
      <c r="QBR189" s="39"/>
      <c r="QBS189" s="138"/>
      <c r="QBT189" s="1805"/>
      <c r="QBU189" s="1806"/>
      <c r="QBV189" s="41"/>
      <c r="QBW189" s="41"/>
      <c r="QBX189" s="41"/>
      <c r="QBY189" s="42"/>
      <c r="QBZ189" s="41"/>
      <c r="QCA189" s="42"/>
      <c r="QCB189" s="43"/>
      <c r="QCC189" s="29"/>
      <c r="QCD189" s="30"/>
      <c r="QCE189" s="31"/>
      <c r="QCF189" s="32"/>
      <c r="QCG189" s="32"/>
      <c r="QCH189" s="34"/>
      <c r="QCI189" s="34"/>
      <c r="QCJ189" s="34"/>
      <c r="QCK189" s="32"/>
      <c r="QCL189" s="32"/>
      <c r="QCM189" s="32"/>
      <c r="QCN189" s="34"/>
      <c r="QCO189" s="35"/>
      <c r="QCP189" s="36"/>
      <c r="QCQ189" s="45"/>
      <c r="QCR189" s="41"/>
      <c r="QCS189" s="46"/>
      <c r="QCT189" s="39"/>
      <c r="QCU189" s="138"/>
      <c r="QCV189" s="1805"/>
      <c r="QCW189" s="1806"/>
      <c r="QCX189" s="41"/>
      <c r="QCY189" s="41"/>
      <c r="QCZ189" s="41"/>
      <c r="QDA189" s="42"/>
      <c r="QDB189" s="41"/>
      <c r="QDC189" s="42"/>
      <c r="QDD189" s="43"/>
      <c r="QDE189" s="29"/>
      <c r="QDF189" s="30"/>
      <c r="QDG189" s="31"/>
      <c r="QDH189" s="32"/>
      <c r="QDI189" s="32"/>
      <c r="QDJ189" s="34"/>
      <c r="QDK189" s="34"/>
      <c r="QDL189" s="34"/>
      <c r="QDM189" s="32"/>
      <c r="QDN189" s="32"/>
      <c r="QDO189" s="32"/>
      <c r="QDP189" s="34"/>
      <c r="QDQ189" s="35"/>
      <c r="QDR189" s="36"/>
      <c r="QDS189" s="45"/>
      <c r="QDT189" s="41"/>
      <c r="QDU189" s="46"/>
      <c r="QDV189" s="39"/>
      <c r="QDW189" s="138"/>
      <c r="QDX189" s="1805"/>
      <c r="QDY189" s="1806"/>
      <c r="QDZ189" s="41"/>
      <c r="QEA189" s="41"/>
      <c r="QEB189" s="41"/>
      <c r="QEC189" s="42"/>
      <c r="QED189" s="41"/>
      <c r="QEE189" s="42"/>
      <c r="QEF189" s="43"/>
      <c r="QEG189" s="29"/>
      <c r="QEH189" s="30"/>
      <c r="QEI189" s="31"/>
      <c r="QEJ189" s="32"/>
      <c r="QEK189" s="32"/>
      <c r="QEL189" s="34"/>
      <c r="QEM189" s="34"/>
      <c r="QEN189" s="34"/>
      <c r="QEO189" s="32"/>
      <c r="QEP189" s="32"/>
      <c r="QEQ189" s="32"/>
      <c r="QER189" s="34"/>
      <c r="QES189" s="35"/>
      <c r="QET189" s="36"/>
      <c r="QEU189" s="45"/>
      <c r="QEV189" s="41"/>
      <c r="QEW189" s="46"/>
      <c r="QEX189" s="39"/>
      <c r="QEY189" s="138"/>
      <c r="QEZ189" s="1805"/>
      <c r="QFA189" s="1806"/>
      <c r="QFB189" s="41"/>
      <c r="QFC189" s="41"/>
      <c r="QFD189" s="41"/>
      <c r="QFE189" s="42"/>
      <c r="QFF189" s="41"/>
      <c r="QFG189" s="42"/>
      <c r="QFH189" s="43"/>
      <c r="QFI189" s="29"/>
      <c r="QFJ189" s="30"/>
      <c r="QFK189" s="31"/>
      <c r="QFL189" s="32"/>
      <c r="QFM189" s="32"/>
      <c r="QFN189" s="34"/>
      <c r="QFO189" s="34"/>
      <c r="QFP189" s="34"/>
      <c r="QFQ189" s="32"/>
      <c r="QFR189" s="32"/>
      <c r="QFS189" s="32"/>
      <c r="QFT189" s="34"/>
      <c r="QFU189" s="35"/>
      <c r="QFV189" s="36"/>
      <c r="QFW189" s="45"/>
      <c r="QFX189" s="41"/>
      <c r="QFY189" s="46"/>
      <c r="QFZ189" s="39"/>
      <c r="QGA189" s="138"/>
      <c r="QGB189" s="1805"/>
      <c r="QGC189" s="1806"/>
      <c r="QGD189" s="41"/>
      <c r="QGE189" s="41"/>
      <c r="QGF189" s="41"/>
      <c r="QGG189" s="42"/>
      <c r="QGH189" s="41"/>
      <c r="QGI189" s="42"/>
      <c r="QGJ189" s="43"/>
      <c r="QGK189" s="29"/>
      <c r="QGL189" s="30"/>
      <c r="QGM189" s="31"/>
      <c r="QGN189" s="32"/>
      <c r="QGO189" s="32"/>
      <c r="QGP189" s="34"/>
      <c r="QGQ189" s="34"/>
      <c r="QGR189" s="34"/>
      <c r="QGS189" s="32"/>
      <c r="QGT189" s="32"/>
      <c r="QGU189" s="32"/>
      <c r="QGV189" s="34"/>
      <c r="QGW189" s="35"/>
      <c r="QGX189" s="36"/>
      <c r="QGY189" s="45"/>
      <c r="QGZ189" s="41"/>
      <c r="QHA189" s="46"/>
      <c r="QHB189" s="39"/>
      <c r="QHC189" s="138"/>
      <c r="QHD189" s="1805"/>
      <c r="QHE189" s="1806"/>
      <c r="QHF189" s="41"/>
      <c r="QHG189" s="41"/>
      <c r="QHH189" s="41"/>
      <c r="QHI189" s="42"/>
      <c r="QHJ189" s="41"/>
      <c r="QHK189" s="42"/>
      <c r="QHL189" s="43"/>
      <c r="QHM189" s="29"/>
      <c r="QHN189" s="30"/>
      <c r="QHO189" s="31"/>
      <c r="QHP189" s="32"/>
      <c r="QHQ189" s="32"/>
      <c r="QHR189" s="34"/>
      <c r="QHS189" s="34"/>
      <c r="QHT189" s="34"/>
      <c r="QHU189" s="32"/>
      <c r="QHV189" s="32"/>
      <c r="QHW189" s="32"/>
      <c r="QHX189" s="34"/>
      <c r="QHY189" s="35"/>
      <c r="QHZ189" s="36"/>
      <c r="QIA189" s="45"/>
      <c r="QIB189" s="41"/>
      <c r="QIC189" s="46"/>
      <c r="QID189" s="39"/>
      <c r="QIE189" s="138"/>
      <c r="QIF189" s="1805"/>
      <c r="QIG189" s="1806"/>
      <c r="QIH189" s="41"/>
      <c r="QII189" s="41"/>
      <c r="QIJ189" s="41"/>
      <c r="QIK189" s="42"/>
      <c r="QIL189" s="41"/>
      <c r="QIM189" s="42"/>
      <c r="QIN189" s="43"/>
      <c r="QIO189" s="29"/>
      <c r="QIP189" s="30"/>
      <c r="QIQ189" s="31"/>
      <c r="QIR189" s="32"/>
      <c r="QIS189" s="32"/>
      <c r="QIT189" s="34"/>
      <c r="QIU189" s="34"/>
      <c r="QIV189" s="34"/>
      <c r="QIW189" s="32"/>
      <c r="QIX189" s="32"/>
      <c r="QIY189" s="32"/>
      <c r="QIZ189" s="34"/>
      <c r="QJA189" s="35"/>
      <c r="QJB189" s="36"/>
      <c r="QJC189" s="45"/>
      <c r="QJD189" s="41"/>
      <c r="QJE189" s="46"/>
      <c r="QJF189" s="39"/>
      <c r="QJG189" s="138"/>
      <c r="QJH189" s="1805"/>
      <c r="QJI189" s="1806"/>
      <c r="QJJ189" s="41"/>
      <c r="QJK189" s="41"/>
      <c r="QJL189" s="41"/>
      <c r="QJM189" s="42"/>
      <c r="QJN189" s="41"/>
      <c r="QJO189" s="42"/>
      <c r="QJP189" s="43"/>
      <c r="QJQ189" s="29"/>
      <c r="QJR189" s="30"/>
      <c r="QJS189" s="31"/>
      <c r="QJT189" s="32"/>
      <c r="QJU189" s="32"/>
      <c r="QJV189" s="34"/>
      <c r="QJW189" s="34"/>
      <c r="QJX189" s="34"/>
      <c r="QJY189" s="32"/>
      <c r="QJZ189" s="32"/>
      <c r="QKA189" s="32"/>
      <c r="QKB189" s="34"/>
      <c r="QKC189" s="35"/>
      <c r="QKD189" s="36"/>
      <c r="QKE189" s="45"/>
      <c r="QKF189" s="41"/>
      <c r="QKG189" s="46"/>
      <c r="QKH189" s="39"/>
      <c r="QKI189" s="138"/>
      <c r="QKJ189" s="1805"/>
      <c r="QKK189" s="1806"/>
      <c r="QKL189" s="41"/>
      <c r="QKM189" s="41"/>
      <c r="QKN189" s="41"/>
      <c r="QKO189" s="42"/>
      <c r="QKP189" s="41"/>
      <c r="QKQ189" s="42"/>
      <c r="QKR189" s="43"/>
      <c r="QKS189" s="29"/>
      <c r="QKT189" s="30"/>
      <c r="QKU189" s="31"/>
      <c r="QKV189" s="32"/>
      <c r="QKW189" s="32"/>
      <c r="QKX189" s="34"/>
      <c r="QKY189" s="34"/>
      <c r="QKZ189" s="34"/>
      <c r="QLA189" s="32"/>
      <c r="QLB189" s="32"/>
      <c r="QLC189" s="32"/>
      <c r="QLD189" s="34"/>
      <c r="QLE189" s="35"/>
      <c r="QLF189" s="36"/>
      <c r="QLG189" s="45"/>
      <c r="QLH189" s="41"/>
      <c r="QLI189" s="46"/>
      <c r="QLJ189" s="39"/>
      <c r="QLK189" s="138"/>
      <c r="QLL189" s="1805"/>
      <c r="QLM189" s="1806"/>
      <c r="QLN189" s="41"/>
      <c r="QLO189" s="41"/>
      <c r="QLP189" s="41"/>
      <c r="QLQ189" s="42"/>
      <c r="QLR189" s="41"/>
      <c r="QLS189" s="42"/>
      <c r="QLT189" s="43"/>
      <c r="QLU189" s="29"/>
      <c r="QLV189" s="30"/>
      <c r="QLW189" s="31"/>
      <c r="QLX189" s="32"/>
      <c r="QLY189" s="32"/>
      <c r="QLZ189" s="34"/>
      <c r="QMA189" s="34"/>
      <c r="QMB189" s="34"/>
      <c r="QMC189" s="32"/>
      <c r="QMD189" s="32"/>
      <c r="QME189" s="32"/>
      <c r="QMF189" s="34"/>
      <c r="QMG189" s="35"/>
      <c r="QMH189" s="36"/>
      <c r="QMI189" s="45"/>
      <c r="QMJ189" s="41"/>
      <c r="QMK189" s="46"/>
      <c r="QML189" s="39"/>
      <c r="QMM189" s="138"/>
      <c r="QMN189" s="1805"/>
      <c r="QMO189" s="1806"/>
      <c r="QMP189" s="41"/>
      <c r="QMQ189" s="41"/>
      <c r="QMR189" s="41"/>
      <c r="QMS189" s="42"/>
      <c r="QMT189" s="41"/>
      <c r="QMU189" s="42"/>
      <c r="QMV189" s="43"/>
      <c r="QMW189" s="29"/>
      <c r="QMX189" s="30"/>
      <c r="QMY189" s="31"/>
      <c r="QMZ189" s="32"/>
      <c r="QNA189" s="32"/>
      <c r="QNB189" s="34"/>
      <c r="QNC189" s="34"/>
      <c r="QND189" s="34"/>
      <c r="QNE189" s="32"/>
      <c r="QNF189" s="32"/>
      <c r="QNG189" s="32"/>
      <c r="QNH189" s="34"/>
      <c r="QNI189" s="35"/>
      <c r="QNJ189" s="36"/>
      <c r="QNK189" s="45"/>
      <c r="QNL189" s="41"/>
      <c r="QNM189" s="46"/>
      <c r="QNN189" s="39"/>
      <c r="QNO189" s="138"/>
      <c r="QNP189" s="1805"/>
      <c r="QNQ189" s="1806"/>
      <c r="QNR189" s="41"/>
      <c r="QNS189" s="41"/>
      <c r="QNT189" s="41"/>
      <c r="QNU189" s="42"/>
      <c r="QNV189" s="41"/>
      <c r="QNW189" s="42"/>
      <c r="QNX189" s="43"/>
      <c r="QNY189" s="29"/>
      <c r="QNZ189" s="30"/>
      <c r="QOA189" s="31"/>
      <c r="QOB189" s="32"/>
      <c r="QOC189" s="32"/>
      <c r="QOD189" s="34"/>
      <c r="QOE189" s="34"/>
      <c r="QOF189" s="34"/>
      <c r="QOG189" s="32"/>
      <c r="QOH189" s="32"/>
      <c r="QOI189" s="32"/>
      <c r="QOJ189" s="34"/>
      <c r="QOK189" s="35"/>
      <c r="QOL189" s="36"/>
      <c r="QOM189" s="45"/>
      <c r="QON189" s="41"/>
      <c r="QOO189" s="46"/>
      <c r="QOP189" s="39"/>
      <c r="QOQ189" s="138"/>
      <c r="QOR189" s="1805"/>
      <c r="QOS189" s="1806"/>
      <c r="QOT189" s="41"/>
      <c r="QOU189" s="41"/>
      <c r="QOV189" s="41"/>
      <c r="QOW189" s="42"/>
      <c r="QOX189" s="41"/>
      <c r="QOY189" s="42"/>
      <c r="QOZ189" s="43"/>
      <c r="QPA189" s="29"/>
      <c r="QPB189" s="30"/>
      <c r="QPC189" s="31"/>
      <c r="QPD189" s="32"/>
      <c r="QPE189" s="32"/>
      <c r="QPF189" s="34"/>
      <c r="QPG189" s="34"/>
      <c r="QPH189" s="34"/>
      <c r="QPI189" s="32"/>
      <c r="QPJ189" s="32"/>
      <c r="QPK189" s="32"/>
      <c r="QPL189" s="34"/>
      <c r="QPM189" s="35"/>
      <c r="QPN189" s="36"/>
      <c r="QPO189" s="45"/>
      <c r="QPP189" s="41"/>
      <c r="QPQ189" s="46"/>
      <c r="QPR189" s="39"/>
      <c r="QPS189" s="138"/>
      <c r="QPT189" s="1805"/>
      <c r="QPU189" s="1806"/>
      <c r="QPV189" s="41"/>
      <c r="QPW189" s="41"/>
      <c r="QPX189" s="41"/>
      <c r="QPY189" s="42"/>
      <c r="QPZ189" s="41"/>
      <c r="QQA189" s="42"/>
      <c r="QQB189" s="43"/>
      <c r="QQC189" s="29"/>
      <c r="QQD189" s="30"/>
      <c r="QQE189" s="31"/>
      <c r="QQF189" s="32"/>
      <c r="QQG189" s="32"/>
      <c r="QQH189" s="34"/>
      <c r="QQI189" s="34"/>
      <c r="QQJ189" s="34"/>
      <c r="QQK189" s="32"/>
      <c r="QQL189" s="32"/>
      <c r="QQM189" s="32"/>
      <c r="QQN189" s="34"/>
      <c r="QQO189" s="35"/>
      <c r="QQP189" s="36"/>
      <c r="QQQ189" s="45"/>
      <c r="QQR189" s="41"/>
      <c r="QQS189" s="46"/>
      <c r="QQT189" s="39"/>
      <c r="QQU189" s="138"/>
      <c r="QQV189" s="1805"/>
      <c r="QQW189" s="1806"/>
      <c r="QQX189" s="41"/>
      <c r="QQY189" s="41"/>
      <c r="QQZ189" s="41"/>
      <c r="QRA189" s="42"/>
      <c r="QRB189" s="41"/>
      <c r="QRC189" s="42"/>
      <c r="QRD189" s="43"/>
      <c r="QRE189" s="29"/>
      <c r="QRF189" s="30"/>
      <c r="QRG189" s="31"/>
      <c r="QRH189" s="32"/>
      <c r="QRI189" s="32"/>
      <c r="QRJ189" s="34"/>
      <c r="QRK189" s="34"/>
      <c r="QRL189" s="34"/>
      <c r="QRM189" s="32"/>
      <c r="QRN189" s="32"/>
      <c r="QRO189" s="32"/>
      <c r="QRP189" s="34"/>
      <c r="QRQ189" s="35"/>
      <c r="QRR189" s="36"/>
      <c r="QRS189" s="45"/>
      <c r="QRT189" s="41"/>
      <c r="QRU189" s="46"/>
      <c r="QRV189" s="39"/>
      <c r="QRW189" s="138"/>
      <c r="QRX189" s="1805"/>
      <c r="QRY189" s="1806"/>
      <c r="QRZ189" s="41"/>
      <c r="QSA189" s="41"/>
      <c r="QSB189" s="41"/>
      <c r="QSC189" s="42"/>
      <c r="QSD189" s="41"/>
      <c r="QSE189" s="42"/>
      <c r="QSF189" s="43"/>
      <c r="QSG189" s="29"/>
      <c r="QSH189" s="30"/>
      <c r="QSI189" s="31"/>
      <c r="QSJ189" s="32"/>
      <c r="QSK189" s="32"/>
      <c r="QSL189" s="34"/>
      <c r="QSM189" s="34"/>
      <c r="QSN189" s="34"/>
      <c r="QSO189" s="32"/>
      <c r="QSP189" s="32"/>
      <c r="QSQ189" s="32"/>
      <c r="QSR189" s="34"/>
      <c r="QSS189" s="35"/>
      <c r="QST189" s="36"/>
      <c r="QSU189" s="45"/>
      <c r="QSV189" s="41"/>
      <c r="QSW189" s="46"/>
      <c r="QSX189" s="39"/>
      <c r="QSY189" s="138"/>
      <c r="QSZ189" s="1805"/>
      <c r="QTA189" s="1806"/>
      <c r="QTB189" s="41"/>
      <c r="QTC189" s="41"/>
      <c r="QTD189" s="41"/>
      <c r="QTE189" s="42"/>
      <c r="QTF189" s="41"/>
      <c r="QTG189" s="42"/>
      <c r="QTH189" s="43"/>
      <c r="QTI189" s="29"/>
      <c r="QTJ189" s="30"/>
      <c r="QTK189" s="31"/>
      <c r="QTL189" s="32"/>
      <c r="QTM189" s="32"/>
      <c r="QTN189" s="34"/>
      <c r="QTO189" s="34"/>
      <c r="QTP189" s="34"/>
      <c r="QTQ189" s="32"/>
      <c r="QTR189" s="32"/>
      <c r="QTS189" s="32"/>
      <c r="QTT189" s="34"/>
      <c r="QTU189" s="35"/>
      <c r="QTV189" s="36"/>
      <c r="QTW189" s="45"/>
      <c r="QTX189" s="41"/>
      <c r="QTY189" s="46"/>
      <c r="QTZ189" s="39"/>
      <c r="QUA189" s="138"/>
      <c r="QUB189" s="1805"/>
      <c r="QUC189" s="1806"/>
      <c r="QUD189" s="41"/>
      <c r="QUE189" s="41"/>
      <c r="QUF189" s="41"/>
      <c r="QUG189" s="42"/>
      <c r="QUH189" s="41"/>
      <c r="QUI189" s="42"/>
      <c r="QUJ189" s="43"/>
      <c r="QUK189" s="29"/>
      <c r="QUL189" s="30"/>
      <c r="QUM189" s="31"/>
      <c r="QUN189" s="32"/>
      <c r="QUO189" s="32"/>
      <c r="QUP189" s="34"/>
      <c r="QUQ189" s="34"/>
      <c r="QUR189" s="34"/>
      <c r="QUS189" s="32"/>
      <c r="QUT189" s="32"/>
      <c r="QUU189" s="32"/>
      <c r="QUV189" s="34"/>
      <c r="QUW189" s="35"/>
      <c r="QUX189" s="36"/>
      <c r="QUY189" s="45"/>
      <c r="QUZ189" s="41"/>
      <c r="QVA189" s="46"/>
      <c r="QVB189" s="39"/>
      <c r="QVC189" s="138"/>
      <c r="QVD189" s="1805"/>
      <c r="QVE189" s="1806"/>
      <c r="QVF189" s="41"/>
      <c r="QVG189" s="41"/>
      <c r="QVH189" s="41"/>
      <c r="QVI189" s="42"/>
      <c r="QVJ189" s="41"/>
      <c r="QVK189" s="42"/>
      <c r="QVL189" s="43"/>
      <c r="QVM189" s="29"/>
      <c r="QVN189" s="30"/>
      <c r="QVO189" s="31"/>
      <c r="QVP189" s="32"/>
      <c r="QVQ189" s="32"/>
      <c r="QVR189" s="34"/>
      <c r="QVS189" s="34"/>
      <c r="QVT189" s="34"/>
      <c r="QVU189" s="32"/>
      <c r="QVV189" s="32"/>
      <c r="QVW189" s="32"/>
      <c r="QVX189" s="34"/>
      <c r="QVY189" s="35"/>
      <c r="QVZ189" s="36"/>
      <c r="QWA189" s="45"/>
      <c r="QWB189" s="41"/>
      <c r="QWC189" s="46"/>
      <c r="QWD189" s="39"/>
      <c r="QWE189" s="138"/>
      <c r="QWF189" s="1805"/>
      <c r="QWG189" s="1806"/>
      <c r="QWH189" s="41"/>
      <c r="QWI189" s="41"/>
      <c r="QWJ189" s="41"/>
      <c r="QWK189" s="42"/>
      <c r="QWL189" s="41"/>
      <c r="QWM189" s="42"/>
      <c r="QWN189" s="43"/>
      <c r="QWO189" s="29"/>
      <c r="QWP189" s="30"/>
      <c r="QWQ189" s="31"/>
      <c r="QWR189" s="32"/>
      <c r="QWS189" s="32"/>
      <c r="QWT189" s="34"/>
      <c r="QWU189" s="34"/>
      <c r="QWV189" s="34"/>
      <c r="QWW189" s="32"/>
      <c r="QWX189" s="32"/>
      <c r="QWY189" s="32"/>
      <c r="QWZ189" s="34"/>
      <c r="QXA189" s="35"/>
      <c r="QXB189" s="36"/>
      <c r="QXC189" s="45"/>
      <c r="QXD189" s="41"/>
      <c r="QXE189" s="46"/>
      <c r="QXF189" s="39"/>
      <c r="QXG189" s="138"/>
      <c r="QXH189" s="1805"/>
      <c r="QXI189" s="1806"/>
      <c r="QXJ189" s="41"/>
      <c r="QXK189" s="41"/>
      <c r="QXL189" s="41"/>
      <c r="QXM189" s="42"/>
      <c r="QXN189" s="41"/>
      <c r="QXO189" s="42"/>
      <c r="QXP189" s="43"/>
      <c r="QXQ189" s="29"/>
      <c r="QXR189" s="30"/>
      <c r="QXS189" s="31"/>
      <c r="QXT189" s="32"/>
      <c r="QXU189" s="32"/>
      <c r="QXV189" s="34"/>
      <c r="QXW189" s="34"/>
      <c r="QXX189" s="34"/>
      <c r="QXY189" s="32"/>
      <c r="QXZ189" s="32"/>
      <c r="QYA189" s="32"/>
      <c r="QYB189" s="34"/>
      <c r="QYC189" s="35"/>
      <c r="QYD189" s="36"/>
      <c r="QYE189" s="45"/>
      <c r="QYF189" s="41"/>
      <c r="QYG189" s="46"/>
      <c r="QYH189" s="39"/>
      <c r="QYI189" s="138"/>
      <c r="QYJ189" s="1805"/>
      <c r="QYK189" s="1806"/>
      <c r="QYL189" s="41"/>
      <c r="QYM189" s="41"/>
      <c r="QYN189" s="41"/>
      <c r="QYO189" s="42"/>
      <c r="QYP189" s="41"/>
      <c r="QYQ189" s="42"/>
      <c r="QYR189" s="43"/>
      <c r="QYS189" s="29"/>
      <c r="QYT189" s="30"/>
      <c r="QYU189" s="31"/>
      <c r="QYV189" s="32"/>
      <c r="QYW189" s="32"/>
      <c r="QYX189" s="34"/>
      <c r="QYY189" s="34"/>
      <c r="QYZ189" s="34"/>
      <c r="QZA189" s="32"/>
      <c r="QZB189" s="32"/>
      <c r="QZC189" s="32"/>
      <c r="QZD189" s="34"/>
      <c r="QZE189" s="35"/>
      <c r="QZF189" s="36"/>
      <c r="QZG189" s="45"/>
      <c r="QZH189" s="41"/>
      <c r="QZI189" s="46"/>
      <c r="QZJ189" s="39"/>
      <c r="QZK189" s="138"/>
      <c r="QZL189" s="1805"/>
      <c r="QZM189" s="1806"/>
      <c r="QZN189" s="41"/>
      <c r="QZO189" s="41"/>
      <c r="QZP189" s="41"/>
      <c r="QZQ189" s="42"/>
      <c r="QZR189" s="41"/>
      <c r="QZS189" s="42"/>
      <c r="QZT189" s="43"/>
      <c r="QZU189" s="29"/>
      <c r="QZV189" s="30"/>
      <c r="QZW189" s="31"/>
      <c r="QZX189" s="32"/>
      <c r="QZY189" s="32"/>
      <c r="QZZ189" s="34"/>
      <c r="RAA189" s="34"/>
      <c r="RAB189" s="34"/>
      <c r="RAC189" s="32"/>
      <c r="RAD189" s="32"/>
      <c r="RAE189" s="32"/>
      <c r="RAF189" s="34"/>
      <c r="RAG189" s="35"/>
      <c r="RAH189" s="36"/>
      <c r="RAI189" s="45"/>
      <c r="RAJ189" s="41"/>
      <c r="RAK189" s="46"/>
      <c r="RAL189" s="39"/>
      <c r="RAM189" s="138"/>
      <c r="RAN189" s="1805"/>
      <c r="RAO189" s="1806"/>
      <c r="RAP189" s="41"/>
      <c r="RAQ189" s="41"/>
      <c r="RAR189" s="41"/>
      <c r="RAS189" s="42"/>
      <c r="RAT189" s="41"/>
      <c r="RAU189" s="42"/>
      <c r="RAV189" s="43"/>
      <c r="RAW189" s="29"/>
      <c r="RAX189" s="30"/>
      <c r="RAY189" s="31"/>
      <c r="RAZ189" s="32"/>
      <c r="RBA189" s="32"/>
      <c r="RBB189" s="34"/>
      <c r="RBC189" s="34"/>
      <c r="RBD189" s="34"/>
      <c r="RBE189" s="32"/>
      <c r="RBF189" s="32"/>
      <c r="RBG189" s="32"/>
      <c r="RBH189" s="34"/>
      <c r="RBI189" s="35"/>
      <c r="RBJ189" s="36"/>
      <c r="RBK189" s="45"/>
      <c r="RBL189" s="41"/>
      <c r="RBM189" s="46"/>
      <c r="RBN189" s="39"/>
      <c r="RBO189" s="138"/>
      <c r="RBP189" s="1805"/>
      <c r="RBQ189" s="1806"/>
      <c r="RBR189" s="41"/>
      <c r="RBS189" s="41"/>
      <c r="RBT189" s="41"/>
      <c r="RBU189" s="42"/>
      <c r="RBV189" s="41"/>
      <c r="RBW189" s="42"/>
      <c r="RBX189" s="43"/>
      <c r="RBY189" s="29"/>
      <c r="RBZ189" s="30"/>
      <c r="RCA189" s="31"/>
      <c r="RCB189" s="32"/>
      <c r="RCC189" s="32"/>
      <c r="RCD189" s="34"/>
      <c r="RCE189" s="34"/>
      <c r="RCF189" s="34"/>
      <c r="RCG189" s="32"/>
      <c r="RCH189" s="32"/>
      <c r="RCI189" s="32"/>
      <c r="RCJ189" s="34"/>
      <c r="RCK189" s="35"/>
      <c r="RCL189" s="36"/>
      <c r="RCM189" s="45"/>
      <c r="RCN189" s="41"/>
      <c r="RCO189" s="46"/>
      <c r="RCP189" s="39"/>
      <c r="RCQ189" s="138"/>
      <c r="RCR189" s="1805"/>
      <c r="RCS189" s="1806"/>
      <c r="RCT189" s="41"/>
      <c r="RCU189" s="41"/>
      <c r="RCV189" s="41"/>
      <c r="RCW189" s="42"/>
      <c r="RCX189" s="41"/>
      <c r="RCY189" s="42"/>
      <c r="RCZ189" s="43"/>
      <c r="RDA189" s="29"/>
      <c r="RDB189" s="30"/>
      <c r="RDC189" s="31"/>
      <c r="RDD189" s="32"/>
      <c r="RDE189" s="32"/>
      <c r="RDF189" s="34"/>
      <c r="RDG189" s="34"/>
      <c r="RDH189" s="34"/>
      <c r="RDI189" s="32"/>
      <c r="RDJ189" s="32"/>
      <c r="RDK189" s="32"/>
      <c r="RDL189" s="34"/>
      <c r="RDM189" s="35"/>
      <c r="RDN189" s="36"/>
      <c r="RDO189" s="45"/>
      <c r="RDP189" s="41"/>
      <c r="RDQ189" s="46"/>
      <c r="RDR189" s="39"/>
      <c r="RDS189" s="138"/>
      <c r="RDT189" s="1805"/>
      <c r="RDU189" s="1806"/>
      <c r="RDV189" s="41"/>
      <c r="RDW189" s="41"/>
      <c r="RDX189" s="41"/>
      <c r="RDY189" s="42"/>
      <c r="RDZ189" s="41"/>
      <c r="REA189" s="42"/>
      <c r="REB189" s="43"/>
      <c r="REC189" s="29"/>
      <c r="RED189" s="30"/>
      <c r="REE189" s="31"/>
      <c r="REF189" s="32"/>
      <c r="REG189" s="32"/>
      <c r="REH189" s="34"/>
      <c r="REI189" s="34"/>
      <c r="REJ189" s="34"/>
      <c r="REK189" s="32"/>
      <c r="REL189" s="32"/>
      <c r="REM189" s="32"/>
      <c r="REN189" s="34"/>
      <c r="REO189" s="35"/>
      <c r="REP189" s="36"/>
      <c r="REQ189" s="45"/>
      <c r="RER189" s="41"/>
      <c r="RES189" s="46"/>
      <c r="RET189" s="39"/>
      <c r="REU189" s="138"/>
      <c r="REV189" s="1805"/>
      <c r="REW189" s="1806"/>
      <c r="REX189" s="41"/>
      <c r="REY189" s="41"/>
      <c r="REZ189" s="41"/>
      <c r="RFA189" s="42"/>
      <c r="RFB189" s="41"/>
      <c r="RFC189" s="42"/>
      <c r="RFD189" s="43"/>
      <c r="RFE189" s="29"/>
      <c r="RFF189" s="30"/>
      <c r="RFG189" s="31"/>
      <c r="RFH189" s="32"/>
      <c r="RFI189" s="32"/>
      <c r="RFJ189" s="34"/>
      <c r="RFK189" s="34"/>
      <c r="RFL189" s="34"/>
      <c r="RFM189" s="32"/>
      <c r="RFN189" s="32"/>
      <c r="RFO189" s="32"/>
      <c r="RFP189" s="34"/>
      <c r="RFQ189" s="35"/>
      <c r="RFR189" s="36"/>
      <c r="RFS189" s="45"/>
      <c r="RFT189" s="41"/>
      <c r="RFU189" s="46"/>
      <c r="RFV189" s="39"/>
      <c r="RFW189" s="138"/>
      <c r="RFX189" s="1805"/>
      <c r="RFY189" s="1806"/>
      <c r="RFZ189" s="41"/>
      <c r="RGA189" s="41"/>
      <c r="RGB189" s="41"/>
      <c r="RGC189" s="42"/>
      <c r="RGD189" s="41"/>
      <c r="RGE189" s="42"/>
      <c r="RGF189" s="43"/>
      <c r="RGG189" s="29"/>
      <c r="RGH189" s="30"/>
      <c r="RGI189" s="31"/>
      <c r="RGJ189" s="32"/>
      <c r="RGK189" s="32"/>
      <c r="RGL189" s="34"/>
      <c r="RGM189" s="34"/>
      <c r="RGN189" s="34"/>
      <c r="RGO189" s="32"/>
      <c r="RGP189" s="32"/>
      <c r="RGQ189" s="32"/>
      <c r="RGR189" s="34"/>
      <c r="RGS189" s="35"/>
      <c r="RGT189" s="36"/>
      <c r="RGU189" s="45"/>
      <c r="RGV189" s="41"/>
      <c r="RGW189" s="46"/>
      <c r="RGX189" s="39"/>
      <c r="RGY189" s="138"/>
      <c r="RGZ189" s="1805"/>
      <c r="RHA189" s="1806"/>
      <c r="RHB189" s="41"/>
      <c r="RHC189" s="41"/>
      <c r="RHD189" s="41"/>
      <c r="RHE189" s="42"/>
      <c r="RHF189" s="41"/>
      <c r="RHG189" s="42"/>
      <c r="RHH189" s="43"/>
      <c r="RHI189" s="29"/>
      <c r="RHJ189" s="30"/>
      <c r="RHK189" s="31"/>
      <c r="RHL189" s="32"/>
      <c r="RHM189" s="32"/>
      <c r="RHN189" s="34"/>
      <c r="RHO189" s="34"/>
      <c r="RHP189" s="34"/>
      <c r="RHQ189" s="32"/>
      <c r="RHR189" s="32"/>
      <c r="RHS189" s="32"/>
      <c r="RHT189" s="34"/>
      <c r="RHU189" s="35"/>
      <c r="RHV189" s="36"/>
      <c r="RHW189" s="45"/>
      <c r="RHX189" s="41"/>
      <c r="RHY189" s="46"/>
      <c r="RHZ189" s="39"/>
      <c r="RIA189" s="138"/>
      <c r="RIB189" s="1805"/>
      <c r="RIC189" s="1806"/>
      <c r="RID189" s="41"/>
      <c r="RIE189" s="41"/>
      <c r="RIF189" s="41"/>
      <c r="RIG189" s="42"/>
      <c r="RIH189" s="41"/>
      <c r="RII189" s="42"/>
      <c r="RIJ189" s="43"/>
      <c r="RIK189" s="29"/>
      <c r="RIL189" s="30"/>
      <c r="RIM189" s="31"/>
      <c r="RIN189" s="32"/>
      <c r="RIO189" s="32"/>
      <c r="RIP189" s="34"/>
      <c r="RIQ189" s="34"/>
      <c r="RIR189" s="34"/>
      <c r="RIS189" s="32"/>
      <c r="RIT189" s="32"/>
      <c r="RIU189" s="32"/>
      <c r="RIV189" s="34"/>
      <c r="RIW189" s="35"/>
      <c r="RIX189" s="36"/>
      <c r="RIY189" s="45"/>
      <c r="RIZ189" s="41"/>
      <c r="RJA189" s="46"/>
      <c r="RJB189" s="39"/>
      <c r="RJC189" s="138"/>
      <c r="RJD189" s="1805"/>
      <c r="RJE189" s="1806"/>
      <c r="RJF189" s="41"/>
      <c r="RJG189" s="41"/>
      <c r="RJH189" s="41"/>
      <c r="RJI189" s="42"/>
      <c r="RJJ189" s="41"/>
      <c r="RJK189" s="42"/>
      <c r="RJL189" s="43"/>
      <c r="RJM189" s="29"/>
      <c r="RJN189" s="30"/>
      <c r="RJO189" s="31"/>
      <c r="RJP189" s="32"/>
      <c r="RJQ189" s="32"/>
      <c r="RJR189" s="34"/>
      <c r="RJS189" s="34"/>
      <c r="RJT189" s="34"/>
      <c r="RJU189" s="32"/>
      <c r="RJV189" s="32"/>
      <c r="RJW189" s="32"/>
      <c r="RJX189" s="34"/>
      <c r="RJY189" s="35"/>
      <c r="RJZ189" s="36"/>
      <c r="RKA189" s="45"/>
      <c r="RKB189" s="41"/>
      <c r="RKC189" s="46"/>
      <c r="RKD189" s="39"/>
      <c r="RKE189" s="138"/>
      <c r="RKF189" s="1805"/>
      <c r="RKG189" s="1806"/>
      <c r="RKH189" s="41"/>
      <c r="RKI189" s="41"/>
      <c r="RKJ189" s="41"/>
      <c r="RKK189" s="42"/>
      <c r="RKL189" s="41"/>
      <c r="RKM189" s="42"/>
      <c r="RKN189" s="43"/>
      <c r="RKO189" s="29"/>
      <c r="RKP189" s="30"/>
      <c r="RKQ189" s="31"/>
      <c r="RKR189" s="32"/>
      <c r="RKS189" s="32"/>
      <c r="RKT189" s="34"/>
      <c r="RKU189" s="34"/>
      <c r="RKV189" s="34"/>
      <c r="RKW189" s="32"/>
      <c r="RKX189" s="32"/>
      <c r="RKY189" s="32"/>
      <c r="RKZ189" s="34"/>
      <c r="RLA189" s="35"/>
      <c r="RLB189" s="36"/>
      <c r="RLC189" s="45"/>
      <c r="RLD189" s="41"/>
      <c r="RLE189" s="46"/>
      <c r="RLF189" s="39"/>
      <c r="RLG189" s="138"/>
      <c r="RLH189" s="1805"/>
      <c r="RLI189" s="1806"/>
      <c r="RLJ189" s="41"/>
      <c r="RLK189" s="41"/>
      <c r="RLL189" s="41"/>
      <c r="RLM189" s="42"/>
      <c r="RLN189" s="41"/>
      <c r="RLO189" s="42"/>
      <c r="RLP189" s="43"/>
      <c r="RLQ189" s="29"/>
      <c r="RLR189" s="30"/>
      <c r="RLS189" s="31"/>
      <c r="RLT189" s="32"/>
      <c r="RLU189" s="32"/>
      <c r="RLV189" s="34"/>
      <c r="RLW189" s="34"/>
      <c r="RLX189" s="34"/>
      <c r="RLY189" s="32"/>
      <c r="RLZ189" s="32"/>
      <c r="RMA189" s="32"/>
      <c r="RMB189" s="34"/>
      <c r="RMC189" s="35"/>
      <c r="RMD189" s="36"/>
      <c r="RME189" s="45"/>
      <c r="RMF189" s="41"/>
      <c r="RMG189" s="46"/>
      <c r="RMH189" s="39"/>
      <c r="RMI189" s="138"/>
      <c r="RMJ189" s="1805"/>
      <c r="RMK189" s="1806"/>
      <c r="RML189" s="41"/>
      <c r="RMM189" s="41"/>
      <c r="RMN189" s="41"/>
      <c r="RMO189" s="42"/>
      <c r="RMP189" s="41"/>
      <c r="RMQ189" s="42"/>
      <c r="RMR189" s="43"/>
      <c r="RMS189" s="29"/>
      <c r="RMT189" s="30"/>
      <c r="RMU189" s="31"/>
      <c r="RMV189" s="32"/>
      <c r="RMW189" s="32"/>
      <c r="RMX189" s="34"/>
      <c r="RMY189" s="34"/>
      <c r="RMZ189" s="34"/>
      <c r="RNA189" s="32"/>
      <c r="RNB189" s="32"/>
      <c r="RNC189" s="32"/>
      <c r="RND189" s="34"/>
      <c r="RNE189" s="35"/>
      <c r="RNF189" s="36"/>
      <c r="RNG189" s="45"/>
      <c r="RNH189" s="41"/>
      <c r="RNI189" s="46"/>
      <c r="RNJ189" s="39"/>
      <c r="RNK189" s="138"/>
      <c r="RNL189" s="1805"/>
      <c r="RNM189" s="1806"/>
      <c r="RNN189" s="41"/>
      <c r="RNO189" s="41"/>
      <c r="RNP189" s="41"/>
      <c r="RNQ189" s="42"/>
      <c r="RNR189" s="41"/>
      <c r="RNS189" s="42"/>
      <c r="RNT189" s="43"/>
      <c r="RNU189" s="29"/>
      <c r="RNV189" s="30"/>
      <c r="RNW189" s="31"/>
      <c r="RNX189" s="32"/>
      <c r="RNY189" s="32"/>
      <c r="RNZ189" s="34"/>
      <c r="ROA189" s="34"/>
      <c r="ROB189" s="34"/>
      <c r="ROC189" s="32"/>
      <c r="ROD189" s="32"/>
      <c r="ROE189" s="32"/>
      <c r="ROF189" s="34"/>
      <c r="ROG189" s="35"/>
      <c r="ROH189" s="36"/>
      <c r="ROI189" s="45"/>
      <c r="ROJ189" s="41"/>
      <c r="ROK189" s="46"/>
      <c r="ROL189" s="39"/>
      <c r="ROM189" s="138"/>
      <c r="RON189" s="1805"/>
      <c r="ROO189" s="1806"/>
      <c r="ROP189" s="41"/>
      <c r="ROQ189" s="41"/>
      <c r="ROR189" s="41"/>
      <c r="ROS189" s="42"/>
      <c r="ROT189" s="41"/>
      <c r="ROU189" s="42"/>
      <c r="ROV189" s="43"/>
      <c r="ROW189" s="29"/>
      <c r="ROX189" s="30"/>
      <c r="ROY189" s="31"/>
      <c r="ROZ189" s="32"/>
      <c r="RPA189" s="32"/>
      <c r="RPB189" s="34"/>
      <c r="RPC189" s="34"/>
      <c r="RPD189" s="34"/>
      <c r="RPE189" s="32"/>
      <c r="RPF189" s="32"/>
      <c r="RPG189" s="32"/>
      <c r="RPH189" s="34"/>
      <c r="RPI189" s="35"/>
      <c r="RPJ189" s="36"/>
      <c r="RPK189" s="45"/>
      <c r="RPL189" s="41"/>
      <c r="RPM189" s="46"/>
      <c r="RPN189" s="39"/>
      <c r="RPO189" s="138"/>
      <c r="RPP189" s="1805"/>
      <c r="RPQ189" s="1806"/>
      <c r="RPR189" s="41"/>
      <c r="RPS189" s="41"/>
      <c r="RPT189" s="41"/>
      <c r="RPU189" s="42"/>
      <c r="RPV189" s="41"/>
      <c r="RPW189" s="42"/>
      <c r="RPX189" s="43"/>
      <c r="RPY189" s="29"/>
      <c r="RPZ189" s="30"/>
      <c r="RQA189" s="31"/>
      <c r="RQB189" s="32"/>
      <c r="RQC189" s="32"/>
      <c r="RQD189" s="34"/>
      <c r="RQE189" s="34"/>
      <c r="RQF189" s="34"/>
      <c r="RQG189" s="32"/>
      <c r="RQH189" s="32"/>
      <c r="RQI189" s="32"/>
      <c r="RQJ189" s="34"/>
      <c r="RQK189" s="35"/>
      <c r="RQL189" s="36"/>
      <c r="RQM189" s="45"/>
      <c r="RQN189" s="41"/>
      <c r="RQO189" s="46"/>
      <c r="RQP189" s="39"/>
      <c r="RQQ189" s="138"/>
      <c r="RQR189" s="1805"/>
      <c r="RQS189" s="1806"/>
      <c r="RQT189" s="41"/>
      <c r="RQU189" s="41"/>
      <c r="RQV189" s="41"/>
      <c r="RQW189" s="42"/>
      <c r="RQX189" s="41"/>
      <c r="RQY189" s="42"/>
      <c r="RQZ189" s="43"/>
      <c r="RRA189" s="29"/>
      <c r="RRB189" s="30"/>
      <c r="RRC189" s="31"/>
      <c r="RRD189" s="32"/>
      <c r="RRE189" s="32"/>
      <c r="RRF189" s="34"/>
      <c r="RRG189" s="34"/>
      <c r="RRH189" s="34"/>
      <c r="RRI189" s="32"/>
      <c r="RRJ189" s="32"/>
      <c r="RRK189" s="32"/>
      <c r="RRL189" s="34"/>
      <c r="RRM189" s="35"/>
      <c r="RRN189" s="36"/>
      <c r="RRO189" s="45"/>
      <c r="RRP189" s="41"/>
      <c r="RRQ189" s="46"/>
      <c r="RRR189" s="39"/>
      <c r="RRS189" s="138"/>
      <c r="RRT189" s="1805"/>
      <c r="RRU189" s="1806"/>
      <c r="RRV189" s="41"/>
      <c r="RRW189" s="41"/>
      <c r="RRX189" s="41"/>
      <c r="RRY189" s="42"/>
      <c r="RRZ189" s="41"/>
      <c r="RSA189" s="42"/>
      <c r="RSB189" s="43"/>
      <c r="RSC189" s="29"/>
      <c r="RSD189" s="30"/>
      <c r="RSE189" s="31"/>
      <c r="RSF189" s="32"/>
      <c r="RSG189" s="32"/>
      <c r="RSH189" s="34"/>
      <c r="RSI189" s="34"/>
      <c r="RSJ189" s="34"/>
      <c r="RSK189" s="32"/>
      <c r="RSL189" s="32"/>
      <c r="RSM189" s="32"/>
      <c r="RSN189" s="34"/>
      <c r="RSO189" s="35"/>
      <c r="RSP189" s="36"/>
      <c r="RSQ189" s="45"/>
      <c r="RSR189" s="41"/>
      <c r="RSS189" s="46"/>
      <c r="RST189" s="39"/>
      <c r="RSU189" s="138"/>
      <c r="RSV189" s="1805"/>
      <c r="RSW189" s="1806"/>
      <c r="RSX189" s="41"/>
      <c r="RSY189" s="41"/>
      <c r="RSZ189" s="41"/>
      <c r="RTA189" s="42"/>
      <c r="RTB189" s="41"/>
      <c r="RTC189" s="42"/>
      <c r="RTD189" s="43"/>
      <c r="RTE189" s="29"/>
      <c r="RTF189" s="30"/>
      <c r="RTG189" s="31"/>
      <c r="RTH189" s="32"/>
      <c r="RTI189" s="32"/>
      <c r="RTJ189" s="34"/>
      <c r="RTK189" s="34"/>
      <c r="RTL189" s="34"/>
      <c r="RTM189" s="32"/>
      <c r="RTN189" s="32"/>
      <c r="RTO189" s="32"/>
      <c r="RTP189" s="34"/>
      <c r="RTQ189" s="35"/>
      <c r="RTR189" s="36"/>
      <c r="RTS189" s="45"/>
      <c r="RTT189" s="41"/>
      <c r="RTU189" s="46"/>
      <c r="RTV189" s="39"/>
      <c r="RTW189" s="138"/>
      <c r="RTX189" s="1805"/>
      <c r="RTY189" s="1806"/>
      <c r="RTZ189" s="41"/>
      <c r="RUA189" s="41"/>
      <c r="RUB189" s="41"/>
      <c r="RUC189" s="42"/>
      <c r="RUD189" s="41"/>
      <c r="RUE189" s="42"/>
      <c r="RUF189" s="43"/>
      <c r="RUG189" s="29"/>
      <c r="RUH189" s="30"/>
      <c r="RUI189" s="31"/>
      <c r="RUJ189" s="32"/>
      <c r="RUK189" s="32"/>
      <c r="RUL189" s="34"/>
      <c r="RUM189" s="34"/>
      <c r="RUN189" s="34"/>
      <c r="RUO189" s="32"/>
      <c r="RUP189" s="32"/>
      <c r="RUQ189" s="32"/>
      <c r="RUR189" s="34"/>
      <c r="RUS189" s="35"/>
      <c r="RUT189" s="36"/>
      <c r="RUU189" s="45"/>
      <c r="RUV189" s="41"/>
      <c r="RUW189" s="46"/>
      <c r="RUX189" s="39"/>
      <c r="RUY189" s="138"/>
      <c r="RUZ189" s="1805"/>
      <c r="RVA189" s="1806"/>
      <c r="RVB189" s="41"/>
      <c r="RVC189" s="41"/>
      <c r="RVD189" s="41"/>
      <c r="RVE189" s="42"/>
      <c r="RVF189" s="41"/>
      <c r="RVG189" s="42"/>
      <c r="RVH189" s="43"/>
      <c r="RVI189" s="29"/>
      <c r="RVJ189" s="30"/>
      <c r="RVK189" s="31"/>
      <c r="RVL189" s="32"/>
      <c r="RVM189" s="32"/>
      <c r="RVN189" s="34"/>
      <c r="RVO189" s="34"/>
      <c r="RVP189" s="34"/>
      <c r="RVQ189" s="32"/>
      <c r="RVR189" s="32"/>
      <c r="RVS189" s="32"/>
      <c r="RVT189" s="34"/>
      <c r="RVU189" s="35"/>
      <c r="RVV189" s="36"/>
      <c r="RVW189" s="45"/>
      <c r="RVX189" s="41"/>
      <c r="RVY189" s="46"/>
      <c r="RVZ189" s="39"/>
      <c r="RWA189" s="138"/>
      <c r="RWB189" s="1805"/>
      <c r="RWC189" s="1806"/>
      <c r="RWD189" s="41"/>
      <c r="RWE189" s="41"/>
      <c r="RWF189" s="41"/>
      <c r="RWG189" s="42"/>
      <c r="RWH189" s="41"/>
      <c r="RWI189" s="42"/>
      <c r="RWJ189" s="43"/>
      <c r="RWK189" s="29"/>
      <c r="RWL189" s="30"/>
      <c r="RWM189" s="31"/>
      <c r="RWN189" s="32"/>
      <c r="RWO189" s="32"/>
      <c r="RWP189" s="34"/>
      <c r="RWQ189" s="34"/>
      <c r="RWR189" s="34"/>
      <c r="RWS189" s="32"/>
      <c r="RWT189" s="32"/>
      <c r="RWU189" s="32"/>
      <c r="RWV189" s="34"/>
      <c r="RWW189" s="35"/>
      <c r="RWX189" s="36"/>
      <c r="RWY189" s="45"/>
      <c r="RWZ189" s="41"/>
      <c r="RXA189" s="46"/>
      <c r="RXB189" s="39"/>
      <c r="RXC189" s="138"/>
      <c r="RXD189" s="1805"/>
      <c r="RXE189" s="1806"/>
      <c r="RXF189" s="41"/>
      <c r="RXG189" s="41"/>
      <c r="RXH189" s="41"/>
      <c r="RXI189" s="42"/>
      <c r="RXJ189" s="41"/>
      <c r="RXK189" s="42"/>
      <c r="RXL189" s="43"/>
      <c r="RXM189" s="29"/>
      <c r="RXN189" s="30"/>
      <c r="RXO189" s="31"/>
      <c r="RXP189" s="32"/>
      <c r="RXQ189" s="32"/>
      <c r="RXR189" s="34"/>
      <c r="RXS189" s="34"/>
      <c r="RXT189" s="34"/>
      <c r="RXU189" s="32"/>
      <c r="RXV189" s="32"/>
      <c r="RXW189" s="32"/>
      <c r="RXX189" s="34"/>
      <c r="RXY189" s="35"/>
      <c r="RXZ189" s="36"/>
      <c r="RYA189" s="45"/>
      <c r="RYB189" s="41"/>
      <c r="RYC189" s="46"/>
      <c r="RYD189" s="39"/>
      <c r="RYE189" s="138"/>
      <c r="RYF189" s="1805"/>
      <c r="RYG189" s="1806"/>
      <c r="RYH189" s="41"/>
      <c r="RYI189" s="41"/>
      <c r="RYJ189" s="41"/>
      <c r="RYK189" s="42"/>
      <c r="RYL189" s="41"/>
      <c r="RYM189" s="42"/>
      <c r="RYN189" s="43"/>
      <c r="RYO189" s="29"/>
      <c r="RYP189" s="30"/>
      <c r="RYQ189" s="31"/>
      <c r="RYR189" s="32"/>
      <c r="RYS189" s="32"/>
      <c r="RYT189" s="34"/>
      <c r="RYU189" s="34"/>
      <c r="RYV189" s="34"/>
      <c r="RYW189" s="32"/>
      <c r="RYX189" s="32"/>
      <c r="RYY189" s="32"/>
      <c r="RYZ189" s="34"/>
      <c r="RZA189" s="35"/>
      <c r="RZB189" s="36"/>
      <c r="RZC189" s="45"/>
      <c r="RZD189" s="41"/>
      <c r="RZE189" s="46"/>
      <c r="RZF189" s="39"/>
      <c r="RZG189" s="138"/>
      <c r="RZH189" s="1805"/>
      <c r="RZI189" s="1806"/>
      <c r="RZJ189" s="41"/>
      <c r="RZK189" s="41"/>
      <c r="RZL189" s="41"/>
      <c r="RZM189" s="42"/>
      <c r="RZN189" s="41"/>
      <c r="RZO189" s="42"/>
      <c r="RZP189" s="43"/>
      <c r="RZQ189" s="29"/>
      <c r="RZR189" s="30"/>
      <c r="RZS189" s="31"/>
      <c r="RZT189" s="32"/>
      <c r="RZU189" s="32"/>
      <c r="RZV189" s="34"/>
      <c r="RZW189" s="34"/>
      <c r="RZX189" s="34"/>
      <c r="RZY189" s="32"/>
      <c r="RZZ189" s="32"/>
      <c r="SAA189" s="32"/>
      <c r="SAB189" s="34"/>
      <c r="SAC189" s="35"/>
      <c r="SAD189" s="36"/>
      <c r="SAE189" s="45"/>
      <c r="SAF189" s="41"/>
      <c r="SAG189" s="46"/>
      <c r="SAH189" s="39"/>
      <c r="SAI189" s="138"/>
      <c r="SAJ189" s="1805"/>
      <c r="SAK189" s="1806"/>
      <c r="SAL189" s="41"/>
      <c r="SAM189" s="41"/>
      <c r="SAN189" s="41"/>
      <c r="SAO189" s="42"/>
      <c r="SAP189" s="41"/>
      <c r="SAQ189" s="42"/>
      <c r="SAR189" s="43"/>
      <c r="SAS189" s="29"/>
      <c r="SAT189" s="30"/>
      <c r="SAU189" s="31"/>
      <c r="SAV189" s="32"/>
      <c r="SAW189" s="32"/>
      <c r="SAX189" s="34"/>
      <c r="SAY189" s="34"/>
      <c r="SAZ189" s="34"/>
      <c r="SBA189" s="32"/>
      <c r="SBB189" s="32"/>
      <c r="SBC189" s="32"/>
      <c r="SBD189" s="34"/>
      <c r="SBE189" s="35"/>
      <c r="SBF189" s="36"/>
      <c r="SBG189" s="45"/>
      <c r="SBH189" s="41"/>
      <c r="SBI189" s="46"/>
      <c r="SBJ189" s="39"/>
      <c r="SBK189" s="138"/>
      <c r="SBL189" s="1805"/>
      <c r="SBM189" s="1806"/>
      <c r="SBN189" s="41"/>
      <c r="SBO189" s="41"/>
      <c r="SBP189" s="41"/>
      <c r="SBQ189" s="42"/>
      <c r="SBR189" s="41"/>
      <c r="SBS189" s="42"/>
      <c r="SBT189" s="43"/>
      <c r="SBU189" s="29"/>
      <c r="SBV189" s="30"/>
      <c r="SBW189" s="31"/>
      <c r="SBX189" s="32"/>
      <c r="SBY189" s="32"/>
      <c r="SBZ189" s="34"/>
      <c r="SCA189" s="34"/>
      <c r="SCB189" s="34"/>
      <c r="SCC189" s="32"/>
      <c r="SCD189" s="32"/>
      <c r="SCE189" s="32"/>
      <c r="SCF189" s="34"/>
      <c r="SCG189" s="35"/>
      <c r="SCH189" s="36"/>
      <c r="SCI189" s="45"/>
      <c r="SCJ189" s="41"/>
      <c r="SCK189" s="46"/>
      <c r="SCL189" s="39"/>
      <c r="SCM189" s="138"/>
      <c r="SCN189" s="1805"/>
      <c r="SCO189" s="1806"/>
      <c r="SCP189" s="41"/>
      <c r="SCQ189" s="41"/>
      <c r="SCR189" s="41"/>
      <c r="SCS189" s="42"/>
      <c r="SCT189" s="41"/>
      <c r="SCU189" s="42"/>
      <c r="SCV189" s="43"/>
      <c r="SCW189" s="29"/>
      <c r="SCX189" s="30"/>
      <c r="SCY189" s="31"/>
      <c r="SCZ189" s="32"/>
      <c r="SDA189" s="32"/>
      <c r="SDB189" s="34"/>
      <c r="SDC189" s="34"/>
      <c r="SDD189" s="34"/>
      <c r="SDE189" s="32"/>
      <c r="SDF189" s="32"/>
      <c r="SDG189" s="32"/>
      <c r="SDH189" s="34"/>
      <c r="SDI189" s="35"/>
      <c r="SDJ189" s="36"/>
      <c r="SDK189" s="45"/>
      <c r="SDL189" s="41"/>
      <c r="SDM189" s="46"/>
      <c r="SDN189" s="39"/>
      <c r="SDO189" s="138"/>
      <c r="SDP189" s="1805"/>
      <c r="SDQ189" s="1806"/>
      <c r="SDR189" s="41"/>
      <c r="SDS189" s="41"/>
      <c r="SDT189" s="41"/>
      <c r="SDU189" s="42"/>
      <c r="SDV189" s="41"/>
      <c r="SDW189" s="42"/>
      <c r="SDX189" s="43"/>
      <c r="SDY189" s="29"/>
      <c r="SDZ189" s="30"/>
      <c r="SEA189" s="31"/>
      <c r="SEB189" s="32"/>
      <c r="SEC189" s="32"/>
      <c r="SED189" s="34"/>
      <c r="SEE189" s="34"/>
      <c r="SEF189" s="34"/>
      <c r="SEG189" s="32"/>
      <c r="SEH189" s="32"/>
      <c r="SEI189" s="32"/>
      <c r="SEJ189" s="34"/>
      <c r="SEK189" s="35"/>
      <c r="SEL189" s="36"/>
      <c r="SEM189" s="45"/>
      <c r="SEN189" s="41"/>
      <c r="SEO189" s="46"/>
      <c r="SEP189" s="39"/>
      <c r="SEQ189" s="138"/>
      <c r="SER189" s="1805"/>
      <c r="SES189" s="1806"/>
      <c r="SET189" s="41"/>
      <c r="SEU189" s="41"/>
      <c r="SEV189" s="41"/>
      <c r="SEW189" s="42"/>
      <c r="SEX189" s="41"/>
      <c r="SEY189" s="42"/>
      <c r="SEZ189" s="43"/>
      <c r="SFA189" s="29"/>
      <c r="SFB189" s="30"/>
      <c r="SFC189" s="31"/>
      <c r="SFD189" s="32"/>
      <c r="SFE189" s="32"/>
      <c r="SFF189" s="34"/>
      <c r="SFG189" s="34"/>
      <c r="SFH189" s="34"/>
      <c r="SFI189" s="32"/>
      <c r="SFJ189" s="32"/>
      <c r="SFK189" s="32"/>
      <c r="SFL189" s="34"/>
      <c r="SFM189" s="35"/>
      <c r="SFN189" s="36"/>
      <c r="SFO189" s="45"/>
      <c r="SFP189" s="41"/>
      <c r="SFQ189" s="46"/>
      <c r="SFR189" s="39"/>
      <c r="SFS189" s="138"/>
      <c r="SFT189" s="1805"/>
      <c r="SFU189" s="1806"/>
      <c r="SFV189" s="41"/>
      <c r="SFW189" s="41"/>
      <c r="SFX189" s="41"/>
      <c r="SFY189" s="42"/>
      <c r="SFZ189" s="41"/>
      <c r="SGA189" s="42"/>
      <c r="SGB189" s="43"/>
      <c r="SGC189" s="29"/>
      <c r="SGD189" s="30"/>
      <c r="SGE189" s="31"/>
      <c r="SGF189" s="32"/>
      <c r="SGG189" s="32"/>
      <c r="SGH189" s="34"/>
      <c r="SGI189" s="34"/>
      <c r="SGJ189" s="34"/>
      <c r="SGK189" s="32"/>
      <c r="SGL189" s="32"/>
      <c r="SGM189" s="32"/>
      <c r="SGN189" s="34"/>
      <c r="SGO189" s="35"/>
      <c r="SGP189" s="36"/>
      <c r="SGQ189" s="45"/>
      <c r="SGR189" s="41"/>
      <c r="SGS189" s="46"/>
      <c r="SGT189" s="39"/>
      <c r="SGU189" s="138"/>
      <c r="SGV189" s="1805"/>
      <c r="SGW189" s="1806"/>
      <c r="SGX189" s="41"/>
      <c r="SGY189" s="41"/>
      <c r="SGZ189" s="41"/>
      <c r="SHA189" s="42"/>
      <c r="SHB189" s="41"/>
      <c r="SHC189" s="42"/>
      <c r="SHD189" s="43"/>
      <c r="SHE189" s="29"/>
      <c r="SHF189" s="30"/>
      <c r="SHG189" s="31"/>
      <c r="SHH189" s="32"/>
      <c r="SHI189" s="32"/>
      <c r="SHJ189" s="34"/>
      <c r="SHK189" s="34"/>
      <c r="SHL189" s="34"/>
      <c r="SHM189" s="32"/>
      <c r="SHN189" s="32"/>
      <c r="SHO189" s="32"/>
      <c r="SHP189" s="34"/>
      <c r="SHQ189" s="35"/>
      <c r="SHR189" s="36"/>
      <c r="SHS189" s="45"/>
      <c r="SHT189" s="41"/>
      <c r="SHU189" s="46"/>
      <c r="SHV189" s="39"/>
      <c r="SHW189" s="138"/>
      <c r="SHX189" s="1805"/>
      <c r="SHY189" s="1806"/>
      <c r="SHZ189" s="41"/>
      <c r="SIA189" s="41"/>
      <c r="SIB189" s="41"/>
      <c r="SIC189" s="42"/>
      <c r="SID189" s="41"/>
      <c r="SIE189" s="42"/>
      <c r="SIF189" s="43"/>
      <c r="SIG189" s="29"/>
      <c r="SIH189" s="30"/>
      <c r="SII189" s="31"/>
      <c r="SIJ189" s="32"/>
      <c r="SIK189" s="32"/>
      <c r="SIL189" s="34"/>
      <c r="SIM189" s="34"/>
      <c r="SIN189" s="34"/>
      <c r="SIO189" s="32"/>
      <c r="SIP189" s="32"/>
      <c r="SIQ189" s="32"/>
      <c r="SIR189" s="34"/>
      <c r="SIS189" s="35"/>
      <c r="SIT189" s="36"/>
      <c r="SIU189" s="45"/>
      <c r="SIV189" s="41"/>
      <c r="SIW189" s="46"/>
      <c r="SIX189" s="39"/>
      <c r="SIY189" s="138"/>
      <c r="SIZ189" s="1805"/>
      <c r="SJA189" s="1806"/>
      <c r="SJB189" s="41"/>
      <c r="SJC189" s="41"/>
      <c r="SJD189" s="41"/>
      <c r="SJE189" s="42"/>
      <c r="SJF189" s="41"/>
      <c r="SJG189" s="42"/>
      <c r="SJH189" s="43"/>
      <c r="SJI189" s="29"/>
      <c r="SJJ189" s="30"/>
      <c r="SJK189" s="31"/>
      <c r="SJL189" s="32"/>
      <c r="SJM189" s="32"/>
      <c r="SJN189" s="34"/>
      <c r="SJO189" s="34"/>
      <c r="SJP189" s="34"/>
      <c r="SJQ189" s="32"/>
      <c r="SJR189" s="32"/>
      <c r="SJS189" s="32"/>
      <c r="SJT189" s="34"/>
      <c r="SJU189" s="35"/>
      <c r="SJV189" s="36"/>
      <c r="SJW189" s="45"/>
      <c r="SJX189" s="41"/>
      <c r="SJY189" s="46"/>
      <c r="SJZ189" s="39"/>
      <c r="SKA189" s="138"/>
      <c r="SKB189" s="1805"/>
      <c r="SKC189" s="1806"/>
      <c r="SKD189" s="41"/>
      <c r="SKE189" s="41"/>
      <c r="SKF189" s="41"/>
      <c r="SKG189" s="42"/>
      <c r="SKH189" s="41"/>
      <c r="SKI189" s="42"/>
      <c r="SKJ189" s="43"/>
      <c r="SKK189" s="29"/>
      <c r="SKL189" s="30"/>
      <c r="SKM189" s="31"/>
      <c r="SKN189" s="32"/>
      <c r="SKO189" s="32"/>
      <c r="SKP189" s="34"/>
      <c r="SKQ189" s="34"/>
      <c r="SKR189" s="34"/>
      <c r="SKS189" s="32"/>
      <c r="SKT189" s="32"/>
      <c r="SKU189" s="32"/>
      <c r="SKV189" s="34"/>
      <c r="SKW189" s="35"/>
      <c r="SKX189" s="36"/>
      <c r="SKY189" s="45"/>
      <c r="SKZ189" s="41"/>
      <c r="SLA189" s="46"/>
      <c r="SLB189" s="39"/>
      <c r="SLC189" s="138"/>
      <c r="SLD189" s="1805"/>
      <c r="SLE189" s="1806"/>
      <c r="SLF189" s="41"/>
      <c r="SLG189" s="41"/>
      <c r="SLH189" s="41"/>
      <c r="SLI189" s="42"/>
      <c r="SLJ189" s="41"/>
      <c r="SLK189" s="42"/>
      <c r="SLL189" s="43"/>
      <c r="SLM189" s="29"/>
      <c r="SLN189" s="30"/>
      <c r="SLO189" s="31"/>
      <c r="SLP189" s="32"/>
      <c r="SLQ189" s="32"/>
      <c r="SLR189" s="34"/>
      <c r="SLS189" s="34"/>
      <c r="SLT189" s="34"/>
      <c r="SLU189" s="32"/>
      <c r="SLV189" s="32"/>
      <c r="SLW189" s="32"/>
      <c r="SLX189" s="34"/>
      <c r="SLY189" s="35"/>
      <c r="SLZ189" s="36"/>
      <c r="SMA189" s="45"/>
      <c r="SMB189" s="41"/>
      <c r="SMC189" s="46"/>
      <c r="SMD189" s="39"/>
      <c r="SME189" s="138"/>
      <c r="SMF189" s="1805"/>
      <c r="SMG189" s="1806"/>
      <c r="SMH189" s="41"/>
      <c r="SMI189" s="41"/>
      <c r="SMJ189" s="41"/>
      <c r="SMK189" s="42"/>
      <c r="SML189" s="41"/>
      <c r="SMM189" s="42"/>
      <c r="SMN189" s="43"/>
      <c r="SMO189" s="29"/>
      <c r="SMP189" s="30"/>
      <c r="SMQ189" s="31"/>
      <c r="SMR189" s="32"/>
      <c r="SMS189" s="32"/>
      <c r="SMT189" s="34"/>
      <c r="SMU189" s="34"/>
      <c r="SMV189" s="34"/>
      <c r="SMW189" s="32"/>
      <c r="SMX189" s="32"/>
      <c r="SMY189" s="32"/>
      <c r="SMZ189" s="34"/>
      <c r="SNA189" s="35"/>
      <c r="SNB189" s="36"/>
      <c r="SNC189" s="45"/>
      <c r="SND189" s="41"/>
      <c r="SNE189" s="46"/>
      <c r="SNF189" s="39"/>
      <c r="SNG189" s="138"/>
      <c r="SNH189" s="1805"/>
      <c r="SNI189" s="1806"/>
      <c r="SNJ189" s="41"/>
      <c r="SNK189" s="41"/>
      <c r="SNL189" s="41"/>
      <c r="SNM189" s="42"/>
      <c r="SNN189" s="41"/>
      <c r="SNO189" s="42"/>
      <c r="SNP189" s="43"/>
      <c r="SNQ189" s="29"/>
      <c r="SNR189" s="30"/>
      <c r="SNS189" s="31"/>
      <c r="SNT189" s="32"/>
      <c r="SNU189" s="32"/>
      <c r="SNV189" s="34"/>
      <c r="SNW189" s="34"/>
      <c r="SNX189" s="34"/>
      <c r="SNY189" s="32"/>
      <c r="SNZ189" s="32"/>
      <c r="SOA189" s="32"/>
      <c r="SOB189" s="34"/>
      <c r="SOC189" s="35"/>
      <c r="SOD189" s="36"/>
      <c r="SOE189" s="45"/>
      <c r="SOF189" s="41"/>
      <c r="SOG189" s="46"/>
      <c r="SOH189" s="39"/>
      <c r="SOI189" s="138"/>
      <c r="SOJ189" s="1805"/>
      <c r="SOK189" s="1806"/>
      <c r="SOL189" s="41"/>
      <c r="SOM189" s="41"/>
      <c r="SON189" s="41"/>
      <c r="SOO189" s="42"/>
      <c r="SOP189" s="41"/>
      <c r="SOQ189" s="42"/>
      <c r="SOR189" s="43"/>
      <c r="SOS189" s="29"/>
      <c r="SOT189" s="30"/>
      <c r="SOU189" s="31"/>
      <c r="SOV189" s="32"/>
      <c r="SOW189" s="32"/>
      <c r="SOX189" s="34"/>
      <c r="SOY189" s="34"/>
      <c r="SOZ189" s="34"/>
      <c r="SPA189" s="32"/>
      <c r="SPB189" s="32"/>
      <c r="SPC189" s="32"/>
      <c r="SPD189" s="34"/>
      <c r="SPE189" s="35"/>
      <c r="SPF189" s="36"/>
      <c r="SPG189" s="45"/>
      <c r="SPH189" s="41"/>
      <c r="SPI189" s="46"/>
      <c r="SPJ189" s="39"/>
      <c r="SPK189" s="138"/>
      <c r="SPL189" s="1805"/>
      <c r="SPM189" s="1806"/>
      <c r="SPN189" s="41"/>
      <c r="SPO189" s="41"/>
      <c r="SPP189" s="41"/>
      <c r="SPQ189" s="42"/>
      <c r="SPR189" s="41"/>
      <c r="SPS189" s="42"/>
      <c r="SPT189" s="43"/>
      <c r="SPU189" s="29"/>
      <c r="SPV189" s="30"/>
      <c r="SPW189" s="31"/>
      <c r="SPX189" s="32"/>
      <c r="SPY189" s="32"/>
      <c r="SPZ189" s="34"/>
      <c r="SQA189" s="34"/>
      <c r="SQB189" s="34"/>
      <c r="SQC189" s="32"/>
      <c r="SQD189" s="32"/>
      <c r="SQE189" s="32"/>
      <c r="SQF189" s="34"/>
      <c r="SQG189" s="35"/>
      <c r="SQH189" s="36"/>
      <c r="SQI189" s="45"/>
      <c r="SQJ189" s="41"/>
      <c r="SQK189" s="46"/>
      <c r="SQL189" s="39"/>
      <c r="SQM189" s="138"/>
      <c r="SQN189" s="1805"/>
      <c r="SQO189" s="1806"/>
      <c r="SQP189" s="41"/>
      <c r="SQQ189" s="41"/>
      <c r="SQR189" s="41"/>
      <c r="SQS189" s="42"/>
      <c r="SQT189" s="41"/>
      <c r="SQU189" s="42"/>
      <c r="SQV189" s="43"/>
      <c r="SQW189" s="29"/>
      <c r="SQX189" s="30"/>
      <c r="SQY189" s="31"/>
      <c r="SQZ189" s="32"/>
      <c r="SRA189" s="32"/>
      <c r="SRB189" s="34"/>
      <c r="SRC189" s="34"/>
      <c r="SRD189" s="34"/>
      <c r="SRE189" s="32"/>
      <c r="SRF189" s="32"/>
      <c r="SRG189" s="32"/>
      <c r="SRH189" s="34"/>
      <c r="SRI189" s="35"/>
      <c r="SRJ189" s="36"/>
      <c r="SRK189" s="45"/>
      <c r="SRL189" s="41"/>
      <c r="SRM189" s="46"/>
      <c r="SRN189" s="39"/>
      <c r="SRO189" s="138"/>
      <c r="SRP189" s="1805"/>
      <c r="SRQ189" s="1806"/>
      <c r="SRR189" s="41"/>
      <c r="SRS189" s="41"/>
      <c r="SRT189" s="41"/>
      <c r="SRU189" s="42"/>
      <c r="SRV189" s="41"/>
      <c r="SRW189" s="42"/>
      <c r="SRX189" s="43"/>
      <c r="SRY189" s="29"/>
      <c r="SRZ189" s="30"/>
      <c r="SSA189" s="31"/>
      <c r="SSB189" s="32"/>
      <c r="SSC189" s="32"/>
      <c r="SSD189" s="34"/>
      <c r="SSE189" s="34"/>
      <c r="SSF189" s="34"/>
      <c r="SSG189" s="32"/>
      <c r="SSH189" s="32"/>
      <c r="SSI189" s="32"/>
      <c r="SSJ189" s="34"/>
      <c r="SSK189" s="35"/>
      <c r="SSL189" s="36"/>
      <c r="SSM189" s="45"/>
      <c r="SSN189" s="41"/>
      <c r="SSO189" s="46"/>
      <c r="SSP189" s="39"/>
      <c r="SSQ189" s="138"/>
      <c r="SSR189" s="1805"/>
      <c r="SSS189" s="1806"/>
      <c r="SST189" s="41"/>
      <c r="SSU189" s="41"/>
      <c r="SSV189" s="41"/>
      <c r="SSW189" s="42"/>
      <c r="SSX189" s="41"/>
      <c r="SSY189" s="42"/>
      <c r="SSZ189" s="43"/>
      <c r="STA189" s="29"/>
      <c r="STB189" s="30"/>
      <c r="STC189" s="31"/>
      <c r="STD189" s="32"/>
      <c r="STE189" s="32"/>
      <c r="STF189" s="34"/>
      <c r="STG189" s="34"/>
      <c r="STH189" s="34"/>
      <c r="STI189" s="32"/>
      <c r="STJ189" s="32"/>
      <c r="STK189" s="32"/>
      <c r="STL189" s="34"/>
      <c r="STM189" s="35"/>
      <c r="STN189" s="36"/>
      <c r="STO189" s="45"/>
      <c r="STP189" s="41"/>
      <c r="STQ189" s="46"/>
      <c r="STR189" s="39"/>
      <c r="STS189" s="138"/>
      <c r="STT189" s="1805"/>
      <c r="STU189" s="1806"/>
      <c r="STV189" s="41"/>
      <c r="STW189" s="41"/>
      <c r="STX189" s="41"/>
      <c r="STY189" s="42"/>
      <c r="STZ189" s="41"/>
      <c r="SUA189" s="42"/>
      <c r="SUB189" s="43"/>
      <c r="SUC189" s="29"/>
      <c r="SUD189" s="30"/>
      <c r="SUE189" s="31"/>
      <c r="SUF189" s="32"/>
      <c r="SUG189" s="32"/>
      <c r="SUH189" s="34"/>
      <c r="SUI189" s="34"/>
      <c r="SUJ189" s="34"/>
      <c r="SUK189" s="32"/>
      <c r="SUL189" s="32"/>
      <c r="SUM189" s="32"/>
      <c r="SUN189" s="34"/>
      <c r="SUO189" s="35"/>
      <c r="SUP189" s="36"/>
      <c r="SUQ189" s="45"/>
      <c r="SUR189" s="41"/>
      <c r="SUS189" s="46"/>
      <c r="SUT189" s="39"/>
      <c r="SUU189" s="138"/>
      <c r="SUV189" s="1805"/>
      <c r="SUW189" s="1806"/>
      <c r="SUX189" s="41"/>
      <c r="SUY189" s="41"/>
      <c r="SUZ189" s="41"/>
      <c r="SVA189" s="42"/>
      <c r="SVB189" s="41"/>
      <c r="SVC189" s="42"/>
      <c r="SVD189" s="43"/>
      <c r="SVE189" s="29"/>
      <c r="SVF189" s="30"/>
      <c r="SVG189" s="31"/>
      <c r="SVH189" s="32"/>
      <c r="SVI189" s="32"/>
      <c r="SVJ189" s="34"/>
      <c r="SVK189" s="34"/>
      <c r="SVL189" s="34"/>
      <c r="SVM189" s="32"/>
      <c r="SVN189" s="32"/>
      <c r="SVO189" s="32"/>
      <c r="SVP189" s="34"/>
      <c r="SVQ189" s="35"/>
      <c r="SVR189" s="36"/>
      <c r="SVS189" s="45"/>
      <c r="SVT189" s="41"/>
      <c r="SVU189" s="46"/>
      <c r="SVV189" s="39"/>
      <c r="SVW189" s="138"/>
      <c r="SVX189" s="1805"/>
      <c r="SVY189" s="1806"/>
      <c r="SVZ189" s="41"/>
      <c r="SWA189" s="41"/>
      <c r="SWB189" s="41"/>
      <c r="SWC189" s="42"/>
      <c r="SWD189" s="41"/>
      <c r="SWE189" s="42"/>
      <c r="SWF189" s="43"/>
      <c r="SWG189" s="29"/>
      <c r="SWH189" s="30"/>
      <c r="SWI189" s="31"/>
      <c r="SWJ189" s="32"/>
      <c r="SWK189" s="32"/>
      <c r="SWL189" s="34"/>
      <c r="SWM189" s="34"/>
      <c r="SWN189" s="34"/>
      <c r="SWO189" s="32"/>
      <c r="SWP189" s="32"/>
      <c r="SWQ189" s="32"/>
      <c r="SWR189" s="34"/>
      <c r="SWS189" s="35"/>
      <c r="SWT189" s="36"/>
      <c r="SWU189" s="45"/>
      <c r="SWV189" s="41"/>
      <c r="SWW189" s="46"/>
      <c r="SWX189" s="39"/>
      <c r="SWY189" s="138"/>
      <c r="SWZ189" s="1805"/>
      <c r="SXA189" s="1806"/>
      <c r="SXB189" s="41"/>
      <c r="SXC189" s="41"/>
      <c r="SXD189" s="41"/>
      <c r="SXE189" s="42"/>
      <c r="SXF189" s="41"/>
      <c r="SXG189" s="42"/>
      <c r="SXH189" s="43"/>
      <c r="SXI189" s="29"/>
      <c r="SXJ189" s="30"/>
      <c r="SXK189" s="31"/>
      <c r="SXL189" s="32"/>
      <c r="SXM189" s="32"/>
      <c r="SXN189" s="34"/>
      <c r="SXO189" s="34"/>
      <c r="SXP189" s="34"/>
      <c r="SXQ189" s="32"/>
      <c r="SXR189" s="32"/>
      <c r="SXS189" s="32"/>
      <c r="SXT189" s="34"/>
      <c r="SXU189" s="35"/>
      <c r="SXV189" s="36"/>
      <c r="SXW189" s="45"/>
      <c r="SXX189" s="41"/>
      <c r="SXY189" s="46"/>
      <c r="SXZ189" s="39"/>
      <c r="SYA189" s="138"/>
      <c r="SYB189" s="1805"/>
      <c r="SYC189" s="1806"/>
      <c r="SYD189" s="41"/>
      <c r="SYE189" s="41"/>
      <c r="SYF189" s="41"/>
      <c r="SYG189" s="42"/>
      <c r="SYH189" s="41"/>
      <c r="SYI189" s="42"/>
      <c r="SYJ189" s="43"/>
      <c r="SYK189" s="29"/>
      <c r="SYL189" s="30"/>
      <c r="SYM189" s="31"/>
      <c r="SYN189" s="32"/>
      <c r="SYO189" s="32"/>
      <c r="SYP189" s="34"/>
      <c r="SYQ189" s="34"/>
      <c r="SYR189" s="34"/>
      <c r="SYS189" s="32"/>
      <c r="SYT189" s="32"/>
      <c r="SYU189" s="32"/>
      <c r="SYV189" s="34"/>
      <c r="SYW189" s="35"/>
      <c r="SYX189" s="36"/>
      <c r="SYY189" s="45"/>
      <c r="SYZ189" s="41"/>
      <c r="SZA189" s="46"/>
      <c r="SZB189" s="39"/>
      <c r="SZC189" s="138"/>
      <c r="SZD189" s="1805"/>
      <c r="SZE189" s="1806"/>
      <c r="SZF189" s="41"/>
      <c r="SZG189" s="41"/>
      <c r="SZH189" s="41"/>
      <c r="SZI189" s="42"/>
      <c r="SZJ189" s="41"/>
      <c r="SZK189" s="42"/>
      <c r="SZL189" s="43"/>
      <c r="SZM189" s="29"/>
      <c r="SZN189" s="30"/>
      <c r="SZO189" s="31"/>
      <c r="SZP189" s="32"/>
      <c r="SZQ189" s="32"/>
      <c r="SZR189" s="34"/>
      <c r="SZS189" s="34"/>
      <c r="SZT189" s="34"/>
      <c r="SZU189" s="32"/>
      <c r="SZV189" s="32"/>
      <c r="SZW189" s="32"/>
      <c r="SZX189" s="34"/>
      <c r="SZY189" s="35"/>
      <c r="SZZ189" s="36"/>
      <c r="TAA189" s="45"/>
      <c r="TAB189" s="41"/>
      <c r="TAC189" s="46"/>
      <c r="TAD189" s="39"/>
      <c r="TAE189" s="138"/>
      <c r="TAF189" s="1805"/>
      <c r="TAG189" s="1806"/>
      <c r="TAH189" s="41"/>
      <c r="TAI189" s="41"/>
      <c r="TAJ189" s="41"/>
      <c r="TAK189" s="42"/>
      <c r="TAL189" s="41"/>
      <c r="TAM189" s="42"/>
      <c r="TAN189" s="43"/>
      <c r="TAO189" s="29"/>
      <c r="TAP189" s="30"/>
      <c r="TAQ189" s="31"/>
      <c r="TAR189" s="32"/>
      <c r="TAS189" s="32"/>
      <c r="TAT189" s="34"/>
      <c r="TAU189" s="34"/>
      <c r="TAV189" s="34"/>
      <c r="TAW189" s="32"/>
      <c r="TAX189" s="32"/>
      <c r="TAY189" s="32"/>
      <c r="TAZ189" s="34"/>
      <c r="TBA189" s="35"/>
      <c r="TBB189" s="36"/>
      <c r="TBC189" s="45"/>
      <c r="TBD189" s="41"/>
      <c r="TBE189" s="46"/>
      <c r="TBF189" s="39"/>
      <c r="TBG189" s="138"/>
      <c r="TBH189" s="1805"/>
      <c r="TBI189" s="1806"/>
      <c r="TBJ189" s="41"/>
      <c r="TBK189" s="41"/>
      <c r="TBL189" s="41"/>
      <c r="TBM189" s="42"/>
      <c r="TBN189" s="41"/>
      <c r="TBO189" s="42"/>
      <c r="TBP189" s="43"/>
      <c r="TBQ189" s="29"/>
      <c r="TBR189" s="30"/>
      <c r="TBS189" s="31"/>
      <c r="TBT189" s="32"/>
      <c r="TBU189" s="32"/>
      <c r="TBV189" s="34"/>
      <c r="TBW189" s="34"/>
      <c r="TBX189" s="34"/>
      <c r="TBY189" s="32"/>
      <c r="TBZ189" s="32"/>
      <c r="TCA189" s="32"/>
      <c r="TCB189" s="34"/>
      <c r="TCC189" s="35"/>
      <c r="TCD189" s="36"/>
      <c r="TCE189" s="45"/>
      <c r="TCF189" s="41"/>
      <c r="TCG189" s="46"/>
      <c r="TCH189" s="39"/>
      <c r="TCI189" s="138"/>
      <c r="TCJ189" s="1805"/>
      <c r="TCK189" s="1806"/>
      <c r="TCL189" s="41"/>
      <c r="TCM189" s="41"/>
      <c r="TCN189" s="41"/>
      <c r="TCO189" s="42"/>
      <c r="TCP189" s="41"/>
      <c r="TCQ189" s="42"/>
      <c r="TCR189" s="43"/>
      <c r="TCS189" s="29"/>
      <c r="TCT189" s="30"/>
      <c r="TCU189" s="31"/>
      <c r="TCV189" s="32"/>
      <c r="TCW189" s="32"/>
      <c r="TCX189" s="34"/>
      <c r="TCY189" s="34"/>
      <c r="TCZ189" s="34"/>
      <c r="TDA189" s="32"/>
      <c r="TDB189" s="32"/>
      <c r="TDC189" s="32"/>
      <c r="TDD189" s="34"/>
      <c r="TDE189" s="35"/>
      <c r="TDF189" s="36"/>
      <c r="TDG189" s="45"/>
      <c r="TDH189" s="41"/>
      <c r="TDI189" s="46"/>
      <c r="TDJ189" s="39"/>
      <c r="TDK189" s="138"/>
      <c r="TDL189" s="1805"/>
      <c r="TDM189" s="1806"/>
      <c r="TDN189" s="41"/>
      <c r="TDO189" s="41"/>
      <c r="TDP189" s="41"/>
      <c r="TDQ189" s="42"/>
      <c r="TDR189" s="41"/>
      <c r="TDS189" s="42"/>
      <c r="TDT189" s="43"/>
      <c r="TDU189" s="29"/>
      <c r="TDV189" s="30"/>
      <c r="TDW189" s="31"/>
      <c r="TDX189" s="32"/>
      <c r="TDY189" s="32"/>
      <c r="TDZ189" s="34"/>
      <c r="TEA189" s="34"/>
      <c r="TEB189" s="34"/>
      <c r="TEC189" s="32"/>
      <c r="TED189" s="32"/>
      <c r="TEE189" s="32"/>
      <c r="TEF189" s="34"/>
      <c r="TEG189" s="35"/>
      <c r="TEH189" s="36"/>
      <c r="TEI189" s="45"/>
      <c r="TEJ189" s="41"/>
      <c r="TEK189" s="46"/>
      <c r="TEL189" s="39"/>
      <c r="TEM189" s="138"/>
      <c r="TEN189" s="1805"/>
      <c r="TEO189" s="1806"/>
      <c r="TEP189" s="41"/>
      <c r="TEQ189" s="41"/>
      <c r="TER189" s="41"/>
      <c r="TES189" s="42"/>
      <c r="TET189" s="41"/>
      <c r="TEU189" s="42"/>
      <c r="TEV189" s="43"/>
      <c r="TEW189" s="29"/>
      <c r="TEX189" s="30"/>
      <c r="TEY189" s="31"/>
      <c r="TEZ189" s="32"/>
      <c r="TFA189" s="32"/>
      <c r="TFB189" s="34"/>
      <c r="TFC189" s="34"/>
      <c r="TFD189" s="34"/>
      <c r="TFE189" s="32"/>
      <c r="TFF189" s="32"/>
      <c r="TFG189" s="32"/>
      <c r="TFH189" s="34"/>
      <c r="TFI189" s="35"/>
      <c r="TFJ189" s="36"/>
      <c r="TFK189" s="45"/>
      <c r="TFL189" s="41"/>
      <c r="TFM189" s="46"/>
      <c r="TFN189" s="39"/>
      <c r="TFO189" s="138"/>
      <c r="TFP189" s="1805"/>
      <c r="TFQ189" s="1806"/>
      <c r="TFR189" s="41"/>
      <c r="TFS189" s="41"/>
      <c r="TFT189" s="41"/>
      <c r="TFU189" s="42"/>
      <c r="TFV189" s="41"/>
      <c r="TFW189" s="42"/>
      <c r="TFX189" s="43"/>
      <c r="TFY189" s="29"/>
      <c r="TFZ189" s="30"/>
      <c r="TGA189" s="31"/>
      <c r="TGB189" s="32"/>
      <c r="TGC189" s="32"/>
      <c r="TGD189" s="34"/>
      <c r="TGE189" s="34"/>
      <c r="TGF189" s="34"/>
      <c r="TGG189" s="32"/>
      <c r="TGH189" s="32"/>
      <c r="TGI189" s="32"/>
      <c r="TGJ189" s="34"/>
      <c r="TGK189" s="35"/>
      <c r="TGL189" s="36"/>
      <c r="TGM189" s="45"/>
      <c r="TGN189" s="41"/>
      <c r="TGO189" s="46"/>
      <c r="TGP189" s="39"/>
      <c r="TGQ189" s="138"/>
      <c r="TGR189" s="1805"/>
      <c r="TGS189" s="1806"/>
      <c r="TGT189" s="41"/>
      <c r="TGU189" s="41"/>
      <c r="TGV189" s="41"/>
      <c r="TGW189" s="42"/>
      <c r="TGX189" s="41"/>
      <c r="TGY189" s="42"/>
      <c r="TGZ189" s="43"/>
      <c r="THA189" s="29"/>
      <c r="THB189" s="30"/>
      <c r="THC189" s="31"/>
      <c r="THD189" s="32"/>
      <c r="THE189" s="32"/>
      <c r="THF189" s="34"/>
      <c r="THG189" s="34"/>
      <c r="THH189" s="34"/>
      <c r="THI189" s="32"/>
      <c r="THJ189" s="32"/>
      <c r="THK189" s="32"/>
      <c r="THL189" s="34"/>
      <c r="THM189" s="35"/>
      <c r="THN189" s="36"/>
      <c r="THO189" s="45"/>
      <c r="THP189" s="41"/>
      <c r="THQ189" s="46"/>
      <c r="THR189" s="39"/>
      <c r="THS189" s="138"/>
      <c r="THT189" s="1805"/>
      <c r="THU189" s="1806"/>
      <c r="THV189" s="41"/>
      <c r="THW189" s="41"/>
      <c r="THX189" s="41"/>
      <c r="THY189" s="42"/>
      <c r="THZ189" s="41"/>
      <c r="TIA189" s="42"/>
      <c r="TIB189" s="43"/>
      <c r="TIC189" s="29"/>
      <c r="TID189" s="30"/>
      <c r="TIE189" s="31"/>
      <c r="TIF189" s="32"/>
      <c r="TIG189" s="32"/>
      <c r="TIH189" s="34"/>
      <c r="TII189" s="34"/>
      <c r="TIJ189" s="34"/>
      <c r="TIK189" s="32"/>
      <c r="TIL189" s="32"/>
      <c r="TIM189" s="32"/>
      <c r="TIN189" s="34"/>
      <c r="TIO189" s="35"/>
      <c r="TIP189" s="36"/>
      <c r="TIQ189" s="45"/>
      <c r="TIR189" s="41"/>
      <c r="TIS189" s="46"/>
      <c r="TIT189" s="39"/>
      <c r="TIU189" s="138"/>
      <c r="TIV189" s="1805"/>
      <c r="TIW189" s="1806"/>
      <c r="TIX189" s="41"/>
      <c r="TIY189" s="41"/>
      <c r="TIZ189" s="41"/>
      <c r="TJA189" s="42"/>
      <c r="TJB189" s="41"/>
      <c r="TJC189" s="42"/>
      <c r="TJD189" s="43"/>
      <c r="TJE189" s="29"/>
      <c r="TJF189" s="30"/>
      <c r="TJG189" s="31"/>
      <c r="TJH189" s="32"/>
      <c r="TJI189" s="32"/>
      <c r="TJJ189" s="34"/>
      <c r="TJK189" s="34"/>
      <c r="TJL189" s="34"/>
      <c r="TJM189" s="32"/>
      <c r="TJN189" s="32"/>
      <c r="TJO189" s="32"/>
      <c r="TJP189" s="34"/>
      <c r="TJQ189" s="35"/>
      <c r="TJR189" s="36"/>
      <c r="TJS189" s="45"/>
      <c r="TJT189" s="41"/>
      <c r="TJU189" s="46"/>
      <c r="TJV189" s="39"/>
      <c r="TJW189" s="138"/>
      <c r="TJX189" s="1805"/>
      <c r="TJY189" s="1806"/>
      <c r="TJZ189" s="41"/>
      <c r="TKA189" s="41"/>
      <c r="TKB189" s="41"/>
      <c r="TKC189" s="42"/>
      <c r="TKD189" s="41"/>
      <c r="TKE189" s="42"/>
      <c r="TKF189" s="43"/>
      <c r="TKG189" s="29"/>
      <c r="TKH189" s="30"/>
      <c r="TKI189" s="31"/>
      <c r="TKJ189" s="32"/>
      <c r="TKK189" s="32"/>
      <c r="TKL189" s="34"/>
      <c r="TKM189" s="34"/>
      <c r="TKN189" s="34"/>
      <c r="TKO189" s="32"/>
      <c r="TKP189" s="32"/>
      <c r="TKQ189" s="32"/>
      <c r="TKR189" s="34"/>
      <c r="TKS189" s="35"/>
      <c r="TKT189" s="36"/>
      <c r="TKU189" s="45"/>
      <c r="TKV189" s="41"/>
      <c r="TKW189" s="46"/>
      <c r="TKX189" s="39"/>
      <c r="TKY189" s="138"/>
      <c r="TKZ189" s="1805"/>
      <c r="TLA189" s="1806"/>
      <c r="TLB189" s="41"/>
      <c r="TLC189" s="41"/>
      <c r="TLD189" s="41"/>
      <c r="TLE189" s="42"/>
      <c r="TLF189" s="41"/>
      <c r="TLG189" s="42"/>
      <c r="TLH189" s="43"/>
      <c r="TLI189" s="29"/>
      <c r="TLJ189" s="30"/>
      <c r="TLK189" s="31"/>
      <c r="TLL189" s="32"/>
      <c r="TLM189" s="32"/>
      <c r="TLN189" s="34"/>
      <c r="TLO189" s="34"/>
      <c r="TLP189" s="34"/>
      <c r="TLQ189" s="32"/>
      <c r="TLR189" s="32"/>
      <c r="TLS189" s="32"/>
      <c r="TLT189" s="34"/>
      <c r="TLU189" s="35"/>
      <c r="TLV189" s="36"/>
      <c r="TLW189" s="45"/>
      <c r="TLX189" s="41"/>
      <c r="TLY189" s="46"/>
      <c r="TLZ189" s="39"/>
      <c r="TMA189" s="138"/>
      <c r="TMB189" s="1805"/>
      <c r="TMC189" s="1806"/>
      <c r="TMD189" s="41"/>
      <c r="TME189" s="41"/>
      <c r="TMF189" s="41"/>
      <c r="TMG189" s="42"/>
      <c r="TMH189" s="41"/>
      <c r="TMI189" s="42"/>
      <c r="TMJ189" s="43"/>
      <c r="TMK189" s="29"/>
      <c r="TML189" s="30"/>
      <c r="TMM189" s="31"/>
      <c r="TMN189" s="32"/>
      <c r="TMO189" s="32"/>
      <c r="TMP189" s="34"/>
      <c r="TMQ189" s="34"/>
      <c r="TMR189" s="34"/>
      <c r="TMS189" s="32"/>
      <c r="TMT189" s="32"/>
      <c r="TMU189" s="32"/>
      <c r="TMV189" s="34"/>
      <c r="TMW189" s="35"/>
      <c r="TMX189" s="36"/>
      <c r="TMY189" s="45"/>
      <c r="TMZ189" s="41"/>
      <c r="TNA189" s="46"/>
      <c r="TNB189" s="39"/>
      <c r="TNC189" s="138"/>
      <c r="TND189" s="1805"/>
      <c r="TNE189" s="1806"/>
      <c r="TNF189" s="41"/>
      <c r="TNG189" s="41"/>
      <c r="TNH189" s="41"/>
      <c r="TNI189" s="42"/>
      <c r="TNJ189" s="41"/>
      <c r="TNK189" s="42"/>
      <c r="TNL189" s="43"/>
      <c r="TNM189" s="29"/>
      <c r="TNN189" s="30"/>
      <c r="TNO189" s="31"/>
      <c r="TNP189" s="32"/>
      <c r="TNQ189" s="32"/>
      <c r="TNR189" s="34"/>
      <c r="TNS189" s="34"/>
      <c r="TNT189" s="34"/>
      <c r="TNU189" s="32"/>
      <c r="TNV189" s="32"/>
      <c r="TNW189" s="32"/>
      <c r="TNX189" s="34"/>
      <c r="TNY189" s="35"/>
      <c r="TNZ189" s="36"/>
      <c r="TOA189" s="45"/>
      <c r="TOB189" s="41"/>
      <c r="TOC189" s="46"/>
      <c r="TOD189" s="39"/>
      <c r="TOE189" s="138"/>
      <c r="TOF189" s="1805"/>
      <c r="TOG189" s="1806"/>
      <c r="TOH189" s="41"/>
      <c r="TOI189" s="41"/>
      <c r="TOJ189" s="41"/>
      <c r="TOK189" s="42"/>
      <c r="TOL189" s="41"/>
      <c r="TOM189" s="42"/>
      <c r="TON189" s="43"/>
      <c r="TOO189" s="29"/>
      <c r="TOP189" s="30"/>
      <c r="TOQ189" s="31"/>
      <c r="TOR189" s="32"/>
      <c r="TOS189" s="32"/>
      <c r="TOT189" s="34"/>
      <c r="TOU189" s="34"/>
      <c r="TOV189" s="34"/>
      <c r="TOW189" s="32"/>
      <c r="TOX189" s="32"/>
      <c r="TOY189" s="32"/>
      <c r="TOZ189" s="34"/>
      <c r="TPA189" s="35"/>
      <c r="TPB189" s="36"/>
      <c r="TPC189" s="45"/>
      <c r="TPD189" s="41"/>
      <c r="TPE189" s="46"/>
      <c r="TPF189" s="39"/>
      <c r="TPG189" s="138"/>
      <c r="TPH189" s="1805"/>
      <c r="TPI189" s="1806"/>
      <c r="TPJ189" s="41"/>
      <c r="TPK189" s="41"/>
      <c r="TPL189" s="41"/>
      <c r="TPM189" s="42"/>
      <c r="TPN189" s="41"/>
      <c r="TPO189" s="42"/>
      <c r="TPP189" s="43"/>
      <c r="TPQ189" s="29"/>
      <c r="TPR189" s="30"/>
      <c r="TPS189" s="31"/>
      <c r="TPT189" s="32"/>
      <c r="TPU189" s="32"/>
      <c r="TPV189" s="34"/>
      <c r="TPW189" s="34"/>
      <c r="TPX189" s="34"/>
      <c r="TPY189" s="32"/>
      <c r="TPZ189" s="32"/>
      <c r="TQA189" s="32"/>
      <c r="TQB189" s="34"/>
      <c r="TQC189" s="35"/>
      <c r="TQD189" s="36"/>
      <c r="TQE189" s="45"/>
      <c r="TQF189" s="41"/>
      <c r="TQG189" s="46"/>
      <c r="TQH189" s="39"/>
      <c r="TQI189" s="138"/>
      <c r="TQJ189" s="1805"/>
      <c r="TQK189" s="1806"/>
      <c r="TQL189" s="41"/>
      <c r="TQM189" s="41"/>
      <c r="TQN189" s="41"/>
      <c r="TQO189" s="42"/>
      <c r="TQP189" s="41"/>
      <c r="TQQ189" s="42"/>
      <c r="TQR189" s="43"/>
      <c r="TQS189" s="29"/>
      <c r="TQT189" s="30"/>
      <c r="TQU189" s="31"/>
      <c r="TQV189" s="32"/>
      <c r="TQW189" s="32"/>
      <c r="TQX189" s="34"/>
      <c r="TQY189" s="34"/>
      <c r="TQZ189" s="34"/>
      <c r="TRA189" s="32"/>
      <c r="TRB189" s="32"/>
      <c r="TRC189" s="32"/>
      <c r="TRD189" s="34"/>
      <c r="TRE189" s="35"/>
      <c r="TRF189" s="36"/>
      <c r="TRG189" s="45"/>
      <c r="TRH189" s="41"/>
      <c r="TRI189" s="46"/>
      <c r="TRJ189" s="39"/>
      <c r="TRK189" s="138"/>
      <c r="TRL189" s="1805"/>
      <c r="TRM189" s="1806"/>
      <c r="TRN189" s="41"/>
      <c r="TRO189" s="41"/>
      <c r="TRP189" s="41"/>
      <c r="TRQ189" s="42"/>
      <c r="TRR189" s="41"/>
      <c r="TRS189" s="42"/>
      <c r="TRT189" s="43"/>
      <c r="TRU189" s="29"/>
      <c r="TRV189" s="30"/>
      <c r="TRW189" s="31"/>
      <c r="TRX189" s="32"/>
      <c r="TRY189" s="32"/>
      <c r="TRZ189" s="34"/>
      <c r="TSA189" s="34"/>
      <c r="TSB189" s="34"/>
      <c r="TSC189" s="32"/>
      <c r="TSD189" s="32"/>
      <c r="TSE189" s="32"/>
      <c r="TSF189" s="34"/>
      <c r="TSG189" s="35"/>
      <c r="TSH189" s="36"/>
      <c r="TSI189" s="45"/>
      <c r="TSJ189" s="41"/>
      <c r="TSK189" s="46"/>
      <c r="TSL189" s="39"/>
      <c r="TSM189" s="138"/>
      <c r="TSN189" s="1805"/>
      <c r="TSO189" s="1806"/>
      <c r="TSP189" s="41"/>
      <c r="TSQ189" s="41"/>
      <c r="TSR189" s="41"/>
      <c r="TSS189" s="42"/>
      <c r="TST189" s="41"/>
      <c r="TSU189" s="42"/>
      <c r="TSV189" s="43"/>
      <c r="TSW189" s="29"/>
      <c r="TSX189" s="30"/>
      <c r="TSY189" s="31"/>
      <c r="TSZ189" s="32"/>
      <c r="TTA189" s="32"/>
      <c r="TTB189" s="34"/>
      <c r="TTC189" s="34"/>
      <c r="TTD189" s="34"/>
      <c r="TTE189" s="32"/>
      <c r="TTF189" s="32"/>
      <c r="TTG189" s="32"/>
      <c r="TTH189" s="34"/>
      <c r="TTI189" s="35"/>
      <c r="TTJ189" s="36"/>
      <c r="TTK189" s="45"/>
      <c r="TTL189" s="41"/>
      <c r="TTM189" s="46"/>
      <c r="TTN189" s="39"/>
      <c r="TTO189" s="138"/>
      <c r="TTP189" s="1805"/>
      <c r="TTQ189" s="1806"/>
      <c r="TTR189" s="41"/>
      <c r="TTS189" s="41"/>
      <c r="TTT189" s="41"/>
      <c r="TTU189" s="42"/>
      <c r="TTV189" s="41"/>
      <c r="TTW189" s="42"/>
      <c r="TTX189" s="43"/>
      <c r="TTY189" s="29"/>
      <c r="TTZ189" s="30"/>
      <c r="TUA189" s="31"/>
      <c r="TUB189" s="32"/>
      <c r="TUC189" s="32"/>
      <c r="TUD189" s="34"/>
      <c r="TUE189" s="34"/>
      <c r="TUF189" s="34"/>
      <c r="TUG189" s="32"/>
      <c r="TUH189" s="32"/>
      <c r="TUI189" s="32"/>
      <c r="TUJ189" s="34"/>
      <c r="TUK189" s="35"/>
      <c r="TUL189" s="36"/>
      <c r="TUM189" s="45"/>
      <c r="TUN189" s="41"/>
      <c r="TUO189" s="46"/>
      <c r="TUP189" s="39"/>
      <c r="TUQ189" s="138"/>
      <c r="TUR189" s="1805"/>
      <c r="TUS189" s="1806"/>
      <c r="TUT189" s="41"/>
      <c r="TUU189" s="41"/>
      <c r="TUV189" s="41"/>
      <c r="TUW189" s="42"/>
      <c r="TUX189" s="41"/>
      <c r="TUY189" s="42"/>
      <c r="TUZ189" s="43"/>
      <c r="TVA189" s="29"/>
      <c r="TVB189" s="30"/>
      <c r="TVC189" s="31"/>
      <c r="TVD189" s="32"/>
      <c r="TVE189" s="32"/>
      <c r="TVF189" s="34"/>
      <c r="TVG189" s="34"/>
      <c r="TVH189" s="34"/>
      <c r="TVI189" s="32"/>
      <c r="TVJ189" s="32"/>
      <c r="TVK189" s="32"/>
      <c r="TVL189" s="34"/>
      <c r="TVM189" s="35"/>
      <c r="TVN189" s="36"/>
      <c r="TVO189" s="45"/>
      <c r="TVP189" s="41"/>
      <c r="TVQ189" s="46"/>
      <c r="TVR189" s="39"/>
      <c r="TVS189" s="138"/>
      <c r="TVT189" s="1805"/>
      <c r="TVU189" s="1806"/>
      <c r="TVV189" s="41"/>
      <c r="TVW189" s="41"/>
      <c r="TVX189" s="41"/>
      <c r="TVY189" s="42"/>
      <c r="TVZ189" s="41"/>
      <c r="TWA189" s="42"/>
      <c r="TWB189" s="43"/>
      <c r="TWC189" s="29"/>
      <c r="TWD189" s="30"/>
      <c r="TWE189" s="31"/>
      <c r="TWF189" s="32"/>
      <c r="TWG189" s="32"/>
      <c r="TWH189" s="34"/>
      <c r="TWI189" s="34"/>
      <c r="TWJ189" s="34"/>
      <c r="TWK189" s="32"/>
      <c r="TWL189" s="32"/>
      <c r="TWM189" s="32"/>
      <c r="TWN189" s="34"/>
      <c r="TWO189" s="35"/>
      <c r="TWP189" s="36"/>
      <c r="TWQ189" s="45"/>
      <c r="TWR189" s="41"/>
      <c r="TWS189" s="46"/>
      <c r="TWT189" s="39"/>
      <c r="TWU189" s="138"/>
      <c r="TWV189" s="1805"/>
      <c r="TWW189" s="1806"/>
      <c r="TWX189" s="41"/>
      <c r="TWY189" s="41"/>
      <c r="TWZ189" s="41"/>
      <c r="TXA189" s="42"/>
      <c r="TXB189" s="41"/>
      <c r="TXC189" s="42"/>
      <c r="TXD189" s="43"/>
      <c r="TXE189" s="29"/>
      <c r="TXF189" s="30"/>
      <c r="TXG189" s="31"/>
      <c r="TXH189" s="32"/>
      <c r="TXI189" s="32"/>
      <c r="TXJ189" s="34"/>
      <c r="TXK189" s="34"/>
      <c r="TXL189" s="34"/>
      <c r="TXM189" s="32"/>
      <c r="TXN189" s="32"/>
      <c r="TXO189" s="32"/>
      <c r="TXP189" s="34"/>
      <c r="TXQ189" s="35"/>
      <c r="TXR189" s="36"/>
      <c r="TXS189" s="45"/>
      <c r="TXT189" s="41"/>
      <c r="TXU189" s="46"/>
      <c r="TXV189" s="39"/>
      <c r="TXW189" s="138"/>
      <c r="TXX189" s="1805"/>
      <c r="TXY189" s="1806"/>
      <c r="TXZ189" s="41"/>
      <c r="TYA189" s="41"/>
      <c r="TYB189" s="41"/>
      <c r="TYC189" s="42"/>
      <c r="TYD189" s="41"/>
      <c r="TYE189" s="42"/>
      <c r="TYF189" s="43"/>
      <c r="TYG189" s="29"/>
      <c r="TYH189" s="30"/>
      <c r="TYI189" s="31"/>
      <c r="TYJ189" s="32"/>
      <c r="TYK189" s="32"/>
      <c r="TYL189" s="34"/>
      <c r="TYM189" s="34"/>
      <c r="TYN189" s="34"/>
      <c r="TYO189" s="32"/>
      <c r="TYP189" s="32"/>
      <c r="TYQ189" s="32"/>
      <c r="TYR189" s="34"/>
      <c r="TYS189" s="35"/>
      <c r="TYT189" s="36"/>
      <c r="TYU189" s="45"/>
      <c r="TYV189" s="41"/>
      <c r="TYW189" s="46"/>
      <c r="TYX189" s="39"/>
      <c r="TYY189" s="138"/>
      <c r="TYZ189" s="1805"/>
      <c r="TZA189" s="1806"/>
      <c r="TZB189" s="41"/>
      <c r="TZC189" s="41"/>
      <c r="TZD189" s="41"/>
      <c r="TZE189" s="42"/>
      <c r="TZF189" s="41"/>
      <c r="TZG189" s="42"/>
      <c r="TZH189" s="43"/>
      <c r="TZI189" s="29"/>
      <c r="TZJ189" s="30"/>
      <c r="TZK189" s="31"/>
      <c r="TZL189" s="32"/>
      <c r="TZM189" s="32"/>
      <c r="TZN189" s="34"/>
      <c r="TZO189" s="34"/>
      <c r="TZP189" s="34"/>
      <c r="TZQ189" s="32"/>
      <c r="TZR189" s="32"/>
      <c r="TZS189" s="32"/>
      <c r="TZT189" s="34"/>
      <c r="TZU189" s="35"/>
      <c r="TZV189" s="36"/>
      <c r="TZW189" s="45"/>
      <c r="TZX189" s="41"/>
      <c r="TZY189" s="46"/>
      <c r="TZZ189" s="39"/>
      <c r="UAA189" s="138"/>
      <c r="UAB189" s="1805"/>
      <c r="UAC189" s="1806"/>
      <c r="UAD189" s="41"/>
      <c r="UAE189" s="41"/>
      <c r="UAF189" s="41"/>
      <c r="UAG189" s="42"/>
      <c r="UAH189" s="41"/>
      <c r="UAI189" s="42"/>
      <c r="UAJ189" s="43"/>
      <c r="UAK189" s="29"/>
      <c r="UAL189" s="30"/>
      <c r="UAM189" s="31"/>
      <c r="UAN189" s="32"/>
      <c r="UAO189" s="32"/>
      <c r="UAP189" s="34"/>
      <c r="UAQ189" s="34"/>
      <c r="UAR189" s="34"/>
      <c r="UAS189" s="32"/>
      <c r="UAT189" s="32"/>
      <c r="UAU189" s="32"/>
      <c r="UAV189" s="34"/>
      <c r="UAW189" s="35"/>
      <c r="UAX189" s="36"/>
      <c r="UAY189" s="45"/>
      <c r="UAZ189" s="41"/>
      <c r="UBA189" s="46"/>
      <c r="UBB189" s="39"/>
      <c r="UBC189" s="138"/>
      <c r="UBD189" s="1805"/>
      <c r="UBE189" s="1806"/>
      <c r="UBF189" s="41"/>
      <c r="UBG189" s="41"/>
      <c r="UBH189" s="41"/>
      <c r="UBI189" s="42"/>
      <c r="UBJ189" s="41"/>
      <c r="UBK189" s="42"/>
      <c r="UBL189" s="43"/>
      <c r="UBM189" s="29"/>
      <c r="UBN189" s="30"/>
      <c r="UBO189" s="31"/>
      <c r="UBP189" s="32"/>
      <c r="UBQ189" s="32"/>
      <c r="UBR189" s="34"/>
      <c r="UBS189" s="34"/>
      <c r="UBT189" s="34"/>
      <c r="UBU189" s="32"/>
      <c r="UBV189" s="32"/>
      <c r="UBW189" s="32"/>
      <c r="UBX189" s="34"/>
      <c r="UBY189" s="35"/>
      <c r="UBZ189" s="36"/>
      <c r="UCA189" s="45"/>
      <c r="UCB189" s="41"/>
      <c r="UCC189" s="46"/>
      <c r="UCD189" s="39"/>
      <c r="UCE189" s="138"/>
      <c r="UCF189" s="1805"/>
      <c r="UCG189" s="1806"/>
      <c r="UCH189" s="41"/>
      <c r="UCI189" s="41"/>
      <c r="UCJ189" s="41"/>
      <c r="UCK189" s="42"/>
      <c r="UCL189" s="41"/>
      <c r="UCM189" s="42"/>
      <c r="UCN189" s="43"/>
      <c r="UCO189" s="29"/>
      <c r="UCP189" s="30"/>
      <c r="UCQ189" s="31"/>
      <c r="UCR189" s="32"/>
      <c r="UCS189" s="32"/>
      <c r="UCT189" s="34"/>
      <c r="UCU189" s="34"/>
      <c r="UCV189" s="34"/>
      <c r="UCW189" s="32"/>
      <c r="UCX189" s="32"/>
      <c r="UCY189" s="32"/>
      <c r="UCZ189" s="34"/>
      <c r="UDA189" s="35"/>
      <c r="UDB189" s="36"/>
      <c r="UDC189" s="45"/>
      <c r="UDD189" s="41"/>
      <c r="UDE189" s="46"/>
      <c r="UDF189" s="39"/>
      <c r="UDG189" s="138"/>
      <c r="UDH189" s="1805"/>
      <c r="UDI189" s="1806"/>
      <c r="UDJ189" s="41"/>
      <c r="UDK189" s="41"/>
      <c r="UDL189" s="41"/>
      <c r="UDM189" s="42"/>
      <c r="UDN189" s="41"/>
      <c r="UDO189" s="42"/>
      <c r="UDP189" s="43"/>
      <c r="UDQ189" s="29"/>
      <c r="UDR189" s="30"/>
      <c r="UDS189" s="31"/>
      <c r="UDT189" s="32"/>
      <c r="UDU189" s="32"/>
      <c r="UDV189" s="34"/>
      <c r="UDW189" s="34"/>
      <c r="UDX189" s="34"/>
      <c r="UDY189" s="32"/>
      <c r="UDZ189" s="32"/>
      <c r="UEA189" s="32"/>
      <c r="UEB189" s="34"/>
      <c r="UEC189" s="35"/>
      <c r="UED189" s="36"/>
      <c r="UEE189" s="45"/>
      <c r="UEF189" s="41"/>
      <c r="UEG189" s="46"/>
      <c r="UEH189" s="39"/>
      <c r="UEI189" s="138"/>
      <c r="UEJ189" s="1805"/>
      <c r="UEK189" s="1806"/>
      <c r="UEL189" s="41"/>
      <c r="UEM189" s="41"/>
      <c r="UEN189" s="41"/>
      <c r="UEO189" s="42"/>
      <c r="UEP189" s="41"/>
      <c r="UEQ189" s="42"/>
      <c r="UER189" s="43"/>
      <c r="UES189" s="29"/>
      <c r="UET189" s="30"/>
      <c r="UEU189" s="31"/>
      <c r="UEV189" s="32"/>
      <c r="UEW189" s="32"/>
      <c r="UEX189" s="34"/>
      <c r="UEY189" s="34"/>
      <c r="UEZ189" s="34"/>
      <c r="UFA189" s="32"/>
      <c r="UFB189" s="32"/>
      <c r="UFC189" s="32"/>
      <c r="UFD189" s="34"/>
      <c r="UFE189" s="35"/>
      <c r="UFF189" s="36"/>
      <c r="UFG189" s="45"/>
      <c r="UFH189" s="41"/>
      <c r="UFI189" s="46"/>
      <c r="UFJ189" s="39"/>
      <c r="UFK189" s="138"/>
      <c r="UFL189" s="1805"/>
      <c r="UFM189" s="1806"/>
      <c r="UFN189" s="41"/>
      <c r="UFO189" s="41"/>
      <c r="UFP189" s="41"/>
      <c r="UFQ189" s="42"/>
      <c r="UFR189" s="41"/>
      <c r="UFS189" s="42"/>
      <c r="UFT189" s="43"/>
      <c r="UFU189" s="29"/>
      <c r="UFV189" s="30"/>
      <c r="UFW189" s="31"/>
      <c r="UFX189" s="32"/>
      <c r="UFY189" s="32"/>
      <c r="UFZ189" s="34"/>
      <c r="UGA189" s="34"/>
      <c r="UGB189" s="34"/>
      <c r="UGC189" s="32"/>
      <c r="UGD189" s="32"/>
      <c r="UGE189" s="32"/>
      <c r="UGF189" s="34"/>
      <c r="UGG189" s="35"/>
      <c r="UGH189" s="36"/>
      <c r="UGI189" s="45"/>
      <c r="UGJ189" s="41"/>
      <c r="UGK189" s="46"/>
      <c r="UGL189" s="39"/>
      <c r="UGM189" s="138"/>
      <c r="UGN189" s="1805"/>
      <c r="UGO189" s="1806"/>
      <c r="UGP189" s="41"/>
      <c r="UGQ189" s="41"/>
      <c r="UGR189" s="41"/>
      <c r="UGS189" s="42"/>
      <c r="UGT189" s="41"/>
      <c r="UGU189" s="42"/>
      <c r="UGV189" s="43"/>
      <c r="UGW189" s="29"/>
      <c r="UGX189" s="30"/>
      <c r="UGY189" s="31"/>
      <c r="UGZ189" s="32"/>
      <c r="UHA189" s="32"/>
      <c r="UHB189" s="34"/>
      <c r="UHC189" s="34"/>
      <c r="UHD189" s="34"/>
      <c r="UHE189" s="32"/>
      <c r="UHF189" s="32"/>
      <c r="UHG189" s="32"/>
      <c r="UHH189" s="34"/>
      <c r="UHI189" s="35"/>
      <c r="UHJ189" s="36"/>
      <c r="UHK189" s="45"/>
      <c r="UHL189" s="41"/>
      <c r="UHM189" s="46"/>
      <c r="UHN189" s="39"/>
      <c r="UHO189" s="138"/>
      <c r="UHP189" s="1805"/>
      <c r="UHQ189" s="1806"/>
      <c r="UHR189" s="41"/>
      <c r="UHS189" s="41"/>
      <c r="UHT189" s="41"/>
      <c r="UHU189" s="42"/>
      <c r="UHV189" s="41"/>
      <c r="UHW189" s="42"/>
      <c r="UHX189" s="43"/>
      <c r="UHY189" s="29"/>
      <c r="UHZ189" s="30"/>
      <c r="UIA189" s="31"/>
      <c r="UIB189" s="32"/>
      <c r="UIC189" s="32"/>
      <c r="UID189" s="34"/>
      <c r="UIE189" s="34"/>
      <c r="UIF189" s="34"/>
      <c r="UIG189" s="32"/>
      <c r="UIH189" s="32"/>
      <c r="UII189" s="32"/>
      <c r="UIJ189" s="34"/>
      <c r="UIK189" s="35"/>
      <c r="UIL189" s="36"/>
      <c r="UIM189" s="45"/>
      <c r="UIN189" s="41"/>
      <c r="UIO189" s="46"/>
      <c r="UIP189" s="39"/>
      <c r="UIQ189" s="138"/>
      <c r="UIR189" s="1805"/>
      <c r="UIS189" s="1806"/>
      <c r="UIT189" s="41"/>
      <c r="UIU189" s="41"/>
      <c r="UIV189" s="41"/>
      <c r="UIW189" s="42"/>
      <c r="UIX189" s="41"/>
      <c r="UIY189" s="42"/>
      <c r="UIZ189" s="43"/>
      <c r="UJA189" s="29"/>
      <c r="UJB189" s="30"/>
      <c r="UJC189" s="31"/>
      <c r="UJD189" s="32"/>
      <c r="UJE189" s="32"/>
      <c r="UJF189" s="34"/>
      <c r="UJG189" s="34"/>
      <c r="UJH189" s="34"/>
      <c r="UJI189" s="32"/>
      <c r="UJJ189" s="32"/>
      <c r="UJK189" s="32"/>
      <c r="UJL189" s="34"/>
      <c r="UJM189" s="35"/>
      <c r="UJN189" s="36"/>
      <c r="UJO189" s="45"/>
      <c r="UJP189" s="41"/>
      <c r="UJQ189" s="46"/>
      <c r="UJR189" s="39"/>
      <c r="UJS189" s="138"/>
      <c r="UJT189" s="1805"/>
      <c r="UJU189" s="1806"/>
      <c r="UJV189" s="41"/>
      <c r="UJW189" s="41"/>
      <c r="UJX189" s="41"/>
      <c r="UJY189" s="42"/>
      <c r="UJZ189" s="41"/>
      <c r="UKA189" s="42"/>
      <c r="UKB189" s="43"/>
      <c r="UKC189" s="29"/>
      <c r="UKD189" s="30"/>
      <c r="UKE189" s="31"/>
      <c r="UKF189" s="32"/>
      <c r="UKG189" s="32"/>
      <c r="UKH189" s="34"/>
      <c r="UKI189" s="34"/>
      <c r="UKJ189" s="34"/>
      <c r="UKK189" s="32"/>
      <c r="UKL189" s="32"/>
      <c r="UKM189" s="32"/>
      <c r="UKN189" s="34"/>
      <c r="UKO189" s="35"/>
      <c r="UKP189" s="36"/>
      <c r="UKQ189" s="45"/>
      <c r="UKR189" s="41"/>
      <c r="UKS189" s="46"/>
      <c r="UKT189" s="39"/>
      <c r="UKU189" s="138"/>
      <c r="UKV189" s="1805"/>
      <c r="UKW189" s="1806"/>
      <c r="UKX189" s="41"/>
      <c r="UKY189" s="41"/>
      <c r="UKZ189" s="41"/>
      <c r="ULA189" s="42"/>
      <c r="ULB189" s="41"/>
      <c r="ULC189" s="42"/>
      <c r="ULD189" s="43"/>
      <c r="ULE189" s="29"/>
      <c r="ULF189" s="30"/>
      <c r="ULG189" s="31"/>
      <c r="ULH189" s="32"/>
      <c r="ULI189" s="32"/>
      <c r="ULJ189" s="34"/>
      <c r="ULK189" s="34"/>
      <c r="ULL189" s="34"/>
      <c r="ULM189" s="32"/>
      <c r="ULN189" s="32"/>
      <c r="ULO189" s="32"/>
      <c r="ULP189" s="34"/>
      <c r="ULQ189" s="35"/>
      <c r="ULR189" s="36"/>
      <c r="ULS189" s="45"/>
      <c r="ULT189" s="41"/>
      <c r="ULU189" s="46"/>
      <c r="ULV189" s="39"/>
      <c r="ULW189" s="138"/>
      <c r="ULX189" s="1805"/>
      <c r="ULY189" s="1806"/>
      <c r="ULZ189" s="41"/>
      <c r="UMA189" s="41"/>
      <c r="UMB189" s="41"/>
      <c r="UMC189" s="42"/>
      <c r="UMD189" s="41"/>
      <c r="UME189" s="42"/>
      <c r="UMF189" s="43"/>
      <c r="UMG189" s="29"/>
      <c r="UMH189" s="30"/>
      <c r="UMI189" s="31"/>
      <c r="UMJ189" s="32"/>
      <c r="UMK189" s="32"/>
      <c r="UML189" s="34"/>
      <c r="UMM189" s="34"/>
      <c r="UMN189" s="34"/>
      <c r="UMO189" s="32"/>
      <c r="UMP189" s="32"/>
      <c r="UMQ189" s="32"/>
      <c r="UMR189" s="34"/>
      <c r="UMS189" s="35"/>
      <c r="UMT189" s="36"/>
      <c r="UMU189" s="45"/>
      <c r="UMV189" s="41"/>
      <c r="UMW189" s="46"/>
      <c r="UMX189" s="39"/>
      <c r="UMY189" s="138"/>
      <c r="UMZ189" s="1805"/>
      <c r="UNA189" s="1806"/>
      <c r="UNB189" s="41"/>
      <c r="UNC189" s="41"/>
      <c r="UND189" s="41"/>
      <c r="UNE189" s="42"/>
      <c r="UNF189" s="41"/>
      <c r="UNG189" s="42"/>
      <c r="UNH189" s="43"/>
      <c r="UNI189" s="29"/>
      <c r="UNJ189" s="30"/>
      <c r="UNK189" s="31"/>
      <c r="UNL189" s="32"/>
      <c r="UNM189" s="32"/>
      <c r="UNN189" s="34"/>
      <c r="UNO189" s="34"/>
      <c r="UNP189" s="34"/>
      <c r="UNQ189" s="32"/>
      <c r="UNR189" s="32"/>
      <c r="UNS189" s="32"/>
      <c r="UNT189" s="34"/>
      <c r="UNU189" s="35"/>
      <c r="UNV189" s="36"/>
      <c r="UNW189" s="45"/>
      <c r="UNX189" s="41"/>
      <c r="UNY189" s="46"/>
      <c r="UNZ189" s="39"/>
      <c r="UOA189" s="138"/>
      <c r="UOB189" s="1805"/>
      <c r="UOC189" s="1806"/>
      <c r="UOD189" s="41"/>
      <c r="UOE189" s="41"/>
      <c r="UOF189" s="41"/>
      <c r="UOG189" s="42"/>
      <c r="UOH189" s="41"/>
      <c r="UOI189" s="42"/>
      <c r="UOJ189" s="43"/>
      <c r="UOK189" s="29"/>
      <c r="UOL189" s="30"/>
      <c r="UOM189" s="31"/>
      <c r="UON189" s="32"/>
      <c r="UOO189" s="32"/>
      <c r="UOP189" s="34"/>
      <c r="UOQ189" s="34"/>
      <c r="UOR189" s="34"/>
      <c r="UOS189" s="32"/>
      <c r="UOT189" s="32"/>
      <c r="UOU189" s="32"/>
      <c r="UOV189" s="34"/>
      <c r="UOW189" s="35"/>
      <c r="UOX189" s="36"/>
      <c r="UOY189" s="45"/>
      <c r="UOZ189" s="41"/>
      <c r="UPA189" s="46"/>
      <c r="UPB189" s="39"/>
      <c r="UPC189" s="138"/>
      <c r="UPD189" s="1805"/>
      <c r="UPE189" s="1806"/>
      <c r="UPF189" s="41"/>
      <c r="UPG189" s="41"/>
      <c r="UPH189" s="41"/>
      <c r="UPI189" s="42"/>
      <c r="UPJ189" s="41"/>
      <c r="UPK189" s="42"/>
      <c r="UPL189" s="43"/>
      <c r="UPM189" s="29"/>
      <c r="UPN189" s="30"/>
      <c r="UPO189" s="31"/>
      <c r="UPP189" s="32"/>
      <c r="UPQ189" s="32"/>
      <c r="UPR189" s="34"/>
      <c r="UPS189" s="34"/>
      <c r="UPT189" s="34"/>
      <c r="UPU189" s="32"/>
      <c r="UPV189" s="32"/>
      <c r="UPW189" s="32"/>
      <c r="UPX189" s="34"/>
      <c r="UPY189" s="35"/>
      <c r="UPZ189" s="36"/>
      <c r="UQA189" s="45"/>
      <c r="UQB189" s="41"/>
      <c r="UQC189" s="46"/>
      <c r="UQD189" s="39"/>
      <c r="UQE189" s="138"/>
      <c r="UQF189" s="1805"/>
      <c r="UQG189" s="1806"/>
      <c r="UQH189" s="41"/>
      <c r="UQI189" s="41"/>
      <c r="UQJ189" s="41"/>
      <c r="UQK189" s="42"/>
      <c r="UQL189" s="41"/>
      <c r="UQM189" s="42"/>
      <c r="UQN189" s="43"/>
      <c r="UQO189" s="29"/>
      <c r="UQP189" s="30"/>
      <c r="UQQ189" s="31"/>
      <c r="UQR189" s="32"/>
      <c r="UQS189" s="32"/>
      <c r="UQT189" s="34"/>
      <c r="UQU189" s="34"/>
      <c r="UQV189" s="34"/>
      <c r="UQW189" s="32"/>
      <c r="UQX189" s="32"/>
      <c r="UQY189" s="32"/>
      <c r="UQZ189" s="34"/>
      <c r="URA189" s="35"/>
      <c r="URB189" s="36"/>
      <c r="URC189" s="45"/>
      <c r="URD189" s="41"/>
      <c r="URE189" s="46"/>
      <c r="URF189" s="39"/>
      <c r="URG189" s="138"/>
      <c r="URH189" s="1805"/>
      <c r="URI189" s="1806"/>
      <c r="URJ189" s="41"/>
      <c r="URK189" s="41"/>
      <c r="URL189" s="41"/>
      <c r="URM189" s="42"/>
      <c r="URN189" s="41"/>
      <c r="URO189" s="42"/>
      <c r="URP189" s="43"/>
      <c r="URQ189" s="29"/>
      <c r="URR189" s="30"/>
      <c r="URS189" s="31"/>
      <c r="URT189" s="32"/>
      <c r="URU189" s="32"/>
      <c r="URV189" s="34"/>
      <c r="URW189" s="34"/>
      <c r="URX189" s="34"/>
      <c r="URY189" s="32"/>
      <c r="URZ189" s="32"/>
      <c r="USA189" s="32"/>
      <c r="USB189" s="34"/>
      <c r="USC189" s="35"/>
      <c r="USD189" s="36"/>
      <c r="USE189" s="45"/>
      <c r="USF189" s="41"/>
      <c r="USG189" s="46"/>
      <c r="USH189" s="39"/>
      <c r="USI189" s="138"/>
      <c r="USJ189" s="1805"/>
      <c r="USK189" s="1806"/>
      <c r="USL189" s="41"/>
      <c r="USM189" s="41"/>
      <c r="USN189" s="41"/>
      <c r="USO189" s="42"/>
      <c r="USP189" s="41"/>
      <c r="USQ189" s="42"/>
      <c r="USR189" s="43"/>
      <c r="USS189" s="29"/>
      <c r="UST189" s="30"/>
      <c r="USU189" s="31"/>
      <c r="USV189" s="32"/>
      <c r="USW189" s="32"/>
      <c r="USX189" s="34"/>
      <c r="USY189" s="34"/>
      <c r="USZ189" s="34"/>
      <c r="UTA189" s="32"/>
      <c r="UTB189" s="32"/>
      <c r="UTC189" s="32"/>
      <c r="UTD189" s="34"/>
      <c r="UTE189" s="35"/>
      <c r="UTF189" s="36"/>
      <c r="UTG189" s="45"/>
      <c r="UTH189" s="41"/>
      <c r="UTI189" s="46"/>
      <c r="UTJ189" s="39"/>
      <c r="UTK189" s="138"/>
      <c r="UTL189" s="1805"/>
      <c r="UTM189" s="1806"/>
      <c r="UTN189" s="41"/>
      <c r="UTO189" s="41"/>
      <c r="UTP189" s="41"/>
      <c r="UTQ189" s="42"/>
      <c r="UTR189" s="41"/>
      <c r="UTS189" s="42"/>
      <c r="UTT189" s="43"/>
      <c r="UTU189" s="29"/>
      <c r="UTV189" s="30"/>
      <c r="UTW189" s="31"/>
      <c r="UTX189" s="32"/>
      <c r="UTY189" s="32"/>
      <c r="UTZ189" s="34"/>
      <c r="UUA189" s="34"/>
      <c r="UUB189" s="34"/>
      <c r="UUC189" s="32"/>
      <c r="UUD189" s="32"/>
      <c r="UUE189" s="32"/>
      <c r="UUF189" s="34"/>
      <c r="UUG189" s="35"/>
      <c r="UUH189" s="36"/>
      <c r="UUI189" s="45"/>
      <c r="UUJ189" s="41"/>
      <c r="UUK189" s="46"/>
      <c r="UUL189" s="39"/>
      <c r="UUM189" s="138"/>
      <c r="UUN189" s="1805"/>
      <c r="UUO189" s="1806"/>
      <c r="UUP189" s="41"/>
      <c r="UUQ189" s="41"/>
      <c r="UUR189" s="41"/>
      <c r="UUS189" s="42"/>
      <c r="UUT189" s="41"/>
      <c r="UUU189" s="42"/>
      <c r="UUV189" s="43"/>
      <c r="UUW189" s="29"/>
      <c r="UUX189" s="30"/>
      <c r="UUY189" s="31"/>
      <c r="UUZ189" s="32"/>
      <c r="UVA189" s="32"/>
      <c r="UVB189" s="34"/>
      <c r="UVC189" s="34"/>
      <c r="UVD189" s="34"/>
      <c r="UVE189" s="32"/>
      <c r="UVF189" s="32"/>
      <c r="UVG189" s="32"/>
      <c r="UVH189" s="34"/>
      <c r="UVI189" s="35"/>
      <c r="UVJ189" s="36"/>
      <c r="UVK189" s="45"/>
      <c r="UVL189" s="41"/>
      <c r="UVM189" s="46"/>
      <c r="UVN189" s="39"/>
      <c r="UVO189" s="138"/>
      <c r="UVP189" s="1805"/>
      <c r="UVQ189" s="1806"/>
      <c r="UVR189" s="41"/>
      <c r="UVS189" s="41"/>
      <c r="UVT189" s="41"/>
      <c r="UVU189" s="42"/>
      <c r="UVV189" s="41"/>
      <c r="UVW189" s="42"/>
      <c r="UVX189" s="43"/>
      <c r="UVY189" s="29"/>
      <c r="UVZ189" s="30"/>
      <c r="UWA189" s="31"/>
      <c r="UWB189" s="32"/>
      <c r="UWC189" s="32"/>
      <c r="UWD189" s="34"/>
      <c r="UWE189" s="34"/>
      <c r="UWF189" s="34"/>
      <c r="UWG189" s="32"/>
      <c r="UWH189" s="32"/>
      <c r="UWI189" s="32"/>
      <c r="UWJ189" s="34"/>
      <c r="UWK189" s="35"/>
      <c r="UWL189" s="36"/>
      <c r="UWM189" s="45"/>
      <c r="UWN189" s="41"/>
      <c r="UWO189" s="46"/>
      <c r="UWP189" s="39"/>
      <c r="UWQ189" s="138"/>
      <c r="UWR189" s="1805"/>
      <c r="UWS189" s="1806"/>
      <c r="UWT189" s="41"/>
      <c r="UWU189" s="41"/>
      <c r="UWV189" s="41"/>
      <c r="UWW189" s="42"/>
      <c r="UWX189" s="41"/>
      <c r="UWY189" s="42"/>
      <c r="UWZ189" s="43"/>
      <c r="UXA189" s="29"/>
      <c r="UXB189" s="30"/>
      <c r="UXC189" s="31"/>
      <c r="UXD189" s="32"/>
      <c r="UXE189" s="32"/>
      <c r="UXF189" s="34"/>
      <c r="UXG189" s="34"/>
      <c r="UXH189" s="34"/>
      <c r="UXI189" s="32"/>
      <c r="UXJ189" s="32"/>
      <c r="UXK189" s="32"/>
      <c r="UXL189" s="34"/>
      <c r="UXM189" s="35"/>
      <c r="UXN189" s="36"/>
      <c r="UXO189" s="45"/>
      <c r="UXP189" s="41"/>
      <c r="UXQ189" s="46"/>
      <c r="UXR189" s="39"/>
      <c r="UXS189" s="138"/>
      <c r="UXT189" s="1805"/>
      <c r="UXU189" s="1806"/>
      <c r="UXV189" s="41"/>
      <c r="UXW189" s="41"/>
      <c r="UXX189" s="41"/>
      <c r="UXY189" s="42"/>
      <c r="UXZ189" s="41"/>
      <c r="UYA189" s="42"/>
      <c r="UYB189" s="43"/>
      <c r="UYC189" s="29"/>
      <c r="UYD189" s="30"/>
      <c r="UYE189" s="31"/>
      <c r="UYF189" s="32"/>
      <c r="UYG189" s="32"/>
      <c r="UYH189" s="34"/>
      <c r="UYI189" s="34"/>
      <c r="UYJ189" s="34"/>
      <c r="UYK189" s="32"/>
      <c r="UYL189" s="32"/>
      <c r="UYM189" s="32"/>
      <c r="UYN189" s="34"/>
      <c r="UYO189" s="35"/>
      <c r="UYP189" s="36"/>
      <c r="UYQ189" s="45"/>
      <c r="UYR189" s="41"/>
      <c r="UYS189" s="46"/>
      <c r="UYT189" s="39"/>
      <c r="UYU189" s="138"/>
      <c r="UYV189" s="1805"/>
      <c r="UYW189" s="1806"/>
      <c r="UYX189" s="41"/>
      <c r="UYY189" s="41"/>
      <c r="UYZ189" s="41"/>
      <c r="UZA189" s="42"/>
      <c r="UZB189" s="41"/>
      <c r="UZC189" s="42"/>
      <c r="UZD189" s="43"/>
      <c r="UZE189" s="29"/>
      <c r="UZF189" s="30"/>
      <c r="UZG189" s="31"/>
      <c r="UZH189" s="32"/>
      <c r="UZI189" s="32"/>
      <c r="UZJ189" s="34"/>
      <c r="UZK189" s="34"/>
      <c r="UZL189" s="34"/>
      <c r="UZM189" s="32"/>
      <c r="UZN189" s="32"/>
      <c r="UZO189" s="32"/>
      <c r="UZP189" s="34"/>
      <c r="UZQ189" s="35"/>
      <c r="UZR189" s="36"/>
      <c r="UZS189" s="45"/>
      <c r="UZT189" s="41"/>
      <c r="UZU189" s="46"/>
      <c r="UZV189" s="39"/>
      <c r="UZW189" s="138"/>
      <c r="UZX189" s="1805"/>
      <c r="UZY189" s="1806"/>
      <c r="UZZ189" s="41"/>
      <c r="VAA189" s="41"/>
      <c r="VAB189" s="41"/>
      <c r="VAC189" s="42"/>
      <c r="VAD189" s="41"/>
      <c r="VAE189" s="42"/>
      <c r="VAF189" s="43"/>
      <c r="VAG189" s="29"/>
      <c r="VAH189" s="30"/>
      <c r="VAI189" s="31"/>
      <c r="VAJ189" s="32"/>
      <c r="VAK189" s="32"/>
      <c r="VAL189" s="34"/>
      <c r="VAM189" s="34"/>
      <c r="VAN189" s="34"/>
      <c r="VAO189" s="32"/>
      <c r="VAP189" s="32"/>
      <c r="VAQ189" s="32"/>
      <c r="VAR189" s="34"/>
      <c r="VAS189" s="35"/>
      <c r="VAT189" s="36"/>
      <c r="VAU189" s="45"/>
      <c r="VAV189" s="41"/>
      <c r="VAW189" s="46"/>
      <c r="VAX189" s="39"/>
      <c r="VAY189" s="138"/>
      <c r="VAZ189" s="1805"/>
      <c r="VBA189" s="1806"/>
      <c r="VBB189" s="41"/>
      <c r="VBC189" s="41"/>
      <c r="VBD189" s="41"/>
      <c r="VBE189" s="42"/>
      <c r="VBF189" s="41"/>
      <c r="VBG189" s="42"/>
      <c r="VBH189" s="43"/>
      <c r="VBI189" s="29"/>
      <c r="VBJ189" s="30"/>
      <c r="VBK189" s="31"/>
      <c r="VBL189" s="32"/>
      <c r="VBM189" s="32"/>
      <c r="VBN189" s="34"/>
      <c r="VBO189" s="34"/>
      <c r="VBP189" s="34"/>
      <c r="VBQ189" s="32"/>
      <c r="VBR189" s="32"/>
      <c r="VBS189" s="32"/>
      <c r="VBT189" s="34"/>
      <c r="VBU189" s="35"/>
      <c r="VBV189" s="36"/>
      <c r="VBW189" s="45"/>
      <c r="VBX189" s="41"/>
      <c r="VBY189" s="46"/>
      <c r="VBZ189" s="39"/>
      <c r="VCA189" s="138"/>
      <c r="VCB189" s="1805"/>
      <c r="VCC189" s="1806"/>
      <c r="VCD189" s="41"/>
      <c r="VCE189" s="41"/>
      <c r="VCF189" s="41"/>
      <c r="VCG189" s="42"/>
      <c r="VCH189" s="41"/>
      <c r="VCI189" s="42"/>
      <c r="VCJ189" s="43"/>
      <c r="VCK189" s="29"/>
      <c r="VCL189" s="30"/>
      <c r="VCM189" s="31"/>
      <c r="VCN189" s="32"/>
      <c r="VCO189" s="32"/>
      <c r="VCP189" s="34"/>
      <c r="VCQ189" s="34"/>
      <c r="VCR189" s="34"/>
      <c r="VCS189" s="32"/>
      <c r="VCT189" s="32"/>
      <c r="VCU189" s="32"/>
      <c r="VCV189" s="34"/>
      <c r="VCW189" s="35"/>
      <c r="VCX189" s="36"/>
      <c r="VCY189" s="45"/>
      <c r="VCZ189" s="41"/>
      <c r="VDA189" s="46"/>
      <c r="VDB189" s="39"/>
      <c r="VDC189" s="138"/>
      <c r="VDD189" s="1805"/>
      <c r="VDE189" s="1806"/>
      <c r="VDF189" s="41"/>
      <c r="VDG189" s="41"/>
      <c r="VDH189" s="41"/>
      <c r="VDI189" s="42"/>
      <c r="VDJ189" s="41"/>
      <c r="VDK189" s="42"/>
      <c r="VDL189" s="43"/>
      <c r="VDM189" s="29"/>
      <c r="VDN189" s="30"/>
      <c r="VDO189" s="31"/>
      <c r="VDP189" s="32"/>
      <c r="VDQ189" s="32"/>
      <c r="VDR189" s="34"/>
      <c r="VDS189" s="34"/>
      <c r="VDT189" s="34"/>
      <c r="VDU189" s="32"/>
      <c r="VDV189" s="32"/>
      <c r="VDW189" s="32"/>
      <c r="VDX189" s="34"/>
      <c r="VDY189" s="35"/>
      <c r="VDZ189" s="36"/>
      <c r="VEA189" s="45"/>
      <c r="VEB189" s="41"/>
      <c r="VEC189" s="46"/>
      <c r="VED189" s="39"/>
      <c r="VEE189" s="138"/>
      <c r="VEF189" s="1805"/>
      <c r="VEG189" s="1806"/>
      <c r="VEH189" s="41"/>
      <c r="VEI189" s="41"/>
      <c r="VEJ189" s="41"/>
      <c r="VEK189" s="42"/>
      <c r="VEL189" s="41"/>
      <c r="VEM189" s="42"/>
      <c r="VEN189" s="43"/>
      <c r="VEO189" s="29"/>
      <c r="VEP189" s="30"/>
      <c r="VEQ189" s="31"/>
      <c r="VER189" s="32"/>
      <c r="VES189" s="32"/>
      <c r="VET189" s="34"/>
      <c r="VEU189" s="34"/>
      <c r="VEV189" s="34"/>
      <c r="VEW189" s="32"/>
      <c r="VEX189" s="32"/>
      <c r="VEY189" s="32"/>
      <c r="VEZ189" s="34"/>
      <c r="VFA189" s="35"/>
      <c r="VFB189" s="36"/>
      <c r="VFC189" s="45"/>
      <c r="VFD189" s="41"/>
      <c r="VFE189" s="46"/>
      <c r="VFF189" s="39"/>
      <c r="VFG189" s="138"/>
      <c r="VFH189" s="1805"/>
      <c r="VFI189" s="1806"/>
      <c r="VFJ189" s="41"/>
      <c r="VFK189" s="41"/>
      <c r="VFL189" s="41"/>
      <c r="VFM189" s="42"/>
      <c r="VFN189" s="41"/>
      <c r="VFO189" s="42"/>
      <c r="VFP189" s="43"/>
      <c r="VFQ189" s="29"/>
      <c r="VFR189" s="30"/>
      <c r="VFS189" s="31"/>
      <c r="VFT189" s="32"/>
      <c r="VFU189" s="32"/>
      <c r="VFV189" s="34"/>
      <c r="VFW189" s="34"/>
      <c r="VFX189" s="34"/>
      <c r="VFY189" s="32"/>
      <c r="VFZ189" s="32"/>
      <c r="VGA189" s="32"/>
      <c r="VGB189" s="34"/>
      <c r="VGC189" s="35"/>
      <c r="VGD189" s="36"/>
      <c r="VGE189" s="45"/>
      <c r="VGF189" s="41"/>
      <c r="VGG189" s="46"/>
      <c r="VGH189" s="39"/>
      <c r="VGI189" s="138"/>
      <c r="VGJ189" s="1805"/>
      <c r="VGK189" s="1806"/>
      <c r="VGL189" s="41"/>
      <c r="VGM189" s="41"/>
      <c r="VGN189" s="41"/>
      <c r="VGO189" s="42"/>
      <c r="VGP189" s="41"/>
      <c r="VGQ189" s="42"/>
      <c r="VGR189" s="43"/>
      <c r="VGS189" s="29"/>
      <c r="VGT189" s="30"/>
      <c r="VGU189" s="31"/>
      <c r="VGV189" s="32"/>
      <c r="VGW189" s="32"/>
      <c r="VGX189" s="34"/>
      <c r="VGY189" s="34"/>
      <c r="VGZ189" s="34"/>
      <c r="VHA189" s="32"/>
      <c r="VHB189" s="32"/>
      <c r="VHC189" s="32"/>
      <c r="VHD189" s="34"/>
      <c r="VHE189" s="35"/>
      <c r="VHF189" s="36"/>
      <c r="VHG189" s="45"/>
      <c r="VHH189" s="41"/>
      <c r="VHI189" s="46"/>
      <c r="VHJ189" s="39"/>
      <c r="VHK189" s="138"/>
      <c r="VHL189" s="1805"/>
      <c r="VHM189" s="1806"/>
      <c r="VHN189" s="41"/>
      <c r="VHO189" s="41"/>
      <c r="VHP189" s="41"/>
      <c r="VHQ189" s="42"/>
      <c r="VHR189" s="41"/>
      <c r="VHS189" s="42"/>
      <c r="VHT189" s="43"/>
      <c r="VHU189" s="29"/>
      <c r="VHV189" s="30"/>
      <c r="VHW189" s="31"/>
      <c r="VHX189" s="32"/>
      <c r="VHY189" s="32"/>
      <c r="VHZ189" s="34"/>
      <c r="VIA189" s="34"/>
      <c r="VIB189" s="34"/>
      <c r="VIC189" s="32"/>
      <c r="VID189" s="32"/>
      <c r="VIE189" s="32"/>
      <c r="VIF189" s="34"/>
      <c r="VIG189" s="35"/>
      <c r="VIH189" s="36"/>
      <c r="VII189" s="45"/>
      <c r="VIJ189" s="41"/>
      <c r="VIK189" s="46"/>
      <c r="VIL189" s="39"/>
      <c r="VIM189" s="138"/>
      <c r="VIN189" s="1805"/>
      <c r="VIO189" s="1806"/>
      <c r="VIP189" s="41"/>
      <c r="VIQ189" s="41"/>
      <c r="VIR189" s="41"/>
      <c r="VIS189" s="42"/>
      <c r="VIT189" s="41"/>
      <c r="VIU189" s="42"/>
      <c r="VIV189" s="43"/>
      <c r="VIW189" s="29"/>
      <c r="VIX189" s="30"/>
      <c r="VIY189" s="31"/>
      <c r="VIZ189" s="32"/>
      <c r="VJA189" s="32"/>
      <c r="VJB189" s="34"/>
      <c r="VJC189" s="34"/>
      <c r="VJD189" s="34"/>
      <c r="VJE189" s="32"/>
      <c r="VJF189" s="32"/>
      <c r="VJG189" s="32"/>
      <c r="VJH189" s="34"/>
      <c r="VJI189" s="35"/>
      <c r="VJJ189" s="36"/>
      <c r="VJK189" s="45"/>
      <c r="VJL189" s="41"/>
      <c r="VJM189" s="46"/>
      <c r="VJN189" s="39"/>
      <c r="VJO189" s="138"/>
      <c r="VJP189" s="1805"/>
      <c r="VJQ189" s="1806"/>
      <c r="VJR189" s="41"/>
      <c r="VJS189" s="41"/>
      <c r="VJT189" s="41"/>
      <c r="VJU189" s="42"/>
      <c r="VJV189" s="41"/>
      <c r="VJW189" s="42"/>
      <c r="VJX189" s="43"/>
      <c r="VJY189" s="29"/>
      <c r="VJZ189" s="30"/>
      <c r="VKA189" s="31"/>
      <c r="VKB189" s="32"/>
      <c r="VKC189" s="32"/>
      <c r="VKD189" s="34"/>
      <c r="VKE189" s="34"/>
      <c r="VKF189" s="34"/>
      <c r="VKG189" s="32"/>
      <c r="VKH189" s="32"/>
      <c r="VKI189" s="32"/>
      <c r="VKJ189" s="34"/>
      <c r="VKK189" s="35"/>
      <c r="VKL189" s="36"/>
      <c r="VKM189" s="45"/>
      <c r="VKN189" s="41"/>
      <c r="VKO189" s="46"/>
      <c r="VKP189" s="39"/>
      <c r="VKQ189" s="138"/>
      <c r="VKR189" s="1805"/>
      <c r="VKS189" s="1806"/>
      <c r="VKT189" s="41"/>
      <c r="VKU189" s="41"/>
      <c r="VKV189" s="41"/>
      <c r="VKW189" s="42"/>
      <c r="VKX189" s="41"/>
      <c r="VKY189" s="42"/>
      <c r="VKZ189" s="43"/>
      <c r="VLA189" s="29"/>
      <c r="VLB189" s="30"/>
      <c r="VLC189" s="31"/>
      <c r="VLD189" s="32"/>
      <c r="VLE189" s="32"/>
      <c r="VLF189" s="34"/>
      <c r="VLG189" s="34"/>
      <c r="VLH189" s="34"/>
      <c r="VLI189" s="32"/>
      <c r="VLJ189" s="32"/>
      <c r="VLK189" s="32"/>
      <c r="VLL189" s="34"/>
      <c r="VLM189" s="35"/>
      <c r="VLN189" s="36"/>
      <c r="VLO189" s="45"/>
      <c r="VLP189" s="41"/>
      <c r="VLQ189" s="46"/>
      <c r="VLR189" s="39"/>
      <c r="VLS189" s="138"/>
      <c r="VLT189" s="1805"/>
      <c r="VLU189" s="1806"/>
      <c r="VLV189" s="41"/>
      <c r="VLW189" s="41"/>
      <c r="VLX189" s="41"/>
      <c r="VLY189" s="42"/>
      <c r="VLZ189" s="41"/>
      <c r="VMA189" s="42"/>
      <c r="VMB189" s="43"/>
      <c r="VMC189" s="29"/>
      <c r="VMD189" s="30"/>
      <c r="VME189" s="31"/>
      <c r="VMF189" s="32"/>
      <c r="VMG189" s="32"/>
      <c r="VMH189" s="34"/>
      <c r="VMI189" s="34"/>
      <c r="VMJ189" s="34"/>
      <c r="VMK189" s="32"/>
      <c r="VML189" s="32"/>
      <c r="VMM189" s="32"/>
      <c r="VMN189" s="34"/>
      <c r="VMO189" s="35"/>
      <c r="VMP189" s="36"/>
      <c r="VMQ189" s="45"/>
      <c r="VMR189" s="41"/>
      <c r="VMS189" s="46"/>
      <c r="VMT189" s="39"/>
      <c r="VMU189" s="138"/>
      <c r="VMV189" s="1805"/>
      <c r="VMW189" s="1806"/>
      <c r="VMX189" s="41"/>
      <c r="VMY189" s="41"/>
      <c r="VMZ189" s="41"/>
      <c r="VNA189" s="42"/>
      <c r="VNB189" s="41"/>
      <c r="VNC189" s="42"/>
      <c r="VND189" s="43"/>
      <c r="VNE189" s="29"/>
      <c r="VNF189" s="30"/>
      <c r="VNG189" s="31"/>
      <c r="VNH189" s="32"/>
      <c r="VNI189" s="32"/>
      <c r="VNJ189" s="34"/>
      <c r="VNK189" s="34"/>
      <c r="VNL189" s="34"/>
      <c r="VNM189" s="32"/>
      <c r="VNN189" s="32"/>
      <c r="VNO189" s="32"/>
      <c r="VNP189" s="34"/>
      <c r="VNQ189" s="35"/>
      <c r="VNR189" s="36"/>
      <c r="VNS189" s="45"/>
      <c r="VNT189" s="41"/>
      <c r="VNU189" s="46"/>
      <c r="VNV189" s="39"/>
      <c r="VNW189" s="138"/>
      <c r="VNX189" s="1805"/>
      <c r="VNY189" s="1806"/>
      <c r="VNZ189" s="41"/>
      <c r="VOA189" s="41"/>
      <c r="VOB189" s="41"/>
      <c r="VOC189" s="42"/>
      <c r="VOD189" s="41"/>
      <c r="VOE189" s="42"/>
      <c r="VOF189" s="43"/>
      <c r="VOG189" s="29"/>
      <c r="VOH189" s="30"/>
      <c r="VOI189" s="31"/>
      <c r="VOJ189" s="32"/>
      <c r="VOK189" s="32"/>
      <c r="VOL189" s="34"/>
      <c r="VOM189" s="34"/>
      <c r="VON189" s="34"/>
      <c r="VOO189" s="32"/>
      <c r="VOP189" s="32"/>
      <c r="VOQ189" s="32"/>
      <c r="VOR189" s="34"/>
      <c r="VOS189" s="35"/>
      <c r="VOT189" s="36"/>
      <c r="VOU189" s="45"/>
      <c r="VOV189" s="41"/>
      <c r="VOW189" s="46"/>
      <c r="VOX189" s="39"/>
      <c r="VOY189" s="138"/>
      <c r="VOZ189" s="1805"/>
      <c r="VPA189" s="1806"/>
      <c r="VPB189" s="41"/>
      <c r="VPC189" s="41"/>
      <c r="VPD189" s="41"/>
      <c r="VPE189" s="42"/>
      <c r="VPF189" s="41"/>
      <c r="VPG189" s="42"/>
      <c r="VPH189" s="43"/>
      <c r="VPI189" s="29"/>
      <c r="VPJ189" s="30"/>
      <c r="VPK189" s="31"/>
      <c r="VPL189" s="32"/>
      <c r="VPM189" s="32"/>
      <c r="VPN189" s="34"/>
      <c r="VPO189" s="34"/>
      <c r="VPP189" s="34"/>
      <c r="VPQ189" s="32"/>
      <c r="VPR189" s="32"/>
      <c r="VPS189" s="32"/>
      <c r="VPT189" s="34"/>
      <c r="VPU189" s="35"/>
      <c r="VPV189" s="36"/>
      <c r="VPW189" s="45"/>
      <c r="VPX189" s="41"/>
      <c r="VPY189" s="46"/>
      <c r="VPZ189" s="39"/>
      <c r="VQA189" s="138"/>
      <c r="VQB189" s="1805"/>
      <c r="VQC189" s="1806"/>
      <c r="VQD189" s="41"/>
      <c r="VQE189" s="41"/>
      <c r="VQF189" s="41"/>
      <c r="VQG189" s="42"/>
      <c r="VQH189" s="41"/>
      <c r="VQI189" s="42"/>
      <c r="VQJ189" s="43"/>
      <c r="VQK189" s="29"/>
      <c r="VQL189" s="30"/>
      <c r="VQM189" s="31"/>
      <c r="VQN189" s="32"/>
      <c r="VQO189" s="32"/>
      <c r="VQP189" s="34"/>
      <c r="VQQ189" s="34"/>
      <c r="VQR189" s="34"/>
      <c r="VQS189" s="32"/>
      <c r="VQT189" s="32"/>
      <c r="VQU189" s="32"/>
      <c r="VQV189" s="34"/>
      <c r="VQW189" s="35"/>
      <c r="VQX189" s="36"/>
      <c r="VQY189" s="45"/>
      <c r="VQZ189" s="41"/>
      <c r="VRA189" s="46"/>
      <c r="VRB189" s="39"/>
      <c r="VRC189" s="138"/>
      <c r="VRD189" s="1805"/>
      <c r="VRE189" s="1806"/>
      <c r="VRF189" s="41"/>
      <c r="VRG189" s="41"/>
      <c r="VRH189" s="41"/>
      <c r="VRI189" s="42"/>
      <c r="VRJ189" s="41"/>
      <c r="VRK189" s="42"/>
      <c r="VRL189" s="43"/>
      <c r="VRM189" s="29"/>
      <c r="VRN189" s="30"/>
      <c r="VRO189" s="31"/>
      <c r="VRP189" s="32"/>
      <c r="VRQ189" s="32"/>
      <c r="VRR189" s="34"/>
      <c r="VRS189" s="34"/>
      <c r="VRT189" s="34"/>
      <c r="VRU189" s="32"/>
      <c r="VRV189" s="32"/>
      <c r="VRW189" s="32"/>
      <c r="VRX189" s="34"/>
      <c r="VRY189" s="35"/>
      <c r="VRZ189" s="36"/>
      <c r="VSA189" s="45"/>
      <c r="VSB189" s="41"/>
      <c r="VSC189" s="46"/>
      <c r="VSD189" s="39"/>
      <c r="VSE189" s="138"/>
      <c r="VSF189" s="1805"/>
      <c r="VSG189" s="1806"/>
      <c r="VSH189" s="41"/>
      <c r="VSI189" s="41"/>
      <c r="VSJ189" s="41"/>
      <c r="VSK189" s="42"/>
      <c r="VSL189" s="41"/>
      <c r="VSM189" s="42"/>
      <c r="VSN189" s="43"/>
      <c r="VSO189" s="29"/>
      <c r="VSP189" s="30"/>
      <c r="VSQ189" s="31"/>
      <c r="VSR189" s="32"/>
      <c r="VSS189" s="32"/>
      <c r="VST189" s="34"/>
      <c r="VSU189" s="34"/>
      <c r="VSV189" s="34"/>
      <c r="VSW189" s="32"/>
      <c r="VSX189" s="32"/>
      <c r="VSY189" s="32"/>
      <c r="VSZ189" s="34"/>
      <c r="VTA189" s="35"/>
      <c r="VTB189" s="36"/>
      <c r="VTC189" s="45"/>
      <c r="VTD189" s="41"/>
      <c r="VTE189" s="46"/>
      <c r="VTF189" s="39"/>
      <c r="VTG189" s="138"/>
      <c r="VTH189" s="1805"/>
      <c r="VTI189" s="1806"/>
      <c r="VTJ189" s="41"/>
      <c r="VTK189" s="41"/>
      <c r="VTL189" s="41"/>
      <c r="VTM189" s="42"/>
      <c r="VTN189" s="41"/>
      <c r="VTO189" s="42"/>
      <c r="VTP189" s="43"/>
      <c r="VTQ189" s="29"/>
      <c r="VTR189" s="30"/>
      <c r="VTS189" s="31"/>
      <c r="VTT189" s="32"/>
      <c r="VTU189" s="32"/>
      <c r="VTV189" s="34"/>
      <c r="VTW189" s="34"/>
      <c r="VTX189" s="34"/>
      <c r="VTY189" s="32"/>
      <c r="VTZ189" s="32"/>
      <c r="VUA189" s="32"/>
      <c r="VUB189" s="34"/>
      <c r="VUC189" s="35"/>
      <c r="VUD189" s="36"/>
      <c r="VUE189" s="45"/>
      <c r="VUF189" s="41"/>
      <c r="VUG189" s="46"/>
      <c r="VUH189" s="39"/>
      <c r="VUI189" s="138"/>
      <c r="VUJ189" s="1805"/>
      <c r="VUK189" s="1806"/>
      <c r="VUL189" s="41"/>
      <c r="VUM189" s="41"/>
      <c r="VUN189" s="41"/>
      <c r="VUO189" s="42"/>
      <c r="VUP189" s="41"/>
      <c r="VUQ189" s="42"/>
      <c r="VUR189" s="43"/>
      <c r="VUS189" s="29"/>
      <c r="VUT189" s="30"/>
      <c r="VUU189" s="31"/>
      <c r="VUV189" s="32"/>
      <c r="VUW189" s="32"/>
      <c r="VUX189" s="34"/>
      <c r="VUY189" s="34"/>
      <c r="VUZ189" s="34"/>
      <c r="VVA189" s="32"/>
      <c r="VVB189" s="32"/>
      <c r="VVC189" s="32"/>
      <c r="VVD189" s="34"/>
      <c r="VVE189" s="35"/>
      <c r="VVF189" s="36"/>
      <c r="VVG189" s="45"/>
      <c r="VVH189" s="41"/>
      <c r="VVI189" s="46"/>
      <c r="VVJ189" s="39"/>
      <c r="VVK189" s="138"/>
      <c r="VVL189" s="1805"/>
      <c r="VVM189" s="1806"/>
      <c r="VVN189" s="41"/>
      <c r="VVO189" s="41"/>
      <c r="VVP189" s="41"/>
      <c r="VVQ189" s="42"/>
      <c r="VVR189" s="41"/>
      <c r="VVS189" s="42"/>
      <c r="VVT189" s="43"/>
      <c r="VVU189" s="29"/>
      <c r="VVV189" s="30"/>
      <c r="VVW189" s="31"/>
      <c r="VVX189" s="32"/>
      <c r="VVY189" s="32"/>
      <c r="VVZ189" s="34"/>
      <c r="VWA189" s="34"/>
      <c r="VWB189" s="34"/>
      <c r="VWC189" s="32"/>
      <c r="VWD189" s="32"/>
      <c r="VWE189" s="32"/>
      <c r="VWF189" s="34"/>
      <c r="VWG189" s="35"/>
      <c r="VWH189" s="36"/>
      <c r="VWI189" s="45"/>
      <c r="VWJ189" s="41"/>
      <c r="VWK189" s="46"/>
      <c r="VWL189" s="39"/>
      <c r="VWM189" s="138"/>
      <c r="VWN189" s="1805"/>
      <c r="VWO189" s="1806"/>
      <c r="VWP189" s="41"/>
      <c r="VWQ189" s="41"/>
      <c r="VWR189" s="41"/>
      <c r="VWS189" s="42"/>
      <c r="VWT189" s="41"/>
      <c r="VWU189" s="42"/>
      <c r="VWV189" s="43"/>
      <c r="VWW189" s="29"/>
      <c r="VWX189" s="30"/>
      <c r="VWY189" s="31"/>
      <c r="VWZ189" s="32"/>
      <c r="VXA189" s="32"/>
      <c r="VXB189" s="34"/>
      <c r="VXC189" s="34"/>
      <c r="VXD189" s="34"/>
      <c r="VXE189" s="32"/>
      <c r="VXF189" s="32"/>
      <c r="VXG189" s="32"/>
      <c r="VXH189" s="34"/>
      <c r="VXI189" s="35"/>
      <c r="VXJ189" s="36"/>
      <c r="VXK189" s="45"/>
      <c r="VXL189" s="41"/>
      <c r="VXM189" s="46"/>
      <c r="VXN189" s="39"/>
      <c r="VXO189" s="138"/>
      <c r="VXP189" s="1805"/>
      <c r="VXQ189" s="1806"/>
      <c r="VXR189" s="41"/>
      <c r="VXS189" s="41"/>
      <c r="VXT189" s="41"/>
      <c r="VXU189" s="42"/>
      <c r="VXV189" s="41"/>
      <c r="VXW189" s="42"/>
      <c r="VXX189" s="43"/>
      <c r="VXY189" s="29"/>
      <c r="VXZ189" s="30"/>
      <c r="VYA189" s="31"/>
      <c r="VYB189" s="32"/>
      <c r="VYC189" s="32"/>
      <c r="VYD189" s="34"/>
      <c r="VYE189" s="34"/>
      <c r="VYF189" s="34"/>
      <c r="VYG189" s="32"/>
      <c r="VYH189" s="32"/>
      <c r="VYI189" s="32"/>
      <c r="VYJ189" s="34"/>
      <c r="VYK189" s="35"/>
      <c r="VYL189" s="36"/>
      <c r="VYM189" s="45"/>
      <c r="VYN189" s="41"/>
      <c r="VYO189" s="46"/>
      <c r="VYP189" s="39"/>
      <c r="VYQ189" s="138"/>
      <c r="VYR189" s="1805"/>
      <c r="VYS189" s="1806"/>
      <c r="VYT189" s="41"/>
      <c r="VYU189" s="41"/>
      <c r="VYV189" s="41"/>
      <c r="VYW189" s="42"/>
      <c r="VYX189" s="41"/>
      <c r="VYY189" s="42"/>
      <c r="VYZ189" s="43"/>
      <c r="VZA189" s="29"/>
      <c r="VZB189" s="30"/>
      <c r="VZC189" s="31"/>
      <c r="VZD189" s="32"/>
      <c r="VZE189" s="32"/>
      <c r="VZF189" s="34"/>
      <c r="VZG189" s="34"/>
      <c r="VZH189" s="34"/>
      <c r="VZI189" s="32"/>
      <c r="VZJ189" s="32"/>
      <c r="VZK189" s="32"/>
      <c r="VZL189" s="34"/>
      <c r="VZM189" s="35"/>
      <c r="VZN189" s="36"/>
      <c r="VZO189" s="45"/>
      <c r="VZP189" s="41"/>
      <c r="VZQ189" s="46"/>
      <c r="VZR189" s="39"/>
      <c r="VZS189" s="138"/>
      <c r="VZT189" s="1805"/>
      <c r="VZU189" s="1806"/>
      <c r="VZV189" s="41"/>
      <c r="VZW189" s="41"/>
      <c r="VZX189" s="41"/>
      <c r="VZY189" s="42"/>
      <c r="VZZ189" s="41"/>
      <c r="WAA189" s="42"/>
      <c r="WAB189" s="43"/>
      <c r="WAC189" s="29"/>
      <c r="WAD189" s="30"/>
      <c r="WAE189" s="31"/>
      <c r="WAF189" s="32"/>
      <c r="WAG189" s="32"/>
      <c r="WAH189" s="34"/>
      <c r="WAI189" s="34"/>
      <c r="WAJ189" s="34"/>
      <c r="WAK189" s="32"/>
      <c r="WAL189" s="32"/>
      <c r="WAM189" s="32"/>
      <c r="WAN189" s="34"/>
      <c r="WAO189" s="35"/>
      <c r="WAP189" s="36"/>
      <c r="WAQ189" s="45"/>
      <c r="WAR189" s="41"/>
      <c r="WAS189" s="46"/>
      <c r="WAT189" s="39"/>
      <c r="WAU189" s="138"/>
      <c r="WAV189" s="1805"/>
      <c r="WAW189" s="1806"/>
      <c r="WAX189" s="41"/>
      <c r="WAY189" s="41"/>
      <c r="WAZ189" s="41"/>
      <c r="WBA189" s="42"/>
      <c r="WBB189" s="41"/>
      <c r="WBC189" s="42"/>
      <c r="WBD189" s="43"/>
      <c r="WBE189" s="29"/>
      <c r="WBF189" s="30"/>
      <c r="WBG189" s="31"/>
      <c r="WBH189" s="32"/>
      <c r="WBI189" s="32"/>
      <c r="WBJ189" s="34"/>
      <c r="WBK189" s="34"/>
      <c r="WBL189" s="34"/>
      <c r="WBM189" s="32"/>
      <c r="WBN189" s="32"/>
      <c r="WBO189" s="32"/>
      <c r="WBP189" s="34"/>
      <c r="WBQ189" s="35"/>
      <c r="WBR189" s="36"/>
      <c r="WBS189" s="45"/>
      <c r="WBT189" s="41"/>
      <c r="WBU189" s="46"/>
      <c r="WBV189" s="39"/>
      <c r="WBW189" s="138"/>
      <c r="WBX189" s="1805"/>
      <c r="WBY189" s="1806"/>
      <c r="WBZ189" s="41"/>
      <c r="WCA189" s="41"/>
      <c r="WCB189" s="41"/>
      <c r="WCC189" s="42"/>
      <c r="WCD189" s="41"/>
      <c r="WCE189" s="42"/>
      <c r="WCF189" s="43"/>
      <c r="WCG189" s="29"/>
      <c r="WCH189" s="30"/>
      <c r="WCI189" s="31"/>
      <c r="WCJ189" s="32"/>
      <c r="WCK189" s="32"/>
      <c r="WCL189" s="34"/>
      <c r="WCM189" s="34"/>
      <c r="WCN189" s="34"/>
      <c r="WCO189" s="32"/>
      <c r="WCP189" s="32"/>
      <c r="WCQ189" s="32"/>
      <c r="WCR189" s="34"/>
      <c r="WCS189" s="35"/>
      <c r="WCT189" s="36"/>
      <c r="WCU189" s="45"/>
      <c r="WCV189" s="41"/>
      <c r="WCW189" s="46"/>
      <c r="WCX189" s="39"/>
      <c r="WCY189" s="138"/>
      <c r="WCZ189" s="1805"/>
      <c r="WDA189" s="1806"/>
      <c r="WDB189" s="41"/>
      <c r="WDC189" s="41"/>
      <c r="WDD189" s="41"/>
      <c r="WDE189" s="42"/>
      <c r="WDF189" s="41"/>
      <c r="WDG189" s="42"/>
      <c r="WDH189" s="43"/>
      <c r="WDI189" s="29"/>
      <c r="WDJ189" s="30"/>
      <c r="WDK189" s="31"/>
      <c r="WDL189" s="32"/>
      <c r="WDM189" s="32"/>
      <c r="WDN189" s="34"/>
      <c r="WDO189" s="34"/>
      <c r="WDP189" s="34"/>
      <c r="WDQ189" s="32"/>
      <c r="WDR189" s="32"/>
      <c r="WDS189" s="32"/>
      <c r="WDT189" s="34"/>
      <c r="WDU189" s="35"/>
      <c r="WDV189" s="36"/>
      <c r="WDW189" s="45"/>
      <c r="WDX189" s="41"/>
      <c r="WDY189" s="46"/>
      <c r="WDZ189" s="39"/>
      <c r="WEA189" s="138"/>
      <c r="WEB189" s="1805"/>
      <c r="WEC189" s="1806"/>
      <c r="WED189" s="41"/>
      <c r="WEE189" s="41"/>
      <c r="WEF189" s="41"/>
      <c r="WEG189" s="42"/>
      <c r="WEH189" s="41"/>
      <c r="WEI189" s="42"/>
      <c r="WEJ189" s="43"/>
      <c r="WEK189" s="29"/>
      <c r="WEL189" s="30"/>
      <c r="WEM189" s="31"/>
      <c r="WEN189" s="32"/>
      <c r="WEO189" s="32"/>
      <c r="WEP189" s="34"/>
      <c r="WEQ189" s="34"/>
      <c r="WER189" s="34"/>
      <c r="WES189" s="32"/>
      <c r="WET189" s="32"/>
      <c r="WEU189" s="32"/>
      <c r="WEV189" s="34"/>
      <c r="WEW189" s="35"/>
      <c r="WEX189" s="36"/>
      <c r="WEY189" s="45"/>
      <c r="WEZ189" s="41"/>
      <c r="WFA189" s="46"/>
      <c r="WFB189" s="39"/>
      <c r="WFC189" s="138"/>
      <c r="WFD189" s="1805"/>
      <c r="WFE189" s="1806"/>
      <c r="WFF189" s="41"/>
      <c r="WFG189" s="41"/>
      <c r="WFH189" s="41"/>
      <c r="WFI189" s="42"/>
      <c r="WFJ189" s="41"/>
      <c r="WFK189" s="42"/>
      <c r="WFL189" s="43"/>
      <c r="WFM189" s="29"/>
      <c r="WFN189" s="30"/>
      <c r="WFO189" s="31"/>
      <c r="WFP189" s="32"/>
      <c r="WFQ189" s="32"/>
      <c r="WFR189" s="34"/>
      <c r="WFS189" s="34"/>
      <c r="WFT189" s="34"/>
      <c r="WFU189" s="32"/>
      <c r="WFV189" s="32"/>
      <c r="WFW189" s="32"/>
      <c r="WFX189" s="34"/>
      <c r="WFY189" s="35"/>
      <c r="WFZ189" s="36"/>
      <c r="WGA189" s="45"/>
      <c r="WGB189" s="41"/>
      <c r="WGC189" s="46"/>
      <c r="WGD189" s="39"/>
      <c r="WGE189" s="138"/>
      <c r="WGF189" s="1805"/>
      <c r="WGG189" s="1806"/>
      <c r="WGH189" s="41"/>
      <c r="WGI189" s="41"/>
      <c r="WGJ189" s="41"/>
      <c r="WGK189" s="42"/>
      <c r="WGL189" s="41"/>
      <c r="WGM189" s="42"/>
      <c r="WGN189" s="43"/>
      <c r="WGO189" s="29"/>
      <c r="WGP189" s="30"/>
      <c r="WGQ189" s="31"/>
      <c r="WGR189" s="32"/>
      <c r="WGS189" s="32"/>
      <c r="WGT189" s="34"/>
      <c r="WGU189" s="34"/>
      <c r="WGV189" s="34"/>
      <c r="WGW189" s="32"/>
      <c r="WGX189" s="32"/>
      <c r="WGY189" s="32"/>
      <c r="WGZ189" s="34"/>
      <c r="WHA189" s="35"/>
      <c r="WHB189" s="36"/>
      <c r="WHC189" s="45"/>
      <c r="WHD189" s="41"/>
      <c r="WHE189" s="46"/>
      <c r="WHF189" s="39"/>
      <c r="WHG189" s="138"/>
      <c r="WHH189" s="1805"/>
      <c r="WHI189" s="1806"/>
      <c r="WHJ189" s="41"/>
      <c r="WHK189" s="41"/>
      <c r="WHL189" s="41"/>
      <c r="WHM189" s="42"/>
      <c r="WHN189" s="41"/>
      <c r="WHO189" s="42"/>
      <c r="WHP189" s="43"/>
      <c r="WHQ189" s="29"/>
      <c r="WHR189" s="30"/>
      <c r="WHS189" s="31"/>
      <c r="WHT189" s="32"/>
      <c r="WHU189" s="32"/>
      <c r="WHV189" s="34"/>
      <c r="WHW189" s="34"/>
      <c r="WHX189" s="34"/>
      <c r="WHY189" s="32"/>
      <c r="WHZ189" s="32"/>
      <c r="WIA189" s="32"/>
      <c r="WIB189" s="34"/>
      <c r="WIC189" s="35"/>
      <c r="WID189" s="36"/>
      <c r="WIE189" s="45"/>
      <c r="WIF189" s="41"/>
      <c r="WIG189" s="46"/>
      <c r="WIH189" s="39"/>
      <c r="WII189" s="138"/>
      <c r="WIJ189" s="1805"/>
      <c r="WIK189" s="1806"/>
      <c r="WIL189" s="41"/>
      <c r="WIM189" s="41"/>
      <c r="WIN189" s="41"/>
      <c r="WIO189" s="42"/>
      <c r="WIP189" s="41"/>
      <c r="WIQ189" s="42"/>
      <c r="WIR189" s="43"/>
      <c r="WIS189" s="29"/>
      <c r="WIT189" s="30"/>
      <c r="WIU189" s="31"/>
      <c r="WIV189" s="32"/>
      <c r="WIW189" s="32"/>
      <c r="WIX189" s="34"/>
      <c r="WIY189" s="34"/>
      <c r="WIZ189" s="34"/>
      <c r="WJA189" s="32"/>
      <c r="WJB189" s="32"/>
      <c r="WJC189" s="32"/>
      <c r="WJD189" s="34"/>
      <c r="WJE189" s="35"/>
      <c r="WJF189" s="36"/>
      <c r="WJG189" s="45"/>
      <c r="WJH189" s="41"/>
      <c r="WJI189" s="46"/>
      <c r="WJJ189" s="39"/>
      <c r="WJK189" s="138"/>
      <c r="WJL189" s="1805"/>
      <c r="WJM189" s="1806"/>
      <c r="WJN189" s="41"/>
      <c r="WJO189" s="41"/>
      <c r="WJP189" s="41"/>
      <c r="WJQ189" s="42"/>
      <c r="WJR189" s="41"/>
      <c r="WJS189" s="42"/>
      <c r="WJT189" s="43"/>
      <c r="WJU189" s="29"/>
      <c r="WJV189" s="30"/>
      <c r="WJW189" s="31"/>
      <c r="WJX189" s="32"/>
      <c r="WJY189" s="32"/>
      <c r="WJZ189" s="34"/>
      <c r="WKA189" s="34"/>
      <c r="WKB189" s="34"/>
      <c r="WKC189" s="32"/>
      <c r="WKD189" s="32"/>
      <c r="WKE189" s="32"/>
      <c r="WKF189" s="34"/>
      <c r="WKG189" s="35"/>
      <c r="WKH189" s="36"/>
      <c r="WKI189" s="45"/>
      <c r="WKJ189" s="41"/>
      <c r="WKK189" s="46"/>
      <c r="WKL189" s="39"/>
      <c r="WKM189" s="138"/>
      <c r="WKN189" s="1805"/>
      <c r="WKO189" s="1806"/>
      <c r="WKP189" s="41"/>
      <c r="WKQ189" s="41"/>
      <c r="WKR189" s="41"/>
      <c r="WKS189" s="42"/>
      <c r="WKT189" s="41"/>
      <c r="WKU189" s="42"/>
      <c r="WKV189" s="43"/>
      <c r="WKW189" s="29"/>
      <c r="WKX189" s="30"/>
      <c r="WKY189" s="31"/>
      <c r="WKZ189" s="32"/>
      <c r="WLA189" s="32"/>
      <c r="WLB189" s="34"/>
      <c r="WLC189" s="34"/>
      <c r="WLD189" s="34"/>
      <c r="WLE189" s="32"/>
      <c r="WLF189" s="32"/>
      <c r="WLG189" s="32"/>
      <c r="WLH189" s="34"/>
      <c r="WLI189" s="35"/>
      <c r="WLJ189" s="36"/>
      <c r="WLK189" s="45"/>
      <c r="WLL189" s="41"/>
      <c r="WLM189" s="46"/>
      <c r="WLN189" s="39"/>
      <c r="WLO189" s="138"/>
      <c r="WLP189" s="1805"/>
      <c r="WLQ189" s="1806"/>
      <c r="WLR189" s="41"/>
      <c r="WLS189" s="41"/>
      <c r="WLT189" s="41"/>
      <c r="WLU189" s="42"/>
      <c r="WLV189" s="41"/>
      <c r="WLW189" s="42"/>
      <c r="WLX189" s="43"/>
      <c r="WLY189" s="29"/>
      <c r="WLZ189" s="30"/>
      <c r="WMA189" s="31"/>
      <c r="WMB189" s="32"/>
      <c r="WMC189" s="32"/>
      <c r="WMD189" s="34"/>
      <c r="WME189" s="34"/>
      <c r="WMF189" s="34"/>
      <c r="WMG189" s="32"/>
      <c r="WMH189" s="32"/>
      <c r="WMI189" s="32"/>
      <c r="WMJ189" s="34"/>
      <c r="WMK189" s="35"/>
      <c r="WML189" s="36"/>
      <c r="WMM189" s="45"/>
      <c r="WMN189" s="41"/>
      <c r="WMO189" s="46"/>
      <c r="WMP189" s="39"/>
      <c r="WMQ189" s="138"/>
      <c r="WMR189" s="1805"/>
      <c r="WMS189" s="1806"/>
      <c r="WMT189" s="41"/>
      <c r="WMU189" s="41"/>
      <c r="WMV189" s="41"/>
      <c r="WMW189" s="42"/>
      <c r="WMX189" s="41"/>
      <c r="WMY189" s="42"/>
      <c r="WMZ189" s="43"/>
      <c r="WNA189" s="29"/>
      <c r="WNB189" s="30"/>
      <c r="WNC189" s="31"/>
      <c r="WND189" s="32"/>
      <c r="WNE189" s="32"/>
      <c r="WNF189" s="34"/>
      <c r="WNG189" s="34"/>
      <c r="WNH189" s="34"/>
      <c r="WNI189" s="32"/>
      <c r="WNJ189" s="32"/>
      <c r="WNK189" s="32"/>
      <c r="WNL189" s="34"/>
      <c r="WNM189" s="35"/>
      <c r="WNN189" s="36"/>
      <c r="WNO189" s="45"/>
      <c r="WNP189" s="41"/>
      <c r="WNQ189" s="46"/>
      <c r="WNR189" s="39"/>
      <c r="WNS189" s="138"/>
      <c r="WNT189" s="1805"/>
      <c r="WNU189" s="1806"/>
      <c r="WNV189" s="41"/>
      <c r="WNW189" s="41"/>
      <c r="WNX189" s="41"/>
      <c r="WNY189" s="42"/>
      <c r="WNZ189" s="41"/>
      <c r="WOA189" s="42"/>
      <c r="WOB189" s="43"/>
      <c r="WOC189" s="29"/>
      <c r="WOD189" s="30"/>
      <c r="WOE189" s="31"/>
      <c r="WOF189" s="32"/>
      <c r="WOG189" s="32"/>
      <c r="WOH189" s="34"/>
      <c r="WOI189" s="34"/>
      <c r="WOJ189" s="34"/>
      <c r="WOK189" s="32"/>
      <c r="WOL189" s="32"/>
      <c r="WOM189" s="32"/>
      <c r="WON189" s="34"/>
      <c r="WOO189" s="35"/>
      <c r="WOP189" s="36"/>
      <c r="WOQ189" s="45"/>
      <c r="WOR189" s="41"/>
      <c r="WOS189" s="46"/>
      <c r="WOT189" s="39"/>
      <c r="WOU189" s="138"/>
      <c r="WOV189" s="1805"/>
      <c r="WOW189" s="1806"/>
      <c r="WOX189" s="41"/>
      <c r="WOY189" s="41"/>
      <c r="WOZ189" s="41"/>
      <c r="WPA189" s="42"/>
      <c r="WPB189" s="41"/>
      <c r="WPC189" s="42"/>
      <c r="WPD189" s="43"/>
      <c r="WPE189" s="29"/>
      <c r="WPF189" s="30"/>
      <c r="WPG189" s="31"/>
      <c r="WPH189" s="32"/>
      <c r="WPI189" s="32"/>
      <c r="WPJ189" s="34"/>
      <c r="WPK189" s="34"/>
      <c r="WPL189" s="34"/>
      <c r="WPM189" s="32"/>
      <c r="WPN189" s="32"/>
      <c r="WPO189" s="32"/>
      <c r="WPP189" s="34"/>
      <c r="WPQ189" s="35"/>
      <c r="WPR189" s="36"/>
      <c r="WPS189" s="45"/>
      <c r="WPT189" s="41"/>
      <c r="WPU189" s="46"/>
      <c r="WPV189" s="39"/>
      <c r="WPW189" s="138"/>
      <c r="WPX189" s="1805"/>
      <c r="WPY189" s="1806"/>
      <c r="WPZ189" s="41"/>
      <c r="WQA189" s="41"/>
      <c r="WQB189" s="41"/>
      <c r="WQC189" s="42"/>
      <c r="WQD189" s="41"/>
      <c r="WQE189" s="42"/>
      <c r="WQF189" s="43"/>
      <c r="WQG189" s="29"/>
      <c r="WQH189" s="30"/>
      <c r="WQI189" s="31"/>
      <c r="WQJ189" s="32"/>
      <c r="WQK189" s="32"/>
      <c r="WQL189" s="34"/>
      <c r="WQM189" s="34"/>
      <c r="WQN189" s="34"/>
      <c r="WQO189" s="32"/>
      <c r="WQP189" s="32"/>
      <c r="WQQ189" s="32"/>
      <c r="WQR189" s="34"/>
      <c r="WQS189" s="35"/>
      <c r="WQT189" s="36"/>
      <c r="WQU189" s="45"/>
      <c r="WQV189" s="41"/>
      <c r="WQW189" s="46"/>
      <c r="WQX189" s="39"/>
      <c r="WQY189" s="138"/>
      <c r="WQZ189" s="1805"/>
      <c r="WRA189" s="1806"/>
      <c r="WRB189" s="41"/>
      <c r="WRC189" s="41"/>
      <c r="WRD189" s="41"/>
      <c r="WRE189" s="42"/>
      <c r="WRF189" s="41"/>
      <c r="WRG189" s="42"/>
      <c r="WRH189" s="43"/>
      <c r="WRI189" s="29"/>
      <c r="WRJ189" s="30"/>
      <c r="WRK189" s="31"/>
      <c r="WRL189" s="32"/>
      <c r="WRM189" s="32"/>
      <c r="WRN189" s="34"/>
      <c r="WRO189" s="34"/>
      <c r="WRP189" s="34"/>
      <c r="WRQ189" s="32"/>
      <c r="WRR189" s="32"/>
      <c r="WRS189" s="32"/>
      <c r="WRT189" s="34"/>
      <c r="WRU189" s="35"/>
      <c r="WRV189" s="36"/>
      <c r="WRW189" s="45"/>
      <c r="WRX189" s="41"/>
      <c r="WRY189" s="46"/>
      <c r="WRZ189" s="39"/>
      <c r="WSA189" s="138"/>
      <c r="WSB189" s="1805"/>
      <c r="WSC189" s="1806"/>
      <c r="WSD189" s="41"/>
      <c r="WSE189" s="41"/>
      <c r="WSF189" s="41"/>
      <c r="WSG189" s="42"/>
      <c r="WSH189" s="41"/>
      <c r="WSI189" s="42"/>
      <c r="WSJ189" s="43"/>
      <c r="WSK189" s="29"/>
      <c r="WSL189" s="30"/>
      <c r="WSM189" s="31"/>
      <c r="WSN189" s="32"/>
      <c r="WSO189" s="32"/>
      <c r="WSP189" s="34"/>
      <c r="WSQ189" s="34"/>
      <c r="WSR189" s="34"/>
      <c r="WSS189" s="32"/>
      <c r="WST189" s="32"/>
      <c r="WSU189" s="32"/>
      <c r="WSV189" s="34"/>
      <c r="WSW189" s="35"/>
      <c r="WSX189" s="36"/>
      <c r="WSY189" s="45"/>
      <c r="WSZ189" s="41"/>
      <c r="WTA189" s="46"/>
      <c r="WTB189" s="39"/>
      <c r="WTC189" s="138"/>
      <c r="WTD189" s="1805"/>
      <c r="WTE189" s="1806"/>
      <c r="WTF189" s="41"/>
      <c r="WTG189" s="41"/>
      <c r="WTH189" s="41"/>
      <c r="WTI189" s="42"/>
      <c r="WTJ189" s="41"/>
      <c r="WTK189" s="42"/>
      <c r="WTL189" s="43"/>
      <c r="WTM189" s="29"/>
      <c r="WTN189" s="30"/>
      <c r="WTO189" s="31"/>
      <c r="WTP189" s="32"/>
      <c r="WTQ189" s="32"/>
      <c r="WTR189" s="34"/>
      <c r="WTS189" s="34"/>
      <c r="WTT189" s="34"/>
      <c r="WTU189" s="32"/>
      <c r="WTV189" s="32"/>
      <c r="WTW189" s="32"/>
      <c r="WTX189" s="34"/>
      <c r="WTY189" s="35"/>
      <c r="WTZ189" s="36"/>
      <c r="WUA189" s="45"/>
      <c r="WUB189" s="41"/>
      <c r="WUC189" s="46"/>
      <c r="WUD189" s="39"/>
      <c r="WUE189" s="138"/>
      <c r="WUF189" s="1805"/>
      <c r="WUG189" s="1806"/>
      <c r="WUH189" s="41"/>
      <c r="WUI189" s="41"/>
      <c r="WUJ189" s="41"/>
      <c r="WUK189" s="42"/>
      <c r="WUL189" s="41"/>
      <c r="WUM189" s="42"/>
      <c r="WUN189" s="43"/>
      <c r="WUO189" s="29"/>
      <c r="WUP189" s="30"/>
      <c r="WUQ189" s="31"/>
      <c r="WUR189" s="32"/>
      <c r="WUS189" s="32"/>
      <c r="WUT189" s="34"/>
      <c r="WUU189" s="34"/>
      <c r="WUV189" s="34"/>
      <c r="WUW189" s="32"/>
      <c r="WUX189" s="32"/>
      <c r="WUY189" s="32"/>
      <c r="WUZ189" s="34"/>
      <c r="WVA189" s="35"/>
      <c r="WVB189" s="36"/>
      <c r="WVC189" s="45"/>
      <c r="WVD189" s="41"/>
      <c r="WVE189" s="46"/>
      <c r="WVF189" s="39"/>
      <c r="WVG189" s="138"/>
      <c r="WVH189" s="1805"/>
      <c r="WVI189" s="1806"/>
      <c r="WVJ189" s="41"/>
      <c r="WVK189" s="41"/>
      <c r="WVL189" s="41"/>
      <c r="WVM189" s="42"/>
      <c r="WVN189" s="41"/>
      <c r="WVO189" s="42"/>
      <c r="WVP189" s="43"/>
      <c r="WVQ189" s="29"/>
      <c r="WVR189" s="30"/>
      <c r="WVS189" s="31"/>
      <c r="WVT189" s="32"/>
      <c r="WVU189" s="32"/>
      <c r="WVV189" s="34"/>
      <c r="WVW189" s="34"/>
      <c r="WVX189" s="34"/>
      <c r="WVY189" s="32"/>
      <c r="WVZ189" s="32"/>
      <c r="WWA189" s="32"/>
      <c r="WWB189" s="34"/>
      <c r="WWC189" s="35"/>
      <c r="WWD189" s="36"/>
      <c r="WWE189" s="45"/>
      <c r="WWF189" s="41"/>
      <c r="WWG189" s="46"/>
      <c r="WWH189" s="39"/>
      <c r="WWI189" s="138"/>
      <c r="WWJ189" s="1805"/>
      <c r="WWK189" s="1806"/>
      <c r="WWL189" s="41"/>
      <c r="WWM189" s="41"/>
      <c r="WWN189" s="41"/>
      <c r="WWO189" s="42"/>
      <c r="WWP189" s="41"/>
      <c r="WWQ189" s="42"/>
      <c r="WWR189" s="43"/>
      <c r="WWS189" s="29"/>
      <c r="WWT189" s="30"/>
      <c r="WWU189" s="31"/>
      <c r="WWV189" s="32"/>
      <c r="WWW189" s="32"/>
      <c r="WWX189" s="34"/>
      <c r="WWY189" s="34"/>
      <c r="WWZ189" s="34"/>
      <c r="WXA189" s="32"/>
      <c r="WXB189" s="32"/>
      <c r="WXC189" s="32"/>
      <c r="WXD189" s="34"/>
      <c r="WXE189" s="35"/>
      <c r="WXF189" s="36"/>
      <c r="WXG189" s="45"/>
      <c r="WXH189" s="41"/>
      <c r="WXI189" s="46"/>
      <c r="WXJ189" s="39"/>
      <c r="WXK189" s="138"/>
      <c r="WXL189" s="1805"/>
      <c r="WXM189" s="1806"/>
      <c r="WXN189" s="41"/>
      <c r="WXO189" s="41"/>
      <c r="WXP189" s="41"/>
      <c r="WXQ189" s="42"/>
      <c r="WXR189" s="41"/>
      <c r="WXS189" s="42"/>
      <c r="WXT189" s="43"/>
      <c r="WXU189" s="29"/>
      <c r="WXV189" s="30"/>
      <c r="WXW189" s="31"/>
      <c r="WXX189" s="32"/>
      <c r="WXY189" s="32"/>
      <c r="WXZ189" s="34"/>
      <c r="WYA189" s="34"/>
      <c r="WYB189" s="34"/>
      <c r="WYC189" s="32"/>
      <c r="WYD189" s="32"/>
      <c r="WYE189" s="32"/>
      <c r="WYF189" s="34"/>
      <c r="WYG189" s="35"/>
      <c r="WYH189" s="36"/>
      <c r="WYI189" s="45"/>
      <c r="WYJ189" s="41"/>
      <c r="WYK189" s="46"/>
      <c r="WYL189" s="39"/>
      <c r="WYM189" s="138"/>
      <c r="WYN189" s="1805"/>
      <c r="WYO189" s="1806"/>
      <c r="WYP189" s="41"/>
      <c r="WYQ189" s="41"/>
      <c r="WYR189" s="41"/>
      <c r="WYS189" s="42"/>
      <c r="WYT189" s="41"/>
      <c r="WYU189" s="42"/>
      <c r="WYV189" s="43"/>
      <c r="WYW189" s="29"/>
      <c r="WYX189" s="30"/>
      <c r="WYY189" s="31"/>
      <c r="WYZ189" s="32"/>
      <c r="WZA189" s="32"/>
      <c r="WZB189" s="34"/>
      <c r="WZC189" s="34"/>
      <c r="WZD189" s="34"/>
      <c r="WZE189" s="32"/>
      <c r="WZF189" s="32"/>
      <c r="WZG189" s="32"/>
      <c r="WZH189" s="34"/>
      <c r="WZI189" s="35"/>
      <c r="WZJ189" s="36"/>
      <c r="WZK189" s="45"/>
      <c r="WZL189" s="41"/>
      <c r="WZM189" s="46"/>
      <c r="WZN189" s="39"/>
      <c r="WZO189" s="138"/>
      <c r="WZP189" s="1805"/>
      <c r="WZQ189" s="1806"/>
      <c r="WZR189" s="41"/>
      <c r="WZS189" s="41"/>
      <c r="WZT189" s="41"/>
      <c r="WZU189" s="42"/>
      <c r="WZV189" s="41"/>
      <c r="WZW189" s="42"/>
      <c r="WZX189" s="43"/>
      <c r="WZY189" s="29"/>
      <c r="WZZ189" s="30"/>
      <c r="XAA189" s="31"/>
      <c r="XAB189" s="32"/>
      <c r="XAC189" s="32"/>
      <c r="XAD189" s="34"/>
      <c r="XAE189" s="34"/>
      <c r="XAF189" s="34"/>
      <c r="XAG189" s="32"/>
      <c r="XAH189" s="32"/>
      <c r="XAI189" s="32"/>
      <c r="XAJ189" s="34"/>
      <c r="XAK189" s="35"/>
      <c r="XAL189" s="36"/>
      <c r="XAM189" s="45"/>
      <c r="XAN189" s="41"/>
      <c r="XAO189" s="46"/>
      <c r="XAP189" s="39"/>
      <c r="XAQ189" s="138"/>
      <c r="XAR189" s="1805"/>
      <c r="XAS189" s="1806"/>
      <c r="XAT189" s="41"/>
      <c r="XAU189" s="41"/>
      <c r="XAV189" s="41"/>
      <c r="XAW189" s="42"/>
      <c r="XAX189" s="41"/>
      <c r="XAY189" s="42"/>
      <c r="XAZ189" s="43"/>
      <c r="XBA189" s="29"/>
      <c r="XBB189" s="30"/>
      <c r="XBC189" s="31"/>
      <c r="XBD189" s="32"/>
      <c r="XBE189" s="32"/>
      <c r="XBF189" s="34"/>
      <c r="XBG189" s="34"/>
      <c r="XBH189" s="34"/>
      <c r="XBI189" s="32"/>
      <c r="XBJ189" s="32"/>
      <c r="XBK189" s="32"/>
      <c r="XBL189" s="34"/>
      <c r="XBM189" s="35"/>
      <c r="XBN189" s="36"/>
      <c r="XBO189" s="45"/>
      <c r="XBP189" s="41"/>
      <c r="XBQ189" s="46"/>
      <c r="XBR189" s="39"/>
      <c r="XBS189" s="138"/>
      <c r="XBT189" s="1805"/>
      <c r="XBU189" s="1806"/>
      <c r="XBV189" s="41"/>
      <c r="XBW189" s="41"/>
      <c r="XBX189" s="41"/>
      <c r="XBY189" s="42"/>
      <c r="XBZ189" s="41"/>
      <c r="XCA189" s="42"/>
      <c r="XCB189" s="43"/>
      <c r="XCC189" s="29"/>
      <c r="XCD189" s="30"/>
      <c r="XCE189" s="31"/>
      <c r="XCF189" s="32"/>
      <c r="XCG189" s="32"/>
      <c r="XCH189" s="34"/>
      <c r="XCI189" s="34"/>
      <c r="XCJ189" s="34"/>
      <c r="XCK189" s="32"/>
      <c r="XCL189" s="32"/>
      <c r="XCM189" s="32"/>
      <c r="XCN189" s="34"/>
      <c r="XCO189" s="35"/>
      <c r="XCP189" s="36"/>
      <c r="XCQ189" s="45"/>
      <c r="XCR189" s="41"/>
      <c r="XCS189" s="46"/>
      <c r="XCT189" s="39"/>
      <c r="XCU189" s="138"/>
      <c r="XCV189" s="1805"/>
      <c r="XCW189" s="1806"/>
      <c r="XCX189" s="41"/>
      <c r="XCY189" s="41"/>
      <c r="XCZ189" s="41"/>
      <c r="XDA189" s="42"/>
      <c r="XDB189" s="41"/>
      <c r="XDC189" s="42"/>
      <c r="XDD189" s="43"/>
      <c r="XDE189" s="29"/>
      <c r="XDF189" s="30"/>
      <c r="XDG189" s="31"/>
      <c r="XDH189" s="32"/>
      <c r="XDI189" s="32"/>
      <c r="XDJ189" s="34"/>
      <c r="XDK189" s="34"/>
      <c r="XDL189" s="34"/>
      <c r="XDM189" s="32"/>
      <c r="XDN189" s="32"/>
      <c r="XDO189" s="32"/>
      <c r="XDP189" s="34"/>
      <c r="XDQ189" s="35"/>
      <c r="XDR189" s="36"/>
      <c r="XDS189" s="45"/>
      <c r="XDT189" s="41"/>
      <c r="XDU189" s="46"/>
      <c r="XDV189" s="39"/>
      <c r="XDW189" s="138"/>
      <c r="XDX189" s="1805"/>
      <c r="XDY189" s="1806"/>
      <c r="XDZ189" s="41"/>
      <c r="XEA189" s="41"/>
      <c r="XEB189" s="41"/>
      <c r="XEC189" s="42"/>
      <c r="XED189" s="41"/>
      <c r="XEE189" s="42"/>
      <c r="XEF189" s="43"/>
      <c r="XEG189" s="29"/>
      <c r="XEH189" s="30"/>
      <c r="XEI189" s="31"/>
      <c r="XEJ189" s="32"/>
      <c r="XEK189" s="32"/>
      <c r="XEL189" s="34"/>
      <c r="XEM189" s="34"/>
      <c r="XEN189" s="34"/>
      <c r="XEO189" s="32"/>
      <c r="XEP189" s="32"/>
      <c r="XEQ189" s="32"/>
      <c r="XER189" s="34"/>
      <c r="XES189" s="35"/>
      <c r="XET189" s="36"/>
      <c r="XEU189" s="45"/>
      <c r="XEV189" s="41"/>
      <c r="XEW189" s="46"/>
      <c r="XEX189" s="39"/>
      <c r="XEY189" s="138"/>
      <c r="XEZ189" s="1805"/>
      <c r="XFA189" s="1806"/>
      <c r="XFB189" s="41"/>
    </row>
    <row r="190" spans="1:16382" ht="22.5" customHeight="1" x14ac:dyDescent="0.3">
      <c r="A190" s="138" t="s">
        <v>416</v>
      </c>
      <c r="B190" s="1074" t="s">
        <v>909</v>
      </c>
      <c r="C190" s="41">
        <v>5</v>
      </c>
      <c r="D190" s="41">
        <v>28</v>
      </c>
      <c r="E190" s="41" t="s">
        <v>538</v>
      </c>
      <c r="F190" s="42" t="s">
        <v>880</v>
      </c>
      <c r="G190" s="41" t="s">
        <v>419</v>
      </c>
      <c r="H190" s="1154" t="s">
        <v>2271</v>
      </c>
      <c r="I190" s="42" t="s">
        <v>910</v>
      </c>
      <c r="J190" s="43">
        <v>539</v>
      </c>
      <c r="K190" s="29">
        <v>232.6</v>
      </c>
      <c r="L190" s="30">
        <f t="shared" si="28"/>
        <v>771.6</v>
      </c>
      <c r="M190" s="31"/>
      <c r="N190" s="32"/>
      <c r="O190" s="32"/>
      <c r="P190" s="34"/>
      <c r="Q190" s="34"/>
      <c r="R190" s="34"/>
      <c r="S190" s="32" t="s">
        <v>911</v>
      </c>
      <c r="T190" s="32"/>
      <c r="U190" s="32"/>
      <c r="V190" s="34"/>
      <c r="W190" s="35"/>
      <c r="X190" s="36"/>
      <c r="Y190" s="45" t="s">
        <v>687</v>
      </c>
      <c r="Z190" s="41" t="s">
        <v>912</v>
      </c>
      <c r="AA190" s="46" t="s">
        <v>898</v>
      </c>
      <c r="AB190" s="135" t="s">
        <v>36</v>
      </c>
    </row>
    <row r="191" spans="1:16382" ht="22.5" x14ac:dyDescent="0.3">
      <c r="A191" s="138" t="s">
        <v>416</v>
      </c>
      <c r="B191" s="1074" t="s">
        <v>913</v>
      </c>
      <c r="C191" s="41">
        <v>4</v>
      </c>
      <c r="D191" s="41">
        <v>21</v>
      </c>
      <c r="E191" s="41" t="s">
        <v>831</v>
      </c>
      <c r="F191" s="42" t="s">
        <v>880</v>
      </c>
      <c r="G191" s="41" t="s">
        <v>419</v>
      </c>
      <c r="H191" s="1154" t="s">
        <v>2271</v>
      </c>
      <c r="I191" s="42" t="s">
        <v>910</v>
      </c>
      <c r="J191" s="43">
        <v>530</v>
      </c>
      <c r="K191" s="29">
        <v>387</v>
      </c>
      <c r="L191" s="30">
        <f t="shared" si="28"/>
        <v>917</v>
      </c>
      <c r="M191" s="350"/>
      <c r="N191" s="351"/>
      <c r="O191" s="351"/>
      <c r="P191" s="352"/>
      <c r="Q191" s="352"/>
      <c r="R191" s="352"/>
      <c r="S191" s="351"/>
      <c r="T191" s="351"/>
      <c r="U191" s="32" t="s">
        <v>914</v>
      </c>
      <c r="V191" s="34"/>
      <c r="W191" s="35"/>
      <c r="X191" s="36"/>
      <c r="Y191" s="45" t="s">
        <v>506</v>
      </c>
      <c r="Z191" s="41" t="s">
        <v>915</v>
      </c>
      <c r="AA191" s="46" t="s">
        <v>916</v>
      </c>
      <c r="AB191" s="135" t="s">
        <v>36</v>
      </c>
    </row>
    <row r="192" spans="1:16382" ht="22.5" x14ac:dyDescent="0.3">
      <c r="A192" s="138" t="s">
        <v>416</v>
      </c>
      <c r="B192" s="1074" t="s">
        <v>917</v>
      </c>
      <c r="C192" s="41">
        <v>5</v>
      </c>
      <c r="D192" s="41">
        <v>28</v>
      </c>
      <c r="E192" s="41" t="s">
        <v>538</v>
      </c>
      <c r="F192" s="42" t="s">
        <v>880</v>
      </c>
      <c r="G192" s="41" t="s">
        <v>397</v>
      </c>
      <c r="H192" s="1154" t="s">
        <v>2269</v>
      </c>
      <c r="I192" s="42" t="s">
        <v>918</v>
      </c>
      <c r="J192" s="43">
        <v>539</v>
      </c>
      <c r="K192" s="29">
        <v>232.6</v>
      </c>
      <c r="L192" s="30">
        <f t="shared" si="28"/>
        <v>771.6</v>
      </c>
      <c r="M192" s="350"/>
      <c r="N192" s="351"/>
      <c r="O192" s="351"/>
      <c r="P192" s="34" t="s">
        <v>364</v>
      </c>
      <c r="Q192" s="352"/>
      <c r="R192" s="352"/>
      <c r="S192" s="351"/>
      <c r="T192" s="351"/>
      <c r="U192" s="32"/>
      <c r="V192" s="34"/>
      <c r="W192" s="35"/>
      <c r="X192" s="36"/>
      <c r="Y192" s="45" t="s">
        <v>543</v>
      </c>
      <c r="Z192" s="41" t="s">
        <v>919</v>
      </c>
      <c r="AA192" s="46" t="s">
        <v>920</v>
      </c>
      <c r="AB192" s="135" t="s">
        <v>36</v>
      </c>
    </row>
    <row r="193" spans="1:29" ht="23.25" thickBot="1" x14ac:dyDescent="0.35">
      <c r="A193" s="138" t="s">
        <v>416</v>
      </c>
      <c r="B193" s="1074" t="s">
        <v>588</v>
      </c>
      <c r="C193" s="41">
        <v>5</v>
      </c>
      <c r="D193" s="41">
        <v>28</v>
      </c>
      <c r="E193" s="41" t="s">
        <v>557</v>
      </c>
      <c r="F193" s="42" t="s">
        <v>880</v>
      </c>
      <c r="G193" s="41" t="s">
        <v>397</v>
      </c>
      <c r="H193" s="1154" t="s">
        <v>2269</v>
      </c>
      <c r="I193" s="42" t="s">
        <v>918</v>
      </c>
      <c r="J193" s="43">
        <v>385</v>
      </c>
      <c r="K193" s="29">
        <v>411.6</v>
      </c>
      <c r="L193" s="30">
        <f t="shared" si="28"/>
        <v>796.6</v>
      </c>
      <c r="M193" s="350"/>
      <c r="N193" s="351"/>
      <c r="O193" s="32" t="s">
        <v>921</v>
      </c>
      <c r="P193" s="34"/>
      <c r="Q193" s="352"/>
      <c r="R193" s="352"/>
      <c r="S193" s="351"/>
      <c r="T193" s="351"/>
      <c r="U193" s="32"/>
      <c r="V193" s="34"/>
      <c r="W193" s="35"/>
      <c r="X193" s="36"/>
      <c r="Y193" s="45" t="s">
        <v>922</v>
      </c>
      <c r="Z193" s="41" t="s">
        <v>923</v>
      </c>
      <c r="AA193" s="46" t="s">
        <v>924</v>
      </c>
      <c r="AB193" s="135" t="s">
        <v>36</v>
      </c>
    </row>
    <row r="194" spans="1:29" ht="22.5" x14ac:dyDescent="0.3">
      <c r="A194" s="143" t="s">
        <v>54</v>
      </c>
      <c r="B194" s="1076" t="s">
        <v>859</v>
      </c>
      <c r="C194" s="12">
        <v>4</v>
      </c>
      <c r="D194" s="12">
        <v>28</v>
      </c>
      <c r="E194" s="12" t="s">
        <v>705</v>
      </c>
      <c r="F194" s="13" t="s">
        <v>925</v>
      </c>
      <c r="G194" s="12" t="s">
        <v>23</v>
      </c>
      <c r="H194" s="1169" t="s">
        <v>2285</v>
      </c>
      <c r="I194" s="13" t="s">
        <v>926</v>
      </c>
      <c r="J194" s="14">
        <v>100</v>
      </c>
      <c r="K194" s="15">
        <v>339.4</v>
      </c>
      <c r="L194" s="16">
        <f>SUM(J194:K194)</f>
        <v>439.4</v>
      </c>
      <c r="M194" s="17"/>
      <c r="N194" s="18"/>
      <c r="O194" s="18"/>
      <c r="P194" s="790" t="s">
        <v>622</v>
      </c>
      <c r="Q194" s="19"/>
      <c r="R194" s="19"/>
      <c r="S194" s="18"/>
      <c r="T194" s="18"/>
      <c r="U194" s="18"/>
      <c r="V194" s="19"/>
      <c r="W194" s="20"/>
      <c r="X194" s="21"/>
      <c r="Y194" s="22" t="s">
        <v>145</v>
      </c>
      <c r="Z194" s="12" t="s">
        <v>927</v>
      </c>
      <c r="AA194" s="23" t="s">
        <v>928</v>
      </c>
      <c r="AB194" s="24" t="s">
        <v>1681</v>
      </c>
    </row>
    <row r="195" spans="1:29" ht="22.5" x14ac:dyDescent="0.3">
      <c r="A195" s="138" t="s">
        <v>54</v>
      </c>
      <c r="B195" s="1074" t="s">
        <v>929</v>
      </c>
      <c r="C195" s="41">
        <v>3</v>
      </c>
      <c r="D195" s="41">
        <v>21</v>
      </c>
      <c r="E195" s="41" t="s">
        <v>705</v>
      </c>
      <c r="F195" s="42" t="s">
        <v>925</v>
      </c>
      <c r="G195" s="41" t="s">
        <v>23</v>
      </c>
      <c r="H195" s="1154" t="s">
        <v>2285</v>
      </c>
      <c r="I195" s="42" t="s">
        <v>926</v>
      </c>
      <c r="J195" s="43">
        <v>50</v>
      </c>
      <c r="K195" s="29">
        <v>249.4</v>
      </c>
      <c r="L195" s="30">
        <f>SUM(J195:K195)</f>
        <v>299.39999999999998</v>
      </c>
      <c r="M195" s="31"/>
      <c r="N195" s="32"/>
      <c r="O195" s="32"/>
      <c r="P195" s="34"/>
      <c r="Q195" s="34"/>
      <c r="R195" s="34"/>
      <c r="S195" s="32"/>
      <c r="T195" s="32"/>
      <c r="U195" s="32" t="s">
        <v>669</v>
      </c>
      <c r="V195" s="34"/>
      <c r="W195" s="35"/>
      <c r="X195" s="36"/>
      <c r="Y195" s="45" t="s">
        <v>145</v>
      </c>
      <c r="Z195" s="66" t="s">
        <v>927</v>
      </c>
      <c r="AA195" s="67" t="s">
        <v>928</v>
      </c>
      <c r="AB195" s="130" t="s">
        <v>36</v>
      </c>
    </row>
    <row r="196" spans="1:29" ht="22.5" x14ac:dyDescent="0.3">
      <c r="A196" s="122" t="s">
        <v>54</v>
      </c>
      <c r="B196" s="1080" t="s">
        <v>930</v>
      </c>
      <c r="C196" s="41">
        <v>5</v>
      </c>
      <c r="D196" s="41">
        <v>38</v>
      </c>
      <c r="E196" s="41" t="s">
        <v>931</v>
      </c>
      <c r="F196" s="42" t="s">
        <v>925</v>
      </c>
      <c r="G196" s="41" t="s">
        <v>23</v>
      </c>
      <c r="H196" s="1154" t="s">
        <v>2283</v>
      </c>
      <c r="I196" s="42" t="s">
        <v>932</v>
      </c>
      <c r="J196" s="43">
        <v>880</v>
      </c>
      <c r="K196" s="29">
        <v>424.2</v>
      </c>
      <c r="L196" s="30">
        <f t="shared" ref="L196:L197" si="29">SUM(J196:K196)</f>
        <v>1304.2</v>
      </c>
      <c r="M196" s="31"/>
      <c r="N196" s="32" t="s">
        <v>933</v>
      </c>
      <c r="O196" s="32"/>
      <c r="P196" s="34"/>
      <c r="Q196" s="34"/>
      <c r="R196" s="34"/>
      <c r="S196" s="32"/>
      <c r="T196" s="32"/>
      <c r="U196" s="32"/>
      <c r="V196" s="34"/>
      <c r="W196" s="35"/>
      <c r="X196" s="36"/>
      <c r="Y196" s="45" t="s">
        <v>214</v>
      </c>
      <c r="Z196" s="66" t="s">
        <v>934</v>
      </c>
      <c r="AA196" s="67" t="s">
        <v>935</v>
      </c>
      <c r="AB196" s="130" t="s">
        <v>36</v>
      </c>
    </row>
    <row r="197" spans="1:29" ht="22.5" x14ac:dyDescent="0.3">
      <c r="A197" s="138" t="s">
        <v>54</v>
      </c>
      <c r="B197" s="1080" t="s">
        <v>936</v>
      </c>
      <c r="C197" s="41">
        <v>5</v>
      </c>
      <c r="D197" s="41">
        <v>38</v>
      </c>
      <c r="E197" s="41" t="s">
        <v>931</v>
      </c>
      <c r="F197" s="42" t="s">
        <v>925</v>
      </c>
      <c r="G197" s="41" t="s">
        <v>23</v>
      </c>
      <c r="H197" s="1154" t="s">
        <v>2283</v>
      </c>
      <c r="I197" s="42" t="s">
        <v>932</v>
      </c>
      <c r="J197" s="43">
        <v>880</v>
      </c>
      <c r="K197" s="29">
        <v>424.2</v>
      </c>
      <c r="L197" s="30">
        <f t="shared" si="29"/>
        <v>1304.2</v>
      </c>
      <c r="M197" s="31"/>
      <c r="N197" s="32"/>
      <c r="O197" s="32"/>
      <c r="P197" s="34"/>
      <c r="Q197" s="34"/>
      <c r="R197" s="34"/>
      <c r="S197" s="32"/>
      <c r="T197" s="32"/>
      <c r="U197" s="32" t="s">
        <v>937</v>
      </c>
      <c r="V197" s="34"/>
      <c r="W197" s="35"/>
      <c r="X197" s="36"/>
      <c r="Y197" s="45" t="s">
        <v>214</v>
      </c>
      <c r="Z197" s="66" t="s">
        <v>934</v>
      </c>
      <c r="AA197" s="67" t="s">
        <v>935</v>
      </c>
      <c r="AB197" s="130" t="s">
        <v>36</v>
      </c>
    </row>
    <row r="198" spans="1:29" ht="33.75" x14ac:dyDescent="0.3">
      <c r="A198" s="138" t="s">
        <v>54</v>
      </c>
      <c r="B198" s="1080" t="s">
        <v>938</v>
      </c>
      <c r="C198" s="41">
        <v>5</v>
      </c>
      <c r="D198" s="41">
        <v>27</v>
      </c>
      <c r="E198" s="41" t="s">
        <v>288</v>
      </c>
      <c r="F198" s="42" t="s">
        <v>925</v>
      </c>
      <c r="G198" s="41" t="s">
        <v>65</v>
      </c>
      <c r="H198" s="1154" t="s">
        <v>2276</v>
      </c>
      <c r="I198" s="42" t="s">
        <v>939</v>
      </c>
      <c r="J198" s="43">
        <v>620</v>
      </c>
      <c r="K198" s="29">
        <v>517</v>
      </c>
      <c r="L198" s="30">
        <f>SUM(J198:K198)</f>
        <v>1137</v>
      </c>
      <c r="M198" s="31" t="s">
        <v>364</v>
      </c>
      <c r="N198" s="32"/>
      <c r="O198" s="32"/>
      <c r="P198" s="34"/>
      <c r="Q198" s="34"/>
      <c r="R198" s="34"/>
      <c r="S198" s="32"/>
      <c r="T198" s="32"/>
      <c r="U198" s="32"/>
      <c r="V198" s="34"/>
      <c r="W198" s="35"/>
      <c r="X198" s="36"/>
      <c r="Y198" s="45" t="s">
        <v>67</v>
      </c>
      <c r="Z198" s="41" t="s">
        <v>940</v>
      </c>
      <c r="AA198" s="46" t="s">
        <v>941</v>
      </c>
      <c r="AB198" s="135" t="s">
        <v>36</v>
      </c>
    </row>
    <row r="199" spans="1:29" ht="22.5" x14ac:dyDescent="0.3">
      <c r="A199" s="138" t="s">
        <v>54</v>
      </c>
      <c r="B199" s="1090" t="s">
        <v>942</v>
      </c>
      <c r="C199" s="206">
        <v>5</v>
      </c>
      <c r="D199" s="206">
        <v>28</v>
      </c>
      <c r="E199" s="206" t="s">
        <v>451</v>
      </c>
      <c r="F199" s="207" t="s">
        <v>925</v>
      </c>
      <c r="G199" s="206" t="s">
        <v>65</v>
      </c>
      <c r="H199" s="1160" t="s">
        <v>2276</v>
      </c>
      <c r="I199" s="207" t="s">
        <v>939</v>
      </c>
      <c r="J199" s="208">
        <v>539</v>
      </c>
      <c r="K199" s="209">
        <v>231.6</v>
      </c>
      <c r="L199" s="30">
        <f>SUM(J199:K199)</f>
        <v>770.6</v>
      </c>
      <c r="M199" s="32"/>
      <c r="N199" s="32"/>
      <c r="O199" s="32" t="s">
        <v>943</v>
      </c>
      <c r="P199" s="210"/>
      <c r="Q199" s="210"/>
      <c r="R199" s="210"/>
      <c r="S199" s="32"/>
      <c r="T199" s="32"/>
      <c r="U199" s="32"/>
      <c r="V199" s="210"/>
      <c r="W199" s="211"/>
      <c r="X199" s="212"/>
      <c r="Y199" s="145" t="s">
        <v>687</v>
      </c>
      <c r="Z199" s="206" t="s">
        <v>944</v>
      </c>
      <c r="AA199" s="355" t="s">
        <v>941</v>
      </c>
      <c r="AB199" s="135" t="s">
        <v>36</v>
      </c>
    </row>
    <row r="200" spans="1:29" ht="22.5" x14ac:dyDescent="0.3">
      <c r="A200" s="138" t="s">
        <v>54</v>
      </c>
      <c r="B200" s="1080" t="s">
        <v>945</v>
      </c>
      <c r="C200" s="41">
        <v>3</v>
      </c>
      <c r="D200" s="41">
        <v>20</v>
      </c>
      <c r="E200" s="41" t="s">
        <v>222</v>
      </c>
      <c r="F200" s="42" t="s">
        <v>925</v>
      </c>
      <c r="G200" s="41" t="s">
        <v>946</v>
      </c>
      <c r="H200" s="1154" t="s">
        <v>2893</v>
      </c>
      <c r="I200" s="42" t="s">
        <v>947</v>
      </c>
      <c r="J200" s="43">
        <v>590</v>
      </c>
      <c r="K200" s="29">
        <v>245.2</v>
      </c>
      <c r="L200" s="30">
        <f t="shared" ref="L200:L205" si="30">SUM(J200:K200)</f>
        <v>835.2</v>
      </c>
      <c r="M200" s="31"/>
      <c r="N200" s="32" t="s">
        <v>172</v>
      </c>
      <c r="O200" s="32"/>
      <c r="P200" s="34"/>
      <c r="Q200" s="34"/>
      <c r="R200" s="34"/>
      <c r="S200" s="32"/>
      <c r="T200" s="32"/>
      <c r="U200" s="32"/>
      <c r="V200" s="34"/>
      <c r="W200" s="35"/>
      <c r="X200" s="36"/>
      <c r="Y200" s="45" t="s">
        <v>145</v>
      </c>
      <c r="Z200" s="41" t="s">
        <v>948</v>
      </c>
      <c r="AA200" s="46" t="s">
        <v>949</v>
      </c>
      <c r="AB200" s="39" t="s">
        <v>36</v>
      </c>
    </row>
    <row r="201" spans="1:29" ht="22.5" x14ac:dyDescent="0.3">
      <c r="A201" s="138" t="s">
        <v>54</v>
      </c>
      <c r="B201" s="1080" t="s">
        <v>950</v>
      </c>
      <c r="C201" s="41">
        <v>3</v>
      </c>
      <c r="D201" s="41">
        <v>18</v>
      </c>
      <c r="E201" s="41" t="s">
        <v>951</v>
      </c>
      <c r="F201" s="42" t="s">
        <v>925</v>
      </c>
      <c r="G201" s="41" t="s">
        <v>946</v>
      </c>
      <c r="H201" s="1154" t="s">
        <v>2890</v>
      </c>
      <c r="I201" s="42" t="s">
        <v>952</v>
      </c>
      <c r="J201" s="43">
        <v>495</v>
      </c>
      <c r="K201" s="29">
        <v>15</v>
      </c>
      <c r="L201" s="30">
        <f t="shared" si="30"/>
        <v>510</v>
      </c>
      <c r="M201" s="31" t="s">
        <v>115</v>
      </c>
      <c r="N201" s="32"/>
      <c r="O201" s="32"/>
      <c r="P201" s="34"/>
      <c r="Q201" s="34"/>
      <c r="R201" s="34"/>
      <c r="S201" s="32"/>
      <c r="T201" s="32"/>
      <c r="U201" s="32"/>
      <c r="V201" s="34"/>
      <c r="W201" s="35"/>
      <c r="X201" s="36"/>
      <c r="Y201" s="45" t="s">
        <v>348</v>
      </c>
      <c r="Z201" s="41" t="s">
        <v>953</v>
      </c>
      <c r="AA201" s="46" t="s">
        <v>954</v>
      </c>
      <c r="AB201" s="39" t="s">
        <v>36</v>
      </c>
    </row>
    <row r="202" spans="1:29" ht="22.5" x14ac:dyDescent="0.3">
      <c r="A202" s="138" t="s">
        <v>54</v>
      </c>
      <c r="B202" s="1080" t="s">
        <v>950</v>
      </c>
      <c r="C202" s="41">
        <v>3</v>
      </c>
      <c r="D202" s="41">
        <v>18</v>
      </c>
      <c r="E202" s="41" t="s">
        <v>951</v>
      </c>
      <c r="F202" s="42" t="s">
        <v>925</v>
      </c>
      <c r="G202" s="41" t="s">
        <v>955</v>
      </c>
      <c r="H202" s="1154" t="e">
        <v>#N/A</v>
      </c>
      <c r="I202" s="42" t="s">
        <v>956</v>
      </c>
      <c r="J202" s="43">
        <v>495</v>
      </c>
      <c r="K202" s="29">
        <v>15</v>
      </c>
      <c r="L202" s="30">
        <f t="shared" si="30"/>
        <v>510</v>
      </c>
      <c r="M202" s="31" t="s">
        <v>115</v>
      </c>
      <c r="N202" s="32"/>
      <c r="O202" s="32"/>
      <c r="P202" s="34"/>
      <c r="Q202" s="34"/>
      <c r="R202" s="34"/>
      <c r="S202" s="32"/>
      <c r="T202" s="32"/>
      <c r="U202" s="32"/>
      <c r="V202" s="34"/>
      <c r="W202" s="35"/>
      <c r="X202" s="36"/>
      <c r="Y202" s="45" t="s">
        <v>348</v>
      </c>
      <c r="Z202" s="41" t="s">
        <v>953</v>
      </c>
      <c r="AA202" s="46" t="s">
        <v>954</v>
      </c>
      <c r="AB202" s="39" t="s">
        <v>36</v>
      </c>
    </row>
    <row r="203" spans="1:29" ht="22.5" x14ac:dyDescent="0.3">
      <c r="A203" s="138" t="s">
        <v>54</v>
      </c>
      <c r="B203" s="1080" t="s">
        <v>957</v>
      </c>
      <c r="C203" s="41">
        <v>3</v>
      </c>
      <c r="D203" s="41">
        <v>20</v>
      </c>
      <c r="E203" s="41" t="s">
        <v>222</v>
      </c>
      <c r="F203" s="42" t="s">
        <v>925</v>
      </c>
      <c r="G203" s="41" t="s">
        <v>57</v>
      </c>
      <c r="H203" s="1154" t="e">
        <v>#N/A</v>
      </c>
      <c r="I203" s="42" t="s">
        <v>958</v>
      </c>
      <c r="J203" s="43">
        <v>590</v>
      </c>
      <c r="K203" s="29">
        <v>244.2</v>
      </c>
      <c r="L203" s="30">
        <f t="shared" si="30"/>
        <v>834.2</v>
      </c>
      <c r="M203" s="31"/>
      <c r="N203" s="32"/>
      <c r="O203" s="32" t="s">
        <v>92</v>
      </c>
      <c r="P203" s="34"/>
      <c r="Q203" s="34"/>
      <c r="R203" s="34"/>
      <c r="S203" s="32"/>
      <c r="T203" s="32"/>
      <c r="U203" s="32"/>
      <c r="V203" s="34"/>
      <c r="W203" s="35"/>
      <c r="X203" s="36"/>
      <c r="Y203" s="45" t="s">
        <v>214</v>
      </c>
      <c r="Z203" s="41" t="s">
        <v>948</v>
      </c>
      <c r="AA203" s="46" t="s">
        <v>959</v>
      </c>
      <c r="AB203" s="39" t="s">
        <v>36</v>
      </c>
    </row>
    <row r="204" spans="1:29" ht="23.25" thickBot="1" x14ac:dyDescent="0.35">
      <c r="A204" s="141" t="s">
        <v>54</v>
      </c>
      <c r="B204" s="1081" t="s">
        <v>960</v>
      </c>
      <c r="C204" s="49">
        <v>5</v>
      </c>
      <c r="D204" s="49">
        <v>27</v>
      </c>
      <c r="E204" s="49" t="s">
        <v>288</v>
      </c>
      <c r="F204" s="50" t="s">
        <v>925</v>
      </c>
      <c r="G204" s="49" t="s">
        <v>57</v>
      </c>
      <c r="H204" s="1159" t="s">
        <v>2938</v>
      </c>
      <c r="I204" s="50" t="s">
        <v>961</v>
      </c>
      <c r="J204" s="51">
        <v>590</v>
      </c>
      <c r="K204" s="126">
        <v>435.2</v>
      </c>
      <c r="L204" s="53">
        <f t="shared" si="30"/>
        <v>1025.2</v>
      </c>
      <c r="M204" s="54"/>
      <c r="N204" s="55"/>
      <c r="O204" s="55"/>
      <c r="P204" s="56" t="s">
        <v>962</v>
      </c>
      <c r="Q204" s="56"/>
      <c r="R204" s="56"/>
      <c r="S204" s="55"/>
      <c r="T204" s="55"/>
      <c r="U204" s="55"/>
      <c r="V204" s="56"/>
      <c r="W204" s="57"/>
      <c r="X204" s="58"/>
      <c r="Y204" s="59" t="s">
        <v>67</v>
      </c>
      <c r="Z204" s="49" t="s">
        <v>948</v>
      </c>
      <c r="AA204" s="60" t="s">
        <v>959</v>
      </c>
      <c r="AB204" s="118" t="s">
        <v>36</v>
      </c>
    </row>
    <row r="205" spans="1:29" s="73" customFormat="1" ht="22.5" x14ac:dyDescent="0.3">
      <c r="A205" s="119" t="s">
        <v>963</v>
      </c>
      <c r="B205" s="1079" t="s">
        <v>964</v>
      </c>
      <c r="C205" s="12">
        <v>2</v>
      </c>
      <c r="D205" s="12">
        <v>14</v>
      </c>
      <c r="E205" s="12" t="s">
        <v>222</v>
      </c>
      <c r="F205" s="13" t="s">
        <v>965</v>
      </c>
      <c r="G205" s="12" t="s">
        <v>966</v>
      </c>
      <c r="H205" s="1169" t="s">
        <v>2288</v>
      </c>
      <c r="I205" s="13" t="s">
        <v>967</v>
      </c>
      <c r="J205" s="14">
        <v>450</v>
      </c>
      <c r="K205" s="15">
        <v>227</v>
      </c>
      <c r="L205" s="16">
        <f t="shared" si="30"/>
        <v>677</v>
      </c>
      <c r="M205" s="356"/>
      <c r="N205" s="357"/>
      <c r="O205" s="357" t="s">
        <v>968</v>
      </c>
      <c r="P205" s="358"/>
      <c r="Q205" s="358"/>
      <c r="R205" s="358"/>
      <c r="S205" s="357"/>
      <c r="T205" s="357"/>
      <c r="U205" s="357"/>
      <c r="V205" s="358"/>
      <c r="W205" s="359"/>
      <c r="X205" s="21"/>
      <c r="Y205" s="22" t="s">
        <v>67</v>
      </c>
      <c r="Z205" s="360" t="s">
        <v>969</v>
      </c>
      <c r="AA205" s="361" t="s">
        <v>970</v>
      </c>
      <c r="AB205" s="362" t="s">
        <v>36</v>
      </c>
      <c r="AC205" s="1186"/>
    </row>
    <row r="206" spans="1:29" s="73" customFormat="1" ht="22.5" x14ac:dyDescent="0.3">
      <c r="A206" s="122" t="s">
        <v>963</v>
      </c>
      <c r="B206" s="1090" t="s">
        <v>971</v>
      </c>
      <c r="C206" s="206">
        <v>4</v>
      </c>
      <c r="D206" s="206">
        <v>27</v>
      </c>
      <c r="E206" s="206" t="s">
        <v>451</v>
      </c>
      <c r="F206" s="207" t="s">
        <v>965</v>
      </c>
      <c r="G206" s="206" t="s">
        <v>966</v>
      </c>
      <c r="H206" s="1160" t="s">
        <v>2288</v>
      </c>
      <c r="I206" s="207" t="s">
        <v>967</v>
      </c>
      <c r="J206" s="208">
        <v>308</v>
      </c>
      <c r="K206" s="209">
        <v>222.6</v>
      </c>
      <c r="L206" s="30">
        <f>SUM(J206:K206)</f>
        <v>530.6</v>
      </c>
      <c r="M206" s="363"/>
      <c r="N206" s="364"/>
      <c r="O206" s="364"/>
      <c r="P206" s="365" t="s">
        <v>972</v>
      </c>
      <c r="Q206" s="365"/>
      <c r="R206" s="365"/>
      <c r="S206" s="364"/>
      <c r="T206" s="364"/>
      <c r="U206" s="364"/>
      <c r="V206" s="366"/>
      <c r="W206" s="367"/>
      <c r="X206" s="104"/>
      <c r="Y206" s="145" t="s">
        <v>973</v>
      </c>
      <c r="Z206" s="368" t="s">
        <v>974</v>
      </c>
      <c r="AA206" s="369" t="s">
        <v>975</v>
      </c>
      <c r="AB206" s="370" t="s">
        <v>36</v>
      </c>
      <c r="AC206" s="1186"/>
    </row>
    <row r="207" spans="1:29" s="73" customFormat="1" ht="22.5" x14ac:dyDescent="0.3">
      <c r="A207" s="205" t="s">
        <v>509</v>
      </c>
      <c r="B207" s="1082" t="s">
        <v>976</v>
      </c>
      <c r="C207" s="99">
        <v>3</v>
      </c>
      <c r="D207" s="99">
        <v>18</v>
      </c>
      <c r="E207" s="99" t="s">
        <v>511</v>
      </c>
      <c r="F207" s="100" t="s">
        <v>977</v>
      </c>
      <c r="G207" s="99" t="s">
        <v>791</v>
      </c>
      <c r="H207" s="1153" t="s">
        <v>2966</v>
      </c>
      <c r="I207" s="100" t="s">
        <v>978</v>
      </c>
      <c r="J207" s="101">
        <v>650</v>
      </c>
      <c r="K207" s="102">
        <v>30</v>
      </c>
      <c r="L207" s="103">
        <v>650</v>
      </c>
      <c r="M207" s="363"/>
      <c r="N207" s="364"/>
      <c r="O207" s="364"/>
      <c r="P207" s="366" t="s">
        <v>87</v>
      </c>
      <c r="Q207" s="366"/>
      <c r="R207" s="366"/>
      <c r="S207" s="364"/>
      <c r="T207" s="364"/>
      <c r="U207" s="364"/>
      <c r="V207" s="366"/>
      <c r="W207" s="367"/>
      <c r="X207" s="104"/>
      <c r="Y207" s="105" t="s">
        <v>33</v>
      </c>
      <c r="Z207" s="371" t="s">
        <v>979</v>
      </c>
      <c r="AA207" s="372" t="s">
        <v>980</v>
      </c>
      <c r="AB207" s="370" t="s">
        <v>36</v>
      </c>
      <c r="AC207" s="1186"/>
    </row>
    <row r="208" spans="1:29" s="73" customFormat="1" ht="22.5" x14ac:dyDescent="0.3">
      <c r="A208" s="122" t="s">
        <v>416</v>
      </c>
      <c r="B208" s="1090" t="s">
        <v>971</v>
      </c>
      <c r="C208" s="206">
        <v>4</v>
      </c>
      <c r="D208" s="206">
        <v>27</v>
      </c>
      <c r="E208" s="206" t="s">
        <v>451</v>
      </c>
      <c r="F208" s="207" t="s">
        <v>977</v>
      </c>
      <c r="G208" s="206" t="s">
        <v>791</v>
      </c>
      <c r="H208" s="1160" t="s">
        <v>2966</v>
      </c>
      <c r="I208" s="207" t="s">
        <v>978</v>
      </c>
      <c r="J208" s="208">
        <v>308</v>
      </c>
      <c r="K208" s="209">
        <v>222.6</v>
      </c>
      <c r="L208" s="30">
        <f>SUM(J208:K208)</f>
        <v>530.6</v>
      </c>
      <c r="M208" s="363"/>
      <c r="N208" s="364"/>
      <c r="O208" s="364"/>
      <c r="P208" s="365" t="s">
        <v>972</v>
      </c>
      <c r="Q208" s="365"/>
      <c r="R208" s="365"/>
      <c r="S208" s="364"/>
      <c r="T208" s="364"/>
      <c r="U208" s="364"/>
      <c r="V208" s="366"/>
      <c r="W208" s="367"/>
      <c r="X208" s="104"/>
      <c r="Y208" s="145" t="s">
        <v>543</v>
      </c>
      <c r="Z208" s="368" t="s">
        <v>981</v>
      </c>
      <c r="AA208" s="369" t="s">
        <v>982</v>
      </c>
      <c r="AB208" s="370" t="s">
        <v>36</v>
      </c>
      <c r="AC208" s="1186"/>
    </row>
    <row r="209" spans="1:28" ht="22.5" x14ac:dyDescent="0.3">
      <c r="A209" s="122" t="s">
        <v>131</v>
      </c>
      <c r="B209" s="1080" t="s">
        <v>983</v>
      </c>
      <c r="C209" s="41">
        <v>3</v>
      </c>
      <c r="D209" s="41">
        <v>16</v>
      </c>
      <c r="E209" s="41" t="s">
        <v>984</v>
      </c>
      <c r="F209" s="42" t="s">
        <v>985</v>
      </c>
      <c r="G209" s="41" t="s">
        <v>126</v>
      </c>
      <c r="H209" s="1154" t="s">
        <v>2290</v>
      </c>
      <c r="I209" s="42" t="s">
        <v>986</v>
      </c>
      <c r="J209" s="43">
        <v>330</v>
      </c>
      <c r="K209" s="29">
        <v>187.6</v>
      </c>
      <c r="L209" s="30">
        <f>SUM(J209:K209)</f>
        <v>517.6</v>
      </c>
      <c r="M209" s="31"/>
      <c r="N209" s="32"/>
      <c r="O209" s="32"/>
      <c r="P209" s="34"/>
      <c r="Q209" s="34"/>
      <c r="R209" s="34"/>
      <c r="S209" s="32" t="s">
        <v>32</v>
      </c>
      <c r="T209" s="32"/>
      <c r="U209" s="32"/>
      <c r="V209" s="34"/>
      <c r="W209" s="35"/>
      <c r="X209" s="36"/>
      <c r="Y209" s="45" t="s">
        <v>331</v>
      </c>
      <c r="Z209" s="66" t="s">
        <v>987</v>
      </c>
      <c r="AA209" s="67" t="s">
        <v>988</v>
      </c>
      <c r="AB209" s="373" t="s">
        <v>36</v>
      </c>
    </row>
    <row r="210" spans="1:28" ht="22.5" x14ac:dyDescent="0.3">
      <c r="A210" s="122" t="s">
        <v>131</v>
      </c>
      <c r="B210" s="1080" t="s">
        <v>989</v>
      </c>
      <c r="C210" s="41">
        <v>2</v>
      </c>
      <c r="D210" s="41">
        <v>16</v>
      </c>
      <c r="E210" s="41" t="s">
        <v>990</v>
      </c>
      <c r="F210" s="42" t="s">
        <v>985</v>
      </c>
      <c r="G210" s="41" t="s">
        <v>126</v>
      </c>
      <c r="H210" s="1154" t="s">
        <v>2290</v>
      </c>
      <c r="I210" s="42" t="s">
        <v>986</v>
      </c>
      <c r="J210" s="43">
        <v>390</v>
      </c>
      <c r="K210" s="29">
        <v>10</v>
      </c>
      <c r="L210" s="30">
        <f t="shared" ref="L210" si="31">SUM(J210:K210)</f>
        <v>400</v>
      </c>
      <c r="M210" s="31"/>
      <c r="N210" s="32"/>
      <c r="O210" s="32"/>
      <c r="P210" s="34"/>
      <c r="Q210" s="34"/>
      <c r="R210" s="34"/>
      <c r="S210" s="32" t="s">
        <v>991</v>
      </c>
      <c r="T210" s="32"/>
      <c r="U210" s="32"/>
      <c r="V210" s="34"/>
      <c r="W210" s="35"/>
      <c r="X210" s="36"/>
      <c r="Y210" s="45" t="s">
        <v>280</v>
      </c>
      <c r="Z210" s="66" t="s">
        <v>992</v>
      </c>
      <c r="AA210" s="67" t="s">
        <v>993</v>
      </c>
      <c r="AB210" s="373" t="s">
        <v>36</v>
      </c>
    </row>
    <row r="211" spans="1:28" ht="22.5" x14ac:dyDescent="0.3">
      <c r="A211" s="138" t="s">
        <v>63</v>
      </c>
      <c r="B211" s="1091" t="s">
        <v>994</v>
      </c>
      <c r="C211" s="41">
        <v>4</v>
      </c>
      <c r="D211" s="41">
        <v>25</v>
      </c>
      <c r="E211" s="41" t="s">
        <v>995</v>
      </c>
      <c r="F211" s="42" t="s">
        <v>996</v>
      </c>
      <c r="G211" s="41" t="s">
        <v>23</v>
      </c>
      <c r="H211" s="1154" t="s">
        <v>2287</v>
      </c>
      <c r="I211" s="42" t="s">
        <v>997</v>
      </c>
      <c r="J211" s="43">
        <v>531</v>
      </c>
      <c r="K211" s="29">
        <v>358.6</v>
      </c>
      <c r="L211" s="30">
        <f>SUM(J211:K211)</f>
        <v>889.6</v>
      </c>
      <c r="M211" s="31"/>
      <c r="N211" s="32"/>
      <c r="O211" s="32"/>
      <c r="P211" s="34"/>
      <c r="Q211" s="34"/>
      <c r="R211" s="34"/>
      <c r="S211" s="32" t="s">
        <v>998</v>
      </c>
      <c r="T211" s="32"/>
      <c r="U211" s="32"/>
      <c r="V211" s="34"/>
      <c r="W211" s="35"/>
      <c r="X211" s="36"/>
      <c r="Y211" s="45" t="s">
        <v>149</v>
      </c>
      <c r="Z211" s="41" t="s">
        <v>999</v>
      </c>
      <c r="AA211" s="46" t="s">
        <v>1000</v>
      </c>
      <c r="AB211" s="135" t="s">
        <v>36</v>
      </c>
    </row>
    <row r="212" spans="1:28" ht="22.5" x14ac:dyDescent="0.3">
      <c r="A212" s="122" t="s">
        <v>54</v>
      </c>
      <c r="B212" s="1080" t="s">
        <v>1001</v>
      </c>
      <c r="C212" s="41">
        <v>2</v>
      </c>
      <c r="D212" s="41">
        <v>13</v>
      </c>
      <c r="E212" s="41" t="s">
        <v>222</v>
      </c>
      <c r="F212" s="42" t="s">
        <v>996</v>
      </c>
      <c r="G212" s="41" t="s">
        <v>23</v>
      </c>
      <c r="H212" s="1154" t="s">
        <v>2287</v>
      </c>
      <c r="I212" s="42" t="s">
        <v>997</v>
      </c>
      <c r="J212" s="43">
        <v>470</v>
      </c>
      <c r="K212" s="29">
        <v>217</v>
      </c>
      <c r="L212" s="30">
        <f t="shared" ref="L212" si="32">SUM(J212:K212)</f>
        <v>687</v>
      </c>
      <c r="M212" s="31"/>
      <c r="N212" s="32"/>
      <c r="O212" s="32"/>
      <c r="P212" s="34"/>
      <c r="Q212" s="34"/>
      <c r="R212" s="34"/>
      <c r="S212" s="32"/>
      <c r="T212" s="32"/>
      <c r="U212" s="32"/>
      <c r="V212" s="34"/>
      <c r="W212" s="35"/>
      <c r="X212" s="36" t="s">
        <v>1002</v>
      </c>
      <c r="Y212" s="45" t="s">
        <v>468</v>
      </c>
      <c r="Z212" s="66" t="s">
        <v>1003</v>
      </c>
      <c r="AA212" s="67" t="s">
        <v>1004</v>
      </c>
      <c r="AB212" s="130" t="s">
        <v>36</v>
      </c>
    </row>
    <row r="213" spans="1:28" ht="22.5" x14ac:dyDescent="0.3">
      <c r="A213" s="138" t="s">
        <v>63</v>
      </c>
      <c r="B213" s="1080" t="s">
        <v>1005</v>
      </c>
      <c r="C213" s="41">
        <v>3</v>
      </c>
      <c r="D213" s="41">
        <v>16</v>
      </c>
      <c r="E213" s="41" t="s">
        <v>192</v>
      </c>
      <c r="F213" s="42" t="s">
        <v>985</v>
      </c>
      <c r="G213" s="41" t="s">
        <v>44</v>
      </c>
      <c r="H213" s="1154" t="s">
        <v>2282</v>
      </c>
      <c r="I213" s="42" t="s">
        <v>1006</v>
      </c>
      <c r="J213" s="43">
        <v>440</v>
      </c>
      <c r="K213" s="29">
        <v>317</v>
      </c>
      <c r="L213" s="30">
        <f>SUM(J213:K213)</f>
        <v>757</v>
      </c>
      <c r="M213" s="31"/>
      <c r="N213" s="32"/>
      <c r="O213" s="32"/>
      <c r="P213" s="34"/>
      <c r="Q213" s="34"/>
      <c r="R213" s="34"/>
      <c r="S213" s="32"/>
      <c r="T213" s="32" t="s">
        <v>172</v>
      </c>
      <c r="U213" s="32"/>
      <c r="V213" s="34"/>
      <c r="W213" s="35"/>
      <c r="X213" s="36"/>
      <c r="Y213" s="45" t="s">
        <v>60</v>
      </c>
      <c r="Z213" s="41" t="s">
        <v>1007</v>
      </c>
      <c r="AA213" s="46" t="s">
        <v>1008</v>
      </c>
      <c r="AB213" s="39" t="s">
        <v>36</v>
      </c>
    </row>
    <row r="214" spans="1:28" ht="22.5" x14ac:dyDescent="0.3">
      <c r="A214" s="122" t="s">
        <v>63</v>
      </c>
      <c r="B214" s="1080" t="s">
        <v>1009</v>
      </c>
      <c r="C214" s="41">
        <v>3</v>
      </c>
      <c r="D214" s="41">
        <v>16</v>
      </c>
      <c r="E214" s="41" t="s">
        <v>192</v>
      </c>
      <c r="F214" s="42" t="s">
        <v>985</v>
      </c>
      <c r="G214" s="41" t="s">
        <v>44</v>
      </c>
      <c r="H214" s="1154" t="s">
        <v>2282</v>
      </c>
      <c r="I214" s="42" t="s">
        <v>1006</v>
      </c>
      <c r="J214" s="43">
        <v>440</v>
      </c>
      <c r="K214" s="29">
        <v>317</v>
      </c>
      <c r="L214" s="30">
        <f t="shared" ref="L214" si="33">SUM(J214:K214)</f>
        <v>757</v>
      </c>
      <c r="M214" s="31"/>
      <c r="N214" s="32"/>
      <c r="O214" s="32"/>
      <c r="P214" s="34" t="s">
        <v>111</v>
      </c>
      <c r="Q214" s="34"/>
      <c r="R214" s="34"/>
      <c r="S214" s="32"/>
      <c r="T214" s="32"/>
      <c r="U214" s="32"/>
      <c r="V214" s="34"/>
      <c r="W214" s="35"/>
      <c r="X214" s="36"/>
      <c r="Y214" s="45" t="s">
        <v>60</v>
      </c>
      <c r="Z214" s="66" t="s">
        <v>1010</v>
      </c>
      <c r="AA214" s="67" t="s">
        <v>1011</v>
      </c>
      <c r="AB214" s="130" t="s">
        <v>36</v>
      </c>
    </row>
    <row r="215" spans="1:28" ht="22.5" x14ac:dyDescent="0.3">
      <c r="A215" s="138" t="s">
        <v>63</v>
      </c>
      <c r="B215" s="1080" t="s">
        <v>1012</v>
      </c>
      <c r="C215" s="41">
        <v>3</v>
      </c>
      <c r="D215" s="41">
        <v>16</v>
      </c>
      <c r="E215" s="41" t="s">
        <v>192</v>
      </c>
      <c r="F215" s="42" t="s">
        <v>985</v>
      </c>
      <c r="G215" s="41" t="s">
        <v>96</v>
      </c>
      <c r="H215" s="1154" t="s">
        <v>2281</v>
      </c>
      <c r="I215" s="42" t="s">
        <v>1013</v>
      </c>
      <c r="J215" s="43">
        <v>440</v>
      </c>
      <c r="K215" s="29">
        <v>317</v>
      </c>
      <c r="L215" s="30">
        <f>SUM(J215:K215)</f>
        <v>757</v>
      </c>
      <c r="M215" s="31"/>
      <c r="N215" s="32"/>
      <c r="O215" s="32"/>
      <c r="P215" s="34" t="s">
        <v>666</v>
      </c>
      <c r="Q215" s="34"/>
      <c r="R215" s="34"/>
      <c r="S215" s="32"/>
      <c r="T215" s="32"/>
      <c r="U215" s="32"/>
      <c r="V215" s="34"/>
      <c r="W215" s="35"/>
      <c r="X215" s="36"/>
      <c r="Y215" s="45" t="s">
        <v>60</v>
      </c>
      <c r="Z215" s="41" t="s">
        <v>1014</v>
      </c>
      <c r="AA215" s="46" t="s">
        <v>1015</v>
      </c>
      <c r="AB215" s="39" t="s">
        <v>36</v>
      </c>
    </row>
    <row r="216" spans="1:28" ht="23.25" thickBot="1" x14ac:dyDescent="0.35">
      <c r="A216" s="125" t="s">
        <v>54</v>
      </c>
      <c r="B216" s="1081" t="s">
        <v>1009</v>
      </c>
      <c r="C216" s="49">
        <v>3</v>
      </c>
      <c r="D216" s="49">
        <v>16</v>
      </c>
      <c r="E216" s="49" t="s">
        <v>192</v>
      </c>
      <c r="F216" s="50" t="s">
        <v>985</v>
      </c>
      <c r="G216" s="49" t="s">
        <v>96</v>
      </c>
      <c r="H216" s="1159" t="s">
        <v>2281</v>
      </c>
      <c r="I216" s="50" t="s">
        <v>1013</v>
      </c>
      <c r="J216" s="51">
        <v>440</v>
      </c>
      <c r="K216" s="126">
        <v>317</v>
      </c>
      <c r="L216" s="53">
        <f>SUM(J216:K216)</f>
        <v>757</v>
      </c>
      <c r="M216" s="54"/>
      <c r="N216" s="55"/>
      <c r="O216" s="55"/>
      <c r="P216" s="56"/>
      <c r="Q216" s="56"/>
      <c r="R216" s="56"/>
      <c r="S216" s="55"/>
      <c r="T216" s="55" t="s">
        <v>291</v>
      </c>
      <c r="U216" s="55"/>
      <c r="V216" s="56"/>
      <c r="W216" s="57"/>
      <c r="X216" s="58"/>
      <c r="Y216" s="59" t="s">
        <v>60</v>
      </c>
      <c r="Z216" s="127" t="s">
        <v>1016</v>
      </c>
      <c r="AA216" s="374" t="s">
        <v>1017</v>
      </c>
      <c r="AB216" s="134" t="s">
        <v>36</v>
      </c>
    </row>
    <row r="217" spans="1:28" ht="33.75" x14ac:dyDescent="0.3">
      <c r="A217" s="119" t="s">
        <v>54</v>
      </c>
      <c r="B217" s="1076" t="s">
        <v>1018</v>
      </c>
      <c r="C217" s="12">
        <v>13</v>
      </c>
      <c r="D217" s="12">
        <v>100</v>
      </c>
      <c r="E217" s="12" t="s">
        <v>222</v>
      </c>
      <c r="F217" s="13" t="s">
        <v>1019</v>
      </c>
      <c r="G217" s="12" t="s">
        <v>38</v>
      </c>
      <c r="H217" s="1169" t="s">
        <v>2301</v>
      </c>
      <c r="I217" s="13" t="s">
        <v>1020</v>
      </c>
      <c r="J217" s="375">
        <v>1450</v>
      </c>
      <c r="K217" s="15">
        <v>70</v>
      </c>
      <c r="L217" s="16">
        <f t="shared" ref="L217:L283" si="34">SUM(J217:K217)</f>
        <v>1520</v>
      </c>
      <c r="M217" s="17"/>
      <c r="N217" s="18"/>
      <c r="O217" s="18"/>
      <c r="P217" s="19" t="s">
        <v>1021</v>
      </c>
      <c r="Q217" s="19"/>
      <c r="R217" s="19"/>
      <c r="S217" s="18"/>
      <c r="T217" s="18"/>
      <c r="U217" s="18"/>
      <c r="V217" s="19"/>
      <c r="W217" s="20"/>
      <c r="X217" s="21"/>
      <c r="Y217" s="22" t="s">
        <v>348</v>
      </c>
      <c r="Z217" s="62" t="s">
        <v>1022</v>
      </c>
      <c r="AA217" s="63" t="s">
        <v>1023</v>
      </c>
      <c r="AB217" s="376" t="s">
        <v>1024</v>
      </c>
    </row>
    <row r="218" spans="1:28" ht="22.5" x14ac:dyDescent="0.3">
      <c r="A218" s="138" t="s">
        <v>54</v>
      </c>
      <c r="B218" s="1074" t="s">
        <v>1025</v>
      </c>
      <c r="C218" s="41">
        <v>2</v>
      </c>
      <c r="D218" s="41">
        <v>16</v>
      </c>
      <c r="E218" s="41" t="s">
        <v>222</v>
      </c>
      <c r="F218" s="42" t="s">
        <v>1019</v>
      </c>
      <c r="G218" s="41" t="s">
        <v>228</v>
      </c>
      <c r="H218" s="1154" t="s">
        <v>2324</v>
      </c>
      <c r="I218" s="42" t="s">
        <v>1026</v>
      </c>
      <c r="J218" s="43">
        <v>480</v>
      </c>
      <c r="K218" s="29">
        <v>10</v>
      </c>
      <c r="L218" s="30">
        <f t="shared" si="34"/>
        <v>490</v>
      </c>
      <c r="M218" s="31"/>
      <c r="N218" s="32"/>
      <c r="O218" s="32"/>
      <c r="P218" s="34"/>
      <c r="Q218" s="34"/>
      <c r="R218" s="34" t="s">
        <v>1027</v>
      </c>
      <c r="S218" s="32"/>
      <c r="T218" s="32"/>
      <c r="U218" s="32"/>
      <c r="V218" s="34"/>
      <c r="W218" s="35"/>
      <c r="X218" s="36"/>
      <c r="Y218" s="45" t="s">
        <v>348</v>
      </c>
      <c r="Z218" s="41" t="s">
        <v>1028</v>
      </c>
      <c r="AA218" s="46" t="s">
        <v>1029</v>
      </c>
      <c r="AB218" s="39" t="s">
        <v>36</v>
      </c>
    </row>
    <row r="219" spans="1:28" ht="22.5" x14ac:dyDescent="0.3">
      <c r="A219" s="138" t="s">
        <v>54</v>
      </c>
      <c r="B219" s="1074" t="s">
        <v>1030</v>
      </c>
      <c r="C219" s="41">
        <v>2</v>
      </c>
      <c r="D219" s="41">
        <v>14</v>
      </c>
      <c r="E219" s="41" t="s">
        <v>222</v>
      </c>
      <c r="F219" s="42" t="s">
        <v>1019</v>
      </c>
      <c r="G219" s="41" t="s">
        <v>946</v>
      </c>
      <c r="H219" s="1154" t="s">
        <v>2294</v>
      </c>
      <c r="I219" s="42" t="s">
        <v>1031</v>
      </c>
      <c r="J219" s="43">
        <v>450</v>
      </c>
      <c r="K219" s="29">
        <v>10</v>
      </c>
      <c r="L219" s="30">
        <f>SUM(J219:K219)</f>
        <v>460</v>
      </c>
      <c r="M219" s="31"/>
      <c r="N219" s="32"/>
      <c r="O219" s="32"/>
      <c r="P219" s="34"/>
      <c r="Q219" s="34" t="s">
        <v>473</v>
      </c>
      <c r="R219" s="34"/>
      <c r="S219" s="32"/>
      <c r="T219" s="32"/>
      <c r="U219" s="32"/>
      <c r="V219" s="34"/>
      <c r="W219" s="35"/>
      <c r="X219" s="36"/>
      <c r="Y219" s="45" t="s">
        <v>348</v>
      </c>
      <c r="Z219" s="41" t="s">
        <v>1028</v>
      </c>
      <c r="AA219" s="46" t="s">
        <v>1032</v>
      </c>
      <c r="AB219" s="39" t="s">
        <v>36</v>
      </c>
    </row>
    <row r="220" spans="1:28" ht="22.5" x14ac:dyDescent="0.3">
      <c r="A220" s="377" t="s">
        <v>19</v>
      </c>
      <c r="B220" s="1087" t="s">
        <v>1033</v>
      </c>
      <c r="C220" s="378">
        <v>2</v>
      </c>
      <c r="D220" s="378">
        <v>16</v>
      </c>
      <c r="E220" s="378" t="s">
        <v>1034</v>
      </c>
      <c r="F220" s="379" t="s">
        <v>1019</v>
      </c>
      <c r="G220" s="378" t="s">
        <v>228</v>
      </c>
      <c r="H220" s="1162" t="s">
        <v>2304</v>
      </c>
      <c r="I220" s="379" t="s">
        <v>1035</v>
      </c>
      <c r="J220" s="380">
        <v>45</v>
      </c>
      <c r="K220" s="381">
        <v>0</v>
      </c>
      <c r="L220" s="382">
        <f>SUM(J220:K220)</f>
        <v>45</v>
      </c>
      <c r="M220" s="383"/>
      <c r="N220" s="384"/>
      <c r="O220" s="384"/>
      <c r="P220" s="384"/>
      <c r="Q220" s="384"/>
      <c r="R220" s="384"/>
      <c r="S220" s="384" t="s">
        <v>596</v>
      </c>
      <c r="T220" s="384"/>
      <c r="U220" s="384"/>
      <c r="V220" s="384"/>
      <c r="W220" s="385"/>
      <c r="X220" s="386"/>
      <c r="Y220" s="387" t="s">
        <v>1036</v>
      </c>
      <c r="Z220" s="378" t="s">
        <v>1037</v>
      </c>
      <c r="AA220" s="388" t="s">
        <v>1038</v>
      </c>
      <c r="AB220" s="389"/>
    </row>
    <row r="221" spans="1:28" ht="22.5" x14ac:dyDescent="0.3">
      <c r="A221" s="377" t="s">
        <v>54</v>
      </c>
      <c r="B221" s="1088" t="s">
        <v>1039</v>
      </c>
      <c r="C221" s="378">
        <v>2</v>
      </c>
      <c r="D221" s="378">
        <v>16</v>
      </c>
      <c r="E221" s="378" t="s">
        <v>1040</v>
      </c>
      <c r="F221" s="379" t="s">
        <v>1019</v>
      </c>
      <c r="G221" s="378" t="s">
        <v>228</v>
      </c>
      <c r="H221" s="1162" t="s">
        <v>2324</v>
      </c>
      <c r="I221" s="379" t="s">
        <v>1026</v>
      </c>
      <c r="J221" s="380">
        <v>88</v>
      </c>
      <c r="K221" s="381">
        <v>0</v>
      </c>
      <c r="L221" s="382">
        <f t="shared" si="34"/>
        <v>88</v>
      </c>
      <c r="M221" s="383"/>
      <c r="N221" s="384"/>
      <c r="O221" s="384"/>
      <c r="P221" s="384"/>
      <c r="Q221" s="384"/>
      <c r="R221" s="384"/>
      <c r="S221" s="384"/>
      <c r="T221" s="384"/>
      <c r="U221" s="384"/>
      <c r="V221" s="384" t="s">
        <v>528</v>
      </c>
      <c r="W221" s="385"/>
      <c r="X221" s="386"/>
      <c r="Y221" s="387" t="s">
        <v>348</v>
      </c>
      <c r="Z221" s="378" t="s">
        <v>1037</v>
      </c>
      <c r="AA221" s="388" t="s">
        <v>1041</v>
      </c>
      <c r="AB221" s="389"/>
    </row>
    <row r="222" spans="1:28" ht="22.5" x14ac:dyDescent="0.3">
      <c r="A222" s="377" t="s">
        <v>1042</v>
      </c>
      <c r="B222" s="1088" t="s">
        <v>1043</v>
      </c>
      <c r="C222" s="378">
        <v>2</v>
      </c>
      <c r="D222" s="378">
        <v>8</v>
      </c>
      <c r="E222" s="378" t="s">
        <v>1044</v>
      </c>
      <c r="F222" s="379" t="s">
        <v>1019</v>
      </c>
      <c r="G222" s="378" t="s">
        <v>77</v>
      </c>
      <c r="H222" s="1162" t="s">
        <v>2300</v>
      </c>
      <c r="I222" s="379" t="s">
        <v>1045</v>
      </c>
      <c r="J222" s="380">
        <v>55</v>
      </c>
      <c r="K222" s="381">
        <v>0</v>
      </c>
      <c r="L222" s="382">
        <f t="shared" si="34"/>
        <v>55</v>
      </c>
      <c r="M222" s="383"/>
      <c r="N222" s="384" t="s">
        <v>59</v>
      </c>
      <c r="O222" s="384"/>
      <c r="P222" s="384"/>
      <c r="Q222" s="384"/>
      <c r="R222" s="384"/>
      <c r="S222" s="384"/>
      <c r="T222" s="384"/>
      <c r="U222" s="384"/>
      <c r="V222" s="384"/>
      <c r="W222" s="385"/>
      <c r="X222" s="386"/>
      <c r="Y222" s="387" t="s">
        <v>348</v>
      </c>
      <c r="Z222" s="378" t="s">
        <v>1037</v>
      </c>
      <c r="AA222" s="388" t="s">
        <v>1046</v>
      </c>
      <c r="AB222" s="389"/>
    </row>
    <row r="223" spans="1:28" ht="22.5" x14ac:dyDescent="0.3">
      <c r="A223" s="377" t="s">
        <v>54</v>
      </c>
      <c r="B223" s="1088" t="s">
        <v>1047</v>
      </c>
      <c r="C223" s="378">
        <v>2</v>
      </c>
      <c r="D223" s="378">
        <v>16</v>
      </c>
      <c r="E223" s="378" t="s">
        <v>1048</v>
      </c>
      <c r="F223" s="379" t="s">
        <v>1019</v>
      </c>
      <c r="G223" s="378" t="s">
        <v>228</v>
      </c>
      <c r="H223" s="1162" t="s">
        <v>2304</v>
      </c>
      <c r="I223" s="379" t="s">
        <v>1035</v>
      </c>
      <c r="J223" s="380">
        <v>208</v>
      </c>
      <c r="K223" s="381">
        <v>0</v>
      </c>
      <c r="L223" s="382">
        <f t="shared" si="34"/>
        <v>208</v>
      </c>
      <c r="M223" s="383"/>
      <c r="N223" s="384"/>
      <c r="O223" s="384"/>
      <c r="P223" s="384"/>
      <c r="Q223" s="384"/>
      <c r="R223" s="384"/>
      <c r="S223" s="384"/>
      <c r="T223" s="384"/>
      <c r="U223" s="384" t="s">
        <v>323</v>
      </c>
      <c r="V223" s="384"/>
      <c r="W223" s="385"/>
      <c r="X223" s="386"/>
      <c r="Y223" s="387" t="s">
        <v>348</v>
      </c>
      <c r="Z223" s="378" t="s">
        <v>1037</v>
      </c>
      <c r="AA223" s="388" t="s">
        <v>1049</v>
      </c>
      <c r="AB223" s="389"/>
    </row>
    <row r="224" spans="1:28" ht="23.25" thickBot="1" x14ac:dyDescent="0.35">
      <c r="A224" s="390" t="s">
        <v>54</v>
      </c>
      <c r="B224" s="1089" t="s">
        <v>1047</v>
      </c>
      <c r="C224" s="391">
        <v>2</v>
      </c>
      <c r="D224" s="391">
        <v>16</v>
      </c>
      <c r="E224" s="391" t="s">
        <v>1048</v>
      </c>
      <c r="F224" s="392" t="s">
        <v>1019</v>
      </c>
      <c r="G224" s="391" t="s">
        <v>946</v>
      </c>
      <c r="H224" s="1182" t="s">
        <v>2294</v>
      </c>
      <c r="I224" s="392" t="s">
        <v>1031</v>
      </c>
      <c r="J224" s="393">
        <v>208</v>
      </c>
      <c r="K224" s="394">
        <v>0</v>
      </c>
      <c r="L224" s="395">
        <f t="shared" si="34"/>
        <v>208</v>
      </c>
      <c r="M224" s="396"/>
      <c r="N224" s="397"/>
      <c r="O224" s="397"/>
      <c r="P224" s="397"/>
      <c r="Q224" s="397"/>
      <c r="R224" s="397"/>
      <c r="S224" s="397"/>
      <c r="T224" s="397"/>
      <c r="U224" s="397" t="s">
        <v>323</v>
      </c>
      <c r="V224" s="397"/>
      <c r="W224" s="398"/>
      <c r="X224" s="399"/>
      <c r="Y224" s="400" t="s">
        <v>348</v>
      </c>
      <c r="Z224" s="391" t="s">
        <v>1037</v>
      </c>
      <c r="AA224" s="401" t="s">
        <v>1049</v>
      </c>
      <c r="AB224" s="402"/>
    </row>
    <row r="225" spans="1:28" ht="22.5" x14ac:dyDescent="0.3">
      <c r="A225" s="40" t="s">
        <v>54</v>
      </c>
      <c r="B225" s="1080" t="s">
        <v>571</v>
      </c>
      <c r="C225" s="41">
        <v>3</v>
      </c>
      <c r="D225" s="41">
        <v>21</v>
      </c>
      <c r="E225" s="41" t="s">
        <v>21</v>
      </c>
      <c r="F225" s="42" t="s">
        <v>1050</v>
      </c>
      <c r="G225" s="41" t="s">
        <v>38</v>
      </c>
      <c r="H225" s="1154" t="s">
        <v>2700</v>
      </c>
      <c r="I225" s="42" t="s">
        <v>1051</v>
      </c>
      <c r="J225" s="43">
        <v>630</v>
      </c>
      <c r="K225" s="29">
        <v>270</v>
      </c>
      <c r="L225" s="30">
        <f>SUM(J225:K225)</f>
        <v>900</v>
      </c>
      <c r="M225" s="31"/>
      <c r="N225" s="32"/>
      <c r="O225" s="32" t="s">
        <v>358</v>
      </c>
      <c r="P225" s="34"/>
      <c r="Q225" s="34"/>
      <c r="R225" s="34"/>
      <c r="S225" s="32"/>
      <c r="T225" s="32"/>
      <c r="U225" s="32"/>
      <c r="V225" s="34"/>
      <c r="W225" s="35"/>
      <c r="X225" s="36"/>
      <c r="Y225" s="45" t="s">
        <v>348</v>
      </c>
      <c r="Z225" s="41" t="s">
        <v>1052</v>
      </c>
      <c r="AA225" s="46" t="s">
        <v>1053</v>
      </c>
      <c r="AB225" s="39" t="s">
        <v>36</v>
      </c>
    </row>
    <row r="226" spans="1:28" ht="57" thickBot="1" x14ac:dyDescent="0.35">
      <c r="A226" s="48" t="s">
        <v>54</v>
      </c>
      <c r="B226" s="1081" t="s">
        <v>1054</v>
      </c>
      <c r="C226" s="49">
        <v>3</v>
      </c>
      <c r="D226" s="49">
        <v>18</v>
      </c>
      <c r="E226" s="49" t="s">
        <v>21</v>
      </c>
      <c r="F226" s="50" t="s">
        <v>1050</v>
      </c>
      <c r="G226" s="49" t="s">
        <v>65</v>
      </c>
      <c r="H226" s="1159" t="s">
        <v>2698</v>
      </c>
      <c r="I226" s="50" t="s">
        <v>1055</v>
      </c>
      <c r="J226" s="51">
        <v>590</v>
      </c>
      <c r="K226" s="126">
        <v>230</v>
      </c>
      <c r="L226" s="53">
        <f>SUM(J226:K226)</f>
        <v>820</v>
      </c>
      <c r="M226" s="54"/>
      <c r="N226" s="55"/>
      <c r="O226" s="55"/>
      <c r="P226" s="56"/>
      <c r="Q226" s="56"/>
      <c r="R226" s="56" t="s">
        <v>107</v>
      </c>
      <c r="S226" s="55"/>
      <c r="T226" s="55"/>
      <c r="U226" s="55"/>
      <c r="V226" s="56"/>
      <c r="W226" s="57"/>
      <c r="X226" s="58"/>
      <c r="Y226" s="59" t="s">
        <v>67</v>
      </c>
      <c r="Z226" s="206" t="s">
        <v>1056</v>
      </c>
      <c r="AA226" s="355" t="s">
        <v>1057</v>
      </c>
      <c r="AB226" s="403" t="s">
        <v>36</v>
      </c>
    </row>
    <row r="227" spans="1:28" ht="22.5" x14ac:dyDescent="0.3">
      <c r="A227" s="11" t="s">
        <v>54</v>
      </c>
      <c r="B227" s="1079" t="s">
        <v>1058</v>
      </c>
      <c r="C227" s="12">
        <v>1</v>
      </c>
      <c r="D227" s="12">
        <v>7</v>
      </c>
      <c r="E227" s="12" t="s">
        <v>21</v>
      </c>
      <c r="F227" s="13" t="s">
        <v>1059</v>
      </c>
      <c r="G227" s="12" t="s">
        <v>228</v>
      </c>
      <c r="H227" s="1169" t="s">
        <v>3083</v>
      </c>
      <c r="I227" s="13" t="s">
        <v>1060</v>
      </c>
      <c r="J227" s="14">
        <v>250</v>
      </c>
      <c r="K227" s="15">
        <v>50</v>
      </c>
      <c r="L227" s="16">
        <f t="shared" ref="L227:L234" si="35">SUM(J227:K227)</f>
        <v>300</v>
      </c>
      <c r="M227" s="17"/>
      <c r="N227" s="18"/>
      <c r="O227" s="18">
        <v>27</v>
      </c>
      <c r="P227" s="19"/>
      <c r="Q227" s="19"/>
      <c r="R227" s="19"/>
      <c r="S227" s="18"/>
      <c r="T227" s="18"/>
      <c r="U227" s="18"/>
      <c r="V227" s="19"/>
      <c r="W227" s="20"/>
      <c r="X227" s="21"/>
      <c r="Y227" s="22" t="s">
        <v>67</v>
      </c>
      <c r="Z227" s="12" t="s">
        <v>1061</v>
      </c>
      <c r="AA227" s="23" t="s">
        <v>1062</v>
      </c>
      <c r="AB227" s="24" t="s">
        <v>1063</v>
      </c>
    </row>
    <row r="228" spans="1:28" ht="23.25" thickBot="1" x14ac:dyDescent="0.35">
      <c r="A228" s="48" t="s">
        <v>54</v>
      </c>
      <c r="B228" s="1081" t="s">
        <v>340</v>
      </c>
      <c r="C228" s="49">
        <v>3</v>
      </c>
      <c r="D228" s="49">
        <v>18</v>
      </c>
      <c r="E228" s="49" t="s">
        <v>21</v>
      </c>
      <c r="F228" s="50" t="s">
        <v>1059</v>
      </c>
      <c r="G228" s="49" t="s">
        <v>228</v>
      </c>
      <c r="H228" s="1159" t="s">
        <v>3083</v>
      </c>
      <c r="I228" s="50" t="s">
        <v>1060</v>
      </c>
      <c r="J228" s="51">
        <v>590</v>
      </c>
      <c r="K228" s="126">
        <v>165</v>
      </c>
      <c r="L228" s="53">
        <f t="shared" si="35"/>
        <v>755</v>
      </c>
      <c r="M228" s="54"/>
      <c r="N228" s="55"/>
      <c r="O228" s="55"/>
      <c r="P228" s="56" t="s">
        <v>666</v>
      </c>
      <c r="Q228" s="56"/>
      <c r="R228" s="56"/>
      <c r="S228" s="55"/>
      <c r="T228" s="55"/>
      <c r="U228" s="55"/>
      <c r="V228" s="56"/>
      <c r="W228" s="57"/>
      <c r="X228" s="58"/>
      <c r="Y228" s="59" t="s">
        <v>67</v>
      </c>
      <c r="Z228" s="49" t="s">
        <v>1064</v>
      </c>
      <c r="AA228" s="60" t="s">
        <v>1065</v>
      </c>
      <c r="AB228" s="118" t="s">
        <v>1066</v>
      </c>
    </row>
    <row r="229" spans="1:28" ht="22.5" x14ac:dyDescent="0.3">
      <c r="A229" s="11" t="s">
        <v>63</v>
      </c>
      <c r="B229" s="1079" t="s">
        <v>1067</v>
      </c>
      <c r="C229" s="12">
        <v>3</v>
      </c>
      <c r="D229" s="12">
        <v>18</v>
      </c>
      <c r="E229" s="12" t="s">
        <v>83</v>
      </c>
      <c r="F229" s="13" t="s">
        <v>1068</v>
      </c>
      <c r="G229" s="12" t="s">
        <v>85</v>
      </c>
      <c r="H229" s="1169" t="s">
        <v>2523</v>
      </c>
      <c r="I229" s="13" t="s">
        <v>1069</v>
      </c>
      <c r="J229" s="14">
        <v>580</v>
      </c>
      <c r="K229" s="15">
        <v>220</v>
      </c>
      <c r="L229" s="16">
        <f t="shared" si="35"/>
        <v>800</v>
      </c>
      <c r="M229" s="17"/>
      <c r="N229" s="18"/>
      <c r="O229" s="18"/>
      <c r="P229" s="19"/>
      <c r="Q229" s="19"/>
      <c r="R229" s="19"/>
      <c r="S229" s="18"/>
      <c r="T229" s="18"/>
      <c r="U229" s="18"/>
      <c r="V229" s="19"/>
      <c r="W229" s="20" t="s">
        <v>669</v>
      </c>
      <c r="X229" s="21"/>
      <c r="Y229" s="22" t="s">
        <v>60</v>
      </c>
      <c r="Z229" s="404" t="s">
        <v>1070</v>
      </c>
      <c r="AA229" s="23" t="s">
        <v>1071</v>
      </c>
      <c r="AB229" s="24" t="s">
        <v>36</v>
      </c>
    </row>
    <row r="230" spans="1:28" ht="45" x14ac:dyDescent="0.3">
      <c r="A230" s="405" t="s">
        <v>1072</v>
      </c>
      <c r="B230" s="1085" t="s">
        <v>1073</v>
      </c>
      <c r="C230" s="320">
        <v>4</v>
      </c>
      <c r="D230" s="320">
        <v>21</v>
      </c>
      <c r="E230" s="320" t="s">
        <v>192</v>
      </c>
      <c r="F230" s="42" t="s">
        <v>1068</v>
      </c>
      <c r="G230" s="320" t="s">
        <v>161</v>
      </c>
      <c r="H230" s="1157" t="s">
        <v>2520</v>
      </c>
      <c r="I230" s="319" t="s">
        <v>1074</v>
      </c>
      <c r="J230" s="406">
        <v>530</v>
      </c>
      <c r="K230" s="407">
        <v>250</v>
      </c>
      <c r="L230" s="408">
        <f t="shared" si="35"/>
        <v>780</v>
      </c>
      <c r="M230" s="31"/>
      <c r="N230" s="32"/>
      <c r="O230" s="32"/>
      <c r="P230" s="34"/>
      <c r="Q230" s="34"/>
      <c r="R230" s="34"/>
      <c r="S230" s="32"/>
      <c r="T230" s="32"/>
      <c r="U230" s="32"/>
      <c r="V230" s="34" t="s">
        <v>972</v>
      </c>
      <c r="W230" s="35"/>
      <c r="X230" s="409"/>
      <c r="Y230" s="410" t="s">
        <v>60</v>
      </c>
      <c r="Z230" s="411" t="s">
        <v>1075</v>
      </c>
      <c r="AA230" s="412" t="s">
        <v>1076</v>
      </c>
      <c r="AB230" s="39" t="s">
        <v>36</v>
      </c>
    </row>
    <row r="231" spans="1:28" ht="22.5" x14ac:dyDescent="0.3">
      <c r="A231" s="40" t="s">
        <v>63</v>
      </c>
      <c r="B231" s="1080" t="s">
        <v>1077</v>
      </c>
      <c r="C231" s="41">
        <v>2</v>
      </c>
      <c r="D231" s="41">
        <v>14</v>
      </c>
      <c r="E231" s="41" t="s">
        <v>192</v>
      </c>
      <c r="F231" s="42" t="s">
        <v>1068</v>
      </c>
      <c r="G231" s="41" t="s">
        <v>161</v>
      </c>
      <c r="H231" s="1154" t="s">
        <v>2517</v>
      </c>
      <c r="I231" s="42" t="s">
        <v>1078</v>
      </c>
      <c r="J231" s="43">
        <v>380</v>
      </c>
      <c r="K231" s="29">
        <v>130</v>
      </c>
      <c r="L231" s="30">
        <f t="shared" si="35"/>
        <v>510</v>
      </c>
      <c r="M231" s="31"/>
      <c r="N231" s="32"/>
      <c r="O231" s="32"/>
      <c r="P231" s="34"/>
      <c r="Q231" s="34"/>
      <c r="R231" s="34"/>
      <c r="S231" s="32" t="s">
        <v>148</v>
      </c>
      <c r="T231" s="32"/>
      <c r="U231" s="32"/>
      <c r="V231" s="34"/>
      <c r="W231" s="35"/>
      <c r="X231" s="36"/>
      <c r="Y231" s="45" t="s">
        <v>60</v>
      </c>
      <c r="Z231" s="413" t="s">
        <v>1079</v>
      </c>
      <c r="AA231" s="46" t="s">
        <v>1080</v>
      </c>
      <c r="AB231" s="39" t="s">
        <v>36</v>
      </c>
    </row>
    <row r="232" spans="1:28" ht="22.5" x14ac:dyDescent="0.3">
      <c r="A232" s="40" t="s">
        <v>54</v>
      </c>
      <c r="B232" s="1080" t="s">
        <v>1081</v>
      </c>
      <c r="C232" s="41">
        <v>2</v>
      </c>
      <c r="D232" s="41">
        <v>14</v>
      </c>
      <c r="E232" s="41" t="s">
        <v>288</v>
      </c>
      <c r="F232" s="42" t="s">
        <v>1068</v>
      </c>
      <c r="G232" s="41" t="s">
        <v>77</v>
      </c>
      <c r="H232" s="1154" t="s">
        <v>2513</v>
      </c>
      <c r="I232" s="42" t="s">
        <v>1082</v>
      </c>
      <c r="J232" s="43">
        <v>380</v>
      </c>
      <c r="K232" s="29">
        <v>130</v>
      </c>
      <c r="L232" s="30">
        <f t="shared" si="35"/>
        <v>510</v>
      </c>
      <c r="M232" s="31"/>
      <c r="N232" s="32"/>
      <c r="O232" s="32"/>
      <c r="P232" s="34"/>
      <c r="Q232" s="34"/>
      <c r="R232" s="34"/>
      <c r="S232" s="32" t="s">
        <v>644</v>
      </c>
      <c r="T232" s="32"/>
      <c r="U232" s="32"/>
      <c r="V232" s="34"/>
      <c r="W232" s="35"/>
      <c r="X232" s="36"/>
      <c r="Y232" s="45" t="s">
        <v>67</v>
      </c>
      <c r="Z232" s="413" t="s">
        <v>1083</v>
      </c>
      <c r="AA232" s="46" t="s">
        <v>1084</v>
      </c>
      <c r="AB232" s="39" t="s">
        <v>36</v>
      </c>
    </row>
    <row r="233" spans="1:28" ht="45" x14ac:dyDescent="0.3">
      <c r="A233" s="405" t="s">
        <v>1072</v>
      </c>
      <c r="B233" s="1085" t="s">
        <v>1085</v>
      </c>
      <c r="C233" s="320">
        <v>5</v>
      </c>
      <c r="D233" s="320">
        <v>27</v>
      </c>
      <c r="E233" s="320" t="s">
        <v>1086</v>
      </c>
      <c r="F233" s="42" t="s">
        <v>1068</v>
      </c>
      <c r="G233" s="320" t="s">
        <v>1087</v>
      </c>
      <c r="H233" s="1157" t="s">
        <v>2515</v>
      </c>
      <c r="I233" s="319" t="s">
        <v>1088</v>
      </c>
      <c r="J233" s="406">
        <v>620</v>
      </c>
      <c r="K233" s="407">
        <v>315</v>
      </c>
      <c r="L233" s="408">
        <f t="shared" si="35"/>
        <v>935</v>
      </c>
      <c r="M233" s="31"/>
      <c r="N233" s="32"/>
      <c r="O233" s="32"/>
      <c r="P233" s="34"/>
      <c r="Q233" s="34"/>
      <c r="R233" s="34"/>
      <c r="S233" s="32"/>
      <c r="T233" s="32" t="s">
        <v>1089</v>
      </c>
      <c r="U233" s="32"/>
      <c r="V233" s="34"/>
      <c r="W233" s="35"/>
      <c r="X233" s="409"/>
      <c r="Y233" s="410" t="s">
        <v>60</v>
      </c>
      <c r="Z233" s="411" t="s">
        <v>1090</v>
      </c>
      <c r="AA233" s="412" t="s">
        <v>1091</v>
      </c>
      <c r="AB233" s="39" t="s">
        <v>36</v>
      </c>
    </row>
    <row r="234" spans="1:28" ht="22.5" x14ac:dyDescent="0.3">
      <c r="A234" s="405" t="s">
        <v>1092</v>
      </c>
      <c r="B234" s="1085" t="s">
        <v>1093</v>
      </c>
      <c r="C234" s="320">
        <v>5</v>
      </c>
      <c r="D234" s="320">
        <v>27</v>
      </c>
      <c r="E234" s="320" t="s">
        <v>1086</v>
      </c>
      <c r="F234" s="42" t="s">
        <v>1068</v>
      </c>
      <c r="G234" s="320" t="s">
        <v>1094</v>
      </c>
      <c r="H234" s="1157" t="s">
        <v>2507</v>
      </c>
      <c r="I234" s="319" t="s">
        <v>1095</v>
      </c>
      <c r="J234" s="406">
        <v>620</v>
      </c>
      <c r="K234" s="407">
        <v>315</v>
      </c>
      <c r="L234" s="408">
        <f t="shared" si="35"/>
        <v>935</v>
      </c>
      <c r="M234" s="31"/>
      <c r="N234" s="32"/>
      <c r="O234" s="32"/>
      <c r="P234" s="34"/>
      <c r="Q234" s="34"/>
      <c r="R234" s="34"/>
      <c r="S234" s="32"/>
      <c r="T234" s="32"/>
      <c r="U234" s="32"/>
      <c r="V234" s="34"/>
      <c r="W234" s="35" t="s">
        <v>1096</v>
      </c>
      <c r="X234" s="409"/>
      <c r="Y234" s="410" t="s">
        <v>60</v>
      </c>
      <c r="Z234" s="411" t="s">
        <v>1097</v>
      </c>
      <c r="AA234" s="412" t="s">
        <v>1098</v>
      </c>
      <c r="AB234" s="39" t="s">
        <v>36</v>
      </c>
    </row>
    <row r="235" spans="1:28" ht="33.75" x14ac:dyDescent="0.3">
      <c r="A235" s="405" t="s">
        <v>1072</v>
      </c>
      <c r="B235" s="1085" t="s">
        <v>1099</v>
      </c>
      <c r="C235" s="320">
        <v>3</v>
      </c>
      <c r="D235" s="320">
        <v>16</v>
      </c>
      <c r="E235" s="320" t="s">
        <v>1086</v>
      </c>
      <c r="F235" s="42" t="s">
        <v>1068</v>
      </c>
      <c r="G235" s="320" t="s">
        <v>1094</v>
      </c>
      <c r="H235" s="1157" t="s">
        <v>2509</v>
      </c>
      <c r="I235" s="319" t="s">
        <v>1100</v>
      </c>
      <c r="J235" s="406">
        <v>440</v>
      </c>
      <c r="K235" s="407">
        <v>165</v>
      </c>
      <c r="L235" s="408">
        <f>J235+K235</f>
        <v>605</v>
      </c>
      <c r="M235" s="31"/>
      <c r="N235" s="32"/>
      <c r="O235" s="32"/>
      <c r="P235" s="34"/>
      <c r="Q235" s="34"/>
      <c r="R235" s="34"/>
      <c r="S235" s="32"/>
      <c r="T235" s="32"/>
      <c r="U235" s="32" t="s">
        <v>1101</v>
      </c>
      <c r="V235" s="34"/>
      <c r="W235" s="35"/>
      <c r="X235" s="409"/>
      <c r="Y235" s="410" t="s">
        <v>468</v>
      </c>
      <c r="Z235" s="411" t="s">
        <v>1102</v>
      </c>
      <c r="AA235" s="412" t="s">
        <v>1103</v>
      </c>
      <c r="AB235" s="39" t="s">
        <v>36</v>
      </c>
    </row>
    <row r="236" spans="1:28" ht="23.25" thickBot="1" x14ac:dyDescent="0.35">
      <c r="A236" s="48" t="s">
        <v>54</v>
      </c>
      <c r="B236" s="1081" t="s">
        <v>1104</v>
      </c>
      <c r="C236" s="49">
        <v>3</v>
      </c>
      <c r="D236" s="49">
        <v>16</v>
      </c>
      <c r="E236" s="49" t="s">
        <v>288</v>
      </c>
      <c r="F236" s="50" t="s">
        <v>1068</v>
      </c>
      <c r="G236" s="49" t="s">
        <v>65</v>
      </c>
      <c r="H236" s="1159" t="s">
        <v>2504</v>
      </c>
      <c r="I236" s="50" t="s">
        <v>1105</v>
      </c>
      <c r="J236" s="51">
        <v>440</v>
      </c>
      <c r="K236" s="126">
        <v>220</v>
      </c>
      <c r="L236" s="53">
        <f>SUM(J236:K236)</f>
        <v>660</v>
      </c>
      <c r="M236" s="54"/>
      <c r="N236" s="55"/>
      <c r="O236" s="55"/>
      <c r="P236" s="56"/>
      <c r="Q236" s="56"/>
      <c r="R236" s="56"/>
      <c r="S236" s="55"/>
      <c r="T236" s="55" t="s">
        <v>25</v>
      </c>
      <c r="U236" s="55"/>
      <c r="V236" s="56"/>
      <c r="W236" s="57"/>
      <c r="X236" s="58"/>
      <c r="Y236" s="59" t="s">
        <v>67</v>
      </c>
      <c r="Z236" s="414" t="s">
        <v>1106</v>
      </c>
      <c r="AA236" s="60" t="s">
        <v>1107</v>
      </c>
      <c r="AB236" s="118" t="s">
        <v>36</v>
      </c>
    </row>
    <row r="237" spans="1:28" ht="22.5" x14ac:dyDescent="0.3">
      <c r="A237" s="88" t="s">
        <v>54</v>
      </c>
      <c r="B237" s="1086" t="s">
        <v>1108</v>
      </c>
      <c r="C237" s="89">
        <v>2</v>
      </c>
      <c r="D237" s="89">
        <v>14</v>
      </c>
      <c r="E237" s="89" t="s">
        <v>288</v>
      </c>
      <c r="F237" s="90" t="s">
        <v>1109</v>
      </c>
      <c r="G237" s="89" t="s">
        <v>133</v>
      </c>
      <c r="H237" s="1172" t="s">
        <v>2499</v>
      </c>
      <c r="I237" s="90" t="s">
        <v>1110</v>
      </c>
      <c r="J237" s="415">
        <v>380</v>
      </c>
      <c r="K237" s="416">
        <v>140</v>
      </c>
      <c r="L237" s="93">
        <f t="shared" ref="L237:L239" si="36">SUM(J237:K237)</f>
        <v>520</v>
      </c>
      <c r="M237" s="17"/>
      <c r="N237" s="18"/>
      <c r="O237" s="18"/>
      <c r="P237" s="19"/>
      <c r="Q237" s="19"/>
      <c r="R237" s="19"/>
      <c r="S237" s="18"/>
      <c r="T237" s="18"/>
      <c r="U237" s="417" t="s">
        <v>120</v>
      </c>
      <c r="V237" s="418" t="s">
        <v>1111</v>
      </c>
      <c r="W237" s="20"/>
      <c r="X237" s="95"/>
      <c r="Y237" s="96" t="s">
        <v>67</v>
      </c>
      <c r="Z237" s="89" t="s">
        <v>1112</v>
      </c>
      <c r="AA237" s="97" t="s">
        <v>1113</v>
      </c>
      <c r="AB237" s="24" t="s">
        <v>36</v>
      </c>
    </row>
    <row r="238" spans="1:28" ht="22.5" x14ac:dyDescent="0.3">
      <c r="A238" s="98" t="s">
        <v>54</v>
      </c>
      <c r="B238" s="1082" t="s">
        <v>1114</v>
      </c>
      <c r="C238" s="99">
        <v>2</v>
      </c>
      <c r="D238" s="99">
        <v>14</v>
      </c>
      <c r="E238" s="99" t="s">
        <v>288</v>
      </c>
      <c r="F238" s="100" t="s">
        <v>1109</v>
      </c>
      <c r="G238" s="99" t="s">
        <v>133</v>
      </c>
      <c r="H238" s="1153" t="s">
        <v>2497</v>
      </c>
      <c r="I238" s="100" t="s">
        <v>1115</v>
      </c>
      <c r="J238" s="101">
        <v>380</v>
      </c>
      <c r="K238" s="102">
        <v>140</v>
      </c>
      <c r="L238" s="103">
        <f t="shared" si="36"/>
        <v>520</v>
      </c>
      <c r="M238" s="31"/>
      <c r="N238" s="32"/>
      <c r="O238" s="32"/>
      <c r="P238" s="34"/>
      <c r="Q238" s="34" t="s">
        <v>528</v>
      </c>
      <c r="R238" s="34"/>
      <c r="S238" s="32"/>
      <c r="T238" s="32"/>
      <c r="U238" s="32"/>
      <c r="V238" s="34"/>
      <c r="W238" s="35"/>
      <c r="X238" s="104"/>
      <c r="Y238" s="105" t="s">
        <v>67</v>
      </c>
      <c r="Z238" s="99" t="s">
        <v>1116</v>
      </c>
      <c r="AA238" s="107" t="s">
        <v>1117</v>
      </c>
      <c r="AB238" s="39" t="s">
        <v>36</v>
      </c>
    </row>
    <row r="239" spans="1:28" ht="23.25" thickBot="1" x14ac:dyDescent="0.35">
      <c r="A239" s="109" t="s">
        <v>54</v>
      </c>
      <c r="B239" s="1083" t="s">
        <v>1118</v>
      </c>
      <c r="C239" s="110">
        <v>2</v>
      </c>
      <c r="D239" s="110">
        <v>14</v>
      </c>
      <c r="E239" s="110" t="s">
        <v>222</v>
      </c>
      <c r="F239" s="111" t="s">
        <v>1109</v>
      </c>
      <c r="G239" s="110" t="s">
        <v>65</v>
      </c>
      <c r="H239" s="1158" t="s">
        <v>2494</v>
      </c>
      <c r="I239" s="111" t="s">
        <v>1119</v>
      </c>
      <c r="J239" s="112">
        <v>570</v>
      </c>
      <c r="K239" s="113">
        <v>130</v>
      </c>
      <c r="L239" s="114">
        <f t="shared" si="36"/>
        <v>700</v>
      </c>
      <c r="M239" s="54"/>
      <c r="N239" s="55"/>
      <c r="O239" s="55" t="s">
        <v>1120</v>
      </c>
      <c r="P239" s="56"/>
      <c r="Q239" s="56"/>
      <c r="R239" s="56"/>
      <c r="S239" s="55"/>
      <c r="T239" s="55"/>
      <c r="U239" s="55"/>
      <c r="V239" s="56"/>
      <c r="W239" s="57"/>
      <c r="X239" s="115"/>
      <c r="Y239" s="116" t="s">
        <v>67</v>
      </c>
      <c r="Z239" s="110" t="s">
        <v>1121</v>
      </c>
      <c r="AA239" s="117" t="s">
        <v>1122</v>
      </c>
      <c r="AB239" s="118" t="s">
        <v>36</v>
      </c>
    </row>
    <row r="240" spans="1:28" ht="22.5" x14ac:dyDescent="0.3">
      <c r="A240" s="11" t="s">
        <v>63</v>
      </c>
      <c r="B240" s="1079" t="s">
        <v>1123</v>
      </c>
      <c r="C240" s="12">
        <v>3</v>
      </c>
      <c r="D240" s="12">
        <v>24</v>
      </c>
      <c r="E240" s="12" t="s">
        <v>288</v>
      </c>
      <c r="F240" s="13" t="s">
        <v>1124</v>
      </c>
      <c r="G240" s="12" t="s">
        <v>133</v>
      </c>
      <c r="H240" s="1169" t="s">
        <v>2679</v>
      </c>
      <c r="I240" s="13" t="s">
        <v>1125</v>
      </c>
      <c r="J240" s="14">
        <v>440</v>
      </c>
      <c r="K240" s="15">
        <v>455</v>
      </c>
      <c r="L240" s="16">
        <f>SUM(J240:K240)</f>
        <v>895</v>
      </c>
      <c r="M240" s="17"/>
      <c r="N240" s="18"/>
      <c r="O240" s="18"/>
      <c r="P240" s="19"/>
      <c r="Q240" s="19"/>
      <c r="R240" s="19"/>
      <c r="S240" s="18"/>
      <c r="T240" s="18"/>
      <c r="U240" s="18"/>
      <c r="V240" s="19" t="s">
        <v>330</v>
      </c>
      <c r="W240" s="20"/>
      <c r="X240" s="21"/>
      <c r="Y240" s="22" t="s">
        <v>67</v>
      </c>
      <c r="Z240" s="12" t="s">
        <v>1126</v>
      </c>
      <c r="AA240" s="23" t="s">
        <v>1127</v>
      </c>
      <c r="AB240" s="24" t="s">
        <v>36</v>
      </c>
    </row>
    <row r="241" spans="1:28" ht="22.5" x14ac:dyDescent="0.3">
      <c r="A241" s="65" t="s">
        <v>54</v>
      </c>
      <c r="B241" s="1080" t="s">
        <v>1128</v>
      </c>
      <c r="C241" s="41">
        <v>5</v>
      </c>
      <c r="D241" s="41">
        <v>28</v>
      </c>
      <c r="E241" s="41" t="s">
        <v>288</v>
      </c>
      <c r="F241" s="42" t="s">
        <v>1124</v>
      </c>
      <c r="G241" s="41" t="s">
        <v>38</v>
      </c>
      <c r="H241" s="1154" t="s">
        <v>2675</v>
      </c>
      <c r="I241" s="42" t="s">
        <v>1129</v>
      </c>
      <c r="J241" s="43">
        <v>620</v>
      </c>
      <c r="K241" s="29">
        <v>430</v>
      </c>
      <c r="L241" s="30">
        <f t="shared" ref="L241:L247" si="37">SUM(J241:K241)</f>
        <v>1050</v>
      </c>
      <c r="M241" s="31"/>
      <c r="N241" s="32"/>
      <c r="O241" s="32"/>
      <c r="P241" s="34"/>
      <c r="Q241" s="34" t="s">
        <v>1130</v>
      </c>
      <c r="R241" s="34"/>
      <c r="S241" s="32"/>
      <c r="T241" s="32"/>
      <c r="U241" s="32"/>
      <c r="V241" s="34"/>
      <c r="W241" s="35"/>
      <c r="X241" s="36"/>
      <c r="Y241" s="45" t="s">
        <v>67</v>
      </c>
      <c r="Z241" s="66" t="s">
        <v>1131</v>
      </c>
      <c r="AA241" s="67" t="s">
        <v>1132</v>
      </c>
      <c r="AB241" s="39" t="s">
        <v>36</v>
      </c>
    </row>
    <row r="242" spans="1:28" ht="22.5" x14ac:dyDescent="0.3">
      <c r="A242" s="65" t="s">
        <v>54</v>
      </c>
      <c r="B242" s="1084" t="s">
        <v>854</v>
      </c>
      <c r="C242" s="41">
        <v>5</v>
      </c>
      <c r="D242" s="41">
        <v>27</v>
      </c>
      <c r="E242" s="41" t="s">
        <v>288</v>
      </c>
      <c r="F242" s="42" t="s">
        <v>1124</v>
      </c>
      <c r="G242" s="41" t="s">
        <v>38</v>
      </c>
      <c r="H242" s="1154" t="s">
        <v>2677</v>
      </c>
      <c r="I242" s="42" t="s">
        <v>1133</v>
      </c>
      <c r="J242" s="43">
        <v>620</v>
      </c>
      <c r="K242" s="29">
        <v>430</v>
      </c>
      <c r="L242" s="30">
        <f t="shared" si="37"/>
        <v>1050</v>
      </c>
      <c r="M242" s="31"/>
      <c r="N242" s="32"/>
      <c r="O242" s="32"/>
      <c r="P242" s="34"/>
      <c r="Q242" s="34"/>
      <c r="R242" s="34"/>
      <c r="S242" s="32"/>
      <c r="T242" s="32"/>
      <c r="U242" s="32"/>
      <c r="V242" s="34" t="s">
        <v>1134</v>
      </c>
      <c r="W242" s="35"/>
      <c r="X242" s="36"/>
      <c r="Y242" s="45" t="s">
        <v>67</v>
      </c>
      <c r="Z242" s="41" t="s">
        <v>1135</v>
      </c>
      <c r="AA242" s="46" t="s">
        <v>1136</v>
      </c>
      <c r="AB242" s="39" t="s">
        <v>36</v>
      </c>
    </row>
    <row r="243" spans="1:28" ht="22.5" x14ac:dyDescent="0.3">
      <c r="A243" s="65" t="s">
        <v>54</v>
      </c>
      <c r="B243" s="1080" t="s">
        <v>1137</v>
      </c>
      <c r="C243" s="41">
        <v>5</v>
      </c>
      <c r="D243" s="41">
        <v>27</v>
      </c>
      <c r="E243" s="41" t="s">
        <v>288</v>
      </c>
      <c r="F243" s="42" t="s">
        <v>1124</v>
      </c>
      <c r="G243" s="41" t="s">
        <v>38</v>
      </c>
      <c r="H243" s="1154" t="s">
        <v>2672</v>
      </c>
      <c r="I243" s="42" t="s">
        <v>1138</v>
      </c>
      <c r="J243" s="43">
        <v>620</v>
      </c>
      <c r="K243" s="29">
        <v>430</v>
      </c>
      <c r="L243" s="30">
        <f t="shared" si="37"/>
        <v>1050</v>
      </c>
      <c r="M243" s="31"/>
      <c r="N243" s="32"/>
      <c r="O243" s="32"/>
      <c r="P243" s="34"/>
      <c r="Q243" s="34"/>
      <c r="R243" s="34"/>
      <c r="S243" s="32"/>
      <c r="T243" s="32"/>
      <c r="U243" s="32" t="s">
        <v>1139</v>
      </c>
      <c r="V243" s="34"/>
      <c r="W243" s="35"/>
      <c r="X243" s="36"/>
      <c r="Y243" s="45" t="s">
        <v>67</v>
      </c>
      <c r="Z243" s="41" t="s">
        <v>1140</v>
      </c>
      <c r="AA243" s="46" t="s">
        <v>1141</v>
      </c>
      <c r="AB243" s="39" t="s">
        <v>36</v>
      </c>
    </row>
    <row r="244" spans="1:28" ht="22.5" x14ac:dyDescent="0.3">
      <c r="A244" s="65" t="s">
        <v>54</v>
      </c>
      <c r="B244" s="1080" t="s">
        <v>1142</v>
      </c>
      <c r="C244" s="41">
        <v>5</v>
      </c>
      <c r="D244" s="41">
        <v>27</v>
      </c>
      <c r="E244" s="41" t="s">
        <v>288</v>
      </c>
      <c r="F244" s="42" t="s">
        <v>1124</v>
      </c>
      <c r="G244" s="41" t="s">
        <v>38</v>
      </c>
      <c r="H244" s="1154" t="s">
        <v>2672</v>
      </c>
      <c r="I244" s="42" t="s">
        <v>1138</v>
      </c>
      <c r="J244" s="43">
        <v>670</v>
      </c>
      <c r="K244" s="29">
        <v>430</v>
      </c>
      <c r="L244" s="30">
        <f t="shared" si="37"/>
        <v>1100</v>
      </c>
      <c r="M244" s="31"/>
      <c r="N244" s="32"/>
      <c r="O244" s="32"/>
      <c r="P244" s="34"/>
      <c r="Q244" s="34"/>
      <c r="R244" s="34"/>
      <c r="S244" s="32"/>
      <c r="T244" s="32"/>
      <c r="U244" s="32"/>
      <c r="V244" s="34" t="s">
        <v>1143</v>
      </c>
      <c r="W244" s="35"/>
      <c r="X244" s="36"/>
      <c r="Y244" s="45" t="s">
        <v>67</v>
      </c>
      <c r="Z244" s="41" t="s">
        <v>1144</v>
      </c>
      <c r="AA244" s="46" t="s">
        <v>1145</v>
      </c>
      <c r="AB244" s="39" t="s">
        <v>1146</v>
      </c>
    </row>
    <row r="245" spans="1:28" ht="45" x14ac:dyDescent="0.3">
      <c r="A245" s="65" t="s">
        <v>54</v>
      </c>
      <c r="B245" s="1080" t="s">
        <v>1147</v>
      </c>
      <c r="C245" s="41">
        <v>5</v>
      </c>
      <c r="D245" s="41">
        <v>28</v>
      </c>
      <c r="E245" s="41" t="s">
        <v>1148</v>
      </c>
      <c r="F245" s="42" t="s">
        <v>1124</v>
      </c>
      <c r="G245" s="41" t="s">
        <v>38</v>
      </c>
      <c r="H245" s="1154" t="s">
        <v>2673</v>
      </c>
      <c r="I245" s="42" t="s">
        <v>1149</v>
      </c>
      <c r="J245" s="43">
        <v>539</v>
      </c>
      <c r="K245" s="29">
        <v>75</v>
      </c>
      <c r="L245" s="30">
        <f t="shared" si="37"/>
        <v>614</v>
      </c>
      <c r="M245" s="31"/>
      <c r="N245" s="32"/>
      <c r="O245" s="419" t="s">
        <v>1150</v>
      </c>
      <c r="P245" s="34"/>
      <c r="Q245" s="34"/>
      <c r="R245" s="34"/>
      <c r="S245" s="32"/>
      <c r="T245" s="32"/>
      <c r="U245" s="32"/>
      <c r="V245" s="34"/>
      <c r="W245" s="35"/>
      <c r="X245" s="36"/>
      <c r="Y245" s="45" t="s">
        <v>687</v>
      </c>
      <c r="Z245" s="41" t="s">
        <v>1151</v>
      </c>
      <c r="AA245" s="46" t="s">
        <v>1152</v>
      </c>
      <c r="AB245" s="225" t="s">
        <v>1153</v>
      </c>
    </row>
    <row r="246" spans="1:28" ht="22.5" x14ac:dyDescent="0.3">
      <c r="A246" s="65" t="s">
        <v>54</v>
      </c>
      <c r="B246" s="1080" t="s">
        <v>1154</v>
      </c>
      <c r="C246" s="41">
        <v>5</v>
      </c>
      <c r="D246" s="41">
        <v>27</v>
      </c>
      <c r="E246" s="41" t="s">
        <v>288</v>
      </c>
      <c r="F246" s="42" t="s">
        <v>1124</v>
      </c>
      <c r="G246" s="41" t="s">
        <v>65</v>
      </c>
      <c r="H246" s="1154" t="s">
        <v>2668</v>
      </c>
      <c r="I246" s="42" t="s">
        <v>1155</v>
      </c>
      <c r="J246" s="43">
        <v>670</v>
      </c>
      <c r="K246" s="29">
        <v>430</v>
      </c>
      <c r="L246" s="30">
        <f t="shared" si="37"/>
        <v>1100</v>
      </c>
      <c r="M246" s="31"/>
      <c r="N246" s="32"/>
      <c r="O246" s="32"/>
      <c r="P246" s="34"/>
      <c r="Q246" s="34"/>
      <c r="R246" s="34" t="s">
        <v>1156</v>
      </c>
      <c r="S246" s="32"/>
      <c r="T246" s="32"/>
      <c r="U246" s="32"/>
      <c r="V246" s="34"/>
      <c r="W246" s="35"/>
      <c r="X246" s="36"/>
      <c r="Y246" s="45" t="s">
        <v>67</v>
      </c>
      <c r="Z246" s="41" t="s">
        <v>1151</v>
      </c>
      <c r="AA246" s="46" t="s">
        <v>1157</v>
      </c>
      <c r="AB246" s="39" t="s">
        <v>36</v>
      </c>
    </row>
    <row r="247" spans="1:28" ht="45.75" thickBot="1" x14ac:dyDescent="0.35">
      <c r="A247" s="420" t="s">
        <v>54</v>
      </c>
      <c r="B247" s="1081" t="s">
        <v>1147</v>
      </c>
      <c r="C247" s="49">
        <v>5</v>
      </c>
      <c r="D247" s="49">
        <v>28</v>
      </c>
      <c r="E247" s="49" t="s">
        <v>1148</v>
      </c>
      <c r="F247" s="50" t="s">
        <v>1124</v>
      </c>
      <c r="G247" s="49" t="s">
        <v>65</v>
      </c>
      <c r="H247" s="1159" t="s">
        <v>2670</v>
      </c>
      <c r="I247" s="50" t="s">
        <v>1158</v>
      </c>
      <c r="J247" s="51">
        <v>539</v>
      </c>
      <c r="K247" s="126">
        <v>75</v>
      </c>
      <c r="L247" s="53">
        <f t="shared" si="37"/>
        <v>614</v>
      </c>
      <c r="M247" s="54"/>
      <c r="N247" s="55"/>
      <c r="O247" s="55"/>
      <c r="P247" s="56"/>
      <c r="Q247" s="56"/>
      <c r="R247" s="421" t="s">
        <v>933</v>
      </c>
      <c r="S247" s="55"/>
      <c r="T247" s="55"/>
      <c r="U247" s="55"/>
      <c r="V247" s="56"/>
      <c r="W247" s="57"/>
      <c r="X247" s="58"/>
      <c r="Y247" s="59" t="s">
        <v>687</v>
      </c>
      <c r="Z247" s="49" t="s">
        <v>1151</v>
      </c>
      <c r="AA247" s="60" t="s">
        <v>1152</v>
      </c>
      <c r="AB247" s="226" t="s">
        <v>1153</v>
      </c>
    </row>
    <row r="248" spans="1:28" ht="22.5" x14ac:dyDescent="0.3">
      <c r="A248" s="40" t="s">
        <v>54</v>
      </c>
      <c r="B248" s="1080" t="s">
        <v>1159</v>
      </c>
      <c r="C248" s="41">
        <v>3</v>
      </c>
      <c r="D248" s="41">
        <v>22</v>
      </c>
      <c r="E248" s="41" t="s">
        <v>451</v>
      </c>
      <c r="F248" s="42" t="s">
        <v>1160</v>
      </c>
      <c r="G248" s="41" t="s">
        <v>133</v>
      </c>
      <c r="H248" s="1154" t="s">
        <v>2491</v>
      </c>
      <c r="I248" s="42" t="s">
        <v>1161</v>
      </c>
      <c r="J248" s="43">
        <v>330</v>
      </c>
      <c r="K248" s="29">
        <v>51</v>
      </c>
      <c r="L248" s="30">
        <f>SUM(J248:K248)</f>
        <v>381</v>
      </c>
      <c r="M248" s="31"/>
      <c r="N248" s="32"/>
      <c r="O248" s="32"/>
      <c r="P248" s="34"/>
      <c r="Q248" s="34"/>
      <c r="R248" s="34" t="s">
        <v>32</v>
      </c>
      <c r="S248" s="32"/>
      <c r="T248" s="32"/>
      <c r="U248" s="32"/>
      <c r="V248" s="34"/>
      <c r="W248" s="35"/>
      <c r="X248" s="36"/>
      <c r="Y248" s="45" t="s">
        <v>687</v>
      </c>
      <c r="Z248" s="41" t="s">
        <v>1162</v>
      </c>
      <c r="AA248" s="46" t="s">
        <v>1163</v>
      </c>
      <c r="AB248" s="135" t="s">
        <v>36</v>
      </c>
    </row>
    <row r="249" spans="1:28" ht="22.5" x14ac:dyDescent="0.3">
      <c r="A249" s="40" t="s">
        <v>54</v>
      </c>
      <c r="B249" s="1080" t="s">
        <v>1164</v>
      </c>
      <c r="C249" s="41">
        <v>3</v>
      </c>
      <c r="D249" s="41">
        <v>18</v>
      </c>
      <c r="E249" s="41" t="s">
        <v>451</v>
      </c>
      <c r="F249" s="42" t="s">
        <v>1160</v>
      </c>
      <c r="G249" s="41" t="s">
        <v>133</v>
      </c>
      <c r="H249" s="1154" t="s">
        <v>2491</v>
      </c>
      <c r="I249" s="42" t="s">
        <v>1161</v>
      </c>
      <c r="J249" s="43">
        <v>330</v>
      </c>
      <c r="K249" s="29">
        <v>51</v>
      </c>
      <c r="L249" s="30">
        <f t="shared" ref="L249:L250" si="38">SUM(J249:K249)</f>
        <v>381</v>
      </c>
      <c r="M249" s="31"/>
      <c r="N249" s="32"/>
      <c r="O249" s="32" t="s">
        <v>1165</v>
      </c>
      <c r="P249" s="34"/>
      <c r="Q249" s="34"/>
      <c r="R249" s="34"/>
      <c r="S249" s="32"/>
      <c r="T249" s="32"/>
      <c r="U249" s="32"/>
      <c r="V249" s="34"/>
      <c r="W249" s="35"/>
      <c r="X249" s="36"/>
      <c r="Y249" s="45" t="s">
        <v>687</v>
      </c>
      <c r="Z249" s="41" t="s">
        <v>1166</v>
      </c>
      <c r="AA249" s="46" t="s">
        <v>1167</v>
      </c>
      <c r="AB249" s="135" t="s">
        <v>36</v>
      </c>
    </row>
    <row r="250" spans="1:28" ht="22.5" x14ac:dyDescent="0.3">
      <c r="A250" s="40" t="s">
        <v>54</v>
      </c>
      <c r="B250" s="1080" t="s">
        <v>1168</v>
      </c>
      <c r="C250" s="41">
        <v>2</v>
      </c>
      <c r="D250" s="41">
        <v>13</v>
      </c>
      <c r="E250" s="41" t="s">
        <v>1169</v>
      </c>
      <c r="F250" s="42" t="s">
        <v>1160</v>
      </c>
      <c r="G250" s="41" t="s">
        <v>23</v>
      </c>
      <c r="H250" s="1154" t="s">
        <v>2490</v>
      </c>
      <c r="I250" s="42" t="s">
        <v>1170</v>
      </c>
      <c r="J250" s="43">
        <v>50</v>
      </c>
      <c r="K250" s="29">
        <v>60</v>
      </c>
      <c r="L250" s="30">
        <f t="shared" si="38"/>
        <v>110</v>
      </c>
      <c r="M250" s="31"/>
      <c r="N250" s="32"/>
      <c r="O250" s="32"/>
      <c r="P250" s="34"/>
      <c r="Q250" s="34"/>
      <c r="R250" s="34"/>
      <c r="S250" s="32"/>
      <c r="T250" s="32"/>
      <c r="U250" s="32"/>
      <c r="V250" s="34"/>
      <c r="W250" s="35" t="s">
        <v>1679</v>
      </c>
      <c r="X250" s="36"/>
      <c r="Y250" s="45" t="s">
        <v>145</v>
      </c>
      <c r="Z250" s="41" t="s">
        <v>1171</v>
      </c>
      <c r="AA250" s="46" t="s">
        <v>1172</v>
      </c>
      <c r="AB250" s="422" t="s">
        <v>863</v>
      </c>
    </row>
    <row r="251" spans="1:28" ht="22.5" x14ac:dyDescent="0.3">
      <c r="A251" s="40" t="s">
        <v>54</v>
      </c>
      <c r="B251" s="1080" t="s">
        <v>1173</v>
      </c>
      <c r="C251" s="41">
        <v>2</v>
      </c>
      <c r="D251" s="41">
        <v>14</v>
      </c>
      <c r="E251" s="41" t="s">
        <v>288</v>
      </c>
      <c r="F251" s="42" t="s">
        <v>1160</v>
      </c>
      <c r="G251" s="41" t="s">
        <v>23</v>
      </c>
      <c r="H251" s="1154" t="s">
        <v>2490</v>
      </c>
      <c r="I251" s="42" t="s">
        <v>1170</v>
      </c>
      <c r="J251" s="43">
        <v>380</v>
      </c>
      <c r="K251" s="29">
        <v>60</v>
      </c>
      <c r="L251" s="30">
        <f>SUM(J251:K251)</f>
        <v>440</v>
      </c>
      <c r="M251" s="31"/>
      <c r="N251" s="32"/>
      <c r="O251" s="32"/>
      <c r="P251" s="34"/>
      <c r="Q251" s="34"/>
      <c r="R251" s="34"/>
      <c r="S251" s="32"/>
      <c r="T251" s="32"/>
      <c r="U251" s="32" t="s">
        <v>1174</v>
      </c>
      <c r="V251" s="34"/>
      <c r="W251" s="35"/>
      <c r="X251" s="36"/>
      <c r="Y251" s="45" t="s">
        <v>67</v>
      </c>
      <c r="Z251" s="41" t="s">
        <v>1175</v>
      </c>
      <c r="AA251" s="46" t="s">
        <v>1176</v>
      </c>
      <c r="AB251" s="39" t="s">
        <v>36</v>
      </c>
    </row>
    <row r="252" spans="1:28" ht="22.5" x14ac:dyDescent="0.3">
      <c r="A252" s="40" t="s">
        <v>54</v>
      </c>
      <c r="B252" s="1080" t="s">
        <v>1177</v>
      </c>
      <c r="C252" s="41">
        <v>5</v>
      </c>
      <c r="D252" s="41">
        <v>27</v>
      </c>
      <c r="E252" s="41" t="s">
        <v>288</v>
      </c>
      <c r="F252" s="42" t="s">
        <v>1160</v>
      </c>
      <c r="G252" s="41" t="s">
        <v>23</v>
      </c>
      <c r="H252" s="1154" t="s">
        <v>2486</v>
      </c>
      <c r="I252" s="42" t="s">
        <v>1178</v>
      </c>
      <c r="J252" s="43">
        <v>700</v>
      </c>
      <c r="K252" s="29">
        <v>430</v>
      </c>
      <c r="L252" s="30">
        <f t="shared" ref="L252:L263" si="39">SUM(J252:K252)</f>
        <v>1130</v>
      </c>
      <c r="M252" s="31"/>
      <c r="N252" s="32"/>
      <c r="O252" s="32"/>
      <c r="P252" s="34"/>
      <c r="Q252" s="34"/>
      <c r="R252" s="34" t="s">
        <v>1179</v>
      </c>
      <c r="S252" s="32"/>
      <c r="T252" s="32"/>
      <c r="U252" s="32"/>
      <c r="V252" s="34"/>
      <c r="W252" s="35"/>
      <c r="X252" s="36"/>
      <c r="Y252" s="45" t="s">
        <v>67</v>
      </c>
      <c r="Z252" s="41" t="s">
        <v>1180</v>
      </c>
      <c r="AA252" s="46" t="s">
        <v>1181</v>
      </c>
      <c r="AB252" s="39" t="s">
        <v>36</v>
      </c>
    </row>
    <row r="253" spans="1:28" ht="22.5" x14ac:dyDescent="0.3">
      <c r="A253" s="40" t="s">
        <v>54</v>
      </c>
      <c r="B253" s="1080" t="s">
        <v>1182</v>
      </c>
      <c r="C253" s="41">
        <v>5</v>
      </c>
      <c r="D253" s="41">
        <v>27</v>
      </c>
      <c r="E253" s="41" t="s">
        <v>288</v>
      </c>
      <c r="F253" s="42" t="s">
        <v>1160</v>
      </c>
      <c r="G253" s="41" t="s">
        <v>23</v>
      </c>
      <c r="H253" s="1154" t="s">
        <v>2486</v>
      </c>
      <c r="I253" s="42" t="s">
        <v>1178</v>
      </c>
      <c r="J253" s="43">
        <v>700</v>
      </c>
      <c r="K253" s="29">
        <v>430</v>
      </c>
      <c r="L253" s="30">
        <f t="shared" si="39"/>
        <v>1130</v>
      </c>
      <c r="M253" s="31"/>
      <c r="N253" s="32"/>
      <c r="O253" s="32"/>
      <c r="P253" s="34"/>
      <c r="Q253" s="34"/>
      <c r="R253" s="34"/>
      <c r="S253" s="32"/>
      <c r="T253" s="32"/>
      <c r="U253" s="32"/>
      <c r="V253" s="34"/>
      <c r="W253" s="35"/>
      <c r="X253" s="36" t="s">
        <v>1183</v>
      </c>
      <c r="Y253" s="45" t="s">
        <v>67</v>
      </c>
      <c r="Z253" s="41" t="s">
        <v>1184</v>
      </c>
      <c r="AA253" s="46" t="s">
        <v>1185</v>
      </c>
      <c r="AB253" s="39" t="s">
        <v>36</v>
      </c>
    </row>
    <row r="254" spans="1:28" ht="22.5" x14ac:dyDescent="0.3">
      <c r="A254" s="40" t="s">
        <v>63</v>
      </c>
      <c r="B254" s="1080" t="s">
        <v>1186</v>
      </c>
      <c r="C254" s="41">
        <v>3</v>
      </c>
      <c r="D254" s="41">
        <v>20</v>
      </c>
      <c r="E254" s="41" t="s">
        <v>21</v>
      </c>
      <c r="F254" s="42" t="s">
        <v>1160</v>
      </c>
      <c r="G254" s="41" t="s">
        <v>23</v>
      </c>
      <c r="H254" s="1154" t="s">
        <v>2488</v>
      </c>
      <c r="I254" s="42" t="s">
        <v>1187</v>
      </c>
      <c r="J254" s="43">
        <v>620</v>
      </c>
      <c r="K254" s="29">
        <v>230</v>
      </c>
      <c r="L254" s="30">
        <f>K254+J254</f>
        <v>850</v>
      </c>
      <c r="M254" s="31"/>
      <c r="N254" s="32"/>
      <c r="O254" s="32"/>
      <c r="P254" s="34"/>
      <c r="Q254" s="34"/>
      <c r="R254" s="34" t="s">
        <v>291</v>
      </c>
      <c r="S254" s="32"/>
      <c r="T254" s="32"/>
      <c r="U254" s="32"/>
      <c r="V254" s="34"/>
      <c r="W254" s="35"/>
      <c r="X254" s="36"/>
      <c r="Y254" s="45" t="s">
        <v>67</v>
      </c>
      <c r="Z254" s="41" t="s">
        <v>1188</v>
      </c>
      <c r="AA254" s="46" t="s">
        <v>1189</v>
      </c>
      <c r="AB254" s="39" t="s">
        <v>36</v>
      </c>
    </row>
    <row r="255" spans="1:28" ht="22.5" x14ac:dyDescent="0.3">
      <c r="A255" s="40" t="s">
        <v>63</v>
      </c>
      <c r="B255" s="1080" t="s">
        <v>1190</v>
      </c>
      <c r="C255" s="41">
        <v>2</v>
      </c>
      <c r="D255" s="41">
        <v>12</v>
      </c>
      <c r="E255" s="41" t="s">
        <v>1169</v>
      </c>
      <c r="F255" s="42" t="s">
        <v>1160</v>
      </c>
      <c r="G255" s="41" t="s">
        <v>23</v>
      </c>
      <c r="H255" s="1154" t="s">
        <v>2488</v>
      </c>
      <c r="I255" s="42" t="s">
        <v>1187</v>
      </c>
      <c r="J255" s="43">
        <v>50</v>
      </c>
      <c r="K255" s="29">
        <v>60</v>
      </c>
      <c r="L255" s="30">
        <f t="shared" ref="L255" si="40">SUM(J255:K255)</f>
        <v>110</v>
      </c>
      <c r="M255" s="31"/>
      <c r="N255" s="32"/>
      <c r="O255" s="32"/>
      <c r="P255" s="34"/>
      <c r="Q255" s="34"/>
      <c r="R255" s="34" t="s">
        <v>1680</v>
      </c>
      <c r="S255" s="32"/>
      <c r="T255" s="32"/>
      <c r="U255" s="32"/>
      <c r="V255" s="34"/>
      <c r="W255" s="35"/>
      <c r="X255" s="36"/>
      <c r="Y255" s="45" t="s">
        <v>145</v>
      </c>
      <c r="Z255" s="66" t="s">
        <v>1191</v>
      </c>
      <c r="AA255" s="67" t="s">
        <v>1192</v>
      </c>
      <c r="AB255" s="422" t="s">
        <v>863</v>
      </c>
    </row>
    <row r="256" spans="1:28" ht="22.5" x14ac:dyDescent="0.3">
      <c r="A256" s="40" t="s">
        <v>63</v>
      </c>
      <c r="B256" s="1080" t="s">
        <v>1193</v>
      </c>
      <c r="C256" s="41">
        <v>2</v>
      </c>
      <c r="D256" s="41">
        <v>12</v>
      </c>
      <c r="E256" s="41" t="s">
        <v>1194</v>
      </c>
      <c r="F256" s="42" t="s">
        <v>1160</v>
      </c>
      <c r="G256" s="41" t="s">
        <v>161</v>
      </c>
      <c r="H256" s="1154" t="s">
        <v>2484</v>
      </c>
      <c r="I256" s="42" t="s">
        <v>1195</v>
      </c>
      <c r="J256" s="43">
        <v>50</v>
      </c>
      <c r="K256" s="29">
        <v>60</v>
      </c>
      <c r="L256" s="30">
        <f>SUM(J256:K256)</f>
        <v>110</v>
      </c>
      <c r="M256" s="31"/>
      <c r="N256" s="32"/>
      <c r="O256" s="32"/>
      <c r="P256" s="34"/>
      <c r="Q256" s="34"/>
      <c r="R256" s="34" t="s">
        <v>1680</v>
      </c>
      <c r="S256" s="32"/>
      <c r="T256" s="32"/>
      <c r="U256" s="32"/>
      <c r="V256" s="34"/>
      <c r="W256" s="35"/>
      <c r="X256" s="36"/>
      <c r="Y256" s="45" t="s">
        <v>1196</v>
      </c>
      <c r="Z256" s="41" t="s">
        <v>1197</v>
      </c>
      <c r="AA256" s="46" t="s">
        <v>1198</v>
      </c>
      <c r="AB256" s="422" t="s">
        <v>863</v>
      </c>
    </row>
    <row r="257" spans="1:28" ht="22.5" x14ac:dyDescent="0.3">
      <c r="A257" s="65" t="s">
        <v>131</v>
      </c>
      <c r="B257" s="1080" t="s">
        <v>1199</v>
      </c>
      <c r="C257" s="41">
        <v>5</v>
      </c>
      <c r="D257" s="41">
        <v>40</v>
      </c>
      <c r="E257" s="41" t="s">
        <v>192</v>
      </c>
      <c r="F257" s="42" t="s">
        <v>1160</v>
      </c>
      <c r="G257" s="41" t="s">
        <v>161</v>
      </c>
      <c r="H257" s="1154" t="s">
        <v>2484</v>
      </c>
      <c r="I257" s="42" t="s">
        <v>1195</v>
      </c>
      <c r="J257" s="43">
        <v>700</v>
      </c>
      <c r="K257" s="29">
        <v>150</v>
      </c>
      <c r="L257" s="30">
        <f t="shared" ref="L257" si="41">SUM(J257:K257)</f>
        <v>850</v>
      </c>
      <c r="M257" s="31"/>
      <c r="N257" s="32"/>
      <c r="O257" s="32"/>
      <c r="P257" s="34" t="s">
        <v>1200</v>
      </c>
      <c r="Q257" s="34"/>
      <c r="R257" s="34"/>
      <c r="S257" s="32"/>
      <c r="T257" s="32"/>
      <c r="U257" s="32"/>
      <c r="V257" s="34"/>
      <c r="W257" s="35"/>
      <c r="X257" s="36"/>
      <c r="Y257" s="45" t="s">
        <v>60</v>
      </c>
      <c r="Z257" s="66" t="s">
        <v>1201</v>
      </c>
      <c r="AA257" s="67" t="s">
        <v>1202</v>
      </c>
      <c r="AB257" s="39" t="s">
        <v>36</v>
      </c>
    </row>
    <row r="258" spans="1:28" ht="22.5" x14ac:dyDescent="0.3">
      <c r="A258" s="40" t="s">
        <v>54</v>
      </c>
      <c r="B258" s="1080" t="s">
        <v>1203</v>
      </c>
      <c r="C258" s="41">
        <v>5</v>
      </c>
      <c r="D258" s="41">
        <v>27</v>
      </c>
      <c r="E258" s="41" t="s">
        <v>288</v>
      </c>
      <c r="F258" s="42" t="s">
        <v>1160</v>
      </c>
      <c r="G258" s="41" t="s">
        <v>38</v>
      </c>
      <c r="H258" s="1154" t="s">
        <v>2482</v>
      </c>
      <c r="I258" s="42" t="s">
        <v>1204</v>
      </c>
      <c r="J258" s="43">
        <v>620</v>
      </c>
      <c r="K258" s="29">
        <v>430</v>
      </c>
      <c r="L258" s="30">
        <f t="shared" si="39"/>
        <v>1050</v>
      </c>
      <c r="M258" s="31"/>
      <c r="N258" s="32"/>
      <c r="O258" s="32"/>
      <c r="P258" s="34" t="s">
        <v>1205</v>
      </c>
      <c r="Q258" s="34"/>
      <c r="R258" s="34"/>
      <c r="S258" s="32"/>
      <c r="T258" s="32"/>
      <c r="U258" s="32"/>
      <c r="V258" s="34"/>
      <c r="W258" s="35"/>
      <c r="X258" s="36"/>
      <c r="Y258" s="45" t="s">
        <v>67</v>
      </c>
      <c r="Z258" s="41" t="s">
        <v>1206</v>
      </c>
      <c r="AA258" s="46" t="s">
        <v>1207</v>
      </c>
      <c r="AB258" s="39" t="s">
        <v>36</v>
      </c>
    </row>
    <row r="259" spans="1:28" ht="22.5" x14ac:dyDescent="0.3">
      <c r="A259" s="40" t="s">
        <v>54</v>
      </c>
      <c r="B259" s="1080" t="s">
        <v>1208</v>
      </c>
      <c r="C259" s="41">
        <v>5</v>
      </c>
      <c r="D259" s="41">
        <v>27</v>
      </c>
      <c r="E259" s="41" t="s">
        <v>288</v>
      </c>
      <c r="F259" s="42" t="s">
        <v>1160</v>
      </c>
      <c r="G259" s="41" t="s">
        <v>38</v>
      </c>
      <c r="H259" s="1154" t="s">
        <v>2482</v>
      </c>
      <c r="I259" s="42" t="s">
        <v>1204</v>
      </c>
      <c r="J259" s="43">
        <v>620</v>
      </c>
      <c r="K259" s="29">
        <v>430</v>
      </c>
      <c r="L259" s="30">
        <f t="shared" si="39"/>
        <v>1050</v>
      </c>
      <c r="M259" s="31"/>
      <c r="N259" s="32"/>
      <c r="O259" s="32"/>
      <c r="P259" s="34"/>
      <c r="Q259" s="34"/>
      <c r="R259" s="34"/>
      <c r="S259" s="32"/>
      <c r="T259" s="32"/>
      <c r="U259" s="32"/>
      <c r="V259" s="34" t="s">
        <v>1209</v>
      </c>
      <c r="W259" s="35"/>
      <c r="X259" s="36"/>
      <c r="Y259" s="45" t="s">
        <v>67</v>
      </c>
      <c r="Z259" s="41" t="s">
        <v>1210</v>
      </c>
      <c r="AA259" s="46" t="s">
        <v>1207</v>
      </c>
      <c r="AB259" s="39" t="s">
        <v>36</v>
      </c>
    </row>
    <row r="260" spans="1:28" ht="22.5" x14ac:dyDescent="0.3">
      <c r="A260" s="40" t="s">
        <v>54</v>
      </c>
      <c r="B260" s="1080" t="s">
        <v>1211</v>
      </c>
      <c r="C260" s="41">
        <v>4</v>
      </c>
      <c r="D260" s="41">
        <v>28</v>
      </c>
      <c r="E260" s="41" t="s">
        <v>451</v>
      </c>
      <c r="F260" s="42" t="s">
        <v>1160</v>
      </c>
      <c r="G260" s="41" t="s">
        <v>65</v>
      </c>
      <c r="H260" s="1154" t="s">
        <v>2480</v>
      </c>
      <c r="I260" s="42" t="s">
        <v>1212</v>
      </c>
      <c r="J260" s="43">
        <v>440</v>
      </c>
      <c r="K260" s="29">
        <v>60</v>
      </c>
      <c r="L260" s="30">
        <f t="shared" si="39"/>
        <v>500</v>
      </c>
      <c r="M260" s="31"/>
      <c r="N260" s="32">
        <v>0</v>
      </c>
      <c r="O260" s="32"/>
      <c r="P260" s="34"/>
      <c r="Q260" s="34"/>
      <c r="R260" s="34"/>
      <c r="S260" s="32"/>
      <c r="T260" s="32"/>
      <c r="U260" s="32"/>
      <c r="V260" s="34"/>
      <c r="W260" s="35"/>
      <c r="X260" s="36"/>
      <c r="Y260" s="45" t="s">
        <v>687</v>
      </c>
      <c r="Z260" s="41" t="s">
        <v>1213</v>
      </c>
      <c r="AA260" s="46" t="s">
        <v>1214</v>
      </c>
      <c r="AB260" s="39" t="s">
        <v>36</v>
      </c>
    </row>
    <row r="261" spans="1:28" ht="22.5" x14ac:dyDescent="0.3">
      <c r="A261" s="40" t="s">
        <v>54</v>
      </c>
      <c r="B261" s="1080" t="s">
        <v>1168</v>
      </c>
      <c r="C261" s="41">
        <v>2</v>
      </c>
      <c r="D261" s="41">
        <v>12</v>
      </c>
      <c r="E261" s="41" t="s">
        <v>1169</v>
      </c>
      <c r="F261" s="42" t="s">
        <v>1160</v>
      </c>
      <c r="G261" s="41" t="s">
        <v>65</v>
      </c>
      <c r="H261" s="1154" t="s">
        <v>2480</v>
      </c>
      <c r="I261" s="42" t="s">
        <v>1212</v>
      </c>
      <c r="J261" s="43">
        <v>50</v>
      </c>
      <c r="K261" s="29">
        <v>60</v>
      </c>
      <c r="L261" s="30">
        <f t="shared" si="39"/>
        <v>110</v>
      </c>
      <c r="M261" s="31"/>
      <c r="N261" s="32"/>
      <c r="O261" s="32"/>
      <c r="P261" s="34"/>
      <c r="Q261" s="34"/>
      <c r="R261" s="34"/>
      <c r="S261" s="32"/>
      <c r="T261" s="32"/>
      <c r="U261" s="32"/>
      <c r="V261" s="34"/>
      <c r="W261" s="35" t="s">
        <v>1679</v>
      </c>
      <c r="X261" s="36"/>
      <c r="Y261" s="45" t="s">
        <v>145</v>
      </c>
      <c r="Z261" s="41" t="s">
        <v>1215</v>
      </c>
      <c r="AA261" s="46" t="s">
        <v>1216</v>
      </c>
      <c r="AB261" s="422" t="s">
        <v>863</v>
      </c>
    </row>
    <row r="262" spans="1:28" ht="22.5" x14ac:dyDescent="0.3">
      <c r="A262" s="40" t="s">
        <v>54</v>
      </c>
      <c r="B262" s="1080" t="s">
        <v>1168</v>
      </c>
      <c r="C262" s="41">
        <v>2</v>
      </c>
      <c r="D262" s="41">
        <v>14</v>
      </c>
      <c r="E262" s="41" t="s">
        <v>1169</v>
      </c>
      <c r="F262" s="42" t="s">
        <v>1160</v>
      </c>
      <c r="G262" s="41" t="s">
        <v>65</v>
      </c>
      <c r="H262" s="1154" t="s">
        <v>2476</v>
      </c>
      <c r="I262" s="42" t="s">
        <v>1217</v>
      </c>
      <c r="J262" s="43">
        <v>50</v>
      </c>
      <c r="K262" s="29">
        <v>60</v>
      </c>
      <c r="L262" s="30">
        <f t="shared" si="39"/>
        <v>110</v>
      </c>
      <c r="M262" s="31"/>
      <c r="N262" s="32"/>
      <c r="O262" s="32"/>
      <c r="P262" s="34"/>
      <c r="Q262" s="34"/>
      <c r="R262" s="34" t="s">
        <v>1680</v>
      </c>
      <c r="S262" s="32"/>
      <c r="T262" s="32"/>
      <c r="U262" s="32"/>
      <c r="V262" s="34"/>
      <c r="W262" s="35"/>
      <c r="X262" s="36"/>
      <c r="Y262" s="45" t="s">
        <v>145</v>
      </c>
      <c r="Z262" s="41" t="s">
        <v>1218</v>
      </c>
      <c r="AA262" s="46" t="s">
        <v>1219</v>
      </c>
      <c r="AB262" s="422" t="s">
        <v>863</v>
      </c>
    </row>
    <row r="263" spans="1:28" ht="23.25" thickBot="1" x14ac:dyDescent="0.35">
      <c r="A263" s="40" t="s">
        <v>54</v>
      </c>
      <c r="B263" s="1080" t="s">
        <v>1220</v>
      </c>
      <c r="C263" s="41">
        <v>3</v>
      </c>
      <c r="D263" s="41">
        <v>16</v>
      </c>
      <c r="E263" s="41" t="s">
        <v>451</v>
      </c>
      <c r="F263" s="42" t="s">
        <v>1160</v>
      </c>
      <c r="G263" s="41" t="s">
        <v>65</v>
      </c>
      <c r="H263" s="1154" t="s">
        <v>2476</v>
      </c>
      <c r="I263" s="42" t="s">
        <v>1217</v>
      </c>
      <c r="J263" s="43">
        <v>341</v>
      </c>
      <c r="K263" s="29">
        <v>45</v>
      </c>
      <c r="L263" s="30">
        <f t="shared" si="39"/>
        <v>386</v>
      </c>
      <c r="M263" s="31"/>
      <c r="N263" s="32"/>
      <c r="O263" s="32"/>
      <c r="P263" s="34" t="s">
        <v>1221</v>
      </c>
      <c r="Q263" s="34"/>
      <c r="R263" s="34"/>
      <c r="S263" s="32"/>
      <c r="T263" s="32"/>
      <c r="U263" s="32"/>
      <c r="V263" s="34"/>
      <c r="W263" s="35"/>
      <c r="X263" s="36"/>
      <c r="Y263" s="45" t="s">
        <v>687</v>
      </c>
      <c r="Z263" s="41" t="s">
        <v>1222</v>
      </c>
      <c r="AA263" s="46" t="s">
        <v>1223</v>
      </c>
      <c r="AB263" s="39" t="s">
        <v>36</v>
      </c>
    </row>
    <row r="264" spans="1:28" ht="22.5" x14ac:dyDescent="0.3">
      <c r="A264" s="11" t="s">
        <v>63</v>
      </c>
      <c r="B264" s="1079" t="s">
        <v>1224</v>
      </c>
      <c r="C264" s="12">
        <v>3</v>
      </c>
      <c r="D264" s="12">
        <v>24</v>
      </c>
      <c r="E264" s="12" t="s">
        <v>1225</v>
      </c>
      <c r="F264" s="13" t="s">
        <v>1226</v>
      </c>
      <c r="G264" s="12" t="s">
        <v>186</v>
      </c>
      <c r="H264" s="1169" t="s">
        <v>2613</v>
      </c>
      <c r="I264" s="13" t="s">
        <v>1227</v>
      </c>
      <c r="J264" s="14">
        <v>500</v>
      </c>
      <c r="K264" s="15">
        <v>225</v>
      </c>
      <c r="L264" s="16">
        <f>SUM(J264:K264)</f>
        <v>725</v>
      </c>
      <c r="M264" s="17"/>
      <c r="N264" s="18"/>
      <c r="O264" s="18"/>
      <c r="P264" s="19"/>
      <c r="Q264" s="19"/>
      <c r="R264" s="19" t="s">
        <v>51</v>
      </c>
      <c r="S264" s="18"/>
      <c r="T264" s="18"/>
      <c r="U264" s="18"/>
      <c r="V264" s="19"/>
      <c r="W264" s="20"/>
      <c r="X264" s="21"/>
      <c r="Y264" s="22" t="s">
        <v>331</v>
      </c>
      <c r="Z264" s="12" t="s">
        <v>1228</v>
      </c>
      <c r="AA264" s="23" t="s">
        <v>1229</v>
      </c>
      <c r="AB264" s="24" t="s">
        <v>36</v>
      </c>
    </row>
    <row r="265" spans="1:28" ht="22.5" x14ac:dyDescent="0.3">
      <c r="A265" s="40" t="s">
        <v>63</v>
      </c>
      <c r="B265" s="1080" t="s">
        <v>1224</v>
      </c>
      <c r="C265" s="41">
        <v>3</v>
      </c>
      <c r="D265" s="41">
        <v>24</v>
      </c>
      <c r="E265" s="41" t="s">
        <v>1225</v>
      </c>
      <c r="F265" s="42" t="s">
        <v>1226</v>
      </c>
      <c r="G265" s="41" t="s">
        <v>85</v>
      </c>
      <c r="H265" s="1154" t="s">
        <v>2611</v>
      </c>
      <c r="I265" s="42" t="s">
        <v>1230</v>
      </c>
      <c r="J265" s="43">
        <v>500</v>
      </c>
      <c r="K265" s="29">
        <v>210</v>
      </c>
      <c r="L265" s="30">
        <f t="shared" ref="L265:L276" si="42">SUM(J265:K265)</f>
        <v>710</v>
      </c>
      <c r="M265" s="31"/>
      <c r="N265" s="32" t="s">
        <v>622</v>
      </c>
      <c r="O265" s="32"/>
      <c r="P265" s="34"/>
      <c r="Q265" s="34"/>
      <c r="R265" s="34"/>
      <c r="S265" s="32"/>
      <c r="T265" s="32"/>
      <c r="U265" s="32"/>
      <c r="V265" s="34"/>
      <c r="W265" s="35"/>
      <c r="X265" s="36"/>
      <c r="Y265" s="45" t="s">
        <v>331</v>
      </c>
      <c r="Z265" s="41" t="s">
        <v>1228</v>
      </c>
      <c r="AA265" s="67" t="s">
        <v>1229</v>
      </c>
      <c r="AB265" s="39" t="s">
        <v>36</v>
      </c>
    </row>
    <row r="266" spans="1:28" ht="22.5" x14ac:dyDescent="0.3">
      <c r="A266" s="40" t="s">
        <v>63</v>
      </c>
      <c r="B266" s="1080" t="s">
        <v>1224</v>
      </c>
      <c r="C266" s="41">
        <v>3</v>
      </c>
      <c r="D266" s="41">
        <v>24</v>
      </c>
      <c r="E266" s="41" t="s">
        <v>1225</v>
      </c>
      <c r="F266" s="42" t="s">
        <v>1226</v>
      </c>
      <c r="G266" s="41" t="s">
        <v>38</v>
      </c>
      <c r="H266" s="1154" t="s">
        <v>2609</v>
      </c>
      <c r="I266" s="42" t="s">
        <v>1231</v>
      </c>
      <c r="J266" s="43">
        <v>500</v>
      </c>
      <c r="K266" s="29">
        <v>210</v>
      </c>
      <c r="L266" s="30">
        <f t="shared" si="42"/>
        <v>710</v>
      </c>
      <c r="M266" s="31"/>
      <c r="N266" s="32"/>
      <c r="O266" s="32"/>
      <c r="P266" s="34" t="s">
        <v>194</v>
      </c>
      <c r="Q266" s="34"/>
      <c r="R266" s="34"/>
      <c r="S266" s="32"/>
      <c r="T266" s="32"/>
      <c r="U266" s="32"/>
      <c r="V266" s="34"/>
      <c r="W266" s="35"/>
      <c r="X266" s="36"/>
      <c r="Y266" s="45" t="s">
        <v>331</v>
      </c>
      <c r="Z266" s="41" t="s">
        <v>1228</v>
      </c>
      <c r="AA266" s="67" t="s">
        <v>1229</v>
      </c>
      <c r="AB266" s="39" t="s">
        <v>36</v>
      </c>
    </row>
    <row r="267" spans="1:28" ht="22.5" x14ac:dyDescent="0.3">
      <c r="A267" s="40" t="s">
        <v>63</v>
      </c>
      <c r="B267" s="1080" t="s">
        <v>1224</v>
      </c>
      <c r="C267" s="41">
        <v>3</v>
      </c>
      <c r="D267" s="41">
        <v>24</v>
      </c>
      <c r="E267" s="41" t="s">
        <v>1225</v>
      </c>
      <c r="F267" s="42" t="s">
        <v>1226</v>
      </c>
      <c r="G267" s="41" t="s">
        <v>38</v>
      </c>
      <c r="H267" s="1154" t="s">
        <v>2610</v>
      </c>
      <c r="I267" s="42" t="s">
        <v>1232</v>
      </c>
      <c r="J267" s="43">
        <v>500</v>
      </c>
      <c r="K267" s="29">
        <v>210</v>
      </c>
      <c r="L267" s="30">
        <f t="shared" si="42"/>
        <v>710</v>
      </c>
      <c r="M267" s="31">
        <v>0</v>
      </c>
      <c r="N267" s="32"/>
      <c r="O267" s="32"/>
      <c r="P267" s="34"/>
      <c r="Q267" s="34"/>
      <c r="R267" s="34"/>
      <c r="S267" s="32"/>
      <c r="T267" s="32"/>
      <c r="U267" s="32"/>
      <c r="V267" s="34"/>
      <c r="W267" s="35"/>
      <c r="X267" s="36"/>
      <c r="Y267" s="45" t="s">
        <v>331</v>
      </c>
      <c r="Z267" s="41" t="s">
        <v>1228</v>
      </c>
      <c r="AA267" s="67" t="s">
        <v>1229</v>
      </c>
      <c r="AB267" s="225" t="s">
        <v>1233</v>
      </c>
    </row>
    <row r="268" spans="1:28" ht="22.5" x14ac:dyDescent="0.3">
      <c r="A268" s="40" t="s">
        <v>63</v>
      </c>
      <c r="B268" s="1080" t="s">
        <v>1224</v>
      </c>
      <c r="C268" s="41">
        <v>3</v>
      </c>
      <c r="D268" s="41">
        <v>24</v>
      </c>
      <c r="E268" s="41" t="s">
        <v>1225</v>
      </c>
      <c r="F268" s="42" t="s">
        <v>1226</v>
      </c>
      <c r="G268" s="41" t="s">
        <v>77</v>
      </c>
      <c r="H268" s="1154" t="s">
        <v>2606</v>
      </c>
      <c r="I268" s="42" t="s">
        <v>1234</v>
      </c>
      <c r="J268" s="43">
        <v>500</v>
      </c>
      <c r="K268" s="29">
        <v>210</v>
      </c>
      <c r="L268" s="30">
        <f t="shared" si="42"/>
        <v>710</v>
      </c>
      <c r="M268" s="31"/>
      <c r="N268" s="32"/>
      <c r="O268" s="32">
        <v>0</v>
      </c>
      <c r="P268" s="34"/>
      <c r="Q268" s="34"/>
      <c r="R268" s="34"/>
      <c r="S268" s="32"/>
      <c r="T268" s="32"/>
      <c r="U268" s="32"/>
      <c r="V268" s="34"/>
      <c r="W268" s="35"/>
      <c r="X268" s="36"/>
      <c r="Y268" s="45" t="s">
        <v>331</v>
      </c>
      <c r="Z268" s="41" t="s">
        <v>1228</v>
      </c>
      <c r="AA268" s="67" t="s">
        <v>1229</v>
      </c>
      <c r="AB268" s="225" t="s">
        <v>1235</v>
      </c>
    </row>
    <row r="269" spans="1:28" ht="22.5" x14ac:dyDescent="0.3">
      <c r="A269" s="40" t="s">
        <v>63</v>
      </c>
      <c r="B269" s="1080" t="s">
        <v>1224</v>
      </c>
      <c r="C269" s="41">
        <v>3</v>
      </c>
      <c r="D269" s="41">
        <v>24</v>
      </c>
      <c r="E269" s="41" t="s">
        <v>1225</v>
      </c>
      <c r="F269" s="42" t="s">
        <v>1226</v>
      </c>
      <c r="G269" s="41" t="s">
        <v>77</v>
      </c>
      <c r="H269" s="1154" t="s">
        <v>2607</v>
      </c>
      <c r="I269" s="42" t="s">
        <v>1236</v>
      </c>
      <c r="J269" s="43">
        <v>500</v>
      </c>
      <c r="K269" s="29">
        <v>210</v>
      </c>
      <c r="L269" s="30">
        <f t="shared" si="42"/>
        <v>710</v>
      </c>
      <c r="M269" s="31"/>
      <c r="N269" s="32"/>
      <c r="O269" s="32"/>
      <c r="P269" s="34"/>
      <c r="Q269" s="34">
        <v>0</v>
      </c>
      <c r="R269" s="34"/>
      <c r="S269" s="32"/>
      <c r="T269" s="32"/>
      <c r="U269" s="32"/>
      <c r="V269" s="34"/>
      <c r="W269" s="35"/>
      <c r="X269" s="36"/>
      <c r="Y269" s="45" t="s">
        <v>331</v>
      </c>
      <c r="Z269" s="41" t="s">
        <v>1228</v>
      </c>
      <c r="AA269" s="67" t="s">
        <v>1229</v>
      </c>
      <c r="AB269" s="225" t="s">
        <v>1237</v>
      </c>
    </row>
    <row r="270" spans="1:28" ht="22.5" x14ac:dyDescent="0.3">
      <c r="A270" s="40" t="s">
        <v>63</v>
      </c>
      <c r="B270" s="1080" t="s">
        <v>1224</v>
      </c>
      <c r="C270" s="41">
        <v>3</v>
      </c>
      <c r="D270" s="41">
        <v>24</v>
      </c>
      <c r="E270" s="41" t="s">
        <v>1225</v>
      </c>
      <c r="F270" s="42" t="s">
        <v>1226</v>
      </c>
      <c r="G270" s="41" t="s">
        <v>77</v>
      </c>
      <c r="H270" s="1154" t="s">
        <v>2608</v>
      </c>
      <c r="I270" s="42" t="s">
        <v>1238</v>
      </c>
      <c r="J270" s="43">
        <v>500</v>
      </c>
      <c r="K270" s="29">
        <v>210</v>
      </c>
      <c r="L270" s="30">
        <f t="shared" si="42"/>
        <v>710</v>
      </c>
      <c r="M270" s="31"/>
      <c r="N270" s="32"/>
      <c r="O270" s="32"/>
      <c r="P270" s="34"/>
      <c r="Q270" s="34"/>
      <c r="R270" s="34"/>
      <c r="S270" s="32">
        <v>0</v>
      </c>
      <c r="T270" s="32"/>
      <c r="U270" s="32"/>
      <c r="V270" s="34"/>
      <c r="W270" s="35"/>
      <c r="X270" s="36"/>
      <c r="Y270" s="45" t="s">
        <v>331</v>
      </c>
      <c r="Z270" s="41" t="s">
        <v>1228</v>
      </c>
      <c r="AA270" s="67" t="s">
        <v>1229</v>
      </c>
      <c r="AB270" s="225" t="s">
        <v>1237</v>
      </c>
    </row>
    <row r="271" spans="1:28" ht="22.5" x14ac:dyDescent="0.3">
      <c r="A271" s="40" t="s">
        <v>63</v>
      </c>
      <c r="B271" s="1080" t="s">
        <v>1224</v>
      </c>
      <c r="C271" s="41">
        <v>3</v>
      </c>
      <c r="D271" s="41">
        <v>24</v>
      </c>
      <c r="E271" s="41" t="s">
        <v>1225</v>
      </c>
      <c r="F271" s="42" t="s">
        <v>1226</v>
      </c>
      <c r="G271" s="41" t="s">
        <v>65</v>
      </c>
      <c r="H271" s="1154" t="s">
        <v>2604</v>
      </c>
      <c r="I271" s="42" t="s">
        <v>1239</v>
      </c>
      <c r="J271" s="43">
        <v>500</v>
      </c>
      <c r="K271" s="29">
        <v>210</v>
      </c>
      <c r="L271" s="30">
        <f t="shared" si="42"/>
        <v>710</v>
      </c>
      <c r="M271" s="31"/>
      <c r="N271" s="32"/>
      <c r="O271" s="32"/>
      <c r="P271" s="34"/>
      <c r="Q271" s="34"/>
      <c r="R271" s="34"/>
      <c r="S271" s="32"/>
      <c r="T271" s="32">
        <v>0</v>
      </c>
      <c r="U271" s="32"/>
      <c r="V271" s="34"/>
      <c r="W271" s="35"/>
      <c r="X271" s="36"/>
      <c r="Y271" s="45" t="s">
        <v>331</v>
      </c>
      <c r="Z271" s="41" t="s">
        <v>1228</v>
      </c>
      <c r="AA271" s="67" t="s">
        <v>1229</v>
      </c>
      <c r="AB271" s="225" t="s">
        <v>1237</v>
      </c>
    </row>
    <row r="272" spans="1:28" ht="22.5" x14ac:dyDescent="0.3">
      <c r="A272" s="40" t="s">
        <v>63</v>
      </c>
      <c r="B272" s="1080" t="s">
        <v>1224</v>
      </c>
      <c r="C272" s="41">
        <v>3</v>
      </c>
      <c r="D272" s="41">
        <v>24</v>
      </c>
      <c r="E272" s="41" t="s">
        <v>1225</v>
      </c>
      <c r="F272" s="42" t="s">
        <v>1226</v>
      </c>
      <c r="G272" s="41" t="s">
        <v>1240</v>
      </c>
      <c r="H272" s="1154" t="s">
        <v>2605</v>
      </c>
      <c r="I272" s="42" t="s">
        <v>1241</v>
      </c>
      <c r="J272" s="43">
        <v>500</v>
      </c>
      <c r="K272" s="29">
        <v>210</v>
      </c>
      <c r="L272" s="30">
        <f t="shared" si="42"/>
        <v>710</v>
      </c>
      <c r="M272" s="31"/>
      <c r="N272" s="32"/>
      <c r="O272" s="32"/>
      <c r="P272" s="34"/>
      <c r="Q272" s="34"/>
      <c r="R272" s="34"/>
      <c r="S272" s="32"/>
      <c r="T272" s="32"/>
      <c r="U272" s="32">
        <v>0</v>
      </c>
      <c r="V272" s="34"/>
      <c r="W272" s="35"/>
      <c r="X272" s="36"/>
      <c r="Y272" s="45" t="s">
        <v>331</v>
      </c>
      <c r="Z272" s="41" t="s">
        <v>1228</v>
      </c>
      <c r="AA272" s="67" t="s">
        <v>1229</v>
      </c>
      <c r="AB272" s="225" t="s">
        <v>1237</v>
      </c>
    </row>
    <row r="273" spans="1:29" ht="23.25" thickBot="1" x14ac:dyDescent="0.35">
      <c r="A273" s="48" t="s">
        <v>63</v>
      </c>
      <c r="B273" s="1081" t="s">
        <v>1224</v>
      </c>
      <c r="C273" s="49">
        <v>3</v>
      </c>
      <c r="D273" s="49">
        <v>24</v>
      </c>
      <c r="E273" s="49" t="s">
        <v>1225</v>
      </c>
      <c r="F273" s="50" t="s">
        <v>1226</v>
      </c>
      <c r="G273" s="49" t="s">
        <v>1240</v>
      </c>
      <c r="H273" s="1159" t="s">
        <v>2602</v>
      </c>
      <c r="I273" s="50" t="s">
        <v>1242</v>
      </c>
      <c r="J273" s="51">
        <v>500</v>
      </c>
      <c r="K273" s="126">
        <v>210</v>
      </c>
      <c r="L273" s="53">
        <f t="shared" si="42"/>
        <v>710</v>
      </c>
      <c r="M273" s="54"/>
      <c r="N273" s="55"/>
      <c r="O273" s="55"/>
      <c r="P273" s="56"/>
      <c r="Q273" s="56"/>
      <c r="R273" s="56"/>
      <c r="S273" s="55"/>
      <c r="T273" s="55"/>
      <c r="U273" s="55"/>
      <c r="V273" s="56">
        <v>0</v>
      </c>
      <c r="W273" s="57"/>
      <c r="X273" s="58"/>
      <c r="Y273" s="59" t="s">
        <v>331</v>
      </c>
      <c r="Z273" s="49" t="s">
        <v>1228</v>
      </c>
      <c r="AA273" s="374" t="s">
        <v>1229</v>
      </c>
      <c r="AB273" s="226" t="s">
        <v>1237</v>
      </c>
    </row>
    <row r="274" spans="1:29" ht="56.25" x14ac:dyDescent="0.3">
      <c r="A274" s="423" t="s">
        <v>131</v>
      </c>
      <c r="B274" s="1079" t="s">
        <v>1243</v>
      </c>
      <c r="C274" s="12">
        <v>3</v>
      </c>
      <c r="D274" s="12">
        <v>21</v>
      </c>
      <c r="E274" s="12" t="s">
        <v>1244</v>
      </c>
      <c r="F274" s="13" t="s">
        <v>1245</v>
      </c>
      <c r="G274" s="12" t="s">
        <v>161</v>
      </c>
      <c r="H274" s="1169" t="s">
        <v>2624</v>
      </c>
      <c r="I274" s="13" t="s">
        <v>1246</v>
      </c>
      <c r="J274" s="14">
        <v>53</v>
      </c>
      <c r="K274" s="15">
        <v>105</v>
      </c>
      <c r="L274" s="16">
        <f t="shared" si="42"/>
        <v>158</v>
      </c>
      <c r="M274" s="17"/>
      <c r="N274" s="18"/>
      <c r="O274" s="18"/>
      <c r="P274" s="19"/>
      <c r="Q274" s="19" t="s">
        <v>1247</v>
      </c>
      <c r="R274" s="19"/>
      <c r="S274" s="18"/>
      <c r="T274" s="18"/>
      <c r="U274" s="18"/>
      <c r="V274" s="19"/>
      <c r="W274" s="20"/>
      <c r="X274" s="21"/>
      <c r="Y274" s="22" t="s">
        <v>1248</v>
      </c>
      <c r="Z274" s="62" t="s">
        <v>1249</v>
      </c>
      <c r="AA274" s="23" t="s">
        <v>1250</v>
      </c>
      <c r="AB274" s="24" t="s">
        <v>36</v>
      </c>
    </row>
    <row r="275" spans="1:29" ht="22.5" x14ac:dyDescent="0.3">
      <c r="A275" s="40" t="s">
        <v>54</v>
      </c>
      <c r="B275" s="1080" t="s">
        <v>1251</v>
      </c>
      <c r="C275" s="41">
        <v>3</v>
      </c>
      <c r="D275" s="41">
        <v>24</v>
      </c>
      <c r="E275" s="41" t="s">
        <v>1252</v>
      </c>
      <c r="F275" s="42" t="s">
        <v>1245</v>
      </c>
      <c r="G275" s="41" t="s">
        <v>1253</v>
      </c>
      <c r="H275" s="1154" t="s">
        <v>2620</v>
      </c>
      <c r="I275" s="42" t="s">
        <v>1254</v>
      </c>
      <c r="J275" s="43">
        <v>0</v>
      </c>
      <c r="K275" s="29">
        <v>105</v>
      </c>
      <c r="L275" s="30">
        <f t="shared" si="42"/>
        <v>105</v>
      </c>
      <c r="M275" s="31"/>
      <c r="N275" s="32"/>
      <c r="O275" s="32"/>
      <c r="P275" s="34" t="s">
        <v>107</v>
      </c>
      <c r="Q275" s="34"/>
      <c r="R275" s="34"/>
      <c r="S275" s="32"/>
      <c r="T275" s="32"/>
      <c r="U275" s="32"/>
      <c r="V275" s="34"/>
      <c r="W275" s="35"/>
      <c r="X275" s="36"/>
      <c r="Y275" s="45" t="s">
        <v>1252</v>
      </c>
      <c r="Z275" s="41" t="s">
        <v>1255</v>
      </c>
      <c r="AA275" s="46" t="s">
        <v>1250</v>
      </c>
      <c r="AB275" s="39" t="s">
        <v>36</v>
      </c>
    </row>
    <row r="276" spans="1:29" ht="34.5" thickBot="1" x14ac:dyDescent="0.35">
      <c r="A276" s="48" t="s">
        <v>63</v>
      </c>
      <c r="B276" s="1081" t="s">
        <v>1256</v>
      </c>
      <c r="C276" s="49">
        <v>2</v>
      </c>
      <c r="D276" s="49">
        <v>16</v>
      </c>
      <c r="E276" s="49" t="s">
        <v>1257</v>
      </c>
      <c r="F276" s="50" t="s">
        <v>1245</v>
      </c>
      <c r="G276" s="49" t="s">
        <v>1258</v>
      </c>
      <c r="H276" s="1159" t="e">
        <v>#N/A</v>
      </c>
      <c r="I276" s="50" t="s">
        <v>1259</v>
      </c>
      <c r="J276" s="51">
        <v>0</v>
      </c>
      <c r="K276" s="126">
        <v>140</v>
      </c>
      <c r="L276" s="53">
        <f t="shared" si="42"/>
        <v>140</v>
      </c>
      <c r="M276" s="54"/>
      <c r="N276" s="55"/>
      <c r="O276" s="55"/>
      <c r="P276" s="56"/>
      <c r="Q276" s="56"/>
      <c r="R276" s="56" t="s">
        <v>1260</v>
      </c>
      <c r="S276" s="55"/>
      <c r="T276" s="55"/>
      <c r="U276" s="55"/>
      <c r="V276" s="56"/>
      <c r="W276" s="57"/>
      <c r="X276" s="58"/>
      <c r="Y276" s="59" t="s">
        <v>1257</v>
      </c>
      <c r="Z276" s="49" t="s">
        <v>1261</v>
      </c>
      <c r="AA276" s="60" t="s">
        <v>1250</v>
      </c>
      <c r="AB276" s="118" t="s">
        <v>36</v>
      </c>
    </row>
    <row r="277" spans="1:29" ht="22.5" x14ac:dyDescent="0.3">
      <c r="A277" s="11" t="s">
        <v>54</v>
      </c>
      <c r="B277" s="1079" t="s">
        <v>1262</v>
      </c>
      <c r="C277" s="12">
        <v>3</v>
      </c>
      <c r="D277" s="12">
        <v>24</v>
      </c>
      <c r="E277" s="12" t="s">
        <v>1263</v>
      </c>
      <c r="F277" s="424" t="s">
        <v>1264</v>
      </c>
      <c r="G277" s="12" t="s">
        <v>1265</v>
      </c>
      <c r="H277" s="1169" t="s">
        <v>2597</v>
      </c>
      <c r="I277" s="13" t="s">
        <v>1266</v>
      </c>
      <c r="J277" s="14">
        <v>500</v>
      </c>
      <c r="K277" s="15">
        <v>225</v>
      </c>
      <c r="L277" s="16">
        <f>SUM(J277:K277)</f>
        <v>725</v>
      </c>
      <c r="M277" s="17"/>
      <c r="N277" s="18" t="s">
        <v>1267</v>
      </c>
      <c r="O277" s="18"/>
      <c r="P277" s="19"/>
      <c r="Q277" s="19"/>
      <c r="R277" s="19"/>
      <c r="S277" s="18"/>
      <c r="T277" s="18"/>
      <c r="U277" s="18"/>
      <c r="V277" s="19"/>
      <c r="W277" s="20"/>
      <c r="X277" s="21"/>
      <c r="Y277" s="22" t="s">
        <v>687</v>
      </c>
      <c r="Z277" s="62" t="s">
        <v>1268</v>
      </c>
      <c r="AA277" s="63" t="s">
        <v>1269</v>
      </c>
      <c r="AB277" s="24" t="s">
        <v>36</v>
      </c>
    </row>
    <row r="278" spans="1:29" ht="22.5" x14ac:dyDescent="0.3">
      <c r="A278" s="65" t="s">
        <v>54</v>
      </c>
      <c r="B278" s="1080" t="s">
        <v>1262</v>
      </c>
      <c r="C278" s="41">
        <v>3</v>
      </c>
      <c r="D278" s="41">
        <v>24</v>
      </c>
      <c r="E278" s="41" t="s">
        <v>1263</v>
      </c>
      <c r="F278" s="425" t="s">
        <v>1264</v>
      </c>
      <c r="G278" s="41" t="s">
        <v>1270</v>
      </c>
      <c r="H278" s="1154" t="s">
        <v>2590</v>
      </c>
      <c r="I278" s="42" t="s">
        <v>1271</v>
      </c>
      <c r="J278" s="43">
        <v>500</v>
      </c>
      <c r="K278" s="29">
        <v>210</v>
      </c>
      <c r="L278" s="30">
        <f t="shared" ref="L278" si="43">SUM(J278:K278)</f>
        <v>710</v>
      </c>
      <c r="M278" s="31"/>
      <c r="N278" s="32" t="s">
        <v>1267</v>
      </c>
      <c r="O278" s="32"/>
      <c r="P278" s="34"/>
      <c r="Q278" s="34"/>
      <c r="R278" s="34"/>
      <c r="S278" s="32"/>
      <c r="T278" s="32"/>
      <c r="U278" s="32"/>
      <c r="V278" s="34"/>
      <c r="W278" s="35"/>
      <c r="X278" s="36"/>
      <c r="Y278" s="45" t="s">
        <v>687</v>
      </c>
      <c r="Z278" s="66" t="s">
        <v>1268</v>
      </c>
      <c r="AA278" s="67" t="s">
        <v>1269</v>
      </c>
      <c r="AB278" s="39" t="s">
        <v>36</v>
      </c>
    </row>
    <row r="279" spans="1:29" ht="23.25" thickBot="1" x14ac:dyDescent="0.35">
      <c r="A279" s="420" t="s">
        <v>54</v>
      </c>
      <c r="B279" s="1081" t="s">
        <v>1272</v>
      </c>
      <c r="C279" s="49">
        <v>3</v>
      </c>
      <c r="D279" s="49">
        <v>22</v>
      </c>
      <c r="E279" s="49" t="s">
        <v>222</v>
      </c>
      <c r="F279" s="50" t="s">
        <v>1273</v>
      </c>
      <c r="G279" s="49" t="s">
        <v>1274</v>
      </c>
      <c r="H279" s="1159" t="s">
        <v>2584</v>
      </c>
      <c r="I279" s="50" t="s">
        <v>1275</v>
      </c>
      <c r="J279" s="51">
        <v>590</v>
      </c>
      <c r="K279" s="51">
        <v>230</v>
      </c>
      <c r="L279" s="53">
        <f>SUM(J279:K279)</f>
        <v>820</v>
      </c>
      <c r="M279" s="55"/>
      <c r="N279" s="55" t="s">
        <v>46</v>
      </c>
      <c r="O279" s="55"/>
      <c r="P279" s="56"/>
      <c r="Q279" s="56"/>
      <c r="R279" s="56"/>
      <c r="S279" s="55"/>
      <c r="T279" s="55"/>
      <c r="U279" s="55"/>
      <c r="V279" s="56"/>
      <c r="W279" s="57"/>
      <c r="X279" s="58"/>
      <c r="Y279" s="59" t="s">
        <v>60</v>
      </c>
      <c r="Z279" s="49" t="s">
        <v>1276</v>
      </c>
      <c r="AA279" s="60" t="s">
        <v>1277</v>
      </c>
      <c r="AB279" s="118" t="s">
        <v>36</v>
      </c>
    </row>
    <row r="280" spans="1:29" ht="22.5" x14ac:dyDescent="0.3">
      <c r="A280" s="426" t="s">
        <v>416</v>
      </c>
      <c r="B280" s="1078" t="s">
        <v>1278</v>
      </c>
      <c r="C280" s="427">
        <v>5</v>
      </c>
      <c r="D280" s="427">
        <v>40</v>
      </c>
      <c r="E280" s="427" t="s">
        <v>511</v>
      </c>
      <c r="F280" s="428" t="s">
        <v>1279</v>
      </c>
      <c r="G280" s="427" t="s">
        <v>791</v>
      </c>
      <c r="H280" s="1183" t="s">
        <v>2918</v>
      </c>
      <c r="I280" s="428" t="s">
        <v>1280</v>
      </c>
      <c r="J280" s="429">
        <v>990</v>
      </c>
      <c r="K280" s="430">
        <v>535</v>
      </c>
      <c r="L280" s="431">
        <f>SUM(J280:K280)</f>
        <v>1525</v>
      </c>
      <c r="M280" s="17"/>
      <c r="N280" s="18"/>
      <c r="O280" s="18"/>
      <c r="P280" s="19" t="s">
        <v>1281</v>
      </c>
      <c r="Q280" s="19"/>
      <c r="R280" s="19"/>
      <c r="S280" s="18"/>
      <c r="T280" s="18"/>
      <c r="U280" s="18"/>
      <c r="V280" s="19"/>
      <c r="W280" s="20"/>
      <c r="X280" s="432"/>
      <c r="Y280" s="433" t="s">
        <v>1282</v>
      </c>
      <c r="Z280" s="427" t="s">
        <v>1283</v>
      </c>
      <c r="AA280" s="434" t="s">
        <v>1284</v>
      </c>
      <c r="AB280" s="248" t="s">
        <v>36</v>
      </c>
    </row>
    <row r="281" spans="1:29" ht="22.5" x14ac:dyDescent="0.3">
      <c r="A281" s="199" t="s">
        <v>54</v>
      </c>
      <c r="B281" s="1074" t="s">
        <v>1285</v>
      </c>
      <c r="C281" s="99">
        <v>3</v>
      </c>
      <c r="D281" s="99">
        <v>21</v>
      </c>
      <c r="E281" s="99" t="s">
        <v>1286</v>
      </c>
      <c r="F281" s="100" t="s">
        <v>1287</v>
      </c>
      <c r="G281" s="99" t="s">
        <v>228</v>
      </c>
      <c r="H281" s="1153" t="s">
        <v>2917</v>
      </c>
      <c r="I281" s="100" t="s">
        <v>1288</v>
      </c>
      <c r="J281" s="101">
        <v>231</v>
      </c>
      <c r="K281" s="220">
        <v>225</v>
      </c>
      <c r="L281" s="103">
        <f t="shared" si="34"/>
        <v>456</v>
      </c>
      <c r="M281" s="31"/>
      <c r="N281" s="32"/>
      <c r="O281" s="32"/>
      <c r="P281" s="34"/>
      <c r="Q281" s="34"/>
      <c r="R281" s="34"/>
      <c r="S281" s="32"/>
      <c r="T281" s="32"/>
      <c r="U281" s="32"/>
      <c r="V281" s="34" t="s">
        <v>330</v>
      </c>
      <c r="W281" s="35"/>
      <c r="X281" s="104"/>
      <c r="Y281" s="105" t="s">
        <v>67</v>
      </c>
      <c r="Z281" s="99" t="s">
        <v>1289</v>
      </c>
      <c r="AA281" s="107" t="s">
        <v>1290</v>
      </c>
      <c r="AB281" s="259" t="s">
        <v>36</v>
      </c>
    </row>
    <row r="282" spans="1:29" ht="33.75" x14ac:dyDescent="0.3">
      <c r="A282" s="199" t="s">
        <v>54</v>
      </c>
      <c r="B282" s="1074" t="s">
        <v>1291</v>
      </c>
      <c r="C282" s="99">
        <v>5</v>
      </c>
      <c r="D282" s="99">
        <v>27</v>
      </c>
      <c r="E282" s="99" t="s">
        <v>288</v>
      </c>
      <c r="F282" s="100" t="s">
        <v>1287</v>
      </c>
      <c r="G282" s="99" t="s">
        <v>133</v>
      </c>
      <c r="H282" s="1153" t="s">
        <v>2915</v>
      </c>
      <c r="I282" s="100" t="s">
        <v>1292</v>
      </c>
      <c r="J282" s="101">
        <v>620</v>
      </c>
      <c r="K282" s="220">
        <v>473</v>
      </c>
      <c r="L282" s="103">
        <f t="shared" si="34"/>
        <v>1093</v>
      </c>
      <c r="M282" s="31"/>
      <c r="N282" s="32"/>
      <c r="O282" s="32"/>
      <c r="P282" s="34" t="s">
        <v>962</v>
      </c>
      <c r="Q282" s="34"/>
      <c r="R282" s="34"/>
      <c r="S282" s="32"/>
      <c r="T282" s="32"/>
      <c r="U282" s="32"/>
      <c r="V282" s="34"/>
      <c r="W282" s="35"/>
      <c r="X282" s="104"/>
      <c r="Y282" s="105" t="s">
        <v>67</v>
      </c>
      <c r="Z282" s="99" t="s">
        <v>1293</v>
      </c>
      <c r="AA282" s="107" t="s">
        <v>1294</v>
      </c>
      <c r="AB282" s="259" t="s">
        <v>36</v>
      </c>
    </row>
    <row r="283" spans="1:29" ht="22.5" x14ac:dyDescent="0.3">
      <c r="A283" s="199" t="s">
        <v>54</v>
      </c>
      <c r="B283" s="1074" t="s">
        <v>1295</v>
      </c>
      <c r="C283" s="99">
        <v>4</v>
      </c>
      <c r="D283" s="99"/>
      <c r="E283" s="99" t="s">
        <v>1296</v>
      </c>
      <c r="F283" s="100" t="s">
        <v>1287</v>
      </c>
      <c r="G283" s="99" t="s">
        <v>133</v>
      </c>
      <c r="H283" s="1153" t="s">
        <v>2915</v>
      </c>
      <c r="I283" s="100" t="s">
        <v>1292</v>
      </c>
      <c r="J283" s="435">
        <v>3300</v>
      </c>
      <c r="K283" s="220">
        <v>140</v>
      </c>
      <c r="L283" s="103">
        <f t="shared" si="34"/>
        <v>3440</v>
      </c>
      <c r="M283" s="31"/>
      <c r="N283" s="32"/>
      <c r="O283" s="32"/>
      <c r="P283" s="34"/>
      <c r="Q283" s="34"/>
      <c r="R283" s="34"/>
      <c r="S283" s="32"/>
      <c r="T283" s="32"/>
      <c r="U283" s="32"/>
      <c r="V283" s="34"/>
      <c r="W283" s="35" t="s">
        <v>3128</v>
      </c>
      <c r="X283" s="104"/>
      <c r="Y283" s="105" t="s">
        <v>3129</v>
      </c>
      <c r="Z283" s="99" t="s">
        <v>1297</v>
      </c>
      <c r="AA283" s="107" t="s">
        <v>1298</v>
      </c>
      <c r="AB283" s="436"/>
      <c r="AC283" s="1187" t="s">
        <v>3130</v>
      </c>
    </row>
    <row r="284" spans="1:29" ht="22.5" x14ac:dyDescent="0.3">
      <c r="A284" s="199" t="s">
        <v>63</v>
      </c>
      <c r="B284" s="1074" t="s">
        <v>1299</v>
      </c>
      <c r="C284" s="99">
        <v>1</v>
      </c>
      <c r="D284" s="99">
        <v>8</v>
      </c>
      <c r="E284" s="99" t="s">
        <v>1300</v>
      </c>
      <c r="F284" s="100" t="s">
        <v>1301</v>
      </c>
      <c r="G284" s="99" t="s">
        <v>85</v>
      </c>
      <c r="H284" s="1153" t="s">
        <v>2913</v>
      </c>
      <c r="I284" s="100" t="s">
        <v>1302</v>
      </c>
      <c r="J284" s="101">
        <v>400</v>
      </c>
      <c r="K284" s="220">
        <v>30</v>
      </c>
      <c r="L284" s="103">
        <f>SUM(J284:K284)</f>
        <v>430</v>
      </c>
      <c r="M284" s="31"/>
      <c r="N284" s="32"/>
      <c r="O284" s="32">
        <v>14</v>
      </c>
      <c r="P284" s="34"/>
      <c r="Q284" s="34"/>
      <c r="R284" s="34"/>
      <c r="S284" s="32"/>
      <c r="T284" s="32"/>
      <c r="U284" s="32"/>
      <c r="V284" s="34"/>
      <c r="W284" s="35"/>
      <c r="X284" s="104"/>
      <c r="Y284" s="105" t="s">
        <v>1303</v>
      </c>
      <c r="Z284" s="99" t="s">
        <v>1304</v>
      </c>
      <c r="AA284" s="107" t="s">
        <v>1305</v>
      </c>
      <c r="AB284" s="259" t="s">
        <v>36</v>
      </c>
    </row>
    <row r="285" spans="1:29" ht="33" customHeight="1" x14ac:dyDescent="0.3">
      <c r="A285" s="205" t="s">
        <v>195</v>
      </c>
      <c r="B285" s="1074" t="s">
        <v>1306</v>
      </c>
      <c r="C285" s="99">
        <v>6</v>
      </c>
      <c r="D285" s="99">
        <v>18</v>
      </c>
      <c r="E285" s="99" t="s">
        <v>1307</v>
      </c>
      <c r="F285" s="100" t="s">
        <v>1301</v>
      </c>
      <c r="G285" s="99" t="s">
        <v>85</v>
      </c>
      <c r="H285" s="1153" t="s">
        <v>2913</v>
      </c>
      <c r="I285" s="100" t="s">
        <v>1302</v>
      </c>
      <c r="J285" s="435">
        <v>1800</v>
      </c>
      <c r="K285" s="220">
        <v>150</v>
      </c>
      <c r="L285" s="103">
        <f t="shared" ref="L285:L287" si="44">SUM(J285:K285)</f>
        <v>1950</v>
      </c>
      <c r="M285" s="31"/>
      <c r="N285" s="32"/>
      <c r="O285" s="32"/>
      <c r="P285" s="34"/>
      <c r="Q285" s="34"/>
      <c r="R285" s="34"/>
      <c r="S285" s="32"/>
      <c r="T285" s="32"/>
      <c r="U285" s="32">
        <v>2</v>
      </c>
      <c r="V285" s="34">
        <v>1</v>
      </c>
      <c r="W285" s="35"/>
      <c r="X285" s="104"/>
      <c r="Y285" s="105" t="s">
        <v>1308</v>
      </c>
      <c r="Z285" s="66" t="s">
        <v>1309</v>
      </c>
      <c r="AA285" s="67" t="s">
        <v>1310</v>
      </c>
      <c r="AB285" s="437"/>
    </row>
    <row r="286" spans="1:29" ht="56.25" x14ac:dyDescent="0.3">
      <c r="A286" s="199" t="s">
        <v>54</v>
      </c>
      <c r="B286" s="1077" t="s">
        <v>1311</v>
      </c>
      <c r="C286" s="217">
        <v>3</v>
      </c>
      <c r="D286" s="217">
        <v>18</v>
      </c>
      <c r="E286" s="217" t="s">
        <v>21</v>
      </c>
      <c r="F286" s="218" t="s">
        <v>1287</v>
      </c>
      <c r="G286" s="217" t="s">
        <v>38</v>
      </c>
      <c r="H286" s="1161" t="s">
        <v>2912</v>
      </c>
      <c r="I286" s="218" t="s">
        <v>1312</v>
      </c>
      <c r="J286" s="219">
        <v>650</v>
      </c>
      <c r="K286" s="220">
        <v>244.8</v>
      </c>
      <c r="L286" s="103">
        <f t="shared" si="44"/>
        <v>894.8</v>
      </c>
      <c r="M286" s="31"/>
      <c r="N286" s="32"/>
      <c r="O286" s="32"/>
      <c r="P286" s="34" t="s">
        <v>32</v>
      </c>
      <c r="Q286" s="34"/>
      <c r="R286" s="34"/>
      <c r="S286" s="32"/>
      <c r="T286" s="32"/>
      <c r="U286" s="32"/>
      <c r="V286" s="34"/>
      <c r="W286" s="35"/>
      <c r="X286" s="104"/>
      <c r="Y286" s="222" t="s">
        <v>67</v>
      </c>
      <c r="Z286" s="217" t="s">
        <v>1313</v>
      </c>
      <c r="AA286" s="438" t="s">
        <v>1314</v>
      </c>
      <c r="AB286" s="324" t="s">
        <v>36</v>
      </c>
    </row>
    <row r="287" spans="1:29" ht="22.5" x14ac:dyDescent="0.3">
      <c r="A287" s="199" t="s">
        <v>54</v>
      </c>
      <c r="B287" s="1074" t="s">
        <v>1315</v>
      </c>
      <c r="C287" s="99">
        <v>2</v>
      </c>
      <c r="D287" s="99">
        <v>15</v>
      </c>
      <c r="E287" s="99" t="s">
        <v>288</v>
      </c>
      <c r="F287" s="100" t="s">
        <v>1287</v>
      </c>
      <c r="G287" s="99" t="s">
        <v>38</v>
      </c>
      <c r="H287" s="1153" t="s">
        <v>2912</v>
      </c>
      <c r="I287" s="100" t="s">
        <v>1312</v>
      </c>
      <c r="J287" s="101">
        <v>380</v>
      </c>
      <c r="K287" s="220">
        <v>150</v>
      </c>
      <c r="L287" s="103">
        <f t="shared" si="44"/>
        <v>530</v>
      </c>
      <c r="M287" s="31"/>
      <c r="N287" s="32"/>
      <c r="O287" s="32"/>
      <c r="P287" s="34"/>
      <c r="Q287" s="34" t="s">
        <v>528</v>
      </c>
      <c r="R287" s="34"/>
      <c r="S287" s="32"/>
      <c r="T287" s="32"/>
      <c r="U287" s="32"/>
      <c r="V287" s="34"/>
      <c r="W287" s="35"/>
      <c r="X287" s="104"/>
      <c r="Y287" s="105" t="s">
        <v>67</v>
      </c>
      <c r="Z287" s="99" t="s">
        <v>1316</v>
      </c>
      <c r="AA287" s="107" t="s">
        <v>1314</v>
      </c>
      <c r="AB287" s="259" t="s">
        <v>36</v>
      </c>
    </row>
    <row r="288" spans="1:29" ht="22.5" x14ac:dyDescent="0.3">
      <c r="A288" s="199" t="s">
        <v>63</v>
      </c>
      <c r="B288" s="1074" t="s">
        <v>1317</v>
      </c>
      <c r="C288" s="99">
        <v>4</v>
      </c>
      <c r="D288" s="99">
        <v>21</v>
      </c>
      <c r="E288" s="99" t="s">
        <v>192</v>
      </c>
      <c r="F288" s="100" t="s">
        <v>1318</v>
      </c>
      <c r="G288" s="99" t="s">
        <v>44</v>
      </c>
      <c r="H288" s="1153" t="s">
        <v>2911</v>
      </c>
      <c r="I288" s="100" t="s">
        <v>1319</v>
      </c>
      <c r="J288" s="101">
        <v>560</v>
      </c>
      <c r="K288" s="220">
        <v>400</v>
      </c>
      <c r="L288" s="103">
        <f>SUM(J288:K288)</f>
        <v>960</v>
      </c>
      <c r="M288" s="31"/>
      <c r="N288" s="32"/>
      <c r="O288" s="32"/>
      <c r="P288" s="34" t="s">
        <v>622</v>
      </c>
      <c r="Q288" s="34"/>
      <c r="R288" s="34"/>
      <c r="S288" s="32"/>
      <c r="T288" s="32"/>
      <c r="U288" s="32"/>
      <c r="V288" s="34"/>
      <c r="W288" s="35"/>
      <c r="X288" s="104"/>
      <c r="Y288" s="105" t="s">
        <v>60</v>
      </c>
      <c r="Z288" s="99" t="s">
        <v>1320</v>
      </c>
      <c r="AA288" s="107" t="s">
        <v>1321</v>
      </c>
      <c r="AB288" s="259" t="s">
        <v>36</v>
      </c>
    </row>
    <row r="289" spans="1:28" ht="22.5" x14ac:dyDescent="0.3">
      <c r="A289" s="199" t="s">
        <v>54</v>
      </c>
      <c r="B289" s="1074" t="s">
        <v>1322</v>
      </c>
      <c r="C289" s="99">
        <v>3</v>
      </c>
      <c r="D289" s="99">
        <v>16</v>
      </c>
      <c r="E289" s="99" t="s">
        <v>288</v>
      </c>
      <c r="F289" s="100" t="s">
        <v>1287</v>
      </c>
      <c r="G289" s="99" t="s">
        <v>57</v>
      </c>
      <c r="H289" s="1153" t="s">
        <v>2905</v>
      </c>
      <c r="I289" s="100" t="s">
        <v>1323</v>
      </c>
      <c r="J289" s="101">
        <v>450</v>
      </c>
      <c r="K289" s="220">
        <v>230</v>
      </c>
      <c r="L289" s="103">
        <f t="shared" ref="L289:L304" si="45">SUM(J289:K289)</f>
        <v>680</v>
      </c>
      <c r="M289" s="31"/>
      <c r="N289" s="32"/>
      <c r="O289" s="32"/>
      <c r="P289" s="34"/>
      <c r="Q289" s="34"/>
      <c r="R289" s="34" t="s">
        <v>46</v>
      </c>
      <c r="S289" s="32"/>
      <c r="T289" s="32"/>
      <c r="U289" s="32"/>
      <c r="V289" s="34"/>
      <c r="W289" s="35"/>
      <c r="X289" s="104"/>
      <c r="Y289" s="105" t="s">
        <v>67</v>
      </c>
      <c r="Z289" s="99" t="s">
        <v>1297</v>
      </c>
      <c r="AA289" s="107" t="s">
        <v>1298</v>
      </c>
      <c r="AB289" s="259" t="s">
        <v>36</v>
      </c>
    </row>
    <row r="290" spans="1:28" ht="45" x14ac:dyDescent="0.3">
      <c r="A290" s="205" t="s">
        <v>131</v>
      </c>
      <c r="B290" s="1074" t="s">
        <v>1324</v>
      </c>
      <c r="C290" s="99">
        <v>3</v>
      </c>
      <c r="D290" s="99">
        <v>16</v>
      </c>
      <c r="E290" s="99" t="s">
        <v>288</v>
      </c>
      <c r="F290" s="100" t="s">
        <v>1287</v>
      </c>
      <c r="G290" s="99" t="s">
        <v>57</v>
      </c>
      <c r="H290" s="1153" t="s">
        <v>2905</v>
      </c>
      <c r="I290" s="100" t="s">
        <v>1323</v>
      </c>
      <c r="J290" s="101">
        <v>450</v>
      </c>
      <c r="K290" s="220">
        <v>230</v>
      </c>
      <c r="L290" s="103">
        <f t="shared" si="45"/>
        <v>680</v>
      </c>
      <c r="M290" s="31"/>
      <c r="N290" s="32"/>
      <c r="O290" s="32"/>
      <c r="P290" s="34"/>
      <c r="Q290" s="34" t="s">
        <v>87</v>
      </c>
      <c r="R290" s="34"/>
      <c r="S290" s="32"/>
      <c r="T290" s="32"/>
      <c r="U290" s="32"/>
      <c r="V290" s="34"/>
      <c r="W290" s="35"/>
      <c r="X290" s="104"/>
      <c r="Y290" s="105" t="s">
        <v>67</v>
      </c>
      <c r="Z290" s="99" t="s">
        <v>1325</v>
      </c>
      <c r="AA290" s="107" t="s">
        <v>1326</v>
      </c>
      <c r="AB290" s="259" t="s">
        <v>36</v>
      </c>
    </row>
    <row r="291" spans="1:28" ht="33.75" x14ac:dyDescent="0.3">
      <c r="A291" s="205" t="s">
        <v>195</v>
      </c>
      <c r="B291" s="1074" t="s">
        <v>1327</v>
      </c>
      <c r="C291" s="99">
        <v>2</v>
      </c>
      <c r="D291" s="99">
        <v>11</v>
      </c>
      <c r="E291" s="99" t="s">
        <v>1328</v>
      </c>
      <c r="F291" s="100" t="s">
        <v>1287</v>
      </c>
      <c r="G291" s="99" t="s">
        <v>57</v>
      </c>
      <c r="H291" s="1153" t="s">
        <v>2906</v>
      </c>
      <c r="I291" s="100" t="s">
        <v>1329</v>
      </c>
      <c r="J291" s="101">
        <v>66</v>
      </c>
      <c r="K291" s="220">
        <v>0</v>
      </c>
      <c r="L291" s="103">
        <f t="shared" si="45"/>
        <v>66</v>
      </c>
      <c r="M291" s="31"/>
      <c r="N291" s="32"/>
      <c r="O291" s="32" t="s">
        <v>194</v>
      </c>
      <c r="P291" s="34"/>
      <c r="Q291" s="34"/>
      <c r="R291" s="34"/>
      <c r="S291" s="32"/>
      <c r="T291" s="32"/>
      <c r="U291" s="32"/>
      <c r="V291" s="34"/>
      <c r="W291" s="35"/>
      <c r="X291" s="104"/>
      <c r="Y291" s="105" t="s">
        <v>208</v>
      </c>
      <c r="Z291" s="439" t="s">
        <v>1330</v>
      </c>
      <c r="AA291" s="107" t="s">
        <v>1331</v>
      </c>
      <c r="AB291" s="259" t="s">
        <v>36</v>
      </c>
    </row>
    <row r="292" spans="1:28" ht="22.5" x14ac:dyDescent="0.3">
      <c r="A292" s="205" t="s">
        <v>195</v>
      </c>
      <c r="B292" s="1074" t="s">
        <v>1332</v>
      </c>
      <c r="C292" s="99">
        <v>2</v>
      </c>
      <c r="D292" s="99">
        <v>11</v>
      </c>
      <c r="E292" s="99" t="s">
        <v>1328</v>
      </c>
      <c r="F292" s="100" t="s">
        <v>1287</v>
      </c>
      <c r="G292" s="99" t="s">
        <v>57</v>
      </c>
      <c r="H292" s="1153" t="s">
        <v>2906</v>
      </c>
      <c r="I292" s="100" t="s">
        <v>1329</v>
      </c>
      <c r="J292" s="101">
        <v>66</v>
      </c>
      <c r="K292" s="220">
        <v>0</v>
      </c>
      <c r="L292" s="103">
        <f t="shared" si="45"/>
        <v>66</v>
      </c>
      <c r="M292" s="31"/>
      <c r="N292" s="32"/>
      <c r="O292" s="32"/>
      <c r="P292" s="34"/>
      <c r="Q292" s="34" t="s">
        <v>194</v>
      </c>
      <c r="R292" s="34"/>
      <c r="S292" s="32"/>
      <c r="T292" s="32"/>
      <c r="U292" s="32"/>
      <c r="V292" s="34"/>
      <c r="W292" s="35"/>
      <c r="X292" s="104"/>
      <c r="Y292" s="105" t="s">
        <v>208</v>
      </c>
      <c r="Z292" s="439"/>
      <c r="AA292" s="107"/>
      <c r="AB292" s="259" t="s">
        <v>36</v>
      </c>
    </row>
    <row r="293" spans="1:28" ht="22.5" x14ac:dyDescent="0.3">
      <c r="A293" s="199" t="s">
        <v>54</v>
      </c>
      <c r="B293" s="1074" t="s">
        <v>1317</v>
      </c>
      <c r="C293" s="99">
        <v>4</v>
      </c>
      <c r="D293" s="99">
        <v>21</v>
      </c>
      <c r="E293" s="99" t="s">
        <v>288</v>
      </c>
      <c r="F293" s="100" t="s">
        <v>1287</v>
      </c>
      <c r="G293" s="99" t="s">
        <v>57</v>
      </c>
      <c r="H293" s="1153" t="s">
        <v>2908</v>
      </c>
      <c r="I293" s="100" t="s">
        <v>1333</v>
      </c>
      <c r="J293" s="101">
        <v>560</v>
      </c>
      <c r="K293" s="220">
        <v>330</v>
      </c>
      <c r="L293" s="103">
        <f t="shared" si="45"/>
        <v>890</v>
      </c>
      <c r="M293" s="31"/>
      <c r="N293" s="32"/>
      <c r="O293" s="32"/>
      <c r="P293" s="34" t="s">
        <v>622</v>
      </c>
      <c r="Q293" s="34"/>
      <c r="R293" s="34"/>
      <c r="S293" s="32"/>
      <c r="T293" s="32"/>
      <c r="U293" s="32"/>
      <c r="V293" s="34"/>
      <c r="W293" s="35"/>
      <c r="X293" s="104"/>
      <c r="Y293" s="105" t="s">
        <v>67</v>
      </c>
      <c r="Z293" s="99" t="s">
        <v>1334</v>
      </c>
      <c r="AA293" s="107" t="s">
        <v>1314</v>
      </c>
      <c r="AB293" s="259" t="s">
        <v>36</v>
      </c>
    </row>
    <row r="294" spans="1:28" ht="22.5" x14ac:dyDescent="0.3">
      <c r="A294" s="199" t="s">
        <v>54</v>
      </c>
      <c r="B294" s="1074" t="s">
        <v>1335</v>
      </c>
      <c r="C294" s="99">
        <v>5</v>
      </c>
      <c r="D294" s="99">
        <v>27</v>
      </c>
      <c r="E294" s="99" t="s">
        <v>288</v>
      </c>
      <c r="F294" s="100" t="s">
        <v>1287</v>
      </c>
      <c r="G294" s="99" t="s">
        <v>57</v>
      </c>
      <c r="H294" s="1153" t="s">
        <v>2908</v>
      </c>
      <c r="I294" s="100" t="s">
        <v>1333</v>
      </c>
      <c r="J294" s="101">
        <v>670</v>
      </c>
      <c r="K294" s="220">
        <v>430</v>
      </c>
      <c r="L294" s="103">
        <f t="shared" si="45"/>
        <v>1100</v>
      </c>
      <c r="M294" s="31"/>
      <c r="N294" s="32"/>
      <c r="O294" s="32"/>
      <c r="P294" s="34"/>
      <c r="Q294" s="34"/>
      <c r="R294" s="34"/>
      <c r="S294" s="32" t="s">
        <v>364</v>
      </c>
      <c r="T294" s="32"/>
      <c r="U294" s="32"/>
      <c r="V294" s="34"/>
      <c r="W294" s="35"/>
      <c r="X294" s="104"/>
      <c r="Y294" s="105" t="s">
        <v>67</v>
      </c>
      <c r="Z294" s="99" t="s">
        <v>1336</v>
      </c>
      <c r="AA294" s="107" t="s">
        <v>1337</v>
      </c>
      <c r="AB294" s="259" t="s">
        <v>36</v>
      </c>
    </row>
    <row r="295" spans="1:28" ht="33.75" x14ac:dyDescent="0.3">
      <c r="A295" s="199" t="s">
        <v>54</v>
      </c>
      <c r="B295" s="1074" t="s">
        <v>1338</v>
      </c>
      <c r="C295" s="99">
        <v>5</v>
      </c>
      <c r="D295" s="99">
        <v>27</v>
      </c>
      <c r="E295" s="99" t="s">
        <v>288</v>
      </c>
      <c r="F295" s="100" t="s">
        <v>1287</v>
      </c>
      <c r="G295" s="99" t="s">
        <v>65</v>
      </c>
      <c r="H295" s="1153" t="s">
        <v>2913</v>
      </c>
      <c r="I295" s="100" t="s">
        <v>1339</v>
      </c>
      <c r="J295" s="101">
        <v>670</v>
      </c>
      <c r="K295" s="220">
        <v>430</v>
      </c>
      <c r="L295" s="103">
        <f t="shared" si="45"/>
        <v>1100</v>
      </c>
      <c r="M295" s="31"/>
      <c r="N295" s="32"/>
      <c r="O295" s="32"/>
      <c r="P295" s="34"/>
      <c r="Q295" s="34"/>
      <c r="R295" s="34" t="s">
        <v>1340</v>
      </c>
      <c r="S295" s="32"/>
      <c r="T295" s="32"/>
      <c r="U295" s="32"/>
      <c r="V295" s="34"/>
      <c r="W295" s="35"/>
      <c r="X295" s="104"/>
      <c r="Y295" s="105" t="s">
        <v>67</v>
      </c>
      <c r="Z295" s="99" t="s">
        <v>1341</v>
      </c>
      <c r="AA295" s="107" t="s">
        <v>1342</v>
      </c>
      <c r="AB295" s="259" t="s">
        <v>36</v>
      </c>
    </row>
    <row r="296" spans="1:28" ht="45" x14ac:dyDescent="0.3">
      <c r="A296" s="199" t="s">
        <v>54</v>
      </c>
      <c r="B296" s="1074" t="s">
        <v>1343</v>
      </c>
      <c r="C296" s="99">
        <v>5</v>
      </c>
      <c r="D296" s="99">
        <v>27</v>
      </c>
      <c r="E296" s="99" t="s">
        <v>288</v>
      </c>
      <c r="F296" s="100" t="s">
        <v>1287</v>
      </c>
      <c r="G296" s="99" t="s">
        <v>65</v>
      </c>
      <c r="H296" s="1153" t="s">
        <v>2913</v>
      </c>
      <c r="I296" s="100" t="s">
        <v>1339</v>
      </c>
      <c r="J296" s="101">
        <v>670</v>
      </c>
      <c r="K296" s="220">
        <v>430</v>
      </c>
      <c r="L296" s="103">
        <f t="shared" si="45"/>
        <v>1100</v>
      </c>
      <c r="M296" s="31"/>
      <c r="N296" s="32"/>
      <c r="O296" s="32"/>
      <c r="P296" s="34" t="s">
        <v>962</v>
      </c>
      <c r="Q296" s="34"/>
      <c r="R296" s="34"/>
      <c r="S296" s="32"/>
      <c r="T296" s="32"/>
      <c r="U296" s="32"/>
      <c r="V296" s="34"/>
      <c r="W296" s="35"/>
      <c r="X296" s="104"/>
      <c r="Y296" s="105" t="s">
        <v>67</v>
      </c>
      <c r="Z296" s="99" t="s">
        <v>1344</v>
      </c>
      <c r="AA296" s="107" t="s">
        <v>1345</v>
      </c>
      <c r="AB296" s="259" t="s">
        <v>36</v>
      </c>
    </row>
    <row r="297" spans="1:28" ht="23.25" thickBot="1" x14ac:dyDescent="0.35">
      <c r="A297" s="201" t="s">
        <v>54</v>
      </c>
      <c r="B297" s="1075" t="s">
        <v>1346</v>
      </c>
      <c r="C297" s="110">
        <v>2</v>
      </c>
      <c r="D297" s="110">
        <v>14</v>
      </c>
      <c r="E297" s="110" t="s">
        <v>288</v>
      </c>
      <c r="F297" s="111" t="s">
        <v>1287</v>
      </c>
      <c r="G297" s="110" t="s">
        <v>44</v>
      </c>
      <c r="H297" s="1158" t="s">
        <v>2911</v>
      </c>
      <c r="I297" s="111" t="s">
        <v>1319</v>
      </c>
      <c r="J297" s="112">
        <v>380</v>
      </c>
      <c r="K297" s="440">
        <v>130</v>
      </c>
      <c r="L297" s="114">
        <f t="shared" si="45"/>
        <v>510</v>
      </c>
      <c r="M297" s="54"/>
      <c r="N297" s="55"/>
      <c r="O297" s="55"/>
      <c r="P297" s="56"/>
      <c r="Q297" s="56"/>
      <c r="R297" s="56"/>
      <c r="S297" s="55"/>
      <c r="T297" s="55"/>
      <c r="U297" s="55"/>
      <c r="V297" s="56" t="s">
        <v>337</v>
      </c>
      <c r="W297" s="57"/>
      <c r="X297" s="115"/>
      <c r="Y297" s="116" t="s">
        <v>67</v>
      </c>
      <c r="Z297" s="110" t="s">
        <v>1347</v>
      </c>
      <c r="AA297" s="117" t="s">
        <v>1348</v>
      </c>
      <c r="AB297" s="260" t="s">
        <v>36</v>
      </c>
    </row>
    <row r="298" spans="1:28" ht="22.5" x14ac:dyDescent="0.3">
      <c r="A298" s="143" t="s">
        <v>54</v>
      </c>
      <c r="B298" s="1076" t="s">
        <v>1349</v>
      </c>
      <c r="C298" s="12">
        <v>2</v>
      </c>
      <c r="D298" s="12">
        <v>14</v>
      </c>
      <c r="E298" s="12" t="s">
        <v>222</v>
      </c>
      <c r="F298" s="13" t="s">
        <v>1350</v>
      </c>
      <c r="G298" s="12" t="s">
        <v>228</v>
      </c>
      <c r="H298" s="1169" t="s">
        <v>2954</v>
      </c>
      <c r="I298" s="13" t="s">
        <v>1351</v>
      </c>
      <c r="J298" s="14">
        <v>470</v>
      </c>
      <c r="K298" s="245">
        <v>70</v>
      </c>
      <c r="L298" s="16">
        <f t="shared" si="45"/>
        <v>540</v>
      </c>
      <c r="M298" s="17"/>
      <c r="N298" s="18"/>
      <c r="O298" s="18"/>
      <c r="P298" s="19"/>
      <c r="Q298" s="19"/>
      <c r="R298" s="19"/>
      <c r="S298" s="18"/>
      <c r="T298" s="18"/>
      <c r="U298" s="18"/>
      <c r="V298" s="34" t="s">
        <v>379</v>
      </c>
      <c r="W298" s="20"/>
      <c r="X298" s="21"/>
      <c r="Y298" s="22" t="s">
        <v>145</v>
      </c>
      <c r="Z298" s="12" t="s">
        <v>1352</v>
      </c>
      <c r="AA298" s="23" t="s">
        <v>1353</v>
      </c>
      <c r="AB298" s="39" t="s">
        <v>36</v>
      </c>
    </row>
    <row r="299" spans="1:28" ht="22.5" x14ac:dyDescent="0.3">
      <c r="A299" s="138" t="s">
        <v>63</v>
      </c>
      <c r="B299" s="1074" t="s">
        <v>1354</v>
      </c>
      <c r="C299" s="41">
        <v>2</v>
      </c>
      <c r="D299" s="41">
        <v>14</v>
      </c>
      <c r="E299" s="41" t="s">
        <v>1355</v>
      </c>
      <c r="F299" s="42" t="s">
        <v>1356</v>
      </c>
      <c r="G299" s="41" t="s">
        <v>228</v>
      </c>
      <c r="H299" s="1154" t="s">
        <v>2954</v>
      </c>
      <c r="I299" s="42" t="s">
        <v>1351</v>
      </c>
      <c r="J299" s="43">
        <v>850</v>
      </c>
      <c r="K299" s="209">
        <v>70</v>
      </c>
      <c r="L299" s="30">
        <f t="shared" si="45"/>
        <v>920</v>
      </c>
      <c r="M299" s="31" t="s">
        <v>1357</v>
      </c>
      <c r="N299" s="32"/>
      <c r="O299" s="32"/>
      <c r="P299" s="34"/>
      <c r="Q299" s="34"/>
      <c r="R299" s="34"/>
      <c r="S299" s="32"/>
      <c r="T299" s="32"/>
      <c r="U299" s="32"/>
      <c r="V299" s="34" t="s">
        <v>1358</v>
      </c>
      <c r="W299" s="35"/>
      <c r="X299" s="36"/>
      <c r="Y299" s="45" t="s">
        <v>1359</v>
      </c>
      <c r="Z299" s="41" t="s">
        <v>1360</v>
      </c>
      <c r="AA299" s="46" t="s">
        <v>1361</v>
      </c>
      <c r="AB299" s="39" t="s">
        <v>36</v>
      </c>
    </row>
    <row r="300" spans="1:28" ht="22.5" x14ac:dyDescent="0.3">
      <c r="A300" s="138" t="s">
        <v>54</v>
      </c>
      <c r="B300" s="1074" t="s">
        <v>1349</v>
      </c>
      <c r="C300" s="41">
        <v>2</v>
      </c>
      <c r="D300" s="41">
        <v>14</v>
      </c>
      <c r="E300" s="41" t="s">
        <v>222</v>
      </c>
      <c r="F300" s="42" t="s">
        <v>1350</v>
      </c>
      <c r="G300" s="41" t="s">
        <v>228</v>
      </c>
      <c r="H300" s="1154" t="s">
        <v>2953</v>
      </c>
      <c r="I300" s="42" t="s">
        <v>1362</v>
      </c>
      <c r="J300" s="43">
        <v>470</v>
      </c>
      <c r="K300" s="209">
        <v>140</v>
      </c>
      <c r="L300" s="30">
        <f t="shared" si="45"/>
        <v>610</v>
      </c>
      <c r="M300" s="31"/>
      <c r="N300" s="32"/>
      <c r="O300" s="32"/>
      <c r="P300" s="34"/>
      <c r="Q300" s="34"/>
      <c r="R300" s="34"/>
      <c r="S300" s="32"/>
      <c r="T300" s="32"/>
      <c r="U300" s="32"/>
      <c r="V300" s="34" t="s">
        <v>379</v>
      </c>
      <c r="W300" s="35"/>
      <c r="X300" s="36"/>
      <c r="Y300" s="45" t="s">
        <v>145</v>
      </c>
      <c r="Z300" s="41" t="s">
        <v>1352</v>
      </c>
      <c r="AA300" s="46" t="s">
        <v>1353</v>
      </c>
      <c r="AB300" s="39" t="s">
        <v>36</v>
      </c>
    </row>
    <row r="301" spans="1:28" ht="22.5" x14ac:dyDescent="0.3">
      <c r="A301" s="138" t="s">
        <v>63</v>
      </c>
      <c r="B301" s="1074" t="s">
        <v>1354</v>
      </c>
      <c r="C301" s="41">
        <v>2</v>
      </c>
      <c r="D301" s="41">
        <v>14</v>
      </c>
      <c r="E301" s="41" t="s">
        <v>1355</v>
      </c>
      <c r="F301" s="42" t="s">
        <v>1356</v>
      </c>
      <c r="G301" s="41" t="s">
        <v>85</v>
      </c>
      <c r="H301" s="1154" t="s">
        <v>2951</v>
      </c>
      <c r="I301" s="42" t="s">
        <v>1363</v>
      </c>
      <c r="J301" s="43">
        <v>850</v>
      </c>
      <c r="K301" s="209">
        <v>60</v>
      </c>
      <c r="L301" s="30">
        <f t="shared" si="45"/>
        <v>910</v>
      </c>
      <c r="M301" s="31" t="s">
        <v>1357</v>
      </c>
      <c r="N301" s="32"/>
      <c r="O301" s="32"/>
      <c r="P301" s="34"/>
      <c r="Q301" s="34"/>
      <c r="R301" s="34"/>
      <c r="S301" s="32"/>
      <c r="T301" s="32"/>
      <c r="U301" s="32"/>
      <c r="V301" s="34"/>
      <c r="W301" s="35"/>
      <c r="X301" s="36"/>
      <c r="Y301" s="45" t="s">
        <v>60</v>
      </c>
      <c r="Z301" s="41" t="s">
        <v>1360</v>
      </c>
      <c r="AA301" s="46" t="s">
        <v>1361</v>
      </c>
      <c r="AB301" s="39" t="s">
        <v>36</v>
      </c>
    </row>
    <row r="302" spans="1:28" ht="22.5" x14ac:dyDescent="0.3">
      <c r="A302" s="138" t="s">
        <v>63</v>
      </c>
      <c r="B302" s="1074" t="s">
        <v>1364</v>
      </c>
      <c r="C302" s="41">
        <v>3</v>
      </c>
      <c r="D302" s="41">
        <v>20</v>
      </c>
      <c r="E302" s="41" t="s">
        <v>222</v>
      </c>
      <c r="F302" s="42" t="s">
        <v>1350</v>
      </c>
      <c r="G302" s="41" t="s">
        <v>133</v>
      </c>
      <c r="H302" s="1154" t="s">
        <v>2950</v>
      </c>
      <c r="I302" s="42" t="s">
        <v>1365</v>
      </c>
      <c r="J302" s="43">
        <v>540</v>
      </c>
      <c r="K302" s="209">
        <f>35*3+5*3</f>
        <v>120</v>
      </c>
      <c r="L302" s="30">
        <f t="shared" si="45"/>
        <v>660</v>
      </c>
      <c r="M302" s="31"/>
      <c r="N302" s="32"/>
      <c r="O302" s="32"/>
      <c r="P302" s="34"/>
      <c r="Q302" s="34"/>
      <c r="R302" s="34" t="s">
        <v>666</v>
      </c>
      <c r="S302" s="32"/>
      <c r="T302" s="32"/>
      <c r="U302" s="32"/>
      <c r="V302" s="34"/>
      <c r="W302" s="35"/>
      <c r="X302" s="36"/>
      <c r="Y302" s="45" t="s">
        <v>67</v>
      </c>
      <c r="Z302" s="441" t="s">
        <v>1366</v>
      </c>
      <c r="AA302" s="46" t="s">
        <v>1367</v>
      </c>
      <c r="AB302" s="39" t="s">
        <v>36</v>
      </c>
    </row>
    <row r="303" spans="1:28" ht="22.5" x14ac:dyDescent="0.3">
      <c r="A303" s="138" t="s">
        <v>54</v>
      </c>
      <c r="B303" s="1074" t="s">
        <v>1368</v>
      </c>
      <c r="C303" s="41">
        <v>2</v>
      </c>
      <c r="D303" s="41">
        <v>14</v>
      </c>
      <c r="E303" s="41" t="s">
        <v>1355</v>
      </c>
      <c r="F303" s="42" t="s">
        <v>1350</v>
      </c>
      <c r="G303" s="41" t="s">
        <v>38</v>
      </c>
      <c r="H303" s="1154" t="s">
        <v>2948</v>
      </c>
      <c r="I303" s="42" t="s">
        <v>1369</v>
      </c>
      <c r="J303" s="43">
        <v>850</v>
      </c>
      <c r="K303" s="209">
        <v>60</v>
      </c>
      <c r="L303" s="30">
        <f t="shared" si="45"/>
        <v>910</v>
      </c>
      <c r="M303" s="31" t="s">
        <v>1357</v>
      </c>
      <c r="N303" s="32"/>
      <c r="O303" s="32"/>
      <c r="P303" s="34"/>
      <c r="Q303" s="34"/>
      <c r="R303" s="34"/>
      <c r="S303" s="32"/>
      <c r="T303" s="32"/>
      <c r="U303" s="32"/>
      <c r="V303" s="34"/>
      <c r="W303" s="35"/>
      <c r="X303" s="36"/>
      <c r="Y303" s="45" t="s">
        <v>67</v>
      </c>
      <c r="Z303" s="41" t="s">
        <v>1370</v>
      </c>
      <c r="AA303" s="46" t="s">
        <v>1371</v>
      </c>
      <c r="AB303" s="39" t="s">
        <v>36</v>
      </c>
    </row>
    <row r="304" spans="1:28" ht="22.5" x14ac:dyDescent="0.3">
      <c r="A304" s="138" t="s">
        <v>54</v>
      </c>
      <c r="B304" s="1074" t="s">
        <v>1368</v>
      </c>
      <c r="C304" s="41">
        <v>2</v>
      </c>
      <c r="D304" s="41">
        <v>14</v>
      </c>
      <c r="E304" s="41" t="s">
        <v>1355</v>
      </c>
      <c r="F304" s="42" t="s">
        <v>1350</v>
      </c>
      <c r="G304" s="41" t="s">
        <v>77</v>
      </c>
      <c r="H304" s="1154" t="s">
        <v>2947</v>
      </c>
      <c r="I304" s="42" t="s">
        <v>1372</v>
      </c>
      <c r="J304" s="43">
        <v>850</v>
      </c>
      <c r="K304" s="209">
        <v>60</v>
      </c>
      <c r="L304" s="30">
        <f t="shared" si="45"/>
        <v>910</v>
      </c>
      <c r="M304" s="31" t="s">
        <v>1357</v>
      </c>
      <c r="N304" s="32"/>
      <c r="O304" s="32"/>
      <c r="P304" s="34"/>
      <c r="Q304" s="34"/>
      <c r="R304" s="34"/>
      <c r="S304" s="32"/>
      <c r="T304" s="32"/>
      <c r="U304" s="32"/>
      <c r="V304" s="34"/>
      <c r="W304" s="35"/>
      <c r="X304" s="36"/>
      <c r="Y304" s="45" t="s">
        <v>67</v>
      </c>
      <c r="Z304" s="41" t="s">
        <v>1370</v>
      </c>
      <c r="AA304" s="46" t="s">
        <v>1371</v>
      </c>
      <c r="AB304" s="39" t="s">
        <v>36</v>
      </c>
    </row>
    <row r="305" spans="1:28" ht="29.25" x14ac:dyDescent="0.3">
      <c r="A305" s="442" t="s">
        <v>1373</v>
      </c>
      <c r="B305" s="1074" t="s">
        <v>1374</v>
      </c>
      <c r="C305" s="443">
        <v>2</v>
      </c>
      <c r="D305" s="443">
        <v>16</v>
      </c>
      <c r="E305" s="443" t="s">
        <v>501</v>
      </c>
      <c r="F305" s="444" t="s">
        <v>1350</v>
      </c>
      <c r="G305" s="443" t="s">
        <v>1375</v>
      </c>
      <c r="H305" s="1163" t="s">
        <v>2947</v>
      </c>
      <c r="I305" s="444" t="s">
        <v>1376</v>
      </c>
      <c r="J305" s="445">
        <v>500</v>
      </c>
      <c r="K305" s="209">
        <v>130</v>
      </c>
      <c r="L305" s="446">
        <v>650</v>
      </c>
      <c r="M305" s="447"/>
      <c r="N305" s="448"/>
      <c r="O305" s="448"/>
      <c r="P305" s="449"/>
      <c r="Q305" s="449" t="s">
        <v>1377</v>
      </c>
      <c r="R305" s="449"/>
      <c r="S305" s="448"/>
      <c r="T305" s="448"/>
      <c r="U305" s="448"/>
      <c r="V305" s="449"/>
      <c r="W305" s="450"/>
      <c r="X305" s="451"/>
      <c r="Y305" s="452" t="s">
        <v>506</v>
      </c>
      <c r="Z305" s="453" t="s">
        <v>1378</v>
      </c>
      <c r="AA305" s="454" t="s">
        <v>1379</v>
      </c>
      <c r="AB305" s="455" t="s">
        <v>36</v>
      </c>
    </row>
    <row r="306" spans="1:28" ht="23.25" thickBot="1" x14ac:dyDescent="0.35">
      <c r="A306" s="456" t="s">
        <v>54</v>
      </c>
      <c r="B306" s="1075" t="s">
        <v>1380</v>
      </c>
      <c r="C306" s="457">
        <v>2</v>
      </c>
      <c r="D306" s="457">
        <v>14</v>
      </c>
      <c r="E306" s="457" t="s">
        <v>990</v>
      </c>
      <c r="F306" s="458" t="s">
        <v>1350</v>
      </c>
      <c r="G306" s="457" t="s">
        <v>481</v>
      </c>
      <c r="H306" s="1184" t="s">
        <v>2946</v>
      </c>
      <c r="I306" s="458" t="s">
        <v>1381</v>
      </c>
      <c r="J306" s="459">
        <v>470</v>
      </c>
      <c r="K306" s="460">
        <v>120</v>
      </c>
      <c r="L306" s="461">
        <f>SUM(J306:K306)</f>
        <v>590</v>
      </c>
      <c r="M306" s="462"/>
      <c r="N306" s="463"/>
      <c r="O306" s="463"/>
      <c r="P306" s="464"/>
      <c r="Q306" s="464"/>
      <c r="R306" s="464" t="s">
        <v>1382</v>
      </c>
      <c r="S306" s="463"/>
      <c r="T306" s="463"/>
      <c r="U306" s="463"/>
      <c r="V306" s="464"/>
      <c r="W306" s="465"/>
      <c r="X306" s="466"/>
      <c r="Y306" s="467" t="s">
        <v>1383</v>
      </c>
      <c r="Z306" s="468" t="s">
        <v>1384</v>
      </c>
      <c r="AA306" s="469" t="s">
        <v>1385</v>
      </c>
      <c r="AB306" s="470" t="s">
        <v>36</v>
      </c>
    </row>
    <row r="307" spans="1:28" ht="22.5" x14ac:dyDescent="0.3">
      <c r="A307" s="143" t="s">
        <v>70</v>
      </c>
      <c r="B307" s="1076" t="s">
        <v>1386</v>
      </c>
      <c r="C307" s="12">
        <v>3</v>
      </c>
      <c r="D307" s="12">
        <v>18</v>
      </c>
      <c r="E307" s="12" t="s">
        <v>199</v>
      </c>
      <c r="F307" s="13" t="s">
        <v>1387</v>
      </c>
      <c r="G307" s="12" t="s">
        <v>186</v>
      </c>
      <c r="H307" s="1169" t="s">
        <v>3079</v>
      </c>
      <c r="I307" s="13" t="s">
        <v>1388</v>
      </c>
      <c r="J307" s="14">
        <v>580</v>
      </c>
      <c r="K307" s="15">
        <v>30</v>
      </c>
      <c r="L307" s="16">
        <f>SUM(J307:K307)</f>
        <v>610</v>
      </c>
      <c r="M307" s="17"/>
      <c r="N307" s="18"/>
      <c r="O307" s="18"/>
      <c r="P307" s="19"/>
      <c r="Q307" s="19"/>
      <c r="R307" s="19"/>
      <c r="S307" s="18"/>
      <c r="T307" s="18"/>
      <c r="U307" s="18"/>
      <c r="V307" s="19"/>
      <c r="W307" s="19" t="s">
        <v>389</v>
      </c>
      <c r="X307" s="21"/>
      <c r="Y307" s="22" t="s">
        <v>26</v>
      </c>
      <c r="Z307" s="471" t="s">
        <v>1389</v>
      </c>
      <c r="AA307" s="472" t="s">
        <v>1390</v>
      </c>
      <c r="AB307" s="473" t="s">
        <v>36</v>
      </c>
    </row>
    <row r="308" spans="1:28" ht="23.25" thickBot="1" x14ac:dyDescent="0.35">
      <c r="A308" s="125" t="s">
        <v>19</v>
      </c>
      <c r="B308" s="1075" t="s">
        <v>1391</v>
      </c>
      <c r="C308" s="49">
        <v>3</v>
      </c>
      <c r="D308" s="49">
        <v>18</v>
      </c>
      <c r="E308" s="49" t="s">
        <v>222</v>
      </c>
      <c r="F308" s="50" t="s">
        <v>1387</v>
      </c>
      <c r="G308" s="49" t="s">
        <v>23</v>
      </c>
      <c r="H308" s="1159" t="s">
        <v>3060</v>
      </c>
      <c r="I308" s="50" t="s">
        <v>1392</v>
      </c>
      <c r="J308" s="51">
        <v>580</v>
      </c>
      <c r="K308" s="126">
        <v>30</v>
      </c>
      <c r="L308" s="53">
        <v>610</v>
      </c>
      <c r="M308" s="54"/>
      <c r="N308" s="55"/>
      <c r="O308" s="55"/>
      <c r="P308" s="56"/>
      <c r="Q308" s="56"/>
      <c r="R308" s="56"/>
      <c r="S308" s="55"/>
      <c r="T308" s="55"/>
      <c r="U308" s="55"/>
      <c r="V308" s="56"/>
      <c r="W308" s="57" t="s">
        <v>51</v>
      </c>
      <c r="X308" s="58"/>
      <c r="Y308" s="59" t="s">
        <v>33</v>
      </c>
      <c r="Z308" s="127" t="s">
        <v>1393</v>
      </c>
      <c r="AA308" s="374" t="s">
        <v>1394</v>
      </c>
      <c r="AB308" s="134" t="s">
        <v>36</v>
      </c>
    </row>
    <row r="309" spans="1:28" x14ac:dyDescent="0.3">
      <c r="Q309" s="791">
        <v>5</v>
      </c>
      <c r="R309" s="791">
        <v>15</v>
      </c>
      <c r="S309" s="791"/>
      <c r="T309" s="791"/>
      <c r="U309" s="791">
        <v>10</v>
      </c>
      <c r="V309" s="791">
        <v>10</v>
      </c>
      <c r="W309" s="791">
        <v>10</v>
      </c>
      <c r="X309" s="791"/>
      <c r="Y309" s="791"/>
    </row>
  </sheetData>
  <mergeCells count="597">
    <mergeCell ref="WZP189:WZQ189"/>
    <mergeCell ref="XAR189:XAS189"/>
    <mergeCell ref="XBT189:XBU189"/>
    <mergeCell ref="XCV189:XCW189"/>
    <mergeCell ref="XDX189:XDY189"/>
    <mergeCell ref="XEZ189:XFA189"/>
    <mergeCell ref="WTD189:WTE189"/>
    <mergeCell ref="WUF189:WUG189"/>
    <mergeCell ref="WVH189:WVI189"/>
    <mergeCell ref="WWJ189:WWK189"/>
    <mergeCell ref="WXL189:WXM189"/>
    <mergeCell ref="WYN189:WYO189"/>
    <mergeCell ref="WMR189:WMS189"/>
    <mergeCell ref="WNT189:WNU189"/>
    <mergeCell ref="WOV189:WOW189"/>
    <mergeCell ref="WPX189:WPY189"/>
    <mergeCell ref="WQZ189:WRA189"/>
    <mergeCell ref="WSB189:WSC189"/>
    <mergeCell ref="WGF189:WGG189"/>
    <mergeCell ref="WHH189:WHI189"/>
    <mergeCell ref="WIJ189:WIK189"/>
    <mergeCell ref="WJL189:WJM189"/>
    <mergeCell ref="WKN189:WKO189"/>
    <mergeCell ref="WLP189:WLQ189"/>
    <mergeCell ref="VZT189:VZU189"/>
    <mergeCell ref="WAV189:WAW189"/>
    <mergeCell ref="WBX189:WBY189"/>
    <mergeCell ref="WCZ189:WDA189"/>
    <mergeCell ref="WEB189:WEC189"/>
    <mergeCell ref="WFD189:WFE189"/>
    <mergeCell ref="VTH189:VTI189"/>
    <mergeCell ref="VUJ189:VUK189"/>
    <mergeCell ref="VVL189:VVM189"/>
    <mergeCell ref="VWN189:VWO189"/>
    <mergeCell ref="VXP189:VXQ189"/>
    <mergeCell ref="VYR189:VYS189"/>
    <mergeCell ref="VMV189:VMW189"/>
    <mergeCell ref="VNX189:VNY189"/>
    <mergeCell ref="VOZ189:VPA189"/>
    <mergeCell ref="VQB189:VQC189"/>
    <mergeCell ref="VRD189:VRE189"/>
    <mergeCell ref="VSF189:VSG189"/>
    <mergeCell ref="VGJ189:VGK189"/>
    <mergeCell ref="VHL189:VHM189"/>
    <mergeCell ref="VIN189:VIO189"/>
    <mergeCell ref="VJP189:VJQ189"/>
    <mergeCell ref="VKR189:VKS189"/>
    <mergeCell ref="VLT189:VLU189"/>
    <mergeCell ref="UZX189:UZY189"/>
    <mergeCell ref="VAZ189:VBA189"/>
    <mergeCell ref="VCB189:VCC189"/>
    <mergeCell ref="VDD189:VDE189"/>
    <mergeCell ref="VEF189:VEG189"/>
    <mergeCell ref="VFH189:VFI189"/>
    <mergeCell ref="UTL189:UTM189"/>
    <mergeCell ref="UUN189:UUO189"/>
    <mergeCell ref="UVP189:UVQ189"/>
    <mergeCell ref="UWR189:UWS189"/>
    <mergeCell ref="UXT189:UXU189"/>
    <mergeCell ref="UYV189:UYW189"/>
    <mergeCell ref="UMZ189:UNA189"/>
    <mergeCell ref="UOB189:UOC189"/>
    <mergeCell ref="UPD189:UPE189"/>
    <mergeCell ref="UQF189:UQG189"/>
    <mergeCell ref="URH189:URI189"/>
    <mergeCell ref="USJ189:USK189"/>
    <mergeCell ref="UGN189:UGO189"/>
    <mergeCell ref="UHP189:UHQ189"/>
    <mergeCell ref="UIR189:UIS189"/>
    <mergeCell ref="UJT189:UJU189"/>
    <mergeCell ref="UKV189:UKW189"/>
    <mergeCell ref="ULX189:ULY189"/>
    <mergeCell ref="UAB189:UAC189"/>
    <mergeCell ref="UBD189:UBE189"/>
    <mergeCell ref="UCF189:UCG189"/>
    <mergeCell ref="UDH189:UDI189"/>
    <mergeCell ref="UEJ189:UEK189"/>
    <mergeCell ref="UFL189:UFM189"/>
    <mergeCell ref="TTP189:TTQ189"/>
    <mergeCell ref="TUR189:TUS189"/>
    <mergeCell ref="TVT189:TVU189"/>
    <mergeCell ref="TWV189:TWW189"/>
    <mergeCell ref="TXX189:TXY189"/>
    <mergeCell ref="TYZ189:TZA189"/>
    <mergeCell ref="TND189:TNE189"/>
    <mergeCell ref="TOF189:TOG189"/>
    <mergeCell ref="TPH189:TPI189"/>
    <mergeCell ref="TQJ189:TQK189"/>
    <mergeCell ref="TRL189:TRM189"/>
    <mergeCell ref="TSN189:TSO189"/>
    <mergeCell ref="TGR189:TGS189"/>
    <mergeCell ref="THT189:THU189"/>
    <mergeCell ref="TIV189:TIW189"/>
    <mergeCell ref="TJX189:TJY189"/>
    <mergeCell ref="TKZ189:TLA189"/>
    <mergeCell ref="TMB189:TMC189"/>
    <mergeCell ref="TAF189:TAG189"/>
    <mergeCell ref="TBH189:TBI189"/>
    <mergeCell ref="TCJ189:TCK189"/>
    <mergeCell ref="TDL189:TDM189"/>
    <mergeCell ref="TEN189:TEO189"/>
    <mergeCell ref="TFP189:TFQ189"/>
    <mergeCell ref="STT189:STU189"/>
    <mergeCell ref="SUV189:SUW189"/>
    <mergeCell ref="SVX189:SVY189"/>
    <mergeCell ref="SWZ189:SXA189"/>
    <mergeCell ref="SYB189:SYC189"/>
    <mergeCell ref="SZD189:SZE189"/>
    <mergeCell ref="SNH189:SNI189"/>
    <mergeCell ref="SOJ189:SOK189"/>
    <mergeCell ref="SPL189:SPM189"/>
    <mergeCell ref="SQN189:SQO189"/>
    <mergeCell ref="SRP189:SRQ189"/>
    <mergeCell ref="SSR189:SSS189"/>
    <mergeCell ref="SGV189:SGW189"/>
    <mergeCell ref="SHX189:SHY189"/>
    <mergeCell ref="SIZ189:SJA189"/>
    <mergeCell ref="SKB189:SKC189"/>
    <mergeCell ref="SLD189:SLE189"/>
    <mergeCell ref="SMF189:SMG189"/>
    <mergeCell ref="SAJ189:SAK189"/>
    <mergeCell ref="SBL189:SBM189"/>
    <mergeCell ref="SCN189:SCO189"/>
    <mergeCell ref="SDP189:SDQ189"/>
    <mergeCell ref="SER189:SES189"/>
    <mergeCell ref="SFT189:SFU189"/>
    <mergeCell ref="RTX189:RTY189"/>
    <mergeCell ref="RUZ189:RVA189"/>
    <mergeCell ref="RWB189:RWC189"/>
    <mergeCell ref="RXD189:RXE189"/>
    <mergeCell ref="RYF189:RYG189"/>
    <mergeCell ref="RZH189:RZI189"/>
    <mergeCell ref="RNL189:RNM189"/>
    <mergeCell ref="RON189:ROO189"/>
    <mergeCell ref="RPP189:RPQ189"/>
    <mergeCell ref="RQR189:RQS189"/>
    <mergeCell ref="RRT189:RRU189"/>
    <mergeCell ref="RSV189:RSW189"/>
    <mergeCell ref="RGZ189:RHA189"/>
    <mergeCell ref="RIB189:RIC189"/>
    <mergeCell ref="RJD189:RJE189"/>
    <mergeCell ref="RKF189:RKG189"/>
    <mergeCell ref="RLH189:RLI189"/>
    <mergeCell ref="RMJ189:RMK189"/>
    <mergeCell ref="RAN189:RAO189"/>
    <mergeCell ref="RBP189:RBQ189"/>
    <mergeCell ref="RCR189:RCS189"/>
    <mergeCell ref="RDT189:RDU189"/>
    <mergeCell ref="REV189:REW189"/>
    <mergeCell ref="RFX189:RFY189"/>
    <mergeCell ref="QUB189:QUC189"/>
    <mergeCell ref="QVD189:QVE189"/>
    <mergeCell ref="QWF189:QWG189"/>
    <mergeCell ref="QXH189:QXI189"/>
    <mergeCell ref="QYJ189:QYK189"/>
    <mergeCell ref="QZL189:QZM189"/>
    <mergeCell ref="QNP189:QNQ189"/>
    <mergeCell ref="QOR189:QOS189"/>
    <mergeCell ref="QPT189:QPU189"/>
    <mergeCell ref="QQV189:QQW189"/>
    <mergeCell ref="QRX189:QRY189"/>
    <mergeCell ref="QSZ189:QTA189"/>
    <mergeCell ref="QHD189:QHE189"/>
    <mergeCell ref="QIF189:QIG189"/>
    <mergeCell ref="QJH189:QJI189"/>
    <mergeCell ref="QKJ189:QKK189"/>
    <mergeCell ref="QLL189:QLM189"/>
    <mergeCell ref="QMN189:QMO189"/>
    <mergeCell ref="QAR189:QAS189"/>
    <mergeCell ref="QBT189:QBU189"/>
    <mergeCell ref="QCV189:QCW189"/>
    <mergeCell ref="QDX189:QDY189"/>
    <mergeCell ref="QEZ189:QFA189"/>
    <mergeCell ref="QGB189:QGC189"/>
    <mergeCell ref="PUF189:PUG189"/>
    <mergeCell ref="PVH189:PVI189"/>
    <mergeCell ref="PWJ189:PWK189"/>
    <mergeCell ref="PXL189:PXM189"/>
    <mergeCell ref="PYN189:PYO189"/>
    <mergeCell ref="PZP189:PZQ189"/>
    <mergeCell ref="PNT189:PNU189"/>
    <mergeCell ref="POV189:POW189"/>
    <mergeCell ref="PPX189:PPY189"/>
    <mergeCell ref="PQZ189:PRA189"/>
    <mergeCell ref="PSB189:PSC189"/>
    <mergeCell ref="PTD189:PTE189"/>
    <mergeCell ref="PHH189:PHI189"/>
    <mergeCell ref="PIJ189:PIK189"/>
    <mergeCell ref="PJL189:PJM189"/>
    <mergeCell ref="PKN189:PKO189"/>
    <mergeCell ref="PLP189:PLQ189"/>
    <mergeCell ref="PMR189:PMS189"/>
    <mergeCell ref="PAV189:PAW189"/>
    <mergeCell ref="PBX189:PBY189"/>
    <mergeCell ref="PCZ189:PDA189"/>
    <mergeCell ref="PEB189:PEC189"/>
    <mergeCell ref="PFD189:PFE189"/>
    <mergeCell ref="PGF189:PGG189"/>
    <mergeCell ref="OUJ189:OUK189"/>
    <mergeCell ref="OVL189:OVM189"/>
    <mergeCell ref="OWN189:OWO189"/>
    <mergeCell ref="OXP189:OXQ189"/>
    <mergeCell ref="OYR189:OYS189"/>
    <mergeCell ref="OZT189:OZU189"/>
    <mergeCell ref="ONX189:ONY189"/>
    <mergeCell ref="OOZ189:OPA189"/>
    <mergeCell ref="OQB189:OQC189"/>
    <mergeCell ref="ORD189:ORE189"/>
    <mergeCell ref="OSF189:OSG189"/>
    <mergeCell ref="OTH189:OTI189"/>
    <mergeCell ref="OHL189:OHM189"/>
    <mergeCell ref="OIN189:OIO189"/>
    <mergeCell ref="OJP189:OJQ189"/>
    <mergeCell ref="OKR189:OKS189"/>
    <mergeCell ref="OLT189:OLU189"/>
    <mergeCell ref="OMV189:OMW189"/>
    <mergeCell ref="OAZ189:OBA189"/>
    <mergeCell ref="OCB189:OCC189"/>
    <mergeCell ref="ODD189:ODE189"/>
    <mergeCell ref="OEF189:OEG189"/>
    <mergeCell ref="OFH189:OFI189"/>
    <mergeCell ref="OGJ189:OGK189"/>
    <mergeCell ref="NUN189:NUO189"/>
    <mergeCell ref="NVP189:NVQ189"/>
    <mergeCell ref="NWR189:NWS189"/>
    <mergeCell ref="NXT189:NXU189"/>
    <mergeCell ref="NYV189:NYW189"/>
    <mergeCell ref="NZX189:NZY189"/>
    <mergeCell ref="NOB189:NOC189"/>
    <mergeCell ref="NPD189:NPE189"/>
    <mergeCell ref="NQF189:NQG189"/>
    <mergeCell ref="NRH189:NRI189"/>
    <mergeCell ref="NSJ189:NSK189"/>
    <mergeCell ref="NTL189:NTM189"/>
    <mergeCell ref="NHP189:NHQ189"/>
    <mergeCell ref="NIR189:NIS189"/>
    <mergeCell ref="NJT189:NJU189"/>
    <mergeCell ref="NKV189:NKW189"/>
    <mergeCell ref="NLX189:NLY189"/>
    <mergeCell ref="NMZ189:NNA189"/>
    <mergeCell ref="NBD189:NBE189"/>
    <mergeCell ref="NCF189:NCG189"/>
    <mergeCell ref="NDH189:NDI189"/>
    <mergeCell ref="NEJ189:NEK189"/>
    <mergeCell ref="NFL189:NFM189"/>
    <mergeCell ref="NGN189:NGO189"/>
    <mergeCell ref="MUR189:MUS189"/>
    <mergeCell ref="MVT189:MVU189"/>
    <mergeCell ref="MWV189:MWW189"/>
    <mergeCell ref="MXX189:MXY189"/>
    <mergeCell ref="MYZ189:MZA189"/>
    <mergeCell ref="NAB189:NAC189"/>
    <mergeCell ref="MOF189:MOG189"/>
    <mergeCell ref="MPH189:MPI189"/>
    <mergeCell ref="MQJ189:MQK189"/>
    <mergeCell ref="MRL189:MRM189"/>
    <mergeCell ref="MSN189:MSO189"/>
    <mergeCell ref="MTP189:MTQ189"/>
    <mergeCell ref="MHT189:MHU189"/>
    <mergeCell ref="MIV189:MIW189"/>
    <mergeCell ref="MJX189:MJY189"/>
    <mergeCell ref="MKZ189:MLA189"/>
    <mergeCell ref="MMB189:MMC189"/>
    <mergeCell ref="MND189:MNE189"/>
    <mergeCell ref="MBH189:MBI189"/>
    <mergeCell ref="MCJ189:MCK189"/>
    <mergeCell ref="MDL189:MDM189"/>
    <mergeCell ref="MEN189:MEO189"/>
    <mergeCell ref="MFP189:MFQ189"/>
    <mergeCell ref="MGR189:MGS189"/>
    <mergeCell ref="LUV189:LUW189"/>
    <mergeCell ref="LVX189:LVY189"/>
    <mergeCell ref="LWZ189:LXA189"/>
    <mergeCell ref="LYB189:LYC189"/>
    <mergeCell ref="LZD189:LZE189"/>
    <mergeCell ref="MAF189:MAG189"/>
    <mergeCell ref="LOJ189:LOK189"/>
    <mergeCell ref="LPL189:LPM189"/>
    <mergeCell ref="LQN189:LQO189"/>
    <mergeCell ref="LRP189:LRQ189"/>
    <mergeCell ref="LSR189:LSS189"/>
    <mergeCell ref="LTT189:LTU189"/>
    <mergeCell ref="LHX189:LHY189"/>
    <mergeCell ref="LIZ189:LJA189"/>
    <mergeCell ref="LKB189:LKC189"/>
    <mergeCell ref="LLD189:LLE189"/>
    <mergeCell ref="LMF189:LMG189"/>
    <mergeCell ref="LNH189:LNI189"/>
    <mergeCell ref="LBL189:LBM189"/>
    <mergeCell ref="LCN189:LCO189"/>
    <mergeCell ref="LDP189:LDQ189"/>
    <mergeCell ref="LER189:LES189"/>
    <mergeCell ref="LFT189:LFU189"/>
    <mergeCell ref="LGV189:LGW189"/>
    <mergeCell ref="KUZ189:KVA189"/>
    <mergeCell ref="KWB189:KWC189"/>
    <mergeCell ref="KXD189:KXE189"/>
    <mergeCell ref="KYF189:KYG189"/>
    <mergeCell ref="KZH189:KZI189"/>
    <mergeCell ref="LAJ189:LAK189"/>
    <mergeCell ref="KON189:KOO189"/>
    <mergeCell ref="KPP189:KPQ189"/>
    <mergeCell ref="KQR189:KQS189"/>
    <mergeCell ref="KRT189:KRU189"/>
    <mergeCell ref="KSV189:KSW189"/>
    <mergeCell ref="KTX189:KTY189"/>
    <mergeCell ref="KIB189:KIC189"/>
    <mergeCell ref="KJD189:KJE189"/>
    <mergeCell ref="KKF189:KKG189"/>
    <mergeCell ref="KLH189:KLI189"/>
    <mergeCell ref="KMJ189:KMK189"/>
    <mergeCell ref="KNL189:KNM189"/>
    <mergeCell ref="KBP189:KBQ189"/>
    <mergeCell ref="KCR189:KCS189"/>
    <mergeCell ref="KDT189:KDU189"/>
    <mergeCell ref="KEV189:KEW189"/>
    <mergeCell ref="KFX189:KFY189"/>
    <mergeCell ref="KGZ189:KHA189"/>
    <mergeCell ref="JVD189:JVE189"/>
    <mergeCell ref="JWF189:JWG189"/>
    <mergeCell ref="JXH189:JXI189"/>
    <mergeCell ref="JYJ189:JYK189"/>
    <mergeCell ref="JZL189:JZM189"/>
    <mergeCell ref="KAN189:KAO189"/>
    <mergeCell ref="JOR189:JOS189"/>
    <mergeCell ref="JPT189:JPU189"/>
    <mergeCell ref="JQV189:JQW189"/>
    <mergeCell ref="JRX189:JRY189"/>
    <mergeCell ref="JSZ189:JTA189"/>
    <mergeCell ref="JUB189:JUC189"/>
    <mergeCell ref="JIF189:JIG189"/>
    <mergeCell ref="JJH189:JJI189"/>
    <mergeCell ref="JKJ189:JKK189"/>
    <mergeCell ref="JLL189:JLM189"/>
    <mergeCell ref="JMN189:JMO189"/>
    <mergeCell ref="JNP189:JNQ189"/>
    <mergeCell ref="JBT189:JBU189"/>
    <mergeCell ref="JCV189:JCW189"/>
    <mergeCell ref="JDX189:JDY189"/>
    <mergeCell ref="JEZ189:JFA189"/>
    <mergeCell ref="JGB189:JGC189"/>
    <mergeCell ref="JHD189:JHE189"/>
    <mergeCell ref="IVH189:IVI189"/>
    <mergeCell ref="IWJ189:IWK189"/>
    <mergeCell ref="IXL189:IXM189"/>
    <mergeCell ref="IYN189:IYO189"/>
    <mergeCell ref="IZP189:IZQ189"/>
    <mergeCell ref="JAR189:JAS189"/>
    <mergeCell ref="IOV189:IOW189"/>
    <mergeCell ref="IPX189:IPY189"/>
    <mergeCell ref="IQZ189:IRA189"/>
    <mergeCell ref="ISB189:ISC189"/>
    <mergeCell ref="ITD189:ITE189"/>
    <mergeCell ref="IUF189:IUG189"/>
    <mergeCell ref="IIJ189:IIK189"/>
    <mergeCell ref="IJL189:IJM189"/>
    <mergeCell ref="IKN189:IKO189"/>
    <mergeCell ref="ILP189:ILQ189"/>
    <mergeCell ref="IMR189:IMS189"/>
    <mergeCell ref="INT189:INU189"/>
    <mergeCell ref="IBX189:IBY189"/>
    <mergeCell ref="ICZ189:IDA189"/>
    <mergeCell ref="IEB189:IEC189"/>
    <mergeCell ref="IFD189:IFE189"/>
    <mergeCell ref="IGF189:IGG189"/>
    <mergeCell ref="IHH189:IHI189"/>
    <mergeCell ref="HVL189:HVM189"/>
    <mergeCell ref="HWN189:HWO189"/>
    <mergeCell ref="HXP189:HXQ189"/>
    <mergeCell ref="HYR189:HYS189"/>
    <mergeCell ref="HZT189:HZU189"/>
    <mergeCell ref="IAV189:IAW189"/>
    <mergeCell ref="HOZ189:HPA189"/>
    <mergeCell ref="HQB189:HQC189"/>
    <mergeCell ref="HRD189:HRE189"/>
    <mergeCell ref="HSF189:HSG189"/>
    <mergeCell ref="HTH189:HTI189"/>
    <mergeCell ref="HUJ189:HUK189"/>
    <mergeCell ref="HIN189:HIO189"/>
    <mergeCell ref="HJP189:HJQ189"/>
    <mergeCell ref="HKR189:HKS189"/>
    <mergeCell ref="HLT189:HLU189"/>
    <mergeCell ref="HMV189:HMW189"/>
    <mergeCell ref="HNX189:HNY189"/>
    <mergeCell ref="HCB189:HCC189"/>
    <mergeCell ref="HDD189:HDE189"/>
    <mergeCell ref="HEF189:HEG189"/>
    <mergeCell ref="HFH189:HFI189"/>
    <mergeCell ref="HGJ189:HGK189"/>
    <mergeCell ref="HHL189:HHM189"/>
    <mergeCell ref="GVP189:GVQ189"/>
    <mergeCell ref="GWR189:GWS189"/>
    <mergeCell ref="GXT189:GXU189"/>
    <mergeCell ref="GYV189:GYW189"/>
    <mergeCell ref="GZX189:GZY189"/>
    <mergeCell ref="HAZ189:HBA189"/>
    <mergeCell ref="GPD189:GPE189"/>
    <mergeCell ref="GQF189:GQG189"/>
    <mergeCell ref="GRH189:GRI189"/>
    <mergeCell ref="GSJ189:GSK189"/>
    <mergeCell ref="GTL189:GTM189"/>
    <mergeCell ref="GUN189:GUO189"/>
    <mergeCell ref="GIR189:GIS189"/>
    <mergeCell ref="GJT189:GJU189"/>
    <mergeCell ref="GKV189:GKW189"/>
    <mergeCell ref="GLX189:GLY189"/>
    <mergeCell ref="GMZ189:GNA189"/>
    <mergeCell ref="GOB189:GOC189"/>
    <mergeCell ref="GCF189:GCG189"/>
    <mergeCell ref="GDH189:GDI189"/>
    <mergeCell ref="GEJ189:GEK189"/>
    <mergeCell ref="GFL189:GFM189"/>
    <mergeCell ref="GGN189:GGO189"/>
    <mergeCell ref="GHP189:GHQ189"/>
    <mergeCell ref="FVT189:FVU189"/>
    <mergeCell ref="FWV189:FWW189"/>
    <mergeCell ref="FXX189:FXY189"/>
    <mergeCell ref="FYZ189:FZA189"/>
    <mergeCell ref="GAB189:GAC189"/>
    <mergeCell ref="GBD189:GBE189"/>
    <mergeCell ref="FPH189:FPI189"/>
    <mergeCell ref="FQJ189:FQK189"/>
    <mergeCell ref="FRL189:FRM189"/>
    <mergeCell ref="FSN189:FSO189"/>
    <mergeCell ref="FTP189:FTQ189"/>
    <mergeCell ref="FUR189:FUS189"/>
    <mergeCell ref="FIV189:FIW189"/>
    <mergeCell ref="FJX189:FJY189"/>
    <mergeCell ref="FKZ189:FLA189"/>
    <mergeCell ref="FMB189:FMC189"/>
    <mergeCell ref="FND189:FNE189"/>
    <mergeCell ref="FOF189:FOG189"/>
    <mergeCell ref="FCJ189:FCK189"/>
    <mergeCell ref="FDL189:FDM189"/>
    <mergeCell ref="FEN189:FEO189"/>
    <mergeCell ref="FFP189:FFQ189"/>
    <mergeCell ref="FGR189:FGS189"/>
    <mergeCell ref="FHT189:FHU189"/>
    <mergeCell ref="EVX189:EVY189"/>
    <mergeCell ref="EWZ189:EXA189"/>
    <mergeCell ref="EYB189:EYC189"/>
    <mergeCell ref="EZD189:EZE189"/>
    <mergeCell ref="FAF189:FAG189"/>
    <mergeCell ref="FBH189:FBI189"/>
    <mergeCell ref="EPL189:EPM189"/>
    <mergeCell ref="EQN189:EQO189"/>
    <mergeCell ref="ERP189:ERQ189"/>
    <mergeCell ref="ESR189:ESS189"/>
    <mergeCell ref="ETT189:ETU189"/>
    <mergeCell ref="EUV189:EUW189"/>
    <mergeCell ref="EIZ189:EJA189"/>
    <mergeCell ref="EKB189:EKC189"/>
    <mergeCell ref="ELD189:ELE189"/>
    <mergeCell ref="EMF189:EMG189"/>
    <mergeCell ref="ENH189:ENI189"/>
    <mergeCell ref="EOJ189:EOK189"/>
    <mergeCell ref="ECN189:ECO189"/>
    <mergeCell ref="EDP189:EDQ189"/>
    <mergeCell ref="EER189:EES189"/>
    <mergeCell ref="EFT189:EFU189"/>
    <mergeCell ref="EGV189:EGW189"/>
    <mergeCell ref="EHX189:EHY189"/>
    <mergeCell ref="DWB189:DWC189"/>
    <mergeCell ref="DXD189:DXE189"/>
    <mergeCell ref="DYF189:DYG189"/>
    <mergeCell ref="DZH189:DZI189"/>
    <mergeCell ref="EAJ189:EAK189"/>
    <mergeCell ref="EBL189:EBM189"/>
    <mergeCell ref="DPP189:DPQ189"/>
    <mergeCell ref="DQR189:DQS189"/>
    <mergeCell ref="DRT189:DRU189"/>
    <mergeCell ref="DSV189:DSW189"/>
    <mergeCell ref="DTX189:DTY189"/>
    <mergeCell ref="DUZ189:DVA189"/>
    <mergeCell ref="DJD189:DJE189"/>
    <mergeCell ref="DKF189:DKG189"/>
    <mergeCell ref="DLH189:DLI189"/>
    <mergeCell ref="DMJ189:DMK189"/>
    <mergeCell ref="DNL189:DNM189"/>
    <mergeCell ref="DON189:DOO189"/>
    <mergeCell ref="DCR189:DCS189"/>
    <mergeCell ref="DDT189:DDU189"/>
    <mergeCell ref="DEV189:DEW189"/>
    <mergeCell ref="DFX189:DFY189"/>
    <mergeCell ref="DGZ189:DHA189"/>
    <mergeCell ref="DIB189:DIC189"/>
    <mergeCell ref="CWF189:CWG189"/>
    <mergeCell ref="CXH189:CXI189"/>
    <mergeCell ref="CYJ189:CYK189"/>
    <mergeCell ref="CZL189:CZM189"/>
    <mergeCell ref="DAN189:DAO189"/>
    <mergeCell ref="DBP189:DBQ189"/>
    <mergeCell ref="CPT189:CPU189"/>
    <mergeCell ref="CQV189:CQW189"/>
    <mergeCell ref="CRX189:CRY189"/>
    <mergeCell ref="CSZ189:CTA189"/>
    <mergeCell ref="CUB189:CUC189"/>
    <mergeCell ref="CVD189:CVE189"/>
    <mergeCell ref="CJH189:CJI189"/>
    <mergeCell ref="CKJ189:CKK189"/>
    <mergeCell ref="CLL189:CLM189"/>
    <mergeCell ref="CMN189:CMO189"/>
    <mergeCell ref="CNP189:CNQ189"/>
    <mergeCell ref="COR189:COS189"/>
    <mergeCell ref="CCV189:CCW189"/>
    <mergeCell ref="CDX189:CDY189"/>
    <mergeCell ref="CEZ189:CFA189"/>
    <mergeCell ref="CGB189:CGC189"/>
    <mergeCell ref="CHD189:CHE189"/>
    <mergeCell ref="CIF189:CIG189"/>
    <mergeCell ref="BWJ189:BWK189"/>
    <mergeCell ref="BXL189:BXM189"/>
    <mergeCell ref="BYN189:BYO189"/>
    <mergeCell ref="BZP189:BZQ189"/>
    <mergeCell ref="CAR189:CAS189"/>
    <mergeCell ref="CBT189:CBU189"/>
    <mergeCell ref="BPX189:BPY189"/>
    <mergeCell ref="BQZ189:BRA189"/>
    <mergeCell ref="BSB189:BSC189"/>
    <mergeCell ref="BTD189:BTE189"/>
    <mergeCell ref="BUF189:BUG189"/>
    <mergeCell ref="BVH189:BVI189"/>
    <mergeCell ref="BJL189:BJM189"/>
    <mergeCell ref="BKN189:BKO189"/>
    <mergeCell ref="BLP189:BLQ189"/>
    <mergeCell ref="BMR189:BMS189"/>
    <mergeCell ref="BNT189:BNU189"/>
    <mergeCell ref="BOV189:BOW189"/>
    <mergeCell ref="BCZ189:BDA189"/>
    <mergeCell ref="BEB189:BEC189"/>
    <mergeCell ref="BFD189:BFE189"/>
    <mergeCell ref="BGF189:BGG189"/>
    <mergeCell ref="BHH189:BHI189"/>
    <mergeCell ref="BIJ189:BIK189"/>
    <mergeCell ref="AWN189:AWO189"/>
    <mergeCell ref="AXP189:AXQ189"/>
    <mergeCell ref="AYR189:AYS189"/>
    <mergeCell ref="AZT189:AZU189"/>
    <mergeCell ref="BAV189:BAW189"/>
    <mergeCell ref="BBX189:BBY189"/>
    <mergeCell ref="AQB189:AQC189"/>
    <mergeCell ref="ARD189:ARE189"/>
    <mergeCell ref="ASF189:ASG189"/>
    <mergeCell ref="ATH189:ATI189"/>
    <mergeCell ref="AUJ189:AUK189"/>
    <mergeCell ref="AVL189:AVM189"/>
    <mergeCell ref="AJP189:AJQ189"/>
    <mergeCell ref="AKR189:AKS189"/>
    <mergeCell ref="ALT189:ALU189"/>
    <mergeCell ref="AMV189:AMW189"/>
    <mergeCell ref="ANX189:ANY189"/>
    <mergeCell ref="AOZ189:APA189"/>
    <mergeCell ref="ADD189:ADE189"/>
    <mergeCell ref="AEF189:AEG189"/>
    <mergeCell ref="AFH189:AFI189"/>
    <mergeCell ref="AGJ189:AGK189"/>
    <mergeCell ref="AHL189:AHM189"/>
    <mergeCell ref="AIN189:AIO189"/>
    <mergeCell ref="WR189:WS189"/>
    <mergeCell ref="XT189:XU189"/>
    <mergeCell ref="YV189:YW189"/>
    <mergeCell ref="ZX189:ZY189"/>
    <mergeCell ref="AAZ189:ABA189"/>
    <mergeCell ref="ACB189:ACC189"/>
    <mergeCell ref="QF189:QG189"/>
    <mergeCell ref="RH189:RI189"/>
    <mergeCell ref="SJ189:SK189"/>
    <mergeCell ref="TL189:TM189"/>
    <mergeCell ref="UN189:UO189"/>
    <mergeCell ref="VP189:VQ189"/>
    <mergeCell ref="JT189:JU189"/>
    <mergeCell ref="KV189:KW189"/>
    <mergeCell ref="LX189:LY189"/>
    <mergeCell ref="MZ189:NA189"/>
    <mergeCell ref="OB189:OC189"/>
    <mergeCell ref="PD189:PE189"/>
    <mergeCell ref="DH189:DI189"/>
    <mergeCell ref="EJ189:EK189"/>
    <mergeCell ref="FL189:FM189"/>
    <mergeCell ref="GN189:GO189"/>
    <mergeCell ref="HP189:HQ189"/>
    <mergeCell ref="IR189:IS189"/>
    <mergeCell ref="BD189:BE189"/>
    <mergeCell ref="CF189:CG189"/>
    <mergeCell ref="Z3:Z4"/>
    <mergeCell ref="AA3:AA4"/>
    <mergeCell ref="AB3:AB4"/>
    <mergeCell ref="A1:AA2"/>
    <mergeCell ref="A3:A4"/>
    <mergeCell ref="B3:B4"/>
    <mergeCell ref="C3:C4"/>
    <mergeCell ref="D3:D4"/>
    <mergeCell ref="E3:E4"/>
    <mergeCell ref="F3:I3"/>
    <mergeCell ref="J3:L3"/>
    <mergeCell ref="M3:X3"/>
    <mergeCell ref="Y3:Y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 지정된 범위</vt:lpstr>
      </vt:variant>
      <vt:variant>
        <vt:i4>2</vt:i4>
      </vt:variant>
    </vt:vector>
  </HeadingPairs>
  <TitlesOfParts>
    <vt:vector size="24" baseType="lpstr">
      <vt:lpstr>1월</vt:lpstr>
      <vt:lpstr>예산 조정</vt:lpstr>
      <vt:lpstr>2월</vt:lpstr>
      <vt:lpstr>예산 조정 (2)</vt:lpstr>
      <vt:lpstr>3월</vt:lpstr>
      <vt:lpstr>예산 조정 (3)</vt:lpstr>
      <vt:lpstr>4월</vt:lpstr>
      <vt:lpstr>5월</vt:lpstr>
      <vt:lpstr>6월</vt:lpstr>
      <vt:lpstr>24 교육 실시 및 완료 현황</vt:lpstr>
      <vt:lpstr>24 교육 지출내역(계산서,상계,환급 등)</vt:lpstr>
      <vt:lpstr>미회신</vt:lpstr>
      <vt:lpstr>7월</vt:lpstr>
      <vt:lpstr>8월</vt:lpstr>
      <vt:lpstr>9월</vt:lpstr>
      <vt:lpstr>10월</vt:lpstr>
      <vt:lpstr>11월</vt:lpstr>
      <vt:lpstr>12월</vt:lpstr>
      <vt:lpstr>5.21명단</vt:lpstr>
      <vt:lpstr>(5월~)_월별 정렬</vt:lpstr>
      <vt:lpstr>(5월~)_팀별 정렬</vt:lpstr>
      <vt:lpstr>기존_팀별정렬</vt:lpstr>
      <vt:lpstr>'24 교육 실시 및 완료 현황'!Print_Area</vt:lpstr>
      <vt:lpstr>'24 교육 실시 및 완료 현황'!Print_Titles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 </cp:lastModifiedBy>
  <cp:lastPrinted>2024-05-19T23:19:35Z</cp:lastPrinted>
  <dcterms:created xsi:type="dcterms:W3CDTF">2023-12-14T00:59:09Z</dcterms:created>
  <dcterms:modified xsi:type="dcterms:W3CDTF">2024-05-24T07:38:38Z</dcterms:modified>
</cp:coreProperties>
</file>