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72D76277-F5F6-4CF6-BC83-45220AA0D8E8}" xr6:coauthVersionLast="47" xr6:coauthVersionMax="47" xr10:uidLastSave="{00000000-0000-0000-0000-000000000000}"/>
  <bookViews>
    <workbookView xWindow="15345" yWindow="2595" windowWidth="38700" windowHeight="15435" xr2:uid="{6F609991-772D-478E-AE7C-DDB0ADB8DE73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  <author>user2</author>
  </authors>
  <commentList>
    <comment ref="A6" authorId="0" shapeId="0" xr:uid="{A562CB1E-9FC6-4DD2-A257-44E7EBBA90A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77202F95-EBF7-4C87-9D46-97E6B9A0D54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C79122F3-771E-4922-8DCB-53E80BDE9C0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  <comment ref="G18" authorId="1" shapeId="0" xr:uid="{5AA22521-0B47-42A6-847C-165635040E3A}">
      <text>
        <r>
          <rPr>
            <sz val="9"/>
            <color indexed="81"/>
            <rFont val="돋움"/>
            <family val="3"/>
            <charset val="129"/>
          </rPr>
          <t>사장님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운전기사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김주현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대리</t>
        </r>
        <r>
          <rPr>
            <sz val="9"/>
            <color indexed="81"/>
            <rFont val="Tahoma"/>
            <family val="2"/>
          </rPr>
          <t xml:space="preserve"> 24.05.08 </t>
        </r>
        <r>
          <rPr>
            <sz val="9"/>
            <color indexed="81"/>
            <rFont val="돋움"/>
            <family val="3"/>
            <charset val="129"/>
          </rPr>
          <t>계약만료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정규직으로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계약종료인지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표시하였습니다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8" authorId="1" shapeId="0" xr:uid="{637D6C78-52EF-4755-BB57-4BCFC3A652C2}">
      <text>
        <r>
          <rPr>
            <b/>
            <sz val="9"/>
            <color indexed="81"/>
            <rFont val="돋움"/>
            <family val="3"/>
            <charset val="129"/>
          </rPr>
          <t>이선모부장님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계약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4485E103-F316-44D6-8CA5-34A03C43DBC5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CDCAFAD0-4B57-464F-8116-BC81F5E6B222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38BF415D-7BC5-49B3-B98F-1DCF781A975E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D9B90CE5-F8EA-45EC-A86A-6938F612219E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BF115112-7551-4812-9CA0-CC9103B1A266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2" shapeId="0" xr:uid="{46DF333E-AAE6-473A-9D31-325A32FCEDEC}">
      <text>
        <r>
          <rPr>
            <b/>
            <sz val="9"/>
            <color indexed="81"/>
            <rFont val="돋움"/>
            <family val="3"/>
            <charset val="129"/>
          </rPr>
          <t>김현정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못정했습니다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<sst xmlns="http://schemas.openxmlformats.org/spreadsheetml/2006/main" count="206" uniqueCount="175">
  <si>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</si>
  <si>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</si>
  <si>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</si>
  <si>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</si>
  <si>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</si>
  <si>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</si>
  <si>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</si>
  <si>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</si>
  <si>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</si>
  <si>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</si>
  <si>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</si>
  <si>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</si>
  <si>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</si>
  <si>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</si>
  <si>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</si>
  <si>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</si>
  <si>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</si>
  <si>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</si>
  <si>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</si>
  <si>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</si>
  <si>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</si>
  <si>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</si>
  <si>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</si>
  <si>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</si>
  <si>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</si>
  <si>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</si>
  <si>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</si>
  <si>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</si>
  <si>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</si>
  <si>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</si>
  <si>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</si>
  <si>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</si>
  <si>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</si>
  <si>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</si>
  <si>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</si>
  <si>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</si>
  <si>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</si>
  <si>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신규채용(경력)</t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</si>
  <si>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</si>
  <si>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</si>
  <si>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</si>
  <si>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</si>
  <si>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</si>
  <si>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</si>
  <si>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</si>
  <si>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</si>
  <si>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퇴직</t>
    <phoneticPr fontId="5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</si>
  <si>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</si>
  <si>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</si>
  <si>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>계약만료</t>
    <phoneticPr fontId="5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</si>
  <si>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</si>
  <si>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</si>
  <si>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</si>
  <si>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</si>
  <si>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</si>
  <si>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</si>
  <si>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</si>
  <si>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</si>
  <si>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</si>
  <si>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</si>
  <si>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</si>
  <si>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</si>
  <si>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</si>
  <si>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</si>
  <si>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</si>
  <si>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</si>
  <si>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</si>
  <si>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</si>
  <si>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</si>
  <si>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</si>
  <si>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</si>
  <si>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</si>
  <si>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</si>
  <si>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</si>
  <si>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</si>
  <si>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</si>
  <si>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</si>
  <si>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</si>
  <si>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</si>
  <si>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</si>
  <si>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</si>
  <si>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</si>
  <si>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김헌국</t>
    <phoneticPr fontId="5" type="noConversion"/>
  </si>
  <si>
    <t>수행기사</t>
    <phoneticPr fontId="5" type="noConversion"/>
  </si>
  <si>
    <t>경력</t>
    <phoneticPr fontId="5" type="noConversion"/>
  </si>
  <si>
    <t>급여, 4대보험, 원천세, 증명서관리</t>
    <phoneticPr fontId="5" type="noConversion"/>
  </si>
  <si>
    <t>과장</t>
    <phoneticPr fontId="5" type="noConversion"/>
  </si>
  <si>
    <t>전형수</t>
    <phoneticPr fontId="5" type="noConversion"/>
  </si>
  <si>
    <t>주주총회 운영 및 전반적인 에코팀 업무 관리</t>
    <phoneticPr fontId="5" type="noConversion"/>
  </si>
  <si>
    <t>계장</t>
    <phoneticPr fontId="5" type="noConversion"/>
  </si>
  <si>
    <t>박상욱</t>
    <phoneticPr fontId="5" type="noConversion"/>
  </si>
  <si>
    <t>급여, 특허관리</t>
    <phoneticPr fontId="5" type="noConversion"/>
  </si>
  <si>
    <t>주임</t>
    <phoneticPr fontId="5" type="noConversion"/>
  </si>
  <si>
    <t>신백경</t>
    <phoneticPr fontId="5" type="noConversion"/>
  </si>
  <si>
    <t>출장관리, 우리사주, 계약관리, 차량관리, 자산관리</t>
    <phoneticPr fontId="5" type="noConversion"/>
  </si>
  <si>
    <t>사원</t>
    <phoneticPr fontId="5" type="noConversion"/>
  </si>
  <si>
    <t>홍지애</t>
    <phoneticPr fontId="5" type="noConversion"/>
  </si>
  <si>
    <t>김현정</t>
    <phoneticPr fontId="5" type="noConversion"/>
  </si>
  <si>
    <t>용역관리, 비품관리, 경상조, 학자금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</si>
  <si>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</si>
  <si>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</si>
  <si>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</si>
  <si>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</si>
  <si>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</si>
  <si>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</si>
  <si>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</si>
  <si>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</si>
  <si>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</si>
  <si>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</si>
  <si>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</si>
  <si>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</si>
  <si>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</si>
  <si>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</si>
  <si>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</si>
  <si>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</si>
  <si>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</si>
  <si>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</si>
  <si>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</si>
  <si>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</si>
  <si>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</si>
  <si>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</si>
  <si>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</si>
  <si>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</si>
  <si>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</si>
  <si>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</si>
  <si>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</si>
  <si>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41" type="noConversion"/>
  </si>
  <si>
    <t>사내근로복지기금 결산 및 세무신고</t>
    <phoneticPr fontId="14" type="noConversion"/>
  </si>
  <si>
    <t>CFO아카데미</t>
    <phoneticPr fontId="14" type="noConversion"/>
  </si>
  <si>
    <t>에코팀</t>
    <phoneticPr fontId="41" type="noConversion"/>
  </si>
  <si>
    <t>계장</t>
    <phoneticPr fontId="14" type="noConversion"/>
  </si>
  <si>
    <t>박상욱</t>
    <phoneticPr fontId="14" type="noConversion"/>
  </si>
  <si>
    <t>23
24</t>
    <phoneticPr fontId="5" type="noConversion"/>
  </si>
  <si>
    <t>서울</t>
    <phoneticPr fontId="14" type="noConversion"/>
  </si>
  <si>
    <t>사내복지근로기금 지식 습득</t>
    <phoneticPr fontId="5" type="noConversion"/>
  </si>
  <si>
    <t>사내복지근로기금 결산진행</t>
    <phoneticPr fontId="5" type="noConversion"/>
  </si>
  <si>
    <t>① 교육종류 : 대면 - 교육기관에 참석하여 대면으로 진행하는 교육</t>
    <phoneticPr fontId="14" type="noConversion"/>
  </si>
  <si>
    <t>대면</t>
    <phoneticPr fontId="14" type="noConversion"/>
  </si>
  <si>
    <t>기업 부동산 자산 관리 실무</t>
    <phoneticPr fontId="14" type="noConversion"/>
  </si>
  <si>
    <t>KPC</t>
    <phoneticPr fontId="14" type="noConversion"/>
  </si>
  <si>
    <t>주임</t>
    <phoneticPr fontId="14" type="noConversion"/>
  </si>
  <si>
    <t>신백경</t>
    <phoneticPr fontId="14" type="noConversion"/>
  </si>
  <si>
    <t>25
27</t>
    <phoneticPr fontId="5" type="noConversion"/>
  </si>
  <si>
    <t>자산관리 지식습득</t>
    <phoneticPr fontId="5" type="noConversion"/>
  </si>
  <si>
    <t>효율적인 자산관리</t>
    <phoneticPr fontId="5" type="noConversion"/>
  </si>
  <si>
    <t>비대면 - 비대면(zoom)으로 진행하는 실시간 라이브 교육</t>
    <phoneticPr fontId="5" type="noConversion"/>
  </si>
  <si>
    <t>대면</t>
    <phoneticPr fontId="5" type="noConversion"/>
  </si>
  <si>
    <t>부동산 등기 분석 실무</t>
    <phoneticPr fontId="5" type="noConversion"/>
  </si>
  <si>
    <t>KPC</t>
    <phoneticPr fontId="5" type="noConversion"/>
  </si>
  <si>
    <t>3
5</t>
    <phoneticPr fontId="5" type="noConversion"/>
  </si>
  <si>
    <t>서울</t>
    <phoneticPr fontId="5" type="noConversion"/>
  </si>
  <si>
    <t>부동산 등기 업무 지식습득</t>
    <phoneticPr fontId="5" type="noConversion"/>
  </si>
  <si>
    <t>자산 매매 및 매각 관련 업무 적용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</si>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</sst>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6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6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6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6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6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6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7" fillId="0" borderId="1" xfId="4" applyFont="1" applyBorder="1" applyProtection="1">
      <alignment vertical="center"/>
      <protection locked="0" hidden="1"/>
    </xf>
    <xf numFmtId="0" fontId="38" fillId="0" borderId="1" xfId="4" applyFont="1" applyBorder="1" applyProtection="1">
      <alignment vertical="center"/>
      <protection locked="0" hidden="1"/>
    </xf>
    <xf numFmtId="0" fontId="39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40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42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43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42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42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42" fillId="3" borderId="139" xfId="4" applyNumberFormat="1" applyFont="1" applyFill="1" applyBorder="1" applyAlignment="1" applyProtection="1">
      <alignment horizontal="right" vertical="center"/>
      <protection hidden="1"/>
    </xf>
    <xf numFmtId="178" fontId="42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44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0028FEB1-3D96-4503-9133-CAC80BD35C35}"/>
    <cellStyle name="표준 41" xfId="4" xr:uid="{0C62FBF9-C58B-4420-9E6F-8AF0F8DA504B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433EC23-352C-4387-99DC-97064D35B791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228600</xdr:rowOff>
    </xdr:from>
    <xdr:to>
      <xdr:col>15</xdr:col>
      <xdr:colOff>419100</xdr:colOff>
      <xdr:row>12</xdr:row>
      <xdr:rowOff>609600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137F2A-0199-49B1-B22F-54ACDF1A4130}"/>
            </a:ext>
          </a:extLst>
        </xdr:cNvPr>
        <xdr:cNvSpPr/>
      </xdr:nvSpPr>
      <xdr:spPr>
        <a:xfrm>
          <a:off x="11106150" y="117157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E04B8AE-BD6B-4098-8830-886784C2DF8C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9A511EB-3BF4-42A5-9FF6-9628E6E21FF3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3.%20&#52964;&#48036;&#45768;&#52992;&#51060;&#49496;&#52509;&#44292;/2-1.%20&#50640;&#5307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6EF0-DB85-49AC-A0D5-B9E8FCFFA19F}">
  <dimension ref="A1:Z30"/>
  <sheetViews>
    <sheetView showGridLines="0" tabSelected="1" view="pageBreakPreview" zoomScaleNormal="100" zoomScaleSheetLayoutView="100" workbookViewId="0">
      <selection activeCell="O15" sqref="O15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>
        <v>1</v>
      </c>
      <c r="E13" s="84"/>
      <c r="F13" s="85"/>
      <c r="G13" s="84"/>
      <c r="H13" s="86"/>
      <c r="I13" s="84"/>
      <c r="J13" s="86"/>
      <c r="K13" s="109"/>
      <c r="L13" s="88">
        <f>(D13+F13+H13+J13)-(E13+G13+I13+K13)</f>
        <v>1</v>
      </c>
      <c r="M13" s="89">
        <f t="shared" si="0"/>
        <v>2</v>
      </c>
      <c r="N13" s="107" t="s">
        <v>37</v>
      </c>
      <c r="O13" s="91"/>
      <c r="Q13" s="63"/>
      <c r="R13" s="64"/>
      <c r="S13" s="64"/>
      <c r="T13" s="108"/>
      <c r="U13" s="64" t="s">
        <v>38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39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>
        <v>1</v>
      </c>
      <c r="D15" s="83">
        <v>1</v>
      </c>
      <c r="E15" s="84"/>
      <c r="F15" s="85"/>
      <c r="G15" s="84"/>
      <c r="H15" s="86"/>
      <c r="I15" s="84"/>
      <c r="J15" s="86"/>
      <c r="K15" s="87"/>
      <c r="L15" s="88">
        <f>(D15+F15+H15+J15)-(E15+G15+I15+K15)</f>
        <v>1</v>
      </c>
      <c r="M15" s="89">
        <f t="shared" si="0"/>
        <v>2</v>
      </c>
      <c r="N15" s="107" t="s">
        <v>37</v>
      </c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>
        <v>2</v>
      </c>
      <c r="D17" s="83"/>
      <c r="E17" s="84">
        <v>1</v>
      </c>
      <c r="F17" s="85"/>
      <c r="G17" s="84"/>
      <c r="H17" s="86"/>
      <c r="I17" s="84"/>
      <c r="J17" s="86"/>
      <c r="K17" s="87"/>
      <c r="L17" s="88">
        <f t="shared" si="1"/>
        <v>-1</v>
      </c>
      <c r="M17" s="89">
        <f t="shared" si="0"/>
        <v>1</v>
      </c>
      <c r="N17" s="107"/>
      <c r="O17" s="91" t="s">
        <v>46</v>
      </c>
      <c r="Q17" s="63"/>
      <c r="R17" s="34"/>
      <c r="S17" s="110"/>
      <c r="T17" s="113" t="s">
        <v>47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48</v>
      </c>
      <c r="C18" s="82">
        <v>2</v>
      </c>
      <c r="D18" s="83"/>
      <c r="E18" s="84"/>
      <c r="F18" s="85"/>
      <c r="G18" s="84">
        <v>1</v>
      </c>
      <c r="H18" s="86"/>
      <c r="I18" s="84"/>
      <c r="J18" s="86"/>
      <c r="K18" s="87">
        <v>1</v>
      </c>
      <c r="L18" s="88">
        <f t="shared" si="1"/>
        <v>-2</v>
      </c>
      <c r="M18" s="89">
        <f t="shared" si="0"/>
        <v>0</v>
      </c>
      <c r="N18" s="107"/>
      <c r="O18" s="91" t="s">
        <v>49</v>
      </c>
      <c r="Q18" s="63"/>
      <c r="R18" s="34"/>
      <c r="S18" s="110" t="s">
        <v>50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2</v>
      </c>
      <c r="E19" s="96">
        <f t="shared" si="3"/>
        <v>1</v>
      </c>
      <c r="F19" s="98">
        <f t="shared" ref="F19:I19" si="4">SUM(F11:F18)</f>
        <v>0</v>
      </c>
      <c r="G19" s="96">
        <f t="shared" si="4"/>
        <v>1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1</v>
      </c>
      <c r="L19" s="100">
        <f t="shared" si="1"/>
        <v>-1</v>
      </c>
      <c r="M19" s="101">
        <f t="shared" si="0"/>
        <v>7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51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52</v>
      </c>
      <c r="B20" s="68" t="s">
        <v>53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54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55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56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57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58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59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60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61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62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63</v>
      </c>
      <c r="B26" s="116"/>
      <c r="C26" s="117">
        <f>C10+C19+C25</f>
        <v>8</v>
      </c>
      <c r="D26" s="118">
        <f t="shared" ref="D26:K26" si="6">D10+D19+D25</f>
        <v>2</v>
      </c>
      <c r="E26" s="119">
        <f t="shared" si="6"/>
        <v>1</v>
      </c>
      <c r="F26" s="120">
        <f t="shared" si="6"/>
        <v>0</v>
      </c>
      <c r="G26" s="119">
        <f t="shared" si="6"/>
        <v>1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1</v>
      </c>
      <c r="L26" s="123">
        <f t="shared" si="1"/>
        <v>-1</v>
      </c>
      <c r="M26" s="124">
        <f t="shared" si="0"/>
        <v>7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64</v>
      </c>
    </row>
    <row r="29" spans="1:26" ht="17.25" x14ac:dyDescent="0.3">
      <c r="V29" s="128"/>
      <c r="Z29" s="3" t="s">
        <v>65</v>
      </c>
    </row>
    <row r="30" spans="1:26" x14ac:dyDescent="0.3">
      <c r="Z30" s="3" t="s">
        <v>66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5D08992-DB55-4F84-BD51-D5B2CA3981C7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7CB6-ACD2-4AE0-B837-993AB0C06B45}">
  <dimension ref="A1:J22"/>
  <sheetViews>
    <sheetView showGridLines="0" view="pageBreakPreview" zoomScaleNormal="100" zoomScaleSheetLayoutView="100" workbookViewId="0">
      <selection activeCell="O15" sqref="O15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67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68</v>
      </c>
      <c r="B3" s="131"/>
      <c r="C3" s="131"/>
      <c r="D3" s="131"/>
      <c r="E3" s="131"/>
      <c r="F3" s="131"/>
      <c r="G3" s="132" t="s">
        <v>69</v>
      </c>
      <c r="H3" s="131"/>
      <c r="I3" s="131"/>
      <c r="J3" s="131"/>
    </row>
    <row r="4" spans="1:10" s="17" customFormat="1" ht="20.100000000000001" customHeight="1" thickTop="1" x14ac:dyDescent="0.3">
      <c r="A4" s="134" t="s">
        <v>70</v>
      </c>
      <c r="B4" s="135"/>
      <c r="C4" s="136"/>
      <c r="D4" s="137" t="s">
        <v>71</v>
      </c>
      <c r="G4" s="138" t="s">
        <v>72</v>
      </c>
      <c r="H4" s="139"/>
      <c r="I4" s="140"/>
      <c r="J4" s="141" t="s">
        <v>73</v>
      </c>
    </row>
    <row r="5" spans="1:10" s="17" customFormat="1" ht="20.100000000000001" customHeight="1" x14ac:dyDescent="0.3">
      <c r="A5" s="142" t="s">
        <v>74</v>
      </c>
      <c r="B5" s="143" t="s">
        <v>75</v>
      </c>
      <c r="C5" s="143" t="s">
        <v>76</v>
      </c>
      <c r="D5" s="144"/>
      <c r="G5" s="145" t="s">
        <v>77</v>
      </c>
      <c r="H5" s="146" t="s">
        <v>78</v>
      </c>
      <c r="I5" s="146" t="s">
        <v>79</v>
      </c>
      <c r="J5" s="147"/>
    </row>
    <row r="6" spans="1:10" s="17" customFormat="1" ht="50.1" customHeight="1" x14ac:dyDescent="0.3">
      <c r="A6" s="148" t="s">
        <v>80</v>
      </c>
      <c r="B6" s="149" t="s">
        <v>81</v>
      </c>
      <c r="C6" s="150" t="s">
        <v>82</v>
      </c>
      <c r="D6" s="151" t="s">
        <v>83</v>
      </c>
      <c r="G6" s="152" t="s">
        <v>84</v>
      </c>
      <c r="H6" s="153">
        <v>1</v>
      </c>
      <c r="I6" s="153">
        <v>1</v>
      </c>
      <c r="J6" s="154" t="s">
        <v>85</v>
      </c>
    </row>
    <row r="7" spans="1:10" s="62" customFormat="1" ht="50.1" customHeight="1" x14ac:dyDescent="0.3">
      <c r="A7" s="148"/>
      <c r="B7" s="155" t="s">
        <v>86</v>
      </c>
      <c r="C7" s="155" t="s">
        <v>87</v>
      </c>
      <c r="D7" s="156" t="s">
        <v>83</v>
      </c>
      <c r="G7" s="157" t="s">
        <v>84</v>
      </c>
      <c r="H7" s="158">
        <v>1</v>
      </c>
      <c r="I7" s="158">
        <v>1</v>
      </c>
      <c r="J7" s="159" t="s">
        <v>88</v>
      </c>
    </row>
    <row r="8" spans="1:10" s="62" customFormat="1" ht="50.1" customHeight="1" x14ac:dyDescent="0.3">
      <c r="A8" s="148"/>
      <c r="B8" s="149" t="s">
        <v>89</v>
      </c>
      <c r="C8" s="155" t="s">
        <v>90</v>
      </c>
      <c r="D8" s="156" t="s">
        <v>91</v>
      </c>
      <c r="G8" s="152"/>
      <c r="H8" s="153"/>
      <c r="I8" s="153"/>
      <c r="J8" s="154"/>
    </row>
    <row r="9" spans="1:10" s="62" customFormat="1" ht="50.1" customHeight="1" x14ac:dyDescent="0.3">
      <c r="A9" s="148"/>
      <c r="B9" s="155" t="s">
        <v>92</v>
      </c>
      <c r="C9" s="155" t="s">
        <v>93</v>
      </c>
      <c r="D9" s="156" t="s">
        <v>94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95</v>
      </c>
      <c r="C10" s="155" t="s">
        <v>96</v>
      </c>
      <c r="D10" s="156" t="s">
        <v>85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5" t="s">
        <v>95</v>
      </c>
      <c r="C11" s="155" t="s">
        <v>97</v>
      </c>
      <c r="D11" s="156" t="s">
        <v>98</v>
      </c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99</v>
      </c>
      <c r="B13" s="161"/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ED24-9FA9-45A0-B1D4-CEF7C8063DDF}">
  <dimension ref="A1:AQ38"/>
  <sheetViews>
    <sheetView showGridLines="0" view="pageBreakPreview" zoomScaleNormal="100" zoomScaleSheetLayoutView="100" workbookViewId="0">
      <selection activeCell="O15" sqref="O15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100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101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102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103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104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105</v>
      </c>
      <c r="AB4" s="17"/>
      <c r="AC4" s="180"/>
      <c r="AD4" s="187" t="s">
        <v>106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107</v>
      </c>
      <c r="B5" s="198" t="s">
        <v>108</v>
      </c>
      <c r="C5" s="199"/>
      <c r="D5" s="200" t="s">
        <v>109</v>
      </c>
      <c r="E5" s="200" t="s">
        <v>110</v>
      </c>
      <c r="F5" s="200" t="s">
        <v>111</v>
      </c>
      <c r="G5" s="201" t="s">
        <v>112</v>
      </c>
      <c r="H5" s="202"/>
      <c r="I5" s="203"/>
      <c r="J5" s="202" t="s">
        <v>113</v>
      </c>
      <c r="K5" s="202"/>
      <c r="L5" s="204"/>
      <c r="M5" s="205" t="s">
        <v>114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115</v>
      </c>
      <c r="Z5" s="200" t="s">
        <v>116</v>
      </c>
      <c r="AA5" s="200" t="s">
        <v>117</v>
      </c>
      <c r="AB5" s="17"/>
      <c r="AC5" s="180" t="s">
        <v>118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119</v>
      </c>
      <c r="H6" s="212" t="s">
        <v>120</v>
      </c>
      <c r="I6" s="212" t="s">
        <v>121</v>
      </c>
      <c r="J6" s="213" t="s">
        <v>122</v>
      </c>
      <c r="K6" s="214" t="s">
        <v>123</v>
      </c>
      <c r="L6" s="215" t="s">
        <v>124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125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126</v>
      </c>
      <c r="B7" s="226" t="s">
        <v>127</v>
      </c>
      <c r="C7" s="227"/>
      <c r="D7" s="228">
        <v>2</v>
      </c>
      <c r="E7" s="228">
        <v>16</v>
      </c>
      <c r="F7" s="228" t="s">
        <v>128</v>
      </c>
      <c r="G7" s="229" t="s">
        <v>129</v>
      </c>
      <c r="H7" s="228" t="s">
        <v>130</v>
      </c>
      <c r="I7" s="229" t="s">
        <v>131</v>
      </c>
      <c r="J7" s="230">
        <v>420</v>
      </c>
      <c r="K7" s="231">
        <v>200</v>
      </c>
      <c r="L7" s="232">
        <f>SUM(J7:K7)</f>
        <v>620</v>
      </c>
      <c r="M7" s="233" t="s">
        <v>132</v>
      </c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 t="s">
        <v>133</v>
      </c>
      <c r="Z7" s="228" t="s">
        <v>134</v>
      </c>
      <c r="AA7" s="228" t="s">
        <v>135</v>
      </c>
      <c r="AB7" s="62"/>
      <c r="AC7" s="186"/>
      <c r="AD7" s="186" t="s">
        <v>136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 t="s">
        <v>137</v>
      </c>
      <c r="B8" s="242" t="s">
        <v>138</v>
      </c>
      <c r="C8" s="243"/>
      <c r="D8" s="244">
        <v>3</v>
      </c>
      <c r="E8" s="244">
        <v>24</v>
      </c>
      <c r="F8" s="244" t="s">
        <v>139</v>
      </c>
      <c r="G8" s="245" t="s">
        <v>129</v>
      </c>
      <c r="H8" s="244" t="s">
        <v>140</v>
      </c>
      <c r="I8" s="245" t="s">
        <v>141</v>
      </c>
      <c r="J8" s="246">
        <v>720</v>
      </c>
      <c r="K8" s="247">
        <v>200</v>
      </c>
      <c r="L8" s="248">
        <f t="shared" ref="L8:L25" si="0">SUM(J8:K8)</f>
        <v>920</v>
      </c>
      <c r="M8" s="249"/>
      <c r="N8" s="250"/>
      <c r="O8" s="250" t="s">
        <v>142</v>
      </c>
      <c r="P8" s="251"/>
      <c r="Q8" s="251"/>
      <c r="R8" s="251"/>
      <c r="S8" s="250"/>
      <c r="T8" s="250"/>
      <c r="U8" s="250"/>
      <c r="V8" s="251"/>
      <c r="W8" s="252"/>
      <c r="X8" s="253"/>
      <c r="Y8" s="254" t="s">
        <v>133</v>
      </c>
      <c r="Z8" s="255" t="s">
        <v>143</v>
      </c>
      <c r="AA8" s="255" t="s">
        <v>144</v>
      </c>
      <c r="AB8" s="62"/>
      <c r="AC8" s="186"/>
      <c r="AD8" s="186"/>
      <c r="AE8" s="186"/>
      <c r="AF8" s="186"/>
      <c r="AG8" s="186" t="s">
        <v>145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 t="s">
        <v>146</v>
      </c>
      <c r="B9" s="242" t="s">
        <v>147</v>
      </c>
      <c r="C9" s="243"/>
      <c r="D9" s="244">
        <v>3</v>
      </c>
      <c r="E9" s="244">
        <v>18</v>
      </c>
      <c r="F9" s="244" t="s">
        <v>148</v>
      </c>
      <c r="G9" s="245" t="s">
        <v>129</v>
      </c>
      <c r="H9" s="244" t="s">
        <v>140</v>
      </c>
      <c r="I9" s="245" t="s">
        <v>141</v>
      </c>
      <c r="J9" s="246">
        <v>640</v>
      </c>
      <c r="K9" s="247">
        <v>200</v>
      </c>
      <c r="L9" s="248">
        <f t="shared" si="0"/>
        <v>840</v>
      </c>
      <c r="M9" s="249"/>
      <c r="N9" s="250"/>
      <c r="O9" s="250"/>
      <c r="P9" s="251"/>
      <c r="Q9" s="251"/>
      <c r="R9" s="251"/>
      <c r="S9" s="250" t="s">
        <v>149</v>
      </c>
      <c r="T9" s="250"/>
      <c r="U9" s="250"/>
      <c r="V9" s="251"/>
      <c r="W9" s="252"/>
      <c r="X9" s="253"/>
      <c r="Y9" s="254" t="s">
        <v>150</v>
      </c>
      <c r="Z9" s="244" t="s">
        <v>151</v>
      </c>
      <c r="AA9" s="244" t="s">
        <v>152</v>
      </c>
      <c r="AB9" s="62"/>
      <c r="AC9" s="186"/>
      <c r="AD9" s="186"/>
      <c r="AE9" s="257"/>
      <c r="AF9" s="257"/>
      <c r="AG9" s="186" t="s">
        <v>153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154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155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156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157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158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159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160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161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162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163</v>
      </c>
      <c r="AG19" s="186" t="s">
        <v>164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165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166</v>
      </c>
      <c r="AG21" s="180" t="s">
        <v>167</v>
      </c>
      <c r="AH21" s="180"/>
      <c r="AI21" s="222"/>
      <c r="AJ21" s="265" t="s">
        <v>168</v>
      </c>
      <c r="AK21" s="263" t="s">
        <v>169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170</v>
      </c>
      <c r="AH22" s="180"/>
      <c r="AI22" s="222"/>
      <c r="AJ22" s="265" t="s">
        <v>171</v>
      </c>
      <c r="AK22" s="263" t="s">
        <v>169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172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173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124</v>
      </c>
      <c r="C25" s="278"/>
      <c r="D25" s="279"/>
      <c r="E25" s="279">
        <f>SUM(E7:E24)</f>
        <v>58</v>
      </c>
      <c r="F25" s="279"/>
      <c r="G25" s="279"/>
      <c r="H25" s="279"/>
      <c r="I25" s="280">
        <f>COUNTA(I7:I24)</f>
        <v>3</v>
      </c>
      <c r="J25" s="281">
        <f>SUM(J7:J24)</f>
        <v>1780</v>
      </c>
      <c r="K25" s="281">
        <f>SUM(K7:K24)</f>
        <v>600</v>
      </c>
      <c r="L25" s="282">
        <f t="shared" si="0"/>
        <v>2380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174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2023-12-04T01:30:46Z</dcterms:created>
  <dcterms:modified xsi:type="dcterms:W3CDTF">2023-12-04T01:31:02Z</dcterms:modified>
</cp:coreProperties>
</file>