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FB0B4BBA-EADC-403D-85FF-6D42EFF47F6E}" xr6:coauthVersionLast="47" xr6:coauthVersionMax="47" xr10:uidLastSave="{00000000-0000-0000-0000-000000000000}"/>
  <bookViews>
    <workbookView xWindow="15285" yWindow="3420" windowWidth="38700" windowHeight="15435" xr2:uid="{1410751A-69BB-4DA8-BA78-37829FC1B601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category2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8" i="3"/>
  <c r="K8" i="3"/>
  <c r="K7" i="3"/>
  <c r="K25" i="3" s="1"/>
  <c r="N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M24" i="1"/>
  <c r="L24" i="1"/>
  <c r="L23" i="1"/>
  <c r="M23" i="1" s="1"/>
  <c r="L22" i="1"/>
  <c r="M22" i="1" s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N10" i="1"/>
  <c r="K10" i="1"/>
  <c r="K26" i="1" s="1"/>
  <c r="J10" i="1"/>
  <c r="J26" i="1" s="1"/>
  <c r="I10" i="1"/>
  <c r="I26" i="1" s="1"/>
  <c r="H10" i="1"/>
  <c r="H26" i="1" s="1"/>
  <c r="G10" i="1"/>
  <c r="G26" i="1" s="1"/>
  <c r="F10" i="1"/>
  <c r="E10" i="1"/>
  <c r="E26" i="1" s="1"/>
  <c r="D10" i="1"/>
  <c r="D26" i="1" s="1"/>
  <c r="C10" i="1"/>
  <c r="C26" i="1" s="1"/>
  <c r="L9" i="1"/>
  <c r="M9" i="1" s="1"/>
  <c r="L8" i="1"/>
  <c r="M8" i="1" s="1"/>
  <c r="L7" i="1"/>
  <c r="M7" i="1" s="1"/>
  <c r="M6" i="1"/>
  <c r="L6" i="1"/>
  <c r="L26" i="1" l="1"/>
  <c r="M26" i="1" s="1"/>
  <c r="M19" i="1"/>
  <c r="L25" i="3"/>
  <c r="L7" i="3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CF1560AD-D8A4-4CA6-87F9-09458E10498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AFCCF05E-AC59-4E9F-B12C-F9CA7E3C369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60FD67B1-FE1E-40D1-A8CA-A6CC8EE9C60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9B49DACD-3C4A-400B-B0AB-6DAF1E2FEF63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AB6585A0-8113-4B9D-AA24-49A57AFC92D8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97DB591A-0382-4FD6-8D6D-285C5BC69DB6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226F6E80-6853-41D9-AFA5-6C3EDA884E88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B4A50FD2-0358-4521-BED1-B465AA3E6824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<sst xmlns="http://schemas.openxmlformats.org/spreadsheetml/2006/main" count="298" uniqueCount="231">
  <si>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</si>
  <si>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</si>
  <si>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</si>
  <si>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</si>
  <si>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</si>
  <si>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</si>
  <si>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</si>
  <si>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</si>
  <si>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</si>
  <si>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</si>
  <si>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</si>
  <si>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</si>
  <si>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</si>
  <si>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</si>
  <si>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</si>
  <si>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</si>
  <si>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</si>
  <si>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</si>
  <si>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</si>
  <si>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</si>
  <si>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</si>
  <si>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</si>
  <si>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</si>
  <si>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</si>
  <si>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</si>
  <si>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</si>
  <si>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</si>
  <si>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</si>
  <si>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</si>
  <si>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</si>
  <si>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</si>
  <si>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</si>
  <si>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</si>
  <si>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</si>
  <si>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</si>
  <si>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</si>
  <si>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</si>
  <si>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</si>
  <si>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</si>
  <si>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</si>
  <si>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</si>
  <si>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</si>
  <si>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</si>
  <si>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신규채용(신입)</t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</si>
  <si>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</si>
  <si>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</si>
  <si>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</si>
  <si>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</si>
  <si>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</si>
  <si>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</si>
  <si>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</si>
  <si>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</si>
  <si>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</si>
  <si>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</si>
  <si>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</si>
  <si>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</si>
  <si>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</si>
  <si>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</si>
  <si>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</si>
  <si>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</si>
  <si>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</si>
  <si>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</si>
  <si>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</si>
  <si>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</si>
  <si>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</si>
  <si>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</si>
  <si>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</si>
  <si>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</si>
  <si>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</si>
  <si>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</si>
  <si>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</si>
  <si>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</si>
  <si>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</si>
  <si>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</si>
  <si>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</si>
  <si>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</si>
  <si>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</si>
  <si>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</si>
  <si>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</si>
  <si>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</si>
  <si>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김종태</t>
    <phoneticPr fontId="5" type="noConversion"/>
  </si>
  <si>
    <t xml:space="preserve">사업장 유틸리티설비 관리,일반관리 및 지원업무,  안전보건환경관리 업무총괄 </t>
    <phoneticPr fontId="5" type="noConversion"/>
  </si>
  <si>
    <t>산업안전관리 업무</t>
    <phoneticPr fontId="5" type="noConversion"/>
  </si>
  <si>
    <t>노정균</t>
    <phoneticPr fontId="5" type="noConversion"/>
  </si>
  <si>
    <t>공정개선 담당업무, 일반관리, 공장지원업무</t>
    <phoneticPr fontId="5" type="noConversion"/>
  </si>
  <si>
    <t>이세흔</t>
    <phoneticPr fontId="5" type="noConversion"/>
  </si>
  <si>
    <t>생산기획, 원가 및 원가지표관리, 안전관리업무</t>
    <phoneticPr fontId="5" type="noConversion"/>
  </si>
  <si>
    <t>과장</t>
    <phoneticPr fontId="5" type="noConversion"/>
  </si>
  <si>
    <t>우주영</t>
    <phoneticPr fontId="5" type="noConversion"/>
  </si>
  <si>
    <t>회계관리, 일반관리업무</t>
    <phoneticPr fontId="5" type="noConversion"/>
  </si>
  <si>
    <t>임태환</t>
    <phoneticPr fontId="5" type="noConversion"/>
  </si>
  <si>
    <t>유틸리티설비관리, 안전보건환경관리</t>
    <phoneticPr fontId="5" type="noConversion"/>
  </si>
  <si>
    <t>주임</t>
    <phoneticPr fontId="5" type="noConversion"/>
  </si>
  <si>
    <t>김형진</t>
    <phoneticPr fontId="5" type="noConversion"/>
  </si>
  <si>
    <t>조성범</t>
    <phoneticPr fontId="5" type="noConversion"/>
  </si>
  <si>
    <t>생
산
직</t>
    <phoneticPr fontId="5" type="noConversion"/>
  </si>
  <si>
    <t>반장</t>
    <phoneticPr fontId="5" type="noConversion"/>
  </si>
  <si>
    <t>구본동</t>
    <phoneticPr fontId="5" type="noConversion"/>
  </si>
  <si>
    <t>공무, 폐기물창고 관리, 공장청소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</si>
  <si>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</si>
  <si>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</si>
  <si>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</si>
  <si>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</si>
  <si>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</si>
  <si>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</si>
  <si>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</si>
  <si>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</si>
  <si>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</si>
  <si>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</si>
  <si>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</si>
  <si>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</si>
  <si>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</si>
  <si>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</si>
  <si>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</si>
  <si>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</si>
  <si>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</si>
  <si>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</si>
  <si>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</si>
  <si>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</si>
  <si>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</si>
  <si>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</si>
  <si>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</si>
  <si>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</si>
  <si>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</si>
  <si>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</si>
  <si>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6" type="noConversion"/>
  </si>
  <si>
    <t>ESG이해와 현장개선실무</t>
    <phoneticPr fontId="5" type="noConversion"/>
  </si>
  <si>
    <t>KSA</t>
    <phoneticPr fontId="5" type="noConversion"/>
  </si>
  <si>
    <t>관리팀</t>
    <phoneticPr fontId="6" type="noConversion"/>
  </si>
  <si>
    <t>부장</t>
    <phoneticPr fontId="6" type="noConversion"/>
  </si>
  <si>
    <t>김종태</t>
    <phoneticPr fontId="6" type="noConversion"/>
  </si>
  <si>
    <t>11 12</t>
    <phoneticPr fontId="5" type="noConversion"/>
  </si>
  <si>
    <t>서울</t>
    <phoneticPr fontId="5" type="noConversion"/>
  </si>
  <si>
    <t>환경규제대응 및 에너지절감 솔루션파악</t>
    <phoneticPr fontId="5" type="noConversion"/>
  </si>
  <si>
    <t>환경규제 및 에너지절감 실무 향상</t>
    <phoneticPr fontId="5" type="noConversion"/>
  </si>
  <si>
    <t>온라인 - 녹화된 영상을 일정기간동안 자유롭게 수강하는 교육</t>
    <phoneticPr fontId="5" type="noConversion"/>
  </si>
  <si>
    <t>설비보전 기사대비 전기공압제어 실무</t>
    <phoneticPr fontId="6" type="noConversion"/>
  </si>
  <si>
    <t>KOSM</t>
  </si>
  <si>
    <t>17
20</t>
  </si>
  <si>
    <t>안산</t>
    <phoneticPr fontId="6" type="noConversion"/>
  </si>
  <si>
    <t>기계설비 유지관리 업무능력향상</t>
    <phoneticPr fontId="6" type="noConversion"/>
  </si>
  <si>
    <t xml:space="preserve">기계설비 유지관리 자격취득  </t>
    <phoneticPr fontId="6" type="noConversion"/>
  </si>
  <si>
    <t>② 교육과정 : 1인 2과정(단, 추가교육 필요시, 사외교육신청서 작성 후 진행)</t>
    <phoneticPr fontId="14" type="noConversion"/>
  </si>
  <si>
    <t>비대면</t>
  </si>
  <si>
    <t>표준원가계산 및 원가분석 기초</t>
    <phoneticPr fontId="5" type="noConversion"/>
  </si>
  <si>
    <t>KPC</t>
  </si>
  <si>
    <t>관리팀</t>
  </si>
  <si>
    <t>부장</t>
  </si>
  <si>
    <t>이세흔</t>
  </si>
  <si>
    <t>22
24</t>
    <phoneticPr fontId="5" type="noConversion"/>
  </si>
  <si>
    <t>자택</t>
    <phoneticPr fontId="5" type="noConversion"/>
  </si>
  <si>
    <t>부서변경에 의한 
업무능력함량</t>
  </si>
  <si>
    <t>생산품 원가분석 및 제조원가 추이자료 작성</t>
  </si>
  <si>
    <t>대면</t>
  </si>
  <si>
    <t>설비보전 기사대비 전기유압제어 실무</t>
    <phoneticPr fontId="6" type="noConversion"/>
  </si>
  <si>
    <t>10
13</t>
  </si>
  <si>
    <t>안산</t>
  </si>
  <si>
    <t>부서변경에 의한
 업무능력함량</t>
  </si>
  <si>
    <t>기계설비 유지관리 자격취득</t>
  </si>
  <si>
    <t>대면</t>
    <phoneticPr fontId="39" type="noConversion"/>
  </si>
  <si>
    <t>데이터기반품질&amp;생산성관리</t>
    <phoneticPr fontId="39" type="noConversion"/>
  </si>
  <si>
    <t>KOSME</t>
    <phoneticPr fontId="14" type="noConversion"/>
  </si>
  <si>
    <t>관리팀</t>
    <phoneticPr fontId="39" type="noConversion"/>
  </si>
  <si>
    <t>부장</t>
    <phoneticPr fontId="14" type="noConversion"/>
  </si>
  <si>
    <t>노정균</t>
    <phoneticPr fontId="14" type="noConversion"/>
  </si>
  <si>
    <t>7
9</t>
    <phoneticPr fontId="39" type="noConversion"/>
  </si>
  <si>
    <t>안산</t>
    <phoneticPr fontId="14" type="noConversion"/>
  </si>
  <si>
    <t>TF활동 실무업무</t>
    <phoneticPr fontId="5" type="noConversion"/>
  </si>
  <si>
    <t>레일홈연삭기 생산성 
향상 기여</t>
    <phoneticPr fontId="5" type="noConversion"/>
  </si>
  <si>
    <t xml:space="preserve">③ 본인 직무와 관련된 교육 훈련만 신청 가능 </t>
    <phoneticPr fontId="5" type="noConversion"/>
  </si>
  <si>
    <t>대면</t>
    <phoneticPr fontId="14" type="noConversion"/>
  </si>
  <si>
    <t>공정 위험성평가</t>
    <phoneticPr fontId="39" type="noConversion"/>
  </si>
  <si>
    <t>KSA</t>
    <phoneticPr fontId="39" type="noConversion"/>
  </si>
  <si>
    <t>15
16</t>
    <phoneticPr fontId="39" type="noConversion"/>
  </si>
  <si>
    <t>대구</t>
    <phoneticPr fontId="14" type="noConversion"/>
  </si>
  <si>
    <t>관리팀 안전관리 업무</t>
    <phoneticPr fontId="5" type="noConversion"/>
  </si>
  <si>
    <t>공정 안전관리 및 개선</t>
    <phoneticPr fontId="5" type="noConversion"/>
  </si>
  <si>
    <t>(ex. 엑셀, PPT, 스피치, 역량 강화, 정신건강, 외국어 등은 불가)</t>
    <phoneticPr fontId="5" type="noConversion"/>
  </si>
  <si>
    <t>가스안전관리
일반</t>
    <phoneticPr fontId="5" type="noConversion"/>
  </si>
  <si>
    <t>가스안전
교육원</t>
    <phoneticPr fontId="5" type="noConversion"/>
  </si>
  <si>
    <t>관리팀</t>
    <phoneticPr fontId="5" type="noConversion"/>
  </si>
  <si>
    <t>25
28</t>
    <phoneticPr fontId="39" type="noConversion"/>
  </si>
  <si>
    <t>천안</t>
    <phoneticPr fontId="5" type="noConversion"/>
  </si>
  <si>
    <t>유틸리티 관리업무</t>
    <phoneticPr fontId="5" type="noConversion"/>
  </si>
  <si>
    <t>유틸리티 가스설비 
안전관리</t>
    <phoneticPr fontId="5" type="noConversion"/>
  </si>
  <si>
    <t>※ HR팀에서 직무 연관성 검토 후 조정할 수 있음</t>
    <phoneticPr fontId="5" type="noConversion"/>
  </si>
  <si>
    <t>대면</t>
    <phoneticPr fontId="5" type="noConversion"/>
  </si>
  <si>
    <t>온살가스담당자실무(기초)</t>
    <phoneticPr fontId="5" type="noConversion"/>
  </si>
  <si>
    <t>11
12</t>
    <phoneticPr fontId="39" type="noConversion"/>
  </si>
  <si>
    <t>서울</t>
    <phoneticPr fontId="39" type="noConversion"/>
  </si>
  <si>
    <t>온실가스 업무습득</t>
    <phoneticPr fontId="5" type="noConversion"/>
  </si>
  <si>
    <t>유틸리티 설비관련
온실가스 업무이해</t>
    <phoneticPr fontId="5" type="noConversion"/>
  </si>
  <si>
    <t>④ 교육신청 사유, 실용적용 계획 : 반드시 기입 바람</t>
    <phoneticPr fontId="5" type="noConversion"/>
  </si>
  <si>
    <t>고압가스 선정 및 안전관리</t>
    <phoneticPr fontId="14" type="noConversion"/>
  </si>
  <si>
    <t>KITA</t>
    <phoneticPr fontId="14" type="noConversion"/>
  </si>
  <si>
    <t>주임</t>
    <phoneticPr fontId="14" type="noConversion"/>
  </si>
  <si>
    <t>김형진</t>
    <phoneticPr fontId="14" type="noConversion"/>
  </si>
  <si>
    <t>21
23</t>
    <phoneticPr fontId="5" type="noConversion"/>
  </si>
  <si>
    <t>서울
가산</t>
    <phoneticPr fontId="14" type="noConversion"/>
  </si>
  <si>
    <t xml:space="preserve">고압가스 안전관리 지식 필요 </t>
    <phoneticPr fontId="5" type="noConversion"/>
  </si>
  <si>
    <t xml:space="preserve">고압가스 안전관리 지식 획득 </t>
    <phoneticPr fontId="5" type="noConversion"/>
  </si>
  <si>
    <t>⑤ 수강료 및 출장비 : 정확한 금액 기입(백원단위는 소수점 1자리)</t>
    <phoneticPr fontId="5" type="noConversion"/>
  </si>
  <si>
    <t>안전보건 현장관리 실무자과정</t>
    <phoneticPr fontId="5" type="noConversion"/>
  </si>
  <si>
    <t>1
3</t>
    <phoneticPr fontId="5" type="noConversion"/>
  </si>
  <si>
    <t>안전보건 현장관리 지식 필요</t>
    <phoneticPr fontId="5" type="noConversion"/>
  </si>
  <si>
    <t>안전보건 현장관리 지식 획득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</si>
  <si>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</si>
  <si>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집진장치운전 유지보수와 유해가스 제어기술</t>
    <phoneticPr fontId="14" type="noConversion"/>
  </si>
  <si>
    <t>사원</t>
    <phoneticPr fontId="14" type="noConversion"/>
  </si>
  <si>
    <t>조성범</t>
    <phoneticPr fontId="14" type="noConversion"/>
  </si>
  <si>
    <t>17
19</t>
    <phoneticPr fontId="5" type="noConversion"/>
  </si>
  <si>
    <t>대기오염 방지시설 종류 및 원리 이해 필요</t>
    <phoneticPr fontId="5" type="noConversion"/>
  </si>
  <si>
    <t>대기오염 방지시설의 지식, 실무기술 획득</t>
    <phoneticPr fontId="5" type="noConversion"/>
  </si>
  <si>
    <t>(한국생산성본부, 한국표준협회, 한국능률협회, 한국산업기술협회)</t>
    <phoneticPr fontId="5" type="noConversion"/>
  </si>
  <si>
    <t>12
14</t>
    <phoneticPr fontId="5" type="noConversion"/>
  </si>
  <si>
    <t>안전보건 지식 필요</t>
    <phoneticPr fontId="5" type="noConversion"/>
  </si>
  <si>
    <t>안전보건 지식 획득을 통한 현장 개선</t>
    <phoneticPr fontId="5" type="noConversion"/>
  </si>
  <si>
    <t>⑥ 일정기입 : 일정 확인 후 가능한  해당 월에 날짜 기입</t>
    <phoneticPr fontId="5" type="noConversion"/>
  </si>
  <si>
    <t>`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</si>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</sst>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</cellStyleXfs>
  <cellXfs count="312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horizontal="left"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2" fillId="6" borderId="84" xfId="0" applyFont="1" applyFill="1" applyBorder="1" applyAlignment="1">
      <alignment horizontal="left"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horizontal="left" vertical="center" wrapTex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2" fillId="0" borderId="89" xfId="0" applyFont="1" applyBorder="1" applyAlignment="1">
      <alignment horizontal="left"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37" fillId="12" borderId="11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5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5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4" xfId="5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11" xfId="6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2" xfId="6" applyNumberFormat="1" applyFont="1" applyBorder="1" applyAlignment="1" applyProtection="1">
      <alignment vertical="center" wrapText="1"/>
      <protection locked="0" hidden="1"/>
    </xf>
    <xf numFmtId="176" fontId="6" fillId="0" borderId="113" xfId="6" applyNumberFormat="1" applyFont="1" applyBorder="1" applyAlignment="1" applyProtection="1">
      <alignment vertical="center" wrapText="1"/>
      <protection locked="0" hidden="1"/>
    </xf>
    <xf numFmtId="176" fontId="6" fillId="0" borderId="114" xfId="6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6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6" applyNumberFormat="1" applyFont="1" applyBorder="1" applyAlignment="1" applyProtection="1">
      <alignment horizontal="right" vertical="center"/>
      <protection locked="0" hidden="1"/>
    </xf>
    <xf numFmtId="177" fontId="6" fillId="0" borderId="116" xfId="6" applyNumberFormat="1" applyFont="1" applyBorder="1" applyAlignment="1" applyProtection="1">
      <alignment horizontal="right" vertical="center"/>
      <protection locked="0" hidden="1"/>
    </xf>
    <xf numFmtId="178" fontId="38" fillId="3" borderId="115" xfId="6" applyNumberFormat="1" applyFont="1" applyFill="1" applyBorder="1" applyAlignment="1" applyProtection="1">
      <alignment horizontal="right" vertical="center"/>
      <protection hidden="1"/>
    </xf>
    <xf numFmtId="176" fontId="6" fillId="0" borderId="52" xfId="6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6" applyNumberFormat="1" applyFont="1" applyBorder="1" applyAlignment="1" applyProtection="1">
      <alignment horizontal="center" vertical="center" wrapText="1"/>
      <protection locked="0" hidden="1"/>
    </xf>
    <xf numFmtId="0" fontId="6" fillId="0" borderId="117" xfId="4" applyFont="1" applyBorder="1" applyAlignment="1" applyProtection="1">
      <alignment horizontal="center" vertical="center" wrapText="1" readingOrder="1"/>
      <protection locked="0" hidden="1"/>
    </xf>
    <xf numFmtId="176" fontId="6" fillId="0" borderId="118" xfId="4" applyNumberFormat="1" applyFont="1" applyBorder="1" applyAlignment="1" applyProtection="1">
      <alignment vertical="center" wrapText="1"/>
      <protection locked="0" hidden="1"/>
    </xf>
    <xf numFmtId="176" fontId="6" fillId="0" borderId="119" xfId="4" applyNumberFormat="1" applyFont="1" applyBorder="1" applyAlignment="1" applyProtection="1">
      <alignment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1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8" fillId="3" borderId="122" xfId="4" applyNumberFormat="1" applyFont="1" applyFill="1" applyBorder="1" applyAlignment="1" applyProtection="1">
      <alignment horizontal="right" vertical="center"/>
      <protection hidden="1"/>
    </xf>
    <xf numFmtId="176" fontId="6" fillId="11" borderId="123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0" fontId="6" fillId="0" borderId="114" xfId="3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176" fontId="6" fillId="0" borderId="118" xfId="4" applyNumberFormat="1" applyFont="1" applyBorder="1" applyAlignment="1" applyProtection="1">
      <alignment horizontal="left" vertical="center" wrapText="1"/>
      <protection locked="0" hidden="1"/>
    </xf>
    <xf numFmtId="176" fontId="6" fillId="0" borderId="119" xfId="4" applyNumberFormat="1" applyFont="1" applyBorder="1" applyAlignment="1" applyProtection="1">
      <alignment horizontal="left"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8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9" xfId="4" applyNumberFormat="1" applyFont="1" applyFill="1" applyBorder="1" applyAlignment="1" applyProtection="1">
      <alignment horizontal="right" vertical="center"/>
      <protection hidden="1"/>
    </xf>
    <xf numFmtId="178" fontId="38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40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7">
    <cellStyle name="경고문" xfId="2" builtinId="11"/>
    <cellStyle name="쉼표 [0]" xfId="1" builtinId="6"/>
    <cellStyle name="표준" xfId="0" builtinId="0"/>
    <cellStyle name="표준 19" xfId="3" xr:uid="{B783A0A7-2B39-42FF-9DC6-A4E3DA1ED836}"/>
    <cellStyle name="표준 19 4 2" xfId="5" xr:uid="{7534F8F4-6CED-48C1-91AA-F19F81CBD89D}"/>
    <cellStyle name="표준 41" xfId="4" xr:uid="{9665F314-98E5-4235-A9A1-EA65BE3E548E}"/>
    <cellStyle name="표준 41 2" xfId="6" xr:uid="{6CEF4E8E-6CE8-49EE-9288-0080D3D23A4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A538DE-0468-47F6-BBA8-6914701E1A2C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1432BA-4A8E-4485-9D8B-4B00DCEC022A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50737EC-DBD3-42A0-AB34-9659EA02BD19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FDCC19C-80AE-4C5D-8F7A-057EA59AA5F2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12.%20Motion&#49373;&#49328;&#48376;&#48512;%20&#44288;&#47532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2. SW관리목표 추진계획서 (2)"/>
      <sheetName val="2. SW관리목표 추진계획서 (3)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A9D6-0329-4054-ADF5-017CB994EEC4}">
  <dimension ref="A1:Z30"/>
  <sheetViews>
    <sheetView showGridLines="0" tabSelected="1" view="pageBreakPreview" zoomScaleNormal="100" zoomScaleSheetLayoutView="100" workbookViewId="0">
      <selection activeCell="O31" sqref="O3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3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3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>
        <v>1</v>
      </c>
      <c r="E16" s="84"/>
      <c r="F16" s="85"/>
      <c r="G16" s="84"/>
      <c r="H16" s="86"/>
      <c r="I16" s="84"/>
      <c r="J16" s="86"/>
      <c r="K16" s="87"/>
      <c r="L16" s="88">
        <f t="shared" si="1"/>
        <v>1</v>
      </c>
      <c r="M16" s="89">
        <f t="shared" si="0"/>
        <v>3</v>
      </c>
      <c r="N16" s="107" t="s">
        <v>43</v>
      </c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7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8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>
        <v>1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1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1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1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8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9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C5D00ABB-BE7C-4156-AC91-127177B4406B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C671-FD5B-46A5-AE05-1762AFAED75A}">
  <dimension ref="A1:J22"/>
  <sheetViews>
    <sheetView showGridLines="0" view="pageBreakPreview" zoomScaleNormal="100" zoomScaleSheetLayoutView="100" workbookViewId="0">
      <selection activeCell="O31" sqref="O31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75</v>
      </c>
      <c r="H6" s="153">
        <v>1</v>
      </c>
      <c r="I6" s="153">
        <v>2024.03</v>
      </c>
      <c r="J6" s="154" t="s">
        <v>82</v>
      </c>
    </row>
    <row r="7" spans="1:10" s="62" customFormat="1" ht="50.1" customHeight="1" x14ac:dyDescent="0.3">
      <c r="A7" s="148"/>
      <c r="B7" s="149" t="s">
        <v>79</v>
      </c>
      <c r="C7" s="150" t="s">
        <v>83</v>
      </c>
      <c r="D7" s="151" t="s">
        <v>84</v>
      </c>
      <c r="G7" s="152"/>
      <c r="H7" s="153"/>
      <c r="I7" s="153"/>
      <c r="J7" s="154"/>
    </row>
    <row r="8" spans="1:10" s="62" customFormat="1" ht="50.1" customHeight="1" x14ac:dyDescent="0.3">
      <c r="A8" s="148"/>
      <c r="B8" s="155" t="s">
        <v>79</v>
      </c>
      <c r="C8" s="155" t="s">
        <v>85</v>
      </c>
      <c r="D8" s="156" t="s">
        <v>86</v>
      </c>
      <c r="G8" s="157"/>
      <c r="H8" s="158"/>
      <c r="I8" s="158"/>
      <c r="J8" s="159"/>
    </row>
    <row r="9" spans="1:10" s="62" customFormat="1" ht="50.1" customHeight="1" x14ac:dyDescent="0.3">
      <c r="A9" s="148"/>
      <c r="B9" s="149" t="s">
        <v>87</v>
      </c>
      <c r="C9" s="155" t="s">
        <v>88</v>
      </c>
      <c r="D9" s="156" t="s">
        <v>89</v>
      </c>
      <c r="G9" s="160"/>
      <c r="H9" s="161"/>
      <c r="I9" s="161"/>
      <c r="J9" s="162"/>
    </row>
    <row r="10" spans="1:10" s="62" customFormat="1" ht="50.1" customHeight="1" x14ac:dyDescent="0.3">
      <c r="A10" s="148"/>
      <c r="B10" s="155" t="s">
        <v>87</v>
      </c>
      <c r="C10" s="155" t="s">
        <v>90</v>
      </c>
      <c r="D10" s="156" t="s">
        <v>91</v>
      </c>
      <c r="G10" s="157"/>
      <c r="H10" s="158"/>
      <c r="I10" s="158"/>
      <c r="J10" s="159"/>
    </row>
    <row r="11" spans="1:10" s="62" customFormat="1" ht="50.1" customHeight="1" x14ac:dyDescent="0.3">
      <c r="A11" s="148"/>
      <c r="B11" s="155" t="s">
        <v>92</v>
      </c>
      <c r="C11" s="155" t="s">
        <v>93</v>
      </c>
      <c r="D11" s="156" t="s">
        <v>91</v>
      </c>
      <c r="G11" s="160"/>
      <c r="H11" s="161"/>
      <c r="I11" s="161"/>
      <c r="J11" s="162"/>
    </row>
    <row r="12" spans="1:10" s="62" customFormat="1" ht="50.1" customHeight="1" x14ac:dyDescent="0.3">
      <c r="A12" s="148"/>
      <c r="B12" s="155" t="s">
        <v>92</v>
      </c>
      <c r="C12" s="155" t="s">
        <v>94</v>
      </c>
      <c r="D12" s="156" t="s">
        <v>91</v>
      </c>
      <c r="G12" s="157"/>
      <c r="H12" s="158"/>
      <c r="I12" s="158"/>
      <c r="J12" s="159"/>
    </row>
    <row r="13" spans="1:10" s="62" customFormat="1" ht="50.1" customHeight="1" thickBot="1" x14ac:dyDescent="0.35">
      <c r="A13" s="163" t="s">
        <v>95</v>
      </c>
      <c r="B13" s="164" t="s">
        <v>96</v>
      </c>
      <c r="C13" s="164" t="s">
        <v>97</v>
      </c>
      <c r="D13" s="165" t="s">
        <v>98</v>
      </c>
      <c r="G13" s="166"/>
      <c r="H13" s="167"/>
      <c r="I13" s="167"/>
      <c r="J13" s="168"/>
    </row>
    <row r="14" spans="1:10" ht="17.25" thickTop="1" x14ac:dyDescent="0.3">
      <c r="A14" s="169"/>
      <c r="B14" s="169"/>
      <c r="C14" s="169"/>
      <c r="D14" s="169"/>
      <c r="G14" s="169"/>
      <c r="H14" s="169"/>
      <c r="I14" s="169"/>
      <c r="J14" s="169"/>
    </row>
    <row r="15" spans="1:10" ht="16.5" x14ac:dyDescent="0.3">
      <c r="A15" s="169"/>
      <c r="B15" s="169"/>
      <c r="C15" s="169"/>
      <c r="D15" s="169"/>
      <c r="G15" s="169"/>
      <c r="H15" s="169"/>
      <c r="I15" s="169"/>
      <c r="J15" s="169"/>
    </row>
    <row r="16" spans="1:10" ht="13.5" customHeight="1" x14ac:dyDescent="0.3">
      <c r="A16" s="169"/>
      <c r="B16" s="169"/>
      <c r="C16" s="169"/>
      <c r="D16" s="169"/>
      <c r="G16" s="169"/>
      <c r="H16" s="169"/>
      <c r="I16" s="169"/>
      <c r="J16" s="169"/>
    </row>
    <row r="17" spans="1:10" ht="13.5" customHeight="1" x14ac:dyDescent="0.3">
      <c r="A17" s="169"/>
      <c r="B17" s="169"/>
      <c r="C17" s="169"/>
      <c r="D17" s="169"/>
      <c r="G17" s="169"/>
      <c r="H17" s="169"/>
      <c r="I17" s="169"/>
      <c r="J17" s="169"/>
    </row>
    <row r="18" spans="1:10" ht="13.5" customHeight="1" x14ac:dyDescent="0.3">
      <c r="A18" s="169"/>
      <c r="B18" s="169"/>
      <c r="C18" s="169"/>
      <c r="D18" s="169"/>
      <c r="G18" s="169"/>
      <c r="H18" s="169"/>
      <c r="I18" s="169"/>
      <c r="J18" s="169"/>
    </row>
    <row r="19" spans="1:10" ht="13.5" customHeight="1" x14ac:dyDescent="0.3">
      <c r="A19" s="169"/>
      <c r="B19" s="169"/>
      <c r="C19" s="169"/>
      <c r="D19" s="169"/>
      <c r="G19" s="169"/>
      <c r="H19" s="169"/>
      <c r="I19" s="169"/>
      <c r="J19" s="169"/>
    </row>
    <row r="20" spans="1:10" ht="13.5" customHeight="1" x14ac:dyDescent="0.3">
      <c r="A20" s="169"/>
      <c r="B20" s="169"/>
      <c r="C20" s="169"/>
      <c r="D20" s="169"/>
      <c r="G20" s="169"/>
      <c r="H20" s="169"/>
      <c r="I20" s="169"/>
      <c r="J20" s="169"/>
    </row>
    <row r="21" spans="1:10" ht="14.25" customHeight="1" x14ac:dyDescent="0.3">
      <c r="A21" s="169"/>
      <c r="B21" s="169"/>
      <c r="C21" s="169"/>
      <c r="D21" s="169"/>
      <c r="G21" s="169"/>
      <c r="H21" s="169"/>
      <c r="I21" s="169"/>
      <c r="J21" s="169"/>
    </row>
    <row r="22" spans="1:10" ht="16.5" customHeight="1" x14ac:dyDescent="0.3">
      <c r="A22" s="169"/>
      <c r="B22" s="169"/>
      <c r="C22" s="169"/>
      <c r="D22" s="169"/>
      <c r="G22" s="169"/>
      <c r="H22" s="169"/>
      <c r="I22" s="169"/>
      <c r="J22" s="169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D31-3EFD-4ED2-B9C6-D897F8235243}">
  <dimension ref="A1:AQ38"/>
  <sheetViews>
    <sheetView showGridLines="0" view="pageBreakPreview" zoomScaleNormal="100" zoomScaleSheetLayoutView="100" workbookViewId="0">
      <selection activeCell="O31" sqref="O31"/>
    </sheetView>
  </sheetViews>
  <sheetFormatPr defaultColWidth="9" defaultRowHeight="13.5" x14ac:dyDescent="0.3"/>
  <cols>
    <col min="1" max="1" width="5.75" style="178" customWidth="1"/>
    <col min="2" max="2" width="7.875" style="305" customWidth="1"/>
    <col min="3" max="3" width="3.375" style="305" customWidth="1"/>
    <col min="4" max="4" width="4.25" style="306" customWidth="1"/>
    <col min="5" max="5" width="4.125" style="178" customWidth="1"/>
    <col min="6" max="6" width="8.25" style="178" customWidth="1"/>
    <col min="7" max="7" width="7.625" style="178" customWidth="1"/>
    <col min="8" max="8" width="5.125" style="178" customWidth="1"/>
    <col min="9" max="9" width="6.25" style="178" customWidth="1"/>
    <col min="10" max="11" width="7.5" style="178" bestFit="1" customWidth="1"/>
    <col min="12" max="12" width="6.75" style="178" customWidth="1"/>
    <col min="13" max="21" width="2.5" style="178" customWidth="1"/>
    <col min="22" max="24" width="2.875" style="178" customWidth="1"/>
    <col min="25" max="25" width="4.125" style="178" customWidth="1"/>
    <col min="26" max="26" width="15.125" style="178" customWidth="1"/>
    <col min="27" max="27" width="15.25" style="178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8"/>
    <col min="40" max="40" width="2.375" style="178" customWidth="1"/>
    <col min="41" max="42" width="9" style="178"/>
    <col min="43" max="43" width="8.125" style="178" customWidth="1"/>
    <col min="44" max="16384" width="9" style="178"/>
  </cols>
  <sheetData>
    <row r="1" spans="1:43" ht="18" customHeight="1" x14ac:dyDescent="0.3">
      <c r="A1" s="170" t="s">
        <v>99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C1" s="173" t="s">
        <v>100</v>
      </c>
      <c r="AD1" s="174"/>
      <c r="AE1" s="174"/>
      <c r="AF1" s="174"/>
      <c r="AG1" s="174"/>
      <c r="AH1" s="174"/>
      <c r="AI1" s="175"/>
      <c r="AJ1" s="175"/>
      <c r="AK1" s="20"/>
      <c r="AL1" s="176"/>
      <c r="AM1" s="177"/>
    </row>
    <row r="2" spans="1:43" ht="18" customHeigh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1"/>
      <c r="AB2" s="7"/>
      <c r="AC2" s="182" t="s">
        <v>101</v>
      </c>
      <c r="AD2" s="182"/>
      <c r="AE2" s="182"/>
      <c r="AF2" s="182"/>
      <c r="AG2" s="182"/>
      <c r="AH2" s="182"/>
      <c r="AI2" s="183"/>
      <c r="AJ2" s="183"/>
      <c r="AK2" s="183"/>
      <c r="AL2" s="184"/>
      <c r="AM2" s="177"/>
    </row>
    <row r="3" spans="1:43" ht="18" customHeight="1" thickBot="1" x14ac:dyDescent="0.3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7"/>
      <c r="AB3" s="17"/>
      <c r="AC3" s="188"/>
      <c r="AD3" s="189" t="s">
        <v>102</v>
      </c>
      <c r="AE3" s="190"/>
      <c r="AF3" s="190"/>
      <c r="AG3" s="190"/>
      <c r="AH3" s="190"/>
      <c r="AI3" s="190"/>
      <c r="AJ3" s="190"/>
      <c r="AK3" s="190"/>
      <c r="AL3" s="20"/>
      <c r="AM3" s="177"/>
    </row>
    <row r="4" spans="1:43" s="195" customFormat="1" ht="21" customHeight="1" thickBot="1" x14ac:dyDescent="0.35">
      <c r="A4" s="191" t="s">
        <v>103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93"/>
      <c r="Q4" s="193"/>
      <c r="R4" s="193"/>
      <c r="S4" s="193"/>
      <c r="T4" s="193"/>
      <c r="U4" s="193"/>
      <c r="V4" s="193"/>
      <c r="W4" s="193"/>
      <c r="X4" s="194"/>
      <c r="Z4" s="192"/>
      <c r="AA4" s="196" t="s">
        <v>104</v>
      </c>
      <c r="AB4" s="17"/>
      <c r="AC4" s="182"/>
      <c r="AD4" s="189" t="s">
        <v>105</v>
      </c>
      <c r="AE4" s="188"/>
      <c r="AF4" s="188"/>
      <c r="AG4" s="188"/>
      <c r="AH4" s="188"/>
      <c r="AI4" s="197"/>
      <c r="AJ4" s="197"/>
      <c r="AK4" s="197"/>
      <c r="AL4" s="20"/>
      <c r="AM4" s="198"/>
    </row>
    <row r="5" spans="1:43" s="209" customFormat="1" ht="21.95" customHeight="1" x14ac:dyDescent="0.3">
      <c r="A5" s="199" t="s">
        <v>106</v>
      </c>
      <c r="B5" s="200" t="s">
        <v>107</v>
      </c>
      <c r="C5" s="201"/>
      <c r="D5" s="202" t="s">
        <v>108</v>
      </c>
      <c r="E5" s="202" t="s">
        <v>109</v>
      </c>
      <c r="F5" s="202" t="s">
        <v>110</v>
      </c>
      <c r="G5" s="203" t="s">
        <v>111</v>
      </c>
      <c r="H5" s="204"/>
      <c r="I5" s="205"/>
      <c r="J5" s="204" t="s">
        <v>112</v>
      </c>
      <c r="K5" s="204"/>
      <c r="L5" s="206"/>
      <c r="M5" s="207" t="s">
        <v>113</v>
      </c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5"/>
      <c r="Y5" s="208" t="s">
        <v>114</v>
      </c>
      <c r="Z5" s="202" t="s">
        <v>115</v>
      </c>
      <c r="AA5" s="202" t="s">
        <v>116</v>
      </c>
      <c r="AB5" s="17"/>
      <c r="AC5" s="182" t="s">
        <v>117</v>
      </c>
      <c r="AD5" s="188"/>
      <c r="AE5" s="188"/>
      <c r="AF5" s="188"/>
      <c r="AG5" s="188"/>
      <c r="AH5" s="188"/>
      <c r="AI5" s="197"/>
      <c r="AJ5" s="197"/>
      <c r="AK5" s="197"/>
      <c r="AL5" s="20"/>
      <c r="AM5" s="198"/>
    </row>
    <row r="6" spans="1:43" s="209" customFormat="1" ht="21.95" customHeight="1" x14ac:dyDescent="0.3">
      <c r="A6" s="210"/>
      <c r="B6" s="211"/>
      <c r="C6" s="212"/>
      <c r="D6" s="213"/>
      <c r="E6" s="213"/>
      <c r="F6" s="213"/>
      <c r="G6" s="214" t="s">
        <v>118</v>
      </c>
      <c r="H6" s="214" t="s">
        <v>119</v>
      </c>
      <c r="I6" s="214" t="s">
        <v>120</v>
      </c>
      <c r="J6" s="215" t="s">
        <v>121</v>
      </c>
      <c r="K6" s="216" t="s">
        <v>122</v>
      </c>
      <c r="L6" s="217" t="s">
        <v>123</v>
      </c>
      <c r="M6" s="218">
        <v>1</v>
      </c>
      <c r="N6" s="219">
        <v>2</v>
      </c>
      <c r="O6" s="219">
        <v>3</v>
      </c>
      <c r="P6" s="220">
        <v>4</v>
      </c>
      <c r="Q6" s="220">
        <v>5</v>
      </c>
      <c r="R6" s="220">
        <v>6</v>
      </c>
      <c r="S6" s="219">
        <v>7</v>
      </c>
      <c r="T6" s="219">
        <v>8</v>
      </c>
      <c r="U6" s="219">
        <v>9</v>
      </c>
      <c r="V6" s="220">
        <v>10</v>
      </c>
      <c r="W6" s="221">
        <v>11</v>
      </c>
      <c r="X6" s="222">
        <v>12</v>
      </c>
      <c r="Y6" s="223"/>
      <c r="Z6" s="213"/>
      <c r="AA6" s="213"/>
      <c r="AB6" s="62"/>
      <c r="AC6" s="182" t="s">
        <v>124</v>
      </c>
      <c r="AD6" s="188"/>
      <c r="AE6" s="188"/>
      <c r="AF6" s="188"/>
      <c r="AG6" s="188"/>
      <c r="AH6" s="188"/>
      <c r="AI6" s="197"/>
      <c r="AJ6" s="197"/>
      <c r="AK6" s="197"/>
      <c r="AL6" s="224"/>
      <c r="AM6" s="225"/>
      <c r="AQ6" s="226"/>
    </row>
    <row r="7" spans="1:43" s="244" customFormat="1" ht="21.95" customHeight="1" x14ac:dyDescent="0.3">
      <c r="A7" s="227" t="s">
        <v>125</v>
      </c>
      <c r="B7" s="228" t="s">
        <v>126</v>
      </c>
      <c r="C7" s="229"/>
      <c r="D7" s="230">
        <v>2</v>
      </c>
      <c r="E7" s="230">
        <v>14</v>
      </c>
      <c r="F7" s="230" t="s">
        <v>127</v>
      </c>
      <c r="G7" s="231" t="s">
        <v>128</v>
      </c>
      <c r="H7" s="230" t="s">
        <v>129</v>
      </c>
      <c r="I7" s="231" t="s">
        <v>130</v>
      </c>
      <c r="J7" s="232">
        <v>450</v>
      </c>
      <c r="K7" s="233">
        <f>(35*2)+(29.7*2)+70</f>
        <v>199.4</v>
      </c>
      <c r="L7" s="234">
        <f t="shared" ref="L7:L8" si="0">SUM(J7:K7)</f>
        <v>649.4</v>
      </c>
      <c r="M7" s="235"/>
      <c r="N7" s="236"/>
      <c r="O7" s="236" t="s">
        <v>131</v>
      </c>
      <c r="P7" s="237"/>
      <c r="Q7" s="237"/>
      <c r="R7" s="237"/>
      <c r="S7" s="236"/>
      <c r="T7" s="236"/>
      <c r="U7" s="236"/>
      <c r="V7" s="237"/>
      <c r="W7" s="238"/>
      <c r="X7" s="239"/>
      <c r="Y7" s="240" t="s">
        <v>132</v>
      </c>
      <c r="Z7" s="241" t="s">
        <v>133</v>
      </c>
      <c r="AA7" s="241" t="s">
        <v>134</v>
      </c>
      <c r="AB7" s="62"/>
      <c r="AC7" s="188"/>
      <c r="AD7" s="188"/>
      <c r="AE7" s="242"/>
      <c r="AF7" s="242"/>
      <c r="AG7" s="188" t="s">
        <v>135</v>
      </c>
      <c r="AH7" s="188"/>
      <c r="AI7" s="197"/>
      <c r="AJ7" s="197"/>
      <c r="AK7" s="197"/>
      <c r="AL7" s="224"/>
      <c r="AM7" s="243"/>
    </row>
    <row r="8" spans="1:43" s="244" customFormat="1" ht="21.95" customHeight="1" x14ac:dyDescent="0.3">
      <c r="A8" s="227" t="s">
        <v>125</v>
      </c>
      <c r="B8" s="228" t="s">
        <v>136</v>
      </c>
      <c r="C8" s="229"/>
      <c r="D8" s="230">
        <v>4</v>
      </c>
      <c r="E8" s="230">
        <v>27</v>
      </c>
      <c r="F8" s="230" t="s">
        <v>137</v>
      </c>
      <c r="G8" s="231" t="s">
        <v>128</v>
      </c>
      <c r="H8" s="230" t="s">
        <v>129</v>
      </c>
      <c r="I8" s="231" t="s">
        <v>130</v>
      </c>
      <c r="J8" s="232">
        <v>308</v>
      </c>
      <c r="K8" s="233">
        <f>(35*4)+(29.7*2)</f>
        <v>199.4</v>
      </c>
      <c r="L8" s="234">
        <f t="shared" si="0"/>
        <v>507.4</v>
      </c>
      <c r="M8" s="235"/>
      <c r="N8" s="236"/>
      <c r="O8" s="236"/>
      <c r="P8" s="237"/>
      <c r="Q8" s="237"/>
      <c r="R8" s="237"/>
      <c r="S8" s="236" t="s">
        <v>138</v>
      </c>
      <c r="T8" s="236"/>
      <c r="U8" s="236"/>
      <c r="V8" s="237"/>
      <c r="W8" s="238"/>
      <c r="X8" s="239"/>
      <c r="Y8" s="240" t="s">
        <v>139</v>
      </c>
      <c r="Z8" s="241" t="s">
        <v>140</v>
      </c>
      <c r="AA8" s="241" t="s">
        <v>141</v>
      </c>
      <c r="AB8" s="62"/>
      <c r="AC8" s="188"/>
      <c r="AD8" s="188" t="s">
        <v>142</v>
      </c>
      <c r="AE8" s="242"/>
      <c r="AF8" s="242"/>
      <c r="AG8" s="188"/>
      <c r="AH8" s="188"/>
      <c r="AI8" s="197"/>
      <c r="AJ8" s="197"/>
      <c r="AK8" s="197"/>
      <c r="AL8" s="224"/>
      <c r="AM8" s="243"/>
    </row>
    <row r="9" spans="1:43" s="244" customFormat="1" ht="21.95" customHeight="1" x14ac:dyDescent="0.3">
      <c r="A9" s="245" t="s">
        <v>143</v>
      </c>
      <c r="B9" s="246" t="s">
        <v>144</v>
      </c>
      <c r="C9" s="247"/>
      <c r="D9" s="248">
        <v>3</v>
      </c>
      <c r="E9" s="248">
        <v>18</v>
      </c>
      <c r="F9" s="248" t="s">
        <v>145</v>
      </c>
      <c r="G9" s="249" t="s">
        <v>146</v>
      </c>
      <c r="H9" s="248" t="s">
        <v>147</v>
      </c>
      <c r="I9" s="249" t="s">
        <v>148</v>
      </c>
      <c r="J9" s="250">
        <v>650</v>
      </c>
      <c r="K9" s="251">
        <v>0</v>
      </c>
      <c r="L9" s="252">
        <v>650</v>
      </c>
      <c r="M9" s="235"/>
      <c r="N9" s="236"/>
      <c r="O9" s="236"/>
      <c r="P9" s="237" t="s">
        <v>149</v>
      </c>
      <c r="Q9" s="237"/>
      <c r="R9" s="237"/>
      <c r="S9" s="236"/>
      <c r="T9" s="236"/>
      <c r="U9" s="236"/>
      <c r="V9" s="237"/>
      <c r="W9" s="238"/>
      <c r="X9" s="253"/>
      <c r="Y9" s="254" t="s">
        <v>150</v>
      </c>
      <c r="Z9" s="241" t="s">
        <v>151</v>
      </c>
      <c r="AA9" s="241" t="s">
        <v>152</v>
      </c>
      <c r="AB9" s="62"/>
      <c r="AC9" s="188"/>
      <c r="AD9" s="188"/>
      <c r="AE9" s="242"/>
      <c r="AF9" s="242"/>
      <c r="AG9" s="188" t="s">
        <v>135</v>
      </c>
      <c r="AH9" s="188"/>
      <c r="AI9" s="197"/>
      <c r="AJ9" s="197"/>
      <c r="AK9" s="197"/>
      <c r="AL9" s="224"/>
      <c r="AM9" s="243"/>
    </row>
    <row r="10" spans="1:43" s="244" customFormat="1" ht="21.95" customHeight="1" x14ac:dyDescent="0.3">
      <c r="A10" s="227" t="s">
        <v>153</v>
      </c>
      <c r="B10" s="228" t="s">
        <v>154</v>
      </c>
      <c r="C10" s="229"/>
      <c r="D10" s="230">
        <v>4</v>
      </c>
      <c r="E10" s="230">
        <v>27</v>
      </c>
      <c r="F10" s="230" t="s">
        <v>137</v>
      </c>
      <c r="G10" s="231" t="s">
        <v>146</v>
      </c>
      <c r="H10" s="230" t="s">
        <v>147</v>
      </c>
      <c r="I10" s="231" t="s">
        <v>148</v>
      </c>
      <c r="J10" s="232">
        <v>308</v>
      </c>
      <c r="K10" s="233">
        <v>199.4</v>
      </c>
      <c r="L10" s="234">
        <v>507.4</v>
      </c>
      <c r="M10" s="235"/>
      <c r="N10" s="236"/>
      <c r="O10" s="236"/>
      <c r="P10" s="237"/>
      <c r="Q10" s="237"/>
      <c r="R10" s="237"/>
      <c r="S10" s="236" t="s">
        <v>155</v>
      </c>
      <c r="T10" s="236"/>
      <c r="U10" s="236"/>
      <c r="V10" s="237"/>
      <c r="W10" s="238"/>
      <c r="X10" s="239"/>
      <c r="Y10" s="240" t="s">
        <v>156</v>
      </c>
      <c r="Z10" s="241" t="s">
        <v>157</v>
      </c>
      <c r="AA10" s="241" t="s">
        <v>158</v>
      </c>
      <c r="AB10" s="62"/>
      <c r="AC10" s="188"/>
      <c r="AD10" s="188" t="s">
        <v>142</v>
      </c>
      <c r="AE10" s="242"/>
      <c r="AF10" s="242"/>
      <c r="AG10" s="188"/>
      <c r="AH10" s="188"/>
      <c r="AI10" s="197"/>
      <c r="AJ10" s="197"/>
      <c r="AK10" s="197"/>
      <c r="AL10" s="224"/>
      <c r="AM10" s="243"/>
    </row>
    <row r="11" spans="1:43" s="244" customFormat="1" ht="21.95" customHeight="1" x14ac:dyDescent="0.3">
      <c r="A11" s="255" t="s">
        <v>159</v>
      </c>
      <c r="B11" s="256" t="s">
        <v>160</v>
      </c>
      <c r="C11" s="257"/>
      <c r="D11" s="258">
        <v>3</v>
      </c>
      <c r="E11" s="258">
        <v>16</v>
      </c>
      <c r="F11" s="258" t="s">
        <v>161</v>
      </c>
      <c r="G11" s="259" t="s">
        <v>162</v>
      </c>
      <c r="H11" s="258" t="s">
        <v>163</v>
      </c>
      <c r="I11" s="259" t="s">
        <v>164</v>
      </c>
      <c r="J11" s="260">
        <v>330</v>
      </c>
      <c r="K11" s="261">
        <v>187.6</v>
      </c>
      <c r="L11" s="262">
        <f>SUM(J11:K11)</f>
        <v>517.6</v>
      </c>
      <c r="M11" s="263"/>
      <c r="N11" s="264"/>
      <c r="O11" s="264"/>
      <c r="P11" s="265"/>
      <c r="Q11" s="265"/>
      <c r="R11" s="265" t="s">
        <v>165</v>
      </c>
      <c r="S11" s="264"/>
      <c r="T11" s="264"/>
      <c r="U11" s="264"/>
      <c r="V11" s="265"/>
      <c r="W11" s="266"/>
      <c r="X11" s="267"/>
      <c r="Y11" s="268" t="s">
        <v>166</v>
      </c>
      <c r="Z11" s="258" t="s">
        <v>167</v>
      </c>
      <c r="AA11" s="258" t="s">
        <v>168</v>
      </c>
      <c r="AB11" s="62"/>
      <c r="AC11" s="188"/>
      <c r="AD11" s="188" t="s">
        <v>169</v>
      </c>
      <c r="AE11" s="189"/>
      <c r="AF11" s="188"/>
      <c r="AG11" s="188"/>
      <c r="AH11" s="188"/>
      <c r="AI11" s="197"/>
      <c r="AJ11" s="197"/>
      <c r="AK11" s="197"/>
      <c r="AL11" s="224"/>
      <c r="AM11" s="243"/>
    </row>
    <row r="12" spans="1:43" s="244" customFormat="1" ht="21.95" customHeight="1" x14ac:dyDescent="0.3">
      <c r="A12" s="227" t="s">
        <v>170</v>
      </c>
      <c r="B12" s="228" t="s">
        <v>171</v>
      </c>
      <c r="C12" s="229"/>
      <c r="D12" s="230">
        <v>2</v>
      </c>
      <c r="E12" s="230">
        <v>16</v>
      </c>
      <c r="F12" s="230" t="s">
        <v>172</v>
      </c>
      <c r="G12" s="231" t="s">
        <v>162</v>
      </c>
      <c r="H12" s="230" t="s">
        <v>163</v>
      </c>
      <c r="I12" s="231" t="s">
        <v>164</v>
      </c>
      <c r="J12" s="232">
        <v>390</v>
      </c>
      <c r="K12" s="233">
        <v>10</v>
      </c>
      <c r="L12" s="234">
        <f t="shared" ref="L12" si="1">SUM(J12:K12)</f>
        <v>400</v>
      </c>
      <c r="M12" s="269"/>
      <c r="N12" s="270"/>
      <c r="O12" s="270"/>
      <c r="P12" s="271"/>
      <c r="Q12" s="271"/>
      <c r="R12" s="271"/>
      <c r="S12" s="270" t="s">
        <v>173</v>
      </c>
      <c r="T12" s="270"/>
      <c r="U12" s="270"/>
      <c r="V12" s="271"/>
      <c r="W12" s="272"/>
      <c r="X12" s="239"/>
      <c r="Y12" s="240" t="s">
        <v>174</v>
      </c>
      <c r="Z12" s="273" t="s">
        <v>175</v>
      </c>
      <c r="AA12" s="273" t="s">
        <v>176</v>
      </c>
      <c r="AB12" s="62"/>
      <c r="AC12" s="188"/>
      <c r="AD12" s="188"/>
      <c r="AE12" s="188" t="s">
        <v>177</v>
      </c>
      <c r="AF12" s="188"/>
      <c r="AG12" s="188"/>
      <c r="AH12" s="188"/>
      <c r="AI12" s="197"/>
      <c r="AJ12" s="197"/>
      <c r="AK12" s="197"/>
      <c r="AL12" s="224"/>
      <c r="AM12" s="243"/>
      <c r="AQ12" s="274"/>
    </row>
    <row r="13" spans="1:43" s="244" customFormat="1" ht="21.95" customHeight="1" x14ac:dyDescent="0.3">
      <c r="A13" s="255" t="s">
        <v>159</v>
      </c>
      <c r="B13" s="275" t="s">
        <v>178</v>
      </c>
      <c r="C13" s="276"/>
      <c r="D13" s="258">
        <v>4</v>
      </c>
      <c r="E13" s="258">
        <v>25</v>
      </c>
      <c r="F13" s="258" t="s">
        <v>179</v>
      </c>
      <c r="G13" s="259" t="s">
        <v>180</v>
      </c>
      <c r="H13" s="258" t="s">
        <v>87</v>
      </c>
      <c r="I13" s="259" t="s">
        <v>90</v>
      </c>
      <c r="J13" s="260">
        <v>531</v>
      </c>
      <c r="K13" s="261">
        <v>358.6</v>
      </c>
      <c r="L13" s="262">
        <f>SUM(J13:K13)</f>
        <v>889.6</v>
      </c>
      <c r="M13" s="263"/>
      <c r="N13" s="264"/>
      <c r="O13" s="264"/>
      <c r="P13" s="265"/>
      <c r="Q13" s="265"/>
      <c r="R13" s="265"/>
      <c r="S13" s="264" t="s">
        <v>181</v>
      </c>
      <c r="T13" s="264"/>
      <c r="U13" s="264"/>
      <c r="V13" s="265"/>
      <c r="W13" s="266"/>
      <c r="X13" s="267"/>
      <c r="Y13" s="268" t="s">
        <v>182</v>
      </c>
      <c r="Z13" s="258" t="s">
        <v>183</v>
      </c>
      <c r="AA13" s="258" t="s">
        <v>184</v>
      </c>
      <c r="AB13" s="62"/>
      <c r="AC13" s="188"/>
      <c r="AD13" s="182"/>
      <c r="AE13" s="189" t="s">
        <v>185</v>
      </c>
      <c r="AF13" s="182"/>
      <c r="AG13" s="182"/>
      <c r="AH13" s="182"/>
      <c r="AI13" s="182"/>
      <c r="AJ13" s="182"/>
      <c r="AK13" s="182"/>
      <c r="AL13" s="224"/>
      <c r="AM13" s="243"/>
    </row>
    <row r="14" spans="1:43" s="244" customFormat="1" ht="21.95" customHeight="1" x14ac:dyDescent="0.3">
      <c r="A14" s="227" t="s">
        <v>186</v>
      </c>
      <c r="B14" s="228" t="s">
        <v>187</v>
      </c>
      <c r="C14" s="229"/>
      <c r="D14" s="230">
        <v>2</v>
      </c>
      <c r="E14" s="230">
        <v>13</v>
      </c>
      <c r="F14" s="230" t="s">
        <v>127</v>
      </c>
      <c r="G14" s="231" t="s">
        <v>180</v>
      </c>
      <c r="H14" s="230" t="s">
        <v>87</v>
      </c>
      <c r="I14" s="231" t="s">
        <v>90</v>
      </c>
      <c r="J14" s="232">
        <v>470</v>
      </c>
      <c r="K14" s="233">
        <v>217</v>
      </c>
      <c r="L14" s="234">
        <f t="shared" ref="L14" si="2">SUM(J14:K14)</f>
        <v>687</v>
      </c>
      <c r="M14" s="269"/>
      <c r="N14" s="270"/>
      <c r="O14" s="270"/>
      <c r="P14" s="271"/>
      <c r="Q14" s="271"/>
      <c r="R14" s="271"/>
      <c r="S14" s="270"/>
      <c r="T14" s="270"/>
      <c r="U14" s="270"/>
      <c r="V14" s="271"/>
      <c r="W14" s="272"/>
      <c r="X14" s="239" t="s">
        <v>188</v>
      </c>
      <c r="Y14" s="240" t="s">
        <v>189</v>
      </c>
      <c r="Z14" s="273" t="s">
        <v>190</v>
      </c>
      <c r="AA14" s="273" t="s">
        <v>191</v>
      </c>
      <c r="AB14" s="62"/>
      <c r="AC14" s="182"/>
      <c r="AD14" s="188" t="s">
        <v>192</v>
      </c>
      <c r="AE14" s="188"/>
      <c r="AF14" s="188"/>
      <c r="AG14" s="277"/>
      <c r="AH14" s="188"/>
      <c r="AI14" s="197"/>
      <c r="AJ14" s="197"/>
      <c r="AK14" s="197"/>
      <c r="AL14" s="224"/>
      <c r="AM14" s="243"/>
    </row>
    <row r="15" spans="1:43" s="244" customFormat="1" ht="21.95" customHeight="1" x14ac:dyDescent="0.3">
      <c r="A15" s="255" t="s">
        <v>159</v>
      </c>
      <c r="B15" s="256" t="s">
        <v>193</v>
      </c>
      <c r="C15" s="257"/>
      <c r="D15" s="258">
        <v>3</v>
      </c>
      <c r="E15" s="258">
        <v>16</v>
      </c>
      <c r="F15" s="258" t="s">
        <v>194</v>
      </c>
      <c r="G15" s="259" t="s">
        <v>162</v>
      </c>
      <c r="H15" s="258" t="s">
        <v>195</v>
      </c>
      <c r="I15" s="259" t="s">
        <v>196</v>
      </c>
      <c r="J15" s="260">
        <v>440</v>
      </c>
      <c r="K15" s="261">
        <v>317</v>
      </c>
      <c r="L15" s="262">
        <f>SUM(J15:K15)</f>
        <v>757</v>
      </c>
      <c r="M15" s="263"/>
      <c r="N15" s="264"/>
      <c r="O15" s="264"/>
      <c r="P15" s="265"/>
      <c r="Q15" s="265"/>
      <c r="R15" s="265"/>
      <c r="S15" s="264"/>
      <c r="T15" s="264" t="s">
        <v>197</v>
      </c>
      <c r="U15" s="264"/>
      <c r="V15" s="265"/>
      <c r="W15" s="266"/>
      <c r="X15" s="267"/>
      <c r="Y15" s="268" t="s">
        <v>198</v>
      </c>
      <c r="Z15" s="258" t="s">
        <v>199</v>
      </c>
      <c r="AA15" s="258" t="s">
        <v>200</v>
      </c>
      <c r="AB15" s="62"/>
      <c r="AC15" s="188"/>
      <c r="AD15" s="188" t="s">
        <v>201</v>
      </c>
      <c r="AE15" s="188"/>
      <c r="AF15" s="188"/>
      <c r="AG15" s="277"/>
      <c r="AH15" s="188"/>
      <c r="AI15" s="197"/>
      <c r="AJ15" s="197"/>
      <c r="AK15" s="182"/>
      <c r="AL15" s="224"/>
      <c r="AM15" s="243"/>
    </row>
    <row r="16" spans="1:43" s="244" customFormat="1" ht="21.95" customHeight="1" x14ac:dyDescent="0.3">
      <c r="A16" s="227" t="s">
        <v>159</v>
      </c>
      <c r="B16" s="228" t="s">
        <v>202</v>
      </c>
      <c r="C16" s="229"/>
      <c r="D16" s="230">
        <v>3</v>
      </c>
      <c r="E16" s="230">
        <v>16</v>
      </c>
      <c r="F16" s="258" t="s">
        <v>194</v>
      </c>
      <c r="G16" s="259" t="s">
        <v>162</v>
      </c>
      <c r="H16" s="230" t="s">
        <v>195</v>
      </c>
      <c r="I16" s="259" t="s">
        <v>196</v>
      </c>
      <c r="J16" s="232">
        <v>440</v>
      </c>
      <c r="K16" s="233">
        <v>317</v>
      </c>
      <c r="L16" s="234">
        <f t="shared" ref="L16" si="3">SUM(J16:K16)</f>
        <v>757</v>
      </c>
      <c r="M16" s="269"/>
      <c r="N16" s="270"/>
      <c r="O16" s="270"/>
      <c r="P16" s="271" t="s">
        <v>203</v>
      </c>
      <c r="Q16" s="271"/>
      <c r="R16" s="271"/>
      <c r="S16" s="270"/>
      <c r="T16" s="270"/>
      <c r="U16" s="270"/>
      <c r="V16" s="271"/>
      <c r="W16" s="272"/>
      <c r="X16" s="239"/>
      <c r="Y16" s="268" t="s">
        <v>198</v>
      </c>
      <c r="Z16" s="273" t="s">
        <v>204</v>
      </c>
      <c r="AA16" s="273" t="s">
        <v>205</v>
      </c>
      <c r="AB16" s="62"/>
      <c r="AC16" s="188"/>
      <c r="AD16" s="188"/>
      <c r="AE16" s="188"/>
      <c r="AF16" s="188"/>
      <c r="AG16" s="188" t="s">
        <v>206</v>
      </c>
      <c r="AH16" s="188"/>
      <c r="AI16" s="188"/>
      <c r="AJ16" s="197"/>
      <c r="AK16" s="197"/>
      <c r="AL16" s="197"/>
      <c r="AM16" s="278"/>
    </row>
    <row r="17" spans="1:43" s="244" customFormat="1" ht="21.95" customHeight="1" x14ac:dyDescent="0.3">
      <c r="A17" s="255" t="s">
        <v>159</v>
      </c>
      <c r="B17" s="256" t="s">
        <v>207</v>
      </c>
      <c r="C17" s="257"/>
      <c r="D17" s="258">
        <v>3</v>
      </c>
      <c r="E17" s="258">
        <v>16</v>
      </c>
      <c r="F17" s="258" t="s">
        <v>194</v>
      </c>
      <c r="G17" s="259" t="s">
        <v>162</v>
      </c>
      <c r="H17" s="258" t="s">
        <v>208</v>
      </c>
      <c r="I17" s="259" t="s">
        <v>209</v>
      </c>
      <c r="J17" s="260">
        <v>440</v>
      </c>
      <c r="K17" s="261">
        <v>317</v>
      </c>
      <c r="L17" s="262">
        <f>SUM(J17:K17)</f>
        <v>757</v>
      </c>
      <c r="M17" s="263"/>
      <c r="N17" s="264"/>
      <c r="O17" s="264"/>
      <c r="P17" s="265" t="s">
        <v>210</v>
      </c>
      <c r="Q17" s="265"/>
      <c r="R17" s="265"/>
      <c r="S17" s="264"/>
      <c r="T17" s="264"/>
      <c r="U17" s="264"/>
      <c r="V17" s="265"/>
      <c r="W17" s="266"/>
      <c r="X17" s="267"/>
      <c r="Y17" s="268" t="s">
        <v>198</v>
      </c>
      <c r="Z17" s="258" t="s">
        <v>211</v>
      </c>
      <c r="AA17" s="258" t="s">
        <v>212</v>
      </c>
      <c r="AB17" s="62"/>
      <c r="AC17" s="188"/>
      <c r="AD17" s="188"/>
      <c r="AE17" s="188"/>
      <c r="AF17" s="188"/>
      <c r="AG17" s="188" t="s">
        <v>213</v>
      </c>
      <c r="AH17" s="188"/>
      <c r="AI17" s="188"/>
      <c r="AJ17" s="197"/>
      <c r="AK17" s="197"/>
      <c r="AL17" s="197"/>
      <c r="AM17" s="278"/>
    </row>
    <row r="18" spans="1:43" s="244" customFormat="1" ht="21.95" customHeight="1" x14ac:dyDescent="0.3">
      <c r="A18" s="227" t="s">
        <v>186</v>
      </c>
      <c r="B18" s="228" t="s">
        <v>202</v>
      </c>
      <c r="C18" s="229"/>
      <c r="D18" s="230">
        <v>3</v>
      </c>
      <c r="E18" s="230">
        <v>16</v>
      </c>
      <c r="F18" s="258" t="s">
        <v>194</v>
      </c>
      <c r="G18" s="259" t="s">
        <v>162</v>
      </c>
      <c r="H18" s="258" t="s">
        <v>208</v>
      </c>
      <c r="I18" s="259" t="s">
        <v>209</v>
      </c>
      <c r="J18" s="232">
        <v>440</v>
      </c>
      <c r="K18" s="261">
        <v>317</v>
      </c>
      <c r="L18" s="234">
        <f>SUM(J18:K18)</f>
        <v>757</v>
      </c>
      <c r="M18" s="269"/>
      <c r="N18" s="270"/>
      <c r="O18" s="270"/>
      <c r="P18" s="271"/>
      <c r="Q18" s="271"/>
      <c r="R18" s="271"/>
      <c r="S18" s="270"/>
      <c r="T18" s="270" t="s">
        <v>214</v>
      </c>
      <c r="U18" s="270"/>
      <c r="V18" s="271"/>
      <c r="W18" s="272"/>
      <c r="X18" s="239"/>
      <c r="Y18" s="268" t="s">
        <v>198</v>
      </c>
      <c r="Z18" s="273" t="s">
        <v>215</v>
      </c>
      <c r="AA18" s="273" t="s">
        <v>216</v>
      </c>
      <c r="AB18" s="62"/>
      <c r="AC18" s="188"/>
      <c r="AD18" s="242" t="s">
        <v>217</v>
      </c>
      <c r="AE18" s="188"/>
      <c r="AF18" s="182"/>
      <c r="AG18" s="277"/>
      <c r="AH18" s="182"/>
      <c r="AI18" s="279"/>
      <c r="AJ18" s="279"/>
      <c r="AK18" s="197"/>
      <c r="AL18" s="224"/>
      <c r="AM18" s="243"/>
    </row>
    <row r="19" spans="1:43" s="244" customFormat="1" ht="21.95" customHeight="1" x14ac:dyDescent="0.3">
      <c r="A19" s="280"/>
      <c r="B19" s="228"/>
      <c r="C19" s="229"/>
      <c r="D19" s="230"/>
      <c r="E19" s="230"/>
      <c r="F19" s="230"/>
      <c r="G19" s="231"/>
      <c r="H19" s="230"/>
      <c r="I19" s="231"/>
      <c r="J19" s="232"/>
      <c r="K19" s="233"/>
      <c r="L19" s="234">
        <f t="shared" ref="L19:L25" si="4">SUM(J19:K19)</f>
        <v>0</v>
      </c>
      <c r="M19" s="269"/>
      <c r="N19" s="270"/>
      <c r="O19" s="270"/>
      <c r="P19" s="271"/>
      <c r="Q19" s="271"/>
      <c r="R19" s="271"/>
      <c r="S19" s="270"/>
      <c r="T19" s="270"/>
      <c r="U19" s="270"/>
      <c r="V19" s="271"/>
      <c r="W19" s="272" t="s">
        <v>218</v>
      </c>
      <c r="X19" s="239"/>
      <c r="Y19" s="240"/>
      <c r="Z19" s="230"/>
      <c r="AA19" s="230"/>
      <c r="AB19" s="62"/>
      <c r="AC19" s="188"/>
      <c r="AD19" s="188"/>
      <c r="AE19" s="188"/>
      <c r="AF19" s="188" t="s">
        <v>219</v>
      </c>
      <c r="AG19" s="188" t="s">
        <v>220</v>
      </c>
      <c r="AH19" s="188"/>
      <c r="AI19" s="197"/>
      <c r="AJ19" s="197"/>
      <c r="AK19" s="182"/>
      <c r="AL19" s="224"/>
      <c r="AM19" s="243"/>
    </row>
    <row r="20" spans="1:43" s="244" customFormat="1" ht="21.95" customHeight="1" thickBot="1" x14ac:dyDescent="0.35">
      <c r="A20" s="280"/>
      <c r="B20" s="228"/>
      <c r="C20" s="229"/>
      <c r="D20" s="230"/>
      <c r="E20" s="230"/>
      <c r="F20" s="230"/>
      <c r="G20" s="231"/>
      <c r="H20" s="230"/>
      <c r="I20" s="231"/>
      <c r="J20" s="232"/>
      <c r="K20" s="233"/>
      <c r="L20" s="234">
        <f t="shared" si="4"/>
        <v>0</v>
      </c>
      <c r="M20" s="269"/>
      <c r="N20" s="270"/>
      <c r="O20" s="270"/>
      <c r="P20" s="271"/>
      <c r="Q20" s="271"/>
      <c r="R20" s="271"/>
      <c r="S20" s="270"/>
      <c r="T20" s="270"/>
      <c r="U20" s="270"/>
      <c r="V20" s="271"/>
      <c r="W20" s="272"/>
      <c r="X20" s="239"/>
      <c r="Y20" s="240"/>
      <c r="Z20" s="230"/>
      <c r="AA20" s="230"/>
      <c r="AB20" s="62"/>
      <c r="AC20" s="188"/>
      <c r="AD20" s="188"/>
      <c r="AE20" s="188"/>
      <c r="AF20" s="188"/>
      <c r="AG20" s="188" t="s">
        <v>221</v>
      </c>
      <c r="AH20" s="188"/>
      <c r="AI20" s="188"/>
      <c r="AJ20" s="188"/>
      <c r="AK20" s="188"/>
      <c r="AL20" s="224"/>
      <c r="AM20" s="243"/>
      <c r="AQ20" s="63"/>
    </row>
    <row r="21" spans="1:43" s="244" customFormat="1" ht="21.95" customHeight="1" thickBot="1" x14ac:dyDescent="0.35">
      <c r="A21" s="280"/>
      <c r="B21" s="228"/>
      <c r="C21" s="229"/>
      <c r="D21" s="230"/>
      <c r="E21" s="230"/>
      <c r="F21" s="230"/>
      <c r="G21" s="231"/>
      <c r="H21" s="230"/>
      <c r="I21" s="231"/>
      <c r="J21" s="232"/>
      <c r="K21" s="233"/>
      <c r="L21" s="234">
        <f t="shared" si="4"/>
        <v>0</v>
      </c>
      <c r="M21" s="269"/>
      <c r="N21" s="270"/>
      <c r="O21" s="270"/>
      <c r="P21" s="271"/>
      <c r="Q21" s="271"/>
      <c r="R21" s="271"/>
      <c r="S21" s="270"/>
      <c r="T21" s="270"/>
      <c r="U21" s="270"/>
      <c r="V21" s="271"/>
      <c r="W21" s="272"/>
      <c r="X21" s="239"/>
      <c r="Y21" s="240"/>
      <c r="Z21" s="230"/>
      <c r="AA21" s="230"/>
      <c r="AB21" s="62"/>
      <c r="AC21" s="188"/>
      <c r="AD21" s="281"/>
      <c r="AE21" s="188"/>
      <c r="AF21" s="182" t="s">
        <v>222</v>
      </c>
      <c r="AG21" s="182" t="s">
        <v>223</v>
      </c>
      <c r="AH21" s="182"/>
      <c r="AI21" s="224"/>
      <c r="AJ21" s="282" t="s">
        <v>224</v>
      </c>
      <c r="AK21" s="279" t="s">
        <v>225</v>
      </c>
      <c r="AL21" s="224"/>
      <c r="AM21" s="243"/>
    </row>
    <row r="22" spans="1:43" s="244" customFormat="1" ht="21.95" customHeight="1" thickBot="1" x14ac:dyDescent="0.35">
      <c r="A22" s="280"/>
      <c r="B22" s="228"/>
      <c r="C22" s="229"/>
      <c r="D22" s="230"/>
      <c r="E22" s="230"/>
      <c r="F22" s="230"/>
      <c r="G22" s="231"/>
      <c r="H22" s="230"/>
      <c r="I22" s="231"/>
      <c r="J22" s="232"/>
      <c r="K22" s="233"/>
      <c r="L22" s="234">
        <f t="shared" si="4"/>
        <v>0</v>
      </c>
      <c r="M22" s="269"/>
      <c r="N22" s="270"/>
      <c r="O22" s="270"/>
      <c r="P22" s="271"/>
      <c r="Q22" s="271"/>
      <c r="R22" s="271"/>
      <c r="S22" s="270"/>
      <c r="T22" s="270"/>
      <c r="U22" s="270"/>
      <c r="V22" s="271"/>
      <c r="W22" s="272"/>
      <c r="X22" s="239"/>
      <c r="Y22" s="240"/>
      <c r="Z22" s="230"/>
      <c r="AA22" s="230"/>
      <c r="AB22" s="62"/>
      <c r="AC22" s="188"/>
      <c r="AD22" s="242"/>
      <c r="AE22" s="188"/>
      <c r="AF22" s="188"/>
      <c r="AG22" s="182" t="s">
        <v>226</v>
      </c>
      <c r="AH22" s="182"/>
      <c r="AI22" s="224"/>
      <c r="AJ22" s="282" t="s">
        <v>227</v>
      </c>
      <c r="AK22" s="279" t="s">
        <v>225</v>
      </c>
      <c r="AL22" s="224"/>
      <c r="AM22" s="243"/>
    </row>
    <row r="23" spans="1:43" s="244" customFormat="1" ht="21.95" customHeight="1" x14ac:dyDescent="0.3">
      <c r="A23" s="280"/>
      <c r="B23" s="228"/>
      <c r="C23" s="229"/>
      <c r="D23" s="230"/>
      <c r="E23" s="230"/>
      <c r="F23" s="230"/>
      <c r="G23" s="231"/>
      <c r="H23" s="230"/>
      <c r="I23" s="231"/>
      <c r="J23" s="232"/>
      <c r="K23" s="233"/>
      <c r="L23" s="234">
        <f t="shared" si="4"/>
        <v>0</v>
      </c>
      <c r="M23" s="269"/>
      <c r="N23" s="270"/>
      <c r="O23" s="270"/>
      <c r="P23" s="271"/>
      <c r="Q23" s="271"/>
      <c r="R23" s="271"/>
      <c r="S23" s="270"/>
      <c r="T23" s="270"/>
      <c r="U23" s="270"/>
      <c r="V23" s="271"/>
      <c r="W23" s="272"/>
      <c r="X23" s="239"/>
      <c r="Y23" s="240"/>
      <c r="Z23" s="230"/>
      <c r="AA23" s="230"/>
      <c r="AB23" s="62"/>
      <c r="AC23" s="188"/>
      <c r="AD23" s="188" t="s">
        <v>228</v>
      </c>
      <c r="AE23" s="188"/>
      <c r="AF23" s="283"/>
      <c r="AG23" s="283"/>
      <c r="AH23" s="182"/>
      <c r="AI23" s="279"/>
      <c r="AJ23" s="279"/>
      <c r="AK23" s="197"/>
      <c r="AL23" s="224"/>
      <c r="AM23" s="243"/>
    </row>
    <row r="24" spans="1:43" s="244" customFormat="1" ht="21.95" customHeight="1" thickBot="1" x14ac:dyDescent="0.35">
      <c r="A24" s="284"/>
      <c r="B24" s="285"/>
      <c r="C24" s="286"/>
      <c r="D24" s="287"/>
      <c r="E24" s="287"/>
      <c r="F24" s="287"/>
      <c r="G24" s="288"/>
      <c r="H24" s="287"/>
      <c r="I24" s="288"/>
      <c r="J24" s="289"/>
      <c r="K24" s="290"/>
      <c r="L24" s="291">
        <f t="shared" si="4"/>
        <v>0</v>
      </c>
      <c r="M24" s="269"/>
      <c r="N24" s="270"/>
      <c r="O24" s="270"/>
      <c r="P24" s="271"/>
      <c r="Q24" s="271"/>
      <c r="R24" s="271"/>
      <c r="S24" s="270"/>
      <c r="T24" s="270"/>
      <c r="U24" s="270"/>
      <c r="V24" s="271"/>
      <c r="W24" s="272"/>
      <c r="X24" s="239"/>
      <c r="Y24" s="292"/>
      <c r="Z24" s="287"/>
      <c r="AA24" s="287"/>
      <c r="AB24" s="62"/>
      <c r="AC24" s="188"/>
      <c r="AD24" s="188"/>
      <c r="AE24" s="188"/>
      <c r="AF24" s="188" t="s">
        <v>229</v>
      </c>
      <c r="AG24" s="188"/>
      <c r="AH24" s="188"/>
      <c r="AI24" s="197"/>
      <c r="AJ24" s="197"/>
      <c r="AK24" s="197"/>
      <c r="AL24" s="224"/>
      <c r="AM24" s="243"/>
    </row>
    <row r="25" spans="1:43" s="244" customFormat="1" ht="21.95" customHeight="1" thickBot="1" x14ac:dyDescent="0.35">
      <c r="A25" s="293"/>
      <c r="B25" s="294" t="s">
        <v>123</v>
      </c>
      <c r="C25" s="295"/>
      <c r="D25" s="296"/>
      <c r="E25" s="296">
        <f>SUM(E7:E24)</f>
        <v>220</v>
      </c>
      <c r="F25" s="296"/>
      <c r="G25" s="296"/>
      <c r="H25" s="296"/>
      <c r="I25" s="297">
        <f>COUNTA(I7:I24)</f>
        <v>12</v>
      </c>
      <c r="J25" s="298">
        <f>SUM(J7:J24)</f>
        <v>5197</v>
      </c>
      <c r="K25" s="298">
        <f>SUM(K7:K24)</f>
        <v>2639.4</v>
      </c>
      <c r="L25" s="299">
        <f t="shared" si="4"/>
        <v>7836.4</v>
      </c>
      <c r="M25" s="300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2"/>
      <c r="Y25" s="303"/>
      <c r="Z25" s="304"/>
      <c r="AA25" s="304"/>
      <c r="AB25" s="62"/>
      <c r="AC25" s="188"/>
      <c r="AD25" s="188"/>
      <c r="AE25" s="188"/>
      <c r="AF25" s="188" t="s">
        <v>230</v>
      </c>
      <c r="AG25" s="188"/>
      <c r="AH25" s="188"/>
      <c r="AI25" s="197"/>
      <c r="AJ25" s="197"/>
      <c r="AK25" s="197"/>
      <c r="AL25" s="243"/>
      <c r="AM25" s="243"/>
    </row>
    <row r="26" spans="1:43" x14ac:dyDescent="0.3">
      <c r="AB26" s="62"/>
      <c r="AC26" s="63"/>
      <c r="AD26" s="307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308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307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09"/>
      <c r="AH31" s="309"/>
    </row>
    <row r="32" spans="1:43" ht="17.25" x14ac:dyDescent="0.3">
      <c r="AI32" s="309"/>
      <c r="AK32" s="63"/>
      <c r="AL32" s="310"/>
      <c r="AM32" s="63"/>
      <c r="AN32" s="63"/>
      <c r="AO32" s="62"/>
      <c r="AP32" s="62"/>
    </row>
    <row r="33" spans="37:42" x14ac:dyDescent="0.3">
      <c r="AK33" s="63"/>
      <c r="AL33" s="63"/>
      <c r="AM33" s="310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307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11"/>
      <c r="AM37" s="63"/>
      <c r="AN37" s="62"/>
      <c r="AO37" s="62"/>
      <c r="AP37" s="62"/>
    </row>
    <row r="38" spans="37:42" x14ac:dyDescent="0.3">
      <c r="AK38" s="63"/>
      <c r="AL38" s="307"/>
      <c r="AM38" s="63"/>
      <c r="AN38" s="63"/>
      <c r="AO38" s="62"/>
      <c r="AP38" s="62"/>
    </row>
  </sheetData>
  <mergeCells count="31"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4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2023-12-04T01:26:11Z</dcterms:created>
  <dcterms:modified xsi:type="dcterms:W3CDTF">2023-12-04T01:26:30Z</dcterms:modified>
</cp:coreProperties>
</file>