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DED6065D-4008-428B-B5F6-3633F595036A}" xr6:coauthVersionLast="47" xr6:coauthVersionMax="47" xr10:uidLastSave="{00000000-0000-0000-0000-000000000000}"/>
  <bookViews>
    <workbookView xWindow="10800" yWindow="4260" windowWidth="25200" windowHeight="15600" xr2:uid="{86B3ACA7-E030-4595-AEAF-86F164562C8F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E26" i="1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D1B6F6EA-EC73-411F-A5BF-4CBC4C3F63D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5498C982-2249-4B7F-B6F7-711045ECC5F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AB3BC8CC-0868-49C7-A86F-B5E6118FA21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CE5FDE59-235C-409F-9FEA-4D9CA93022CC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24EFF895-5C6C-4B4F-9A6E-0E9EBE67C700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800B8C3A-2891-4803-B126-CD57BC9D2ED1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C7791070-CE69-4CFC-B88A-693F0304113B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26E2E1BE-7615-4281-B6CC-4890C87B87F7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<sst xmlns="http://schemas.openxmlformats.org/spreadsheetml/2006/main" count="181" uniqueCount="155">
  <si>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</si>
  <si>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</si>
  <si>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</si>
  <si>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</si>
  <si>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</si>
  <si>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</si>
  <si>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</si>
  <si>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</si>
  <si>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</si>
  <si>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</si>
  <si>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</si>
  <si>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</si>
  <si>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</si>
  <si>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</si>
  <si>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</si>
  <si>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</si>
  <si>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</si>
  <si>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</si>
  <si>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</si>
  <si>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</si>
  <si>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</si>
  <si>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</si>
  <si>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</si>
  <si>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</si>
  <si>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</si>
  <si>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</si>
  <si>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</si>
  <si>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</si>
  <si>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</si>
  <si>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</si>
  <si>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</si>
  <si>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</si>
  <si>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</si>
  <si>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생산담당 포함</t>
    <phoneticPr fontId="5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</si>
  <si>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</si>
  <si>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</si>
  <si>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</si>
  <si>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</si>
  <si>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</si>
  <si>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</si>
  <si>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신규 아이템 추가대응</t>
    <phoneticPr fontId="5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</si>
  <si>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</si>
  <si>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</si>
  <si>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</si>
  <si>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</si>
  <si>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</si>
  <si>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</si>
  <si>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</si>
  <si>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</si>
  <si>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</si>
  <si>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</si>
  <si>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</si>
  <si>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</si>
  <si>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</si>
  <si>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</si>
  <si>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</si>
  <si>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</si>
  <si>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</si>
  <si>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</si>
  <si>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</si>
  <si>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</si>
  <si>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</si>
  <si>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</si>
  <si>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</si>
  <si>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</si>
  <si>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</si>
  <si>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</si>
  <si>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</si>
  <si>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</si>
  <si>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</si>
  <si>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</si>
  <si>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</si>
  <si>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</si>
  <si>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</si>
  <si>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</si>
  <si>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</si>
  <si>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</si>
  <si>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</si>
  <si>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</si>
  <si>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</si>
  <si>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장규동</t>
    <phoneticPr fontId="5" type="noConversion"/>
  </si>
  <si>
    <t>부장</t>
    <phoneticPr fontId="5" type="noConversion"/>
  </si>
  <si>
    <t>공정장비팀 생산관리</t>
    <phoneticPr fontId="5" type="noConversion"/>
  </si>
  <si>
    <t>경력(관리)</t>
    <phoneticPr fontId="5" type="noConversion"/>
  </si>
  <si>
    <t>2024 1월</t>
    <phoneticPr fontId="5" type="noConversion"/>
  </si>
  <si>
    <t>세메스 베이커 등 신규 프로젝트 생산관리업무</t>
    <phoneticPr fontId="5" type="noConversion"/>
  </si>
  <si>
    <t>도은구</t>
    <phoneticPr fontId="5" type="noConversion"/>
  </si>
  <si>
    <t>세메스 베이커/S.U,C WTR/SDC ITR/한화 만불 생산관리</t>
    <phoneticPr fontId="5" type="noConversion"/>
  </si>
  <si>
    <t>이동민</t>
    <phoneticPr fontId="5" type="noConversion"/>
  </si>
  <si>
    <t>세메스 포토 생산관리</t>
    <phoneticPr fontId="5" type="noConversion"/>
  </si>
  <si>
    <t>경력(생산)</t>
    <phoneticPr fontId="5" type="noConversion"/>
  </si>
  <si>
    <t>세메스 베이커 등 신규 프로젝트 생산업무,품질전보인원 대체</t>
    <phoneticPr fontId="5" type="noConversion"/>
  </si>
  <si>
    <t>박남수</t>
    <phoneticPr fontId="5" type="noConversion"/>
  </si>
  <si>
    <t>차장</t>
    <phoneticPr fontId="5" type="noConversion"/>
  </si>
  <si>
    <t>세메스 크린 생산관리</t>
    <phoneticPr fontId="5" type="noConversion"/>
  </si>
  <si>
    <t>김성수</t>
    <phoneticPr fontId="5" type="noConversion"/>
  </si>
  <si>
    <t>세메스 물류/씨젠 히터실리/로체 8인치 생산관리</t>
    <phoneticPr fontId="5" type="noConversion"/>
  </si>
  <si>
    <t>김미남</t>
    <phoneticPr fontId="5" type="noConversion"/>
  </si>
  <si>
    <t>대리</t>
    <phoneticPr fontId="5" type="noConversion"/>
  </si>
  <si>
    <t>한정은</t>
    <phoneticPr fontId="5" type="noConversion"/>
  </si>
  <si>
    <t>계장</t>
    <phoneticPr fontId="5" type="noConversion"/>
  </si>
  <si>
    <t>생산팀 구매/운영관리</t>
    <phoneticPr fontId="5" type="noConversion"/>
  </si>
  <si>
    <t>생
산
직</t>
    <phoneticPr fontId="5" type="noConversion"/>
  </si>
  <si>
    <t>사원</t>
    <phoneticPr fontId="5" type="noConversion"/>
  </si>
  <si>
    <t>디바이스 생산업무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</si>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</sst>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2AEB7B4F-15CA-4025-B754-5CB74967604D}"/>
    <cellStyle name="표준 41" xfId="4" xr:uid="{ACCDCDC6-86F5-46ED-BFC8-8126B9036B5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BF2D4EC-FBC7-4FB5-A6CB-65F8280DA938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BB3297-4483-41B8-A23A-CF386D5ADFD5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2C29BF9-0CD0-44BE-B651-495834550865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C712933-574A-4735-912C-C10DAC2C1417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8.%20&#49373;&#49328;&#54016;(&#46356;&#48148;&#51060;&#49828;)%202023.12.01%20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4. 생산계획서"/>
      <sheetName val="7. 투자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1663-E3ED-4376-A824-5DFE84EC39D0}">
  <dimension ref="A1:Z30"/>
  <sheetViews>
    <sheetView showGridLines="0" tabSelected="1" view="pageBreakPreview" zoomScaleNormal="100" zoomScaleSheetLayoutView="100" workbookViewId="0">
      <selection activeCell="O14" sqref="O14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4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4</v>
      </c>
      <c r="N11" s="105"/>
      <c r="O11" s="106" t="s">
        <v>33</v>
      </c>
      <c r="Q11" s="63"/>
      <c r="R11" s="64"/>
      <c r="S11" s="34" t="s">
        <v>34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35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36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37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38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39</v>
      </c>
      <c r="C14" s="82">
        <v>1</v>
      </c>
      <c r="D14" s="83">
        <v>1</v>
      </c>
      <c r="E14" s="84"/>
      <c r="F14" s="85"/>
      <c r="G14" s="84"/>
      <c r="H14" s="86"/>
      <c r="I14" s="84"/>
      <c r="J14" s="86"/>
      <c r="K14" s="87"/>
      <c r="L14" s="88">
        <f>(D14+F14+H14+J14)-(E14+G14+I14+K14)</f>
        <v>1</v>
      </c>
      <c r="M14" s="89">
        <f t="shared" si="0"/>
        <v>2</v>
      </c>
      <c r="N14" s="107"/>
      <c r="O14" s="91" t="s">
        <v>40</v>
      </c>
      <c r="Q14" s="63"/>
      <c r="R14" s="64"/>
      <c r="S14" s="110" t="s">
        <v>41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42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43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44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45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46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47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48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49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9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50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51</v>
      </c>
      <c r="B20" s="68" t="s">
        <v>52</v>
      </c>
      <c r="C20" s="69">
        <v>12</v>
      </c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12</v>
      </c>
      <c r="N20" s="77" t="s">
        <v>18</v>
      </c>
      <c r="O20" s="106"/>
      <c r="Q20" s="63"/>
      <c r="R20" s="34" t="s">
        <v>53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54</v>
      </c>
      <c r="C21" s="82">
        <v>21</v>
      </c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21</v>
      </c>
      <c r="N21" s="90" t="s">
        <v>18</v>
      </c>
      <c r="O21" s="91"/>
      <c r="Q21" s="63"/>
      <c r="R21" s="108"/>
      <c r="S21" s="65" t="s">
        <v>55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56</v>
      </c>
      <c r="C22" s="82">
        <v>5</v>
      </c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5</v>
      </c>
      <c r="N22" s="90" t="s">
        <v>18</v>
      </c>
      <c r="O22" s="91"/>
      <c r="Q22" s="63"/>
      <c r="R22" s="108"/>
      <c r="S22" s="64" t="s">
        <v>57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58</v>
      </c>
      <c r="C23" s="82">
        <v>3</v>
      </c>
      <c r="D23" s="83">
        <v>3</v>
      </c>
      <c r="E23" s="84"/>
      <c r="F23" s="85"/>
      <c r="G23" s="84"/>
      <c r="H23" s="86"/>
      <c r="I23" s="84"/>
      <c r="J23" s="86"/>
      <c r="K23" s="87"/>
      <c r="L23" s="88">
        <f t="shared" si="1"/>
        <v>3</v>
      </c>
      <c r="M23" s="89">
        <f t="shared" si="0"/>
        <v>6</v>
      </c>
      <c r="N23" s="90" t="s">
        <v>18</v>
      </c>
      <c r="O23" s="91" t="s">
        <v>40</v>
      </c>
      <c r="Q23" s="63"/>
      <c r="R23" s="108"/>
      <c r="S23" s="64" t="s">
        <v>59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60</v>
      </c>
      <c r="C24" s="82"/>
      <c r="D24" s="83">
        <v>0</v>
      </c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61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41</v>
      </c>
      <c r="D25" s="95">
        <f t="shared" si="5"/>
        <v>3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3</v>
      </c>
      <c r="M25" s="101">
        <f t="shared" si="0"/>
        <v>44</v>
      </c>
      <c r="N25" s="102">
        <f>SUM(N20:N24)</f>
        <v>0</v>
      </c>
      <c r="O25" s="114"/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62</v>
      </c>
      <c r="B26" s="116"/>
      <c r="C26" s="117">
        <f>C10+C19+C25</f>
        <v>49</v>
      </c>
      <c r="D26" s="118">
        <f t="shared" ref="D26:K26" si="6">D10+D19+D25</f>
        <v>4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4</v>
      </c>
      <c r="M26" s="124">
        <f t="shared" si="0"/>
        <v>53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63</v>
      </c>
    </row>
    <row r="29" spans="1:26" ht="17.25" x14ac:dyDescent="0.3">
      <c r="V29" s="128"/>
      <c r="Z29" s="3" t="s">
        <v>64</v>
      </c>
    </row>
    <row r="30" spans="1:26" x14ac:dyDescent="0.3">
      <c r="Z30" s="3" t="s">
        <v>65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C2FDE1A6-AD7A-452C-AF88-964979097CAB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38A-FFC9-4DA6-8D3D-F75B3D4CB1AD}">
  <dimension ref="A1:J22"/>
  <sheetViews>
    <sheetView showGridLines="0" view="pageBreakPreview" zoomScaleNormal="100" zoomScaleSheetLayoutView="100" workbookViewId="0">
      <selection activeCell="O14" sqref="O14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66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67</v>
      </c>
      <c r="B3" s="131"/>
      <c r="C3" s="131"/>
      <c r="D3" s="131"/>
      <c r="E3" s="131"/>
      <c r="F3" s="131"/>
      <c r="G3" s="132" t="s">
        <v>68</v>
      </c>
      <c r="H3" s="131"/>
      <c r="I3" s="131"/>
      <c r="J3" s="131"/>
    </row>
    <row r="4" spans="1:10" s="17" customFormat="1" ht="20.100000000000001" customHeight="1" thickTop="1" x14ac:dyDescent="0.3">
      <c r="A4" s="134" t="s">
        <v>69</v>
      </c>
      <c r="B4" s="135"/>
      <c r="C4" s="136"/>
      <c r="D4" s="137" t="s">
        <v>70</v>
      </c>
      <c r="G4" s="138" t="s">
        <v>71</v>
      </c>
      <c r="H4" s="139"/>
      <c r="I4" s="140"/>
      <c r="J4" s="141" t="s">
        <v>72</v>
      </c>
    </row>
    <row r="5" spans="1:10" s="17" customFormat="1" ht="20.100000000000001" customHeight="1" x14ac:dyDescent="0.3">
      <c r="A5" s="142" t="s">
        <v>73</v>
      </c>
      <c r="B5" s="143" t="s">
        <v>74</v>
      </c>
      <c r="C5" s="143" t="s">
        <v>75</v>
      </c>
      <c r="D5" s="144"/>
      <c r="G5" s="145" t="s">
        <v>76</v>
      </c>
      <c r="H5" s="146" t="s">
        <v>77</v>
      </c>
      <c r="I5" s="146" t="s">
        <v>78</v>
      </c>
      <c r="J5" s="147"/>
    </row>
    <row r="6" spans="1:10" s="17" customFormat="1" ht="50.1" customHeight="1" x14ac:dyDescent="0.3">
      <c r="A6" s="148" t="s">
        <v>79</v>
      </c>
      <c r="B6" s="149" t="s">
        <v>80</v>
      </c>
      <c r="C6" s="150" t="s">
        <v>81</v>
      </c>
      <c r="D6" s="151" t="s">
        <v>82</v>
      </c>
      <c r="G6" s="152" t="s">
        <v>83</v>
      </c>
      <c r="H6" s="153">
        <v>1</v>
      </c>
      <c r="I6" s="153" t="s">
        <v>84</v>
      </c>
      <c r="J6" s="154" t="s">
        <v>85</v>
      </c>
    </row>
    <row r="7" spans="1:10" s="62" customFormat="1" ht="50.1" customHeight="1" x14ac:dyDescent="0.3">
      <c r="A7" s="148"/>
      <c r="B7" s="155" t="s">
        <v>86</v>
      </c>
      <c r="C7" s="155" t="s">
        <v>81</v>
      </c>
      <c r="D7" s="156" t="s">
        <v>87</v>
      </c>
      <c r="G7" s="157"/>
      <c r="H7" s="158"/>
      <c r="I7" s="158"/>
      <c r="J7" s="159"/>
    </row>
    <row r="8" spans="1:10" s="62" customFormat="1" ht="50.1" customHeight="1" x14ac:dyDescent="0.3">
      <c r="A8" s="148"/>
      <c r="B8" s="149" t="s">
        <v>88</v>
      </c>
      <c r="C8" s="155" t="s">
        <v>81</v>
      </c>
      <c r="D8" s="156" t="s">
        <v>89</v>
      </c>
      <c r="G8" s="152" t="s">
        <v>90</v>
      </c>
      <c r="H8" s="153">
        <v>3</v>
      </c>
      <c r="I8" s="153" t="s">
        <v>84</v>
      </c>
      <c r="J8" s="154" t="s">
        <v>91</v>
      </c>
    </row>
    <row r="9" spans="1:10" s="62" customFormat="1" ht="50.1" customHeight="1" x14ac:dyDescent="0.3">
      <c r="A9" s="148"/>
      <c r="B9" s="155" t="s">
        <v>92</v>
      </c>
      <c r="C9" s="155" t="s">
        <v>93</v>
      </c>
      <c r="D9" s="156" t="s">
        <v>94</v>
      </c>
      <c r="G9" s="157"/>
      <c r="H9" s="158"/>
      <c r="I9" s="158"/>
      <c r="J9" s="159"/>
    </row>
    <row r="10" spans="1:10" s="62" customFormat="1" ht="50.1" customHeight="1" x14ac:dyDescent="0.3">
      <c r="A10" s="148"/>
      <c r="B10" s="155" t="s">
        <v>95</v>
      </c>
      <c r="C10" s="155" t="s">
        <v>93</v>
      </c>
      <c r="D10" s="156" t="s">
        <v>96</v>
      </c>
      <c r="G10" s="152"/>
      <c r="H10" s="153"/>
      <c r="I10" s="153"/>
      <c r="J10" s="154"/>
    </row>
    <row r="11" spans="1:10" s="62" customFormat="1" ht="50.1" customHeight="1" x14ac:dyDescent="0.3">
      <c r="A11" s="148"/>
      <c r="B11" s="155" t="s">
        <v>97</v>
      </c>
      <c r="C11" s="155" t="s">
        <v>98</v>
      </c>
      <c r="D11" s="156" t="s">
        <v>82</v>
      </c>
      <c r="G11" s="157"/>
      <c r="H11" s="158"/>
      <c r="I11" s="158"/>
      <c r="J11" s="159"/>
    </row>
    <row r="12" spans="1:10" s="62" customFormat="1" ht="50.1" customHeight="1" x14ac:dyDescent="0.3">
      <c r="A12" s="148"/>
      <c r="B12" s="149" t="s">
        <v>99</v>
      </c>
      <c r="C12" s="155" t="s">
        <v>100</v>
      </c>
      <c r="D12" s="156" t="s">
        <v>101</v>
      </c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102</v>
      </c>
      <c r="B13" s="161" t="s">
        <v>103</v>
      </c>
      <c r="C13" s="162"/>
      <c r="D13" s="163" t="s">
        <v>104</v>
      </c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2C81-2743-46DA-9B91-9771636AD91B}">
  <dimension ref="A1:AQ38"/>
  <sheetViews>
    <sheetView showGridLines="0" view="pageBreakPreview" zoomScaleNormal="100" zoomScaleSheetLayoutView="100" workbookViewId="0">
      <selection activeCell="O14" sqref="O14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105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106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107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108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109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110</v>
      </c>
      <c r="AB4" s="17"/>
      <c r="AC4" s="180"/>
      <c r="AD4" s="187" t="s">
        <v>111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112</v>
      </c>
      <c r="B5" s="198" t="s">
        <v>113</v>
      </c>
      <c r="C5" s="199"/>
      <c r="D5" s="200" t="s">
        <v>114</v>
      </c>
      <c r="E5" s="200" t="s">
        <v>115</v>
      </c>
      <c r="F5" s="200" t="s">
        <v>116</v>
      </c>
      <c r="G5" s="201" t="s">
        <v>117</v>
      </c>
      <c r="H5" s="202"/>
      <c r="I5" s="203"/>
      <c r="J5" s="202" t="s">
        <v>118</v>
      </c>
      <c r="K5" s="202"/>
      <c r="L5" s="204"/>
      <c r="M5" s="205" t="s">
        <v>119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120</v>
      </c>
      <c r="Z5" s="200" t="s">
        <v>121</v>
      </c>
      <c r="AA5" s="200" t="s">
        <v>122</v>
      </c>
      <c r="AB5" s="17"/>
      <c r="AC5" s="180" t="s">
        <v>123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124</v>
      </c>
      <c r="H6" s="212" t="s">
        <v>125</v>
      </c>
      <c r="I6" s="212" t="s">
        <v>126</v>
      </c>
      <c r="J6" s="213" t="s">
        <v>127</v>
      </c>
      <c r="K6" s="214" t="s">
        <v>128</v>
      </c>
      <c r="L6" s="215" t="s">
        <v>129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130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/>
      <c r="B7" s="226"/>
      <c r="C7" s="227"/>
      <c r="D7" s="228"/>
      <c r="E7" s="228"/>
      <c r="F7" s="228"/>
      <c r="G7" s="229"/>
      <c r="H7" s="228"/>
      <c r="I7" s="229"/>
      <c r="J7" s="230"/>
      <c r="K7" s="231"/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/>
      <c r="Z7" s="228"/>
      <c r="AA7" s="228"/>
      <c r="AB7" s="62"/>
      <c r="AC7" s="186"/>
      <c r="AD7" s="186" t="s">
        <v>131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/>
      <c r="B8" s="242"/>
      <c r="C8" s="243"/>
      <c r="D8" s="244"/>
      <c r="E8" s="244"/>
      <c r="F8" s="244"/>
      <c r="G8" s="245"/>
      <c r="H8" s="244"/>
      <c r="I8" s="245"/>
      <c r="J8" s="246"/>
      <c r="K8" s="247"/>
      <c r="L8" s="248">
        <f t="shared" ref="L8:L25" si="0">SUM(J8:K8)</f>
        <v>0</v>
      </c>
      <c r="M8" s="249"/>
      <c r="N8" s="250"/>
      <c r="O8" s="250"/>
      <c r="P8" s="251"/>
      <c r="Q8" s="251"/>
      <c r="R8" s="251"/>
      <c r="S8" s="250"/>
      <c r="T8" s="250"/>
      <c r="U8" s="250"/>
      <c r="V8" s="251"/>
      <c r="W8" s="252"/>
      <c r="X8" s="253"/>
      <c r="Y8" s="254"/>
      <c r="Z8" s="255"/>
      <c r="AA8" s="255"/>
      <c r="AB8" s="62"/>
      <c r="AC8" s="186"/>
      <c r="AD8" s="186"/>
      <c r="AE8" s="186"/>
      <c r="AF8" s="186"/>
      <c r="AG8" s="186" t="s">
        <v>132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48">
        <f t="shared" si="0"/>
        <v>0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/>
      <c r="X9" s="253"/>
      <c r="Y9" s="254"/>
      <c r="Z9" s="244"/>
      <c r="AA9" s="244"/>
      <c r="AB9" s="62"/>
      <c r="AC9" s="186"/>
      <c r="AD9" s="186"/>
      <c r="AE9" s="257"/>
      <c r="AF9" s="257"/>
      <c r="AG9" s="186" t="s">
        <v>133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134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135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136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137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138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139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140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141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142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143</v>
      </c>
      <c r="AG19" s="186" t="s">
        <v>144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145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146</v>
      </c>
      <c r="AG21" s="180" t="s">
        <v>147</v>
      </c>
      <c r="AH21" s="180"/>
      <c r="AI21" s="222"/>
      <c r="AJ21" s="265" t="s">
        <v>148</v>
      </c>
      <c r="AK21" s="263" t="s">
        <v>149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150</v>
      </c>
      <c r="AH22" s="180"/>
      <c r="AI22" s="222"/>
      <c r="AJ22" s="265" t="s">
        <v>151</v>
      </c>
      <c r="AK22" s="263" t="s">
        <v>149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152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153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129</v>
      </c>
      <c r="C25" s="278"/>
      <c r="D25" s="279"/>
      <c r="E25" s="279">
        <f>SUM(E7:E24)</f>
        <v>0</v>
      </c>
      <c r="F25" s="279"/>
      <c r="G25" s="279"/>
      <c r="H25" s="279"/>
      <c r="I25" s="280">
        <f>COUNTA(I7:I24)</f>
        <v>0</v>
      </c>
      <c r="J25" s="281">
        <f>SUM(J7:J24)</f>
        <v>0</v>
      </c>
      <c r="K25" s="281">
        <f>SUM(K7:K24)</f>
        <v>0</v>
      </c>
      <c r="L25" s="282">
        <f t="shared" si="0"/>
        <v>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154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2023-12-07T04:15:16Z</dcterms:created>
  <dcterms:modified xsi:type="dcterms:W3CDTF">2023-12-07T04:15:41Z</dcterms:modified>
</cp:coreProperties>
</file>