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DF13863E-61BA-4BCC-A3A4-CEB0550B83F6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1" sheetId="13" r:id="rId1"/>
    <sheet name="6.1" sheetId="15" r:id="rId2"/>
    <sheet name="6.2" sheetId="16" r:id="rId3"/>
    <sheet name="6.3" sheetId="17" r:id="rId4"/>
    <sheet name="5.1" sheetId="9" r:id="rId5"/>
    <sheet name="5.2" sheetId="10" r:id="rId6"/>
    <sheet name="5.3" sheetId="11" r:id="rId7"/>
    <sheet name="5.4" sheetId="12" r:id="rId8"/>
    <sheet name="5.5" sheetId="14" r:id="rId9"/>
    <sheet name="8.1" sheetId="6" r:id="rId10"/>
    <sheet name="8.2" sheetId="7" r:id="rId11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3" l="1"/>
  <c r="H20" i="13"/>
  <c r="C6" i="10" s="1"/>
  <c r="F21" i="13"/>
  <c r="F20" i="13"/>
  <c r="D16" i="14"/>
  <c r="F10" i="14"/>
  <c r="E10" i="14"/>
  <c r="C31" i="14"/>
  <c r="C26" i="14"/>
  <c r="C4" i="10"/>
  <c r="C2" i="10"/>
  <c r="C30" i="13"/>
  <c r="C27" i="13"/>
  <c r="C15" i="9"/>
  <c r="C10" i="9"/>
  <c r="C11" i="9"/>
  <c r="C12" i="9"/>
  <c r="C13" i="9"/>
  <c r="C14" i="9"/>
  <c r="C9" i="9"/>
  <c r="C5" i="9"/>
  <c r="C3" i="9"/>
  <c r="C3" i="10" l="1"/>
</calcChain>
</file>

<file path=xl/sharedStrings.xml><?xml version="1.0" encoding="utf-8"?>
<sst xmlns="http://schemas.openxmlformats.org/spreadsheetml/2006/main" count="429" uniqueCount="324">
  <si>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</si>
  <si>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</si>
  <si>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</si>
  <si>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</si>
  <si>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</si>
  <si>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</si>
  <si>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</si>
  <si>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</si>
  <si>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</si>
  <si>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</si>
  <si>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</si>
  <si>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</si>
  <si>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</si>
  <si>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</si>
  <si>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</si>
  <si>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</si>
  <si>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</si>
  <si>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</si>
  <si>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</si>
  <si>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</si>
  <si>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</si>
  <si>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</si>
  <si>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</si>
  <si>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</si>
  <si>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</si>
  <si>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</si>
  <si>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</si>
  <si>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</si>
  <si>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</si>
  <si>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</si>
  <si>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</si>
  <si>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</si>
  <si>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</si>
  <si>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</si>
  <si>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</si>
  <si>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</si>
  <si>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</si>
  <si>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</si>
  <si>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</si>
  <si>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</si>
  <si>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</si>
  <si>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</si>
  <si>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</si>
  <si>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</si>
  <si>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</si>
  <si>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</si>
  <si>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</si>
  <si>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</si>
  <si>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</si>
  <si>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</si>
  <si>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</si>
  <si>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</si>
  <si>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</si>
  <si>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</si>
  <si>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</si>
  <si>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</si>
  <si>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</si>
  <si>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</si>
  <si>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</si>
  <si>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</si>
  <si>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</si>
  <si>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</si>
  <si>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</si>
  <si>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</si>
  <si>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</si>
  <si>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</si>
  <si>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</si>
  <si>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</si>
  <si>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</si>
  <si>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</si>
  <si>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</si>
  <si>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</si>
  <si>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</si>
  <si>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</si>
  <si>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</si>
  <si>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</si>
  <si>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</si>
  <si>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</si>
  <si>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</si>
  <si>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</si>
  <si>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</si>
  <si>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</si>
  <si>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</si>
  <si>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</si>
  <si>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</si>
  <si>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</si>
  <si>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</si>
  <si>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</si>
  <si>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</si>
  <si>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</si>
  <si>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</si>
  <si>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</si>
  <si>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</si>
  <si>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</si>
  <si>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</si>
  <si>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</si>
  <si>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</si>
  <si>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</si>
  <si>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</si>
  <si>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</si>
  <si>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</si>
  <si>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</si>
  <si>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</si>
  <si>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</si>
  <si>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</si>
  <si>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</si>
  <si>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</si>
  <si>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</si>
  <si>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</si>
  <si>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</si>
  <si>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</si>
  <si>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</si>
  <si>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</si>
  <si>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</si>
  <si>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</si>
  <si>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</si>
  <si>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</si>
  <si>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</si>
  <si>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</si>
  <si>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</si>
  <si>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</si>
  <si>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</si>
  <si>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</si>
  <si>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</si>
  <si>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</si>
  <si>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</si>
  <si>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</si>
  <si>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</si>
  <si>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</si>
  <si>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</si>
  <si>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</si>
  <si>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</si>
  <si>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</si>
  <si>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</si>
  <si>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</si>
  <si>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</si>
  <si>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</si>
  <si>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</si>
  <si>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</si>
  <si>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</si>
  <si>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</si>
  <si>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</si>
  <si>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</si>
  <si>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</si>
  <si>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</si>
  <si>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</si>
  <si>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</si>
  <si>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</si>
  <si>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</si>
  <si>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</si>
  <si>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</si>
  <si>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</si>
  <si>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</si>
  <si>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</si>
  <si>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</si>
  <si>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</si>
  <si>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</si>
  <si>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</si>
  <si>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</si>
  <si>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</si>
  <si>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</si>
  <si>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</si>
  <si>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</si>
  <si>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</si>
  <si>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</si>
  <si>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</si>
  <si>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</si>
  <si>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</si>
  <si>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</si>
  <si>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</si>
  <si>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</si>
  <si>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</si>
  <si>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</si>
  <si>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</si>
  <si>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</si>
  <si>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</si>
  <si>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</si>
  <si>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</si>
  <si>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</si>
  <si>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</si>
  <si>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</si>
  <si>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</si>
  <si>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</si>
  <si>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</si>
  <si>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</si>
  <si>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</si>
  <si>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</si>
  <si>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</si>
  <si>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</si>
  <si>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</si>
  <si>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</si>
  <si>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</si>
  <si>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</si>
  <si>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</si>
  <si>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</si>
  <si>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</si>
  <si>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</si>
  <si>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</si>
  <si>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</si>
  <si>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</si>
  <si>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</si>
  <si>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</si>
  <si>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</si>
  <si>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</si>
  <si>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</si>
  <si>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</si>
  <si>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</si>
  <si>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</si>
  <si>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</si>
  <si>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</si>
  <si>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</si>
  <si>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</si>
  <si>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</si>
  <si>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</si>
  <si>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</si>
  <si>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</si>
  <si>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</si>
  <si>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</si>
  <si>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</si>
  <si>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</si>
  <si>
    <t>Реактор демеркапт. керосиновой фракции R-101</t>
  </si>
  <si>
    <t>Отстойник керосиновой фракции D-101</t>
  </si>
  <si>
    <t>Побочные продукты и выбросы</t>
  </si>
  <si>
    <t>Параметры работы</t>
  </si>
  <si>
    <t>Ед. изм.</t>
  </si>
  <si>
    <t xml:space="preserve">Расход </t>
  </si>
  <si>
    <t>Легкая часть промотора КСП</t>
  </si>
  <si>
    <t>на 1 т. сырья</t>
  </si>
  <si>
    <t xml:space="preserve">Щелочные стоки, сбрасываемые на очистные сооружения </t>
  </si>
  <si>
    <t>отсутствуют</t>
  </si>
  <si>
    <t>Отработанный воздух</t>
  </si>
  <si>
    <t>Значения показателей качества побочного продукта, обеспечиваемые процессом</t>
  </si>
  <si>
    <t>Области применения и возможные потребители побочного продукта</t>
  </si>
  <si>
    <t>при 60°С</t>
  </si>
  <si>
    <t>при 40°С</t>
  </si>
  <si>
    <t>Процессы нефтедобычи, нефтепереработки, нефтехимии</t>
  </si>
  <si>
    <t xml:space="preserve">ТУ 0258-015-00151638-ОП-99 Удаляется периодически </t>
  </si>
  <si>
    <t>Наименование отходов</t>
  </si>
  <si>
    <t>Отработанная глина</t>
  </si>
  <si>
    <t>Отработанную глину выгружают и вывозят любым видом грузового автотранспорта специализированными организациями на утилизацию.</t>
  </si>
  <si>
    <t>γ-оксид алюминия</t>
  </si>
  <si>
    <t>Отработанный γ-оксид алюминия выгружают и вывозят любым видом грузового автотранспорта специализированными организациями на утилизацию.</t>
  </si>
  <si>
    <t>Отработанный катализатор КСМ-Х</t>
  </si>
  <si>
    <t>Отработанный катализатор КСМ-Х промывают горячей водой, выгружают и вывозят специализированными организациями на утилизацию.</t>
  </si>
  <si>
    <t>Отработанные фарфоровые шары</t>
  </si>
  <si>
    <t>Отработанные фарфоровые шары промывают водой, выгружают и вывозят на полигон для захоронения любым видом грузового автотранспорта.</t>
  </si>
  <si>
    <t>Условия сбора, хранения, транспортирования, складирования и захоронения отходов</t>
  </si>
  <si>
    <t xml:space="preserve">количество, т/год </t>
  </si>
  <si>
    <r>
      <t>плотность, кг/см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</si>
  <si>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вязкость, сСт:</t>
  </si>
  <si>
    <t>Наименование показателей качества побочного продукта</t>
  </si>
  <si>
    <t>0.02 кг</t>
  </si>
  <si>
    <r>
      <t>до 30.0* нм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/ч, направляется в печь дожига</t>
    </r>
  </si>
  <si>
    <t>1.15 - 1.30</t>
  </si>
  <si>
    <t>~2.0</t>
  </si>
  <si>
    <t>кг/ч</t>
  </si>
  <si>
    <t>Норма</t>
  </si>
  <si>
    <t>б) 10% отгоняется при температуре, °С, не выше</t>
  </si>
  <si>
    <t>в) 50% отгоняется при температуре, °С, не выше</t>
  </si>
  <si>
    <t>г) 90% отгоняется при температуре, °С, не выше</t>
  </si>
  <si>
    <t>д) 98% отгоняется при температуре, °С, не выше</t>
  </si>
  <si>
    <t>е) остаток от разгонки, %, не более</t>
  </si>
  <si>
    <t>1,5</t>
  </si>
  <si>
    <t>ж) потери от разгонки, %, не более</t>
  </si>
  <si>
    <t>ГОСТ 33</t>
  </si>
  <si>
    <t>20 °С, не менее</t>
  </si>
  <si>
    <t>1,30 (1,30)</t>
  </si>
  <si>
    <t>Низшая теплота сгорания, кДж/кг, не менее</t>
  </si>
  <si>
    <t>ГОСТ 11065 и п.4.8 ГОСТ 10227</t>
  </si>
  <si>
    <t>Высота некоптящего пламени, мм, не менее</t>
  </si>
  <si>
    <t>ГОСТ 4338</t>
  </si>
  <si>
    <t>0,7</t>
  </si>
  <si>
    <t>Йодное число, г йода на 100 г топлива, не более</t>
  </si>
  <si>
    <t>2,5</t>
  </si>
  <si>
    <t>ГОСТ 2070</t>
  </si>
  <si>
    <t>Температура вспышки, определяемая в закрытом тигле, °С, не ниже</t>
  </si>
  <si>
    <t>Температура начала кристаллизации, °С, не выше</t>
  </si>
  <si>
    <t>ГОСТ 5066, метод Б</t>
  </si>
  <si>
    <t>Термоокислительная стабильность в статических условиях при 150 °С, не более:</t>
  </si>
  <si>
    <t>ГОСТ 11802</t>
  </si>
  <si>
    <t>Объемная (массовая) доля ароматических углеводородов, %, не более</t>
  </si>
  <si>
    <t>20(22)</t>
  </si>
  <si>
    <t>ГОСТ Р 52063, ГОСТ Р ЕН 12916, ГОСТ 6994</t>
  </si>
  <si>
    <t>ГОСТ 1567,</t>
  </si>
  <si>
    <t>ГОСТ 8489</t>
  </si>
  <si>
    <t>Массовая доля общей серы, %, не более</t>
  </si>
  <si>
    <t>0,20</t>
  </si>
  <si>
    <t>ГОСТ Р 51947, ГОСТ Р 51859, ГОСТ 19121</t>
  </si>
  <si>
    <t>Массовая доля меркаптановой серы, %, не более</t>
  </si>
  <si>
    <t>0,003</t>
  </si>
  <si>
    <t>ГОСТ Р 52030, ГОСТ 17323</t>
  </si>
  <si>
    <t>Массовая доля сероводорода</t>
  </si>
  <si>
    <t>Отсутствие</t>
  </si>
  <si>
    <t>Испытание на медной пластинке при 100 °С в течение 3ч</t>
  </si>
  <si>
    <t>Выдерживает</t>
  </si>
  <si>
    <t>ГОСТ 6321 и п.4.4 ГОСТ 10227</t>
  </si>
  <si>
    <t>Зольность, %, не более</t>
  </si>
  <si>
    <t>ГОСТ 1461</t>
  </si>
  <si>
    <t>Содержание водорастворимых кислот и щелочей</t>
  </si>
  <si>
    <t>ГОСТ 6307 и п.4.9 ГОСТ 10227</t>
  </si>
  <si>
    <t>Содержание мыл нафтеновых кислот</t>
  </si>
  <si>
    <t>ГОСТ 21103</t>
  </si>
  <si>
    <t>Содержание механических примесей и воды</t>
  </si>
  <si>
    <t>п.4.5 ГОСТ 10227</t>
  </si>
  <si>
    <t>Взаимодействие с водой, балл, не более:</t>
  </si>
  <si>
    <t>ГОСТ 27154</t>
  </si>
  <si>
    <t>а) состояние поверхности раздела</t>
  </si>
  <si>
    <t>б) состояние разделенных фаз</t>
  </si>
  <si>
    <t>Удельная электрическая проводимость, пСм/м:</t>
  </si>
  <si>
    <t>ГОСТ 25950</t>
  </si>
  <si>
    <t>без антистатической присадки при температуре 20 °С, не более</t>
  </si>
  <si>
    <t>Термоокислительная стабильность при контрольной температуре не ниже 260 °С:</t>
  </si>
  <si>
    <t>ГОСТ Р 52954</t>
  </si>
  <si>
    <t>а) перепад давления на фильтре, мм рт.ст., не более</t>
  </si>
  <si>
    <t>б) цвет отложений на трубке, баллы по цветовой шкале (при отсутствии нехарактерных отложений), не более</t>
  </si>
  <si>
    <r>
      <t>Кинематическая вязкость,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 (сСт), при температуре:</t>
    </r>
  </si>
  <si>
    <r>
      <t>минус 20 °С,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/с, не более</t>
    </r>
  </si>
  <si>
    <r>
      <t>Кислотность, мг KОН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топлива, не более</t>
    </r>
  </si>
  <si>
    <r>
      <t>концентрация осадка, мг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</t>
    </r>
  </si>
  <si>
    <r>
      <t>Концентрация фактических смол, мг на 100 см</t>
    </r>
    <r>
      <rPr>
        <vertAlign val="superscript"/>
        <sz val="7"/>
        <color theme="1"/>
        <rFont val="Times New Roman"/>
        <family val="1"/>
        <charset val="204"/>
      </rPr>
      <t xml:space="preserve">3 </t>
    </r>
    <r>
      <rPr>
        <sz val="7"/>
        <color theme="1"/>
        <rFont val="Times New Roman"/>
        <family val="1"/>
        <charset val="204"/>
      </rPr>
      <t>топлива, не более</t>
    </r>
  </si>
  <si>
    <t>Метод испытания</t>
  </si>
  <si>
    <t>Плотность при (20 °С )кг/м , не менее</t>
  </si>
  <si>
    <t>а) температура начала перегонки, °С не выше:</t>
  </si>
  <si>
    <t>м3/ч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</si>
</sst>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7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0" xfId="0" applyNumberFormat="1" applyFont="1"/>
    <xf numFmtId="2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I164"/>
  <sheetViews>
    <sheetView topLeftCell="A10" zoomScale="235" zoomScaleNormal="235" workbookViewId="0">
      <selection activeCell="H19" sqref="H19"/>
    </sheetView>
  </sheetViews>
  <sheetFormatPr defaultRowHeight="10.5" x14ac:dyDescent="0.2"/>
  <cols>
    <col min="1" max="1" width="23" style="14" customWidth="1"/>
    <col min="2" max="2" width="7.5703125" style="14" bestFit="1" customWidth="1"/>
    <col min="3" max="3" width="10" style="14" bestFit="1" customWidth="1"/>
    <col min="4" max="16384" width="9.140625" style="14"/>
  </cols>
  <sheetData>
    <row r="1" spans="1:5" x14ac:dyDescent="0.2">
      <c r="A1" s="14" t="s">
        <v>174</v>
      </c>
    </row>
    <row r="2" spans="1:5" x14ac:dyDescent="0.2">
      <c r="A2" s="19" t="s">
        <v>175</v>
      </c>
      <c r="B2" s="19"/>
      <c r="C2" s="19"/>
      <c r="D2" s="19">
        <v>8760</v>
      </c>
      <c r="E2" s="19" t="s">
        <v>180</v>
      </c>
    </row>
    <row r="3" spans="1:5" x14ac:dyDescent="0.2">
      <c r="A3" s="19" t="s">
        <v>187</v>
      </c>
      <c r="B3" s="19"/>
      <c r="C3" s="19">
        <v>80</v>
      </c>
      <c r="D3" s="19">
        <v>100</v>
      </c>
      <c r="E3" s="19" t="s">
        <v>180</v>
      </c>
    </row>
    <row r="6" spans="1:5" x14ac:dyDescent="0.2">
      <c r="A6" s="14" t="s">
        <v>186</v>
      </c>
    </row>
    <row r="8" spans="1:5" x14ac:dyDescent="0.2">
      <c r="A8" s="17" t="s">
        <v>181</v>
      </c>
      <c r="B8" s="18"/>
      <c r="C8" s="18"/>
      <c r="D8" s="19"/>
      <c r="E8" s="19"/>
    </row>
    <row r="9" spans="1:5" x14ac:dyDescent="0.2">
      <c r="A9" s="20" t="s">
        <v>52</v>
      </c>
      <c r="B9" s="21">
        <v>135</v>
      </c>
      <c r="C9" s="21">
        <v>155</v>
      </c>
      <c r="D9" s="22">
        <v>142</v>
      </c>
      <c r="E9" s="22">
        <v>143</v>
      </c>
    </row>
    <row r="10" spans="1:5" x14ac:dyDescent="0.2">
      <c r="A10" s="20" t="s">
        <v>53</v>
      </c>
      <c r="B10" s="21"/>
      <c r="C10" s="21">
        <v>175</v>
      </c>
      <c r="D10" s="22">
        <v>157</v>
      </c>
      <c r="E10" s="22">
        <v>158</v>
      </c>
    </row>
    <row r="11" spans="1:5" x14ac:dyDescent="0.2">
      <c r="A11" s="20" t="s">
        <v>54</v>
      </c>
      <c r="B11" s="21"/>
      <c r="C11" s="21">
        <v>225</v>
      </c>
      <c r="D11" s="22">
        <v>181.5</v>
      </c>
      <c r="E11" s="22">
        <v>182</v>
      </c>
    </row>
    <row r="12" spans="1:5" x14ac:dyDescent="0.2">
      <c r="A12" s="17" t="s">
        <v>55</v>
      </c>
      <c r="B12" s="18"/>
      <c r="C12" s="18">
        <v>270</v>
      </c>
      <c r="D12" s="19">
        <v>213</v>
      </c>
      <c r="E12" s="19">
        <v>214.5</v>
      </c>
    </row>
    <row r="13" spans="1:5" ht="9.75" customHeight="1" x14ac:dyDescent="0.2">
      <c r="A13" s="17" t="s">
        <v>56</v>
      </c>
      <c r="B13" s="18"/>
      <c r="C13" s="18">
        <v>280</v>
      </c>
      <c r="D13" s="19">
        <v>228</v>
      </c>
      <c r="E13" s="19">
        <v>231</v>
      </c>
    </row>
    <row r="14" spans="1:5" x14ac:dyDescent="0.2">
      <c r="A14" s="17" t="s">
        <v>182</v>
      </c>
      <c r="B14" s="19"/>
      <c r="C14" s="18" t="s">
        <v>183</v>
      </c>
      <c r="D14" s="19">
        <v>0.5</v>
      </c>
      <c r="E14" s="19">
        <v>1</v>
      </c>
    </row>
    <row r="15" spans="1:5" x14ac:dyDescent="0.2">
      <c r="A15" s="17" t="s">
        <v>58</v>
      </c>
      <c r="B15" s="19"/>
      <c r="C15" s="18" t="s">
        <v>183</v>
      </c>
      <c r="D15" s="19"/>
      <c r="E15" s="19">
        <v>0.5</v>
      </c>
    </row>
    <row r="16" spans="1:5" ht="21" x14ac:dyDescent="0.2">
      <c r="A16" s="17" t="s">
        <v>184</v>
      </c>
      <c r="B16" s="23"/>
      <c r="C16" s="23">
        <v>28</v>
      </c>
      <c r="D16" s="19">
        <v>41</v>
      </c>
      <c r="E16" s="19"/>
    </row>
    <row r="17" spans="1:9" ht="32.25" customHeight="1" x14ac:dyDescent="0.2">
      <c r="A17" s="25" t="s">
        <v>176</v>
      </c>
      <c r="B17" s="22"/>
      <c r="C17" s="25" t="s">
        <v>185</v>
      </c>
      <c r="D17" s="22">
        <v>3.1660000000000001E-2</v>
      </c>
      <c r="E17" s="22">
        <v>3.2500000000000001E-2</v>
      </c>
    </row>
    <row r="18" spans="1:9" ht="31.5" customHeight="1" x14ac:dyDescent="0.2">
      <c r="A18" s="19" t="s">
        <v>177</v>
      </c>
      <c r="B18" s="19"/>
      <c r="C18" s="24" t="s">
        <v>185</v>
      </c>
      <c r="D18" s="19">
        <v>0.114</v>
      </c>
      <c r="E18" s="19">
        <v>0.11600000000000001</v>
      </c>
    </row>
    <row r="20" spans="1:9" x14ac:dyDescent="0.2">
      <c r="A20" s="19" t="s">
        <v>178</v>
      </c>
      <c r="B20" s="19"/>
      <c r="D20" s="19">
        <v>25</v>
      </c>
      <c r="E20" s="19" t="s">
        <v>179</v>
      </c>
      <c r="F20" s="14">
        <f>D20*1000</f>
        <v>25000</v>
      </c>
      <c r="G20" s="14" t="s">
        <v>255</v>
      </c>
      <c r="H20" s="60">
        <f>'1'!F20/'5.2'!C5</f>
        <v>31.847133757961782</v>
      </c>
      <c r="I20" s="14" t="s">
        <v>323</v>
      </c>
    </row>
    <row r="21" spans="1:9" x14ac:dyDescent="0.2">
      <c r="D21" s="22">
        <v>45</v>
      </c>
      <c r="E21" s="22" t="s">
        <v>179</v>
      </c>
      <c r="F21" s="14">
        <f>D21*1000</f>
        <v>45000</v>
      </c>
      <c r="G21" s="14" t="s">
        <v>255</v>
      </c>
      <c r="H21" s="60">
        <f>F21/'5.2'!C5</f>
        <v>57.324840764331213</v>
      </c>
      <c r="I21" s="14" t="s">
        <v>323</v>
      </c>
    </row>
    <row r="23" spans="1:9" x14ac:dyDescent="0.2">
      <c r="A23" s="14" t="s">
        <v>188</v>
      </c>
    </row>
    <row r="24" spans="1:9" x14ac:dyDescent="0.2">
      <c r="A24" s="14" t="s">
        <v>189</v>
      </c>
    </row>
    <row r="25" spans="1:9" ht="21" x14ac:dyDescent="0.2">
      <c r="A25" s="26" t="s">
        <v>190</v>
      </c>
      <c r="B25" s="26" t="s">
        <v>6</v>
      </c>
      <c r="C25" s="26" t="s">
        <v>191</v>
      </c>
    </row>
    <row r="26" spans="1:9" x14ac:dyDescent="0.2">
      <c r="A26" s="15" t="s">
        <v>10</v>
      </c>
      <c r="B26" s="26" t="s">
        <v>14</v>
      </c>
      <c r="C26" s="26">
        <v>40</v>
      </c>
    </row>
    <row r="27" spans="1:9" x14ac:dyDescent="0.2">
      <c r="A27" s="15" t="s">
        <v>9</v>
      </c>
      <c r="B27" s="26" t="s">
        <v>192</v>
      </c>
      <c r="C27" s="26">
        <f>8/10</f>
        <v>0.8</v>
      </c>
    </row>
    <row r="28" spans="1:9" ht="21" x14ac:dyDescent="0.2">
      <c r="A28" s="26" t="s">
        <v>190</v>
      </c>
      <c r="B28" s="26" t="s">
        <v>6</v>
      </c>
      <c r="C28" s="26" t="s">
        <v>191</v>
      </c>
    </row>
    <row r="29" spans="1:9" x14ac:dyDescent="0.2">
      <c r="A29" s="15" t="s">
        <v>10</v>
      </c>
      <c r="B29" s="26" t="s">
        <v>14</v>
      </c>
      <c r="C29" s="26">
        <v>27</v>
      </c>
    </row>
    <row r="30" spans="1:9" x14ac:dyDescent="0.2">
      <c r="A30" s="15" t="s">
        <v>9</v>
      </c>
      <c r="B30" s="26" t="s">
        <v>192</v>
      </c>
      <c r="C30" s="26">
        <f>7/10</f>
        <v>0.7</v>
      </c>
    </row>
    <row r="55" spans="1:3" x14ac:dyDescent="0.2">
      <c r="A55" s="14" t="s">
        <v>198</v>
      </c>
    </row>
    <row r="56" spans="1:3" ht="21" x14ac:dyDescent="0.2">
      <c r="A56" s="26" t="s">
        <v>195</v>
      </c>
      <c r="B56" s="26" t="s">
        <v>193</v>
      </c>
      <c r="C56" s="26" t="s">
        <v>194</v>
      </c>
    </row>
    <row r="57" spans="1:3" x14ac:dyDescent="0.2">
      <c r="A57" s="15" t="s">
        <v>196</v>
      </c>
      <c r="B57" s="26">
        <v>1.6</v>
      </c>
      <c r="C57" s="26">
        <v>270</v>
      </c>
    </row>
    <row r="58" spans="1:3" x14ac:dyDescent="0.2">
      <c r="A58" s="15" t="s">
        <v>197</v>
      </c>
      <c r="B58" s="26">
        <v>1.1399999999999999</v>
      </c>
      <c r="C58" s="26">
        <v>250</v>
      </c>
    </row>
    <row r="61" spans="1:3" ht="21" x14ac:dyDescent="0.2">
      <c r="A61" s="26" t="s">
        <v>195</v>
      </c>
      <c r="B61" s="26" t="s">
        <v>193</v>
      </c>
      <c r="C61" s="26" t="s">
        <v>194</v>
      </c>
    </row>
    <row r="62" spans="1:3" x14ac:dyDescent="0.2">
      <c r="A62" s="15" t="s">
        <v>196</v>
      </c>
      <c r="B62" s="26">
        <v>1</v>
      </c>
      <c r="C62" s="26">
        <v>270</v>
      </c>
    </row>
    <row r="63" spans="1:3" x14ac:dyDescent="0.2">
      <c r="A63" s="15" t="s">
        <v>197</v>
      </c>
      <c r="B63" s="26">
        <v>0.67</v>
      </c>
      <c r="C63" s="26">
        <v>250</v>
      </c>
    </row>
    <row r="65" spans="1:3" x14ac:dyDescent="0.2">
      <c r="A65" s="27" t="s">
        <v>207</v>
      </c>
    </row>
    <row r="66" spans="1:3" ht="21" x14ac:dyDescent="0.2">
      <c r="A66" s="26" t="s">
        <v>195</v>
      </c>
      <c r="B66" s="26" t="s">
        <v>193</v>
      </c>
      <c r="C66" s="26" t="s">
        <v>194</v>
      </c>
    </row>
    <row r="67" spans="1:3" x14ac:dyDescent="0.2">
      <c r="A67" s="15" t="s">
        <v>199</v>
      </c>
      <c r="B67" s="26">
        <v>0.3</v>
      </c>
      <c r="C67" s="26">
        <v>20</v>
      </c>
    </row>
    <row r="68" spans="1:3" x14ac:dyDescent="0.2">
      <c r="A68" s="15" t="s">
        <v>200</v>
      </c>
      <c r="B68" s="26">
        <v>0.03</v>
      </c>
      <c r="C68" s="26">
        <v>17</v>
      </c>
    </row>
    <row r="69" spans="1:3" x14ac:dyDescent="0.2">
      <c r="A69" s="15" t="s">
        <v>201</v>
      </c>
      <c r="B69" s="26">
        <v>0.6</v>
      </c>
      <c r="C69" s="26">
        <v>25</v>
      </c>
    </row>
    <row r="70" spans="1:3" x14ac:dyDescent="0.2">
      <c r="A70" s="15" t="s">
        <v>204</v>
      </c>
      <c r="B70" s="26" t="s">
        <v>206</v>
      </c>
    </row>
    <row r="71" spans="1:3" x14ac:dyDescent="0.2">
      <c r="A71" s="15" t="s">
        <v>205</v>
      </c>
      <c r="B71" s="26" t="s">
        <v>206</v>
      </c>
    </row>
    <row r="72" spans="1:3" x14ac:dyDescent="0.2">
      <c r="A72" s="15" t="s">
        <v>202</v>
      </c>
      <c r="B72" s="26" t="s">
        <v>206</v>
      </c>
    </row>
    <row r="73" spans="1:3" x14ac:dyDescent="0.2">
      <c r="A73" s="15" t="s">
        <v>203</v>
      </c>
      <c r="B73" s="26" t="s">
        <v>206</v>
      </c>
    </row>
    <row r="75" spans="1:3" x14ac:dyDescent="0.2">
      <c r="A75" s="14" t="s">
        <v>208</v>
      </c>
    </row>
    <row r="76" spans="1:3" ht="21" x14ac:dyDescent="0.2">
      <c r="A76" s="26" t="s">
        <v>195</v>
      </c>
      <c r="B76" s="26" t="s">
        <v>193</v>
      </c>
      <c r="C76" s="26" t="s">
        <v>194</v>
      </c>
    </row>
    <row r="77" spans="1:3" x14ac:dyDescent="0.2">
      <c r="A77" s="15" t="s">
        <v>199</v>
      </c>
      <c r="B77" s="26">
        <v>0.08</v>
      </c>
      <c r="C77" s="26">
        <v>35</v>
      </c>
    </row>
    <row r="78" spans="1:3" x14ac:dyDescent="0.2">
      <c r="A78" s="15" t="s">
        <v>200</v>
      </c>
      <c r="B78" s="26">
        <v>0.05</v>
      </c>
      <c r="C78" s="26">
        <v>30</v>
      </c>
    </row>
    <row r="79" spans="1:3" x14ac:dyDescent="0.2">
      <c r="A79" s="15" t="s">
        <v>201</v>
      </c>
      <c r="B79" s="26">
        <v>0.1</v>
      </c>
      <c r="C79" s="26">
        <v>40</v>
      </c>
    </row>
    <row r="105" spans="1:3" x14ac:dyDescent="0.2">
      <c r="A105" s="14" t="s">
        <v>219</v>
      </c>
    </row>
    <row r="106" spans="1:3" ht="21" x14ac:dyDescent="0.2">
      <c r="A106" s="26" t="s">
        <v>195</v>
      </c>
      <c r="B106" s="26" t="s">
        <v>193</v>
      </c>
      <c r="C106" s="26" t="s">
        <v>194</v>
      </c>
    </row>
    <row r="107" spans="1:3" x14ac:dyDescent="0.2">
      <c r="A107" s="15" t="s">
        <v>209</v>
      </c>
      <c r="B107" s="26">
        <v>1.6</v>
      </c>
      <c r="C107" s="26">
        <v>70</v>
      </c>
    </row>
    <row r="108" spans="1:3" x14ac:dyDescent="0.2">
      <c r="A108" s="15" t="s">
        <v>210</v>
      </c>
      <c r="B108" s="26">
        <v>0.8</v>
      </c>
      <c r="C108" s="26" t="s">
        <v>211</v>
      </c>
    </row>
    <row r="109" spans="1:3" x14ac:dyDescent="0.2">
      <c r="A109" s="15" t="s">
        <v>214</v>
      </c>
      <c r="B109" s="26" t="s">
        <v>217</v>
      </c>
      <c r="C109" s="16">
        <v>-40</v>
      </c>
    </row>
    <row r="110" spans="1:3" x14ac:dyDescent="0.2">
      <c r="A110" s="15" t="s">
        <v>215</v>
      </c>
      <c r="B110" s="26" t="s">
        <v>216</v>
      </c>
      <c r="C110" s="16">
        <v>1.2E-2</v>
      </c>
    </row>
    <row r="112" spans="1:3" x14ac:dyDescent="0.2">
      <c r="A112" s="14" t="s">
        <v>218</v>
      </c>
    </row>
    <row r="113" spans="1:4" ht="21" x14ac:dyDescent="0.2">
      <c r="A113" s="26" t="s">
        <v>195</v>
      </c>
      <c r="B113" s="26" t="s">
        <v>193</v>
      </c>
      <c r="C113" s="26" t="s">
        <v>194</v>
      </c>
    </row>
    <row r="114" spans="1:4" x14ac:dyDescent="0.2">
      <c r="A114" s="15" t="s">
        <v>209</v>
      </c>
      <c r="B114" s="26">
        <v>6.3</v>
      </c>
      <c r="C114" s="26">
        <v>70</v>
      </c>
    </row>
    <row r="115" spans="1:4" x14ac:dyDescent="0.2">
      <c r="A115" s="15" t="s">
        <v>210</v>
      </c>
      <c r="B115" s="26">
        <v>3.7</v>
      </c>
      <c r="C115" s="26" t="s">
        <v>211</v>
      </c>
    </row>
    <row r="116" spans="1:4" x14ac:dyDescent="0.2">
      <c r="A116" s="15" t="s">
        <v>214</v>
      </c>
      <c r="B116" s="26" t="s">
        <v>217</v>
      </c>
      <c r="C116" s="16">
        <v>-40</v>
      </c>
    </row>
    <row r="117" spans="1:4" x14ac:dyDescent="0.2">
      <c r="A117" s="15" t="s">
        <v>215</v>
      </c>
      <c r="B117" s="26" t="s">
        <v>216</v>
      </c>
      <c r="C117" s="16">
        <v>1.2E-2</v>
      </c>
    </row>
    <row r="119" spans="1:4" x14ac:dyDescent="0.2">
      <c r="A119" s="14" t="s">
        <v>213</v>
      </c>
    </row>
    <row r="120" spans="1:4" ht="21" x14ac:dyDescent="0.2">
      <c r="A120" s="26" t="s">
        <v>195</v>
      </c>
      <c r="B120" s="29" t="s">
        <v>193</v>
      </c>
      <c r="C120" s="34" t="s">
        <v>194</v>
      </c>
      <c r="D120" s="34"/>
    </row>
    <row r="121" spans="1:4" x14ac:dyDescent="0.2">
      <c r="A121" s="15" t="s">
        <v>209</v>
      </c>
      <c r="B121" s="30">
        <v>0.8</v>
      </c>
      <c r="C121" s="26">
        <v>-43</v>
      </c>
      <c r="D121" s="28">
        <v>60</v>
      </c>
    </row>
    <row r="122" spans="1:4" ht="15" x14ac:dyDescent="0.25">
      <c r="A122" s="15" t="s">
        <v>210</v>
      </c>
      <c r="B122" s="30">
        <v>0.6</v>
      </c>
      <c r="C122" s="26" t="s">
        <v>211</v>
      </c>
      <c r="D122"/>
    </row>
    <row r="123" spans="1:4" x14ac:dyDescent="0.2">
      <c r="A123" s="16" t="s">
        <v>212</v>
      </c>
      <c r="C123" s="16">
        <v>-40</v>
      </c>
    </row>
    <row r="125" spans="1:4" ht="21" x14ac:dyDescent="0.2">
      <c r="A125" s="54" t="s">
        <v>34</v>
      </c>
      <c r="B125" s="55" t="s">
        <v>256</v>
      </c>
      <c r="C125" s="54" t="s">
        <v>320</v>
      </c>
    </row>
    <row r="126" spans="1:4" x14ac:dyDescent="0.2">
      <c r="A126" s="15" t="s">
        <v>321</v>
      </c>
      <c r="B126" s="15">
        <v>780</v>
      </c>
      <c r="C126" s="15" t="s">
        <v>38</v>
      </c>
    </row>
    <row r="127" spans="1:4" ht="31.5" x14ac:dyDescent="0.2">
      <c r="A127" s="15" t="s">
        <v>181</v>
      </c>
      <c r="B127" s="15"/>
      <c r="C127" s="26" t="s">
        <v>51</v>
      </c>
    </row>
    <row r="128" spans="1:4" ht="21" x14ac:dyDescent="0.2">
      <c r="A128" s="15" t="s">
        <v>322</v>
      </c>
      <c r="B128" s="57">
        <v>150</v>
      </c>
      <c r="C128" s="58"/>
    </row>
    <row r="129" spans="1:6" ht="21" x14ac:dyDescent="0.2">
      <c r="A129" s="15" t="s">
        <v>257</v>
      </c>
      <c r="B129" s="57">
        <v>165</v>
      </c>
      <c r="C129" s="58"/>
    </row>
    <row r="130" spans="1:6" ht="21" x14ac:dyDescent="0.2">
      <c r="A130" s="15" t="s">
        <v>258</v>
      </c>
      <c r="B130" s="57">
        <v>195</v>
      </c>
      <c r="C130" s="58"/>
    </row>
    <row r="131" spans="1:6" ht="21" x14ac:dyDescent="0.2">
      <c r="A131" s="15" t="s">
        <v>259</v>
      </c>
      <c r="B131" s="57">
        <v>230</v>
      </c>
      <c r="C131" s="58"/>
    </row>
    <row r="132" spans="1:6" ht="21" x14ac:dyDescent="0.2">
      <c r="A132" s="15" t="s">
        <v>260</v>
      </c>
      <c r="B132" s="57">
        <v>250</v>
      </c>
      <c r="C132" s="58"/>
    </row>
    <row r="133" spans="1:6" x14ac:dyDescent="0.2">
      <c r="A133" s="15" t="s">
        <v>261</v>
      </c>
      <c r="B133" s="26" t="s">
        <v>262</v>
      </c>
      <c r="C133" s="26"/>
    </row>
    <row r="134" spans="1:6" x14ac:dyDescent="0.2">
      <c r="A134" s="15" t="s">
        <v>263</v>
      </c>
      <c r="B134" s="26" t="s">
        <v>262</v>
      </c>
      <c r="C134" s="26"/>
    </row>
    <row r="135" spans="1:6" ht="21" x14ac:dyDescent="0.2">
      <c r="A135" s="15" t="s">
        <v>315</v>
      </c>
      <c r="B135" s="26"/>
      <c r="C135" s="26" t="s">
        <v>264</v>
      </c>
    </row>
    <row r="136" spans="1:6" x14ac:dyDescent="0.2">
      <c r="A136" s="15" t="s">
        <v>265</v>
      </c>
      <c r="B136" s="26" t="s">
        <v>266</v>
      </c>
      <c r="C136" s="26"/>
      <c r="F136" s="59"/>
    </row>
    <row r="137" spans="1:6" x14ac:dyDescent="0.2">
      <c r="A137" s="15" t="s">
        <v>316</v>
      </c>
      <c r="B137" s="26">
        <v>8</v>
      </c>
      <c r="C137" s="26"/>
      <c r="F137" s="59"/>
    </row>
    <row r="138" spans="1:6" ht="31.5" x14ac:dyDescent="0.2">
      <c r="A138" s="15" t="s">
        <v>267</v>
      </c>
      <c r="B138" s="26">
        <v>43120</v>
      </c>
      <c r="C138" s="26" t="s">
        <v>268</v>
      </c>
    </row>
    <row r="139" spans="1:6" ht="21" x14ac:dyDescent="0.2">
      <c r="A139" s="15" t="s">
        <v>269</v>
      </c>
      <c r="B139" s="26">
        <v>25</v>
      </c>
      <c r="C139" s="26" t="s">
        <v>270</v>
      </c>
    </row>
    <row r="140" spans="1:6" ht="31.5" x14ac:dyDescent="0.2">
      <c r="A140" s="15" t="s">
        <v>317</v>
      </c>
      <c r="B140" s="26" t="s">
        <v>271</v>
      </c>
      <c r="C140" s="26" t="s">
        <v>47</v>
      </c>
    </row>
    <row r="141" spans="1:6" ht="21" x14ac:dyDescent="0.2">
      <c r="A141" s="15" t="s">
        <v>272</v>
      </c>
      <c r="B141" s="26" t="s">
        <v>273</v>
      </c>
      <c r="C141" s="26" t="s">
        <v>274</v>
      </c>
    </row>
    <row r="142" spans="1:6" ht="21" x14ac:dyDescent="0.2">
      <c r="A142" s="15" t="s">
        <v>275</v>
      </c>
      <c r="B142" s="26">
        <v>28</v>
      </c>
      <c r="C142" s="26" t="s">
        <v>50</v>
      </c>
    </row>
    <row r="143" spans="1:6" ht="21" x14ac:dyDescent="0.2">
      <c r="A143" s="15" t="s">
        <v>276</v>
      </c>
      <c r="B143" s="26">
        <v>-60</v>
      </c>
      <c r="C143" s="26" t="s">
        <v>277</v>
      </c>
    </row>
    <row r="144" spans="1:6" ht="31.5" x14ac:dyDescent="0.2">
      <c r="A144" s="15" t="s">
        <v>278</v>
      </c>
      <c r="B144" s="26"/>
      <c r="C144" s="26" t="s">
        <v>279</v>
      </c>
    </row>
    <row r="145" spans="1:3" ht="21" x14ac:dyDescent="0.2">
      <c r="A145" s="15" t="s">
        <v>318</v>
      </c>
      <c r="B145" s="26">
        <v>18</v>
      </c>
      <c r="C145" s="26"/>
    </row>
    <row r="146" spans="1:3" ht="42" x14ac:dyDescent="0.2">
      <c r="A146" s="15" t="s">
        <v>280</v>
      </c>
      <c r="B146" s="26" t="s">
        <v>281</v>
      </c>
      <c r="C146" s="26" t="s">
        <v>282</v>
      </c>
    </row>
    <row r="147" spans="1:3" x14ac:dyDescent="0.2">
      <c r="A147" s="56" t="s">
        <v>319</v>
      </c>
      <c r="B147" s="34">
        <v>3</v>
      </c>
      <c r="C147" s="26" t="s">
        <v>283</v>
      </c>
    </row>
    <row r="148" spans="1:3" x14ac:dyDescent="0.2">
      <c r="A148" s="56"/>
      <c r="B148" s="34"/>
      <c r="C148" s="26" t="s">
        <v>284</v>
      </c>
    </row>
    <row r="149" spans="1:3" ht="31.5" x14ac:dyDescent="0.2">
      <c r="A149" s="15" t="s">
        <v>285</v>
      </c>
      <c r="B149" s="26" t="s">
        <v>286</v>
      </c>
      <c r="C149" s="26" t="s">
        <v>287</v>
      </c>
    </row>
    <row r="150" spans="1:3" ht="21" x14ac:dyDescent="0.2">
      <c r="A150" s="15" t="s">
        <v>288</v>
      </c>
      <c r="B150" s="26" t="s">
        <v>289</v>
      </c>
      <c r="C150" s="26" t="s">
        <v>290</v>
      </c>
    </row>
    <row r="151" spans="1:3" ht="33.75" customHeight="1" x14ac:dyDescent="0.2">
      <c r="A151" s="15" t="s">
        <v>291</v>
      </c>
      <c r="B151" s="26" t="s">
        <v>292</v>
      </c>
      <c r="C151" s="26" t="s">
        <v>41</v>
      </c>
    </row>
    <row r="152" spans="1:3" ht="31.5" x14ac:dyDescent="0.2">
      <c r="A152" s="15" t="s">
        <v>293</v>
      </c>
      <c r="B152" s="26" t="s">
        <v>294</v>
      </c>
      <c r="C152" s="26" t="s">
        <v>295</v>
      </c>
    </row>
    <row r="153" spans="1:3" x14ac:dyDescent="0.2">
      <c r="A153" s="15" t="s">
        <v>296</v>
      </c>
      <c r="B153" s="26" t="s">
        <v>289</v>
      </c>
      <c r="C153" s="26" t="s">
        <v>297</v>
      </c>
    </row>
    <row r="154" spans="1:3" ht="31.5" x14ac:dyDescent="0.2">
      <c r="A154" s="15" t="s">
        <v>298</v>
      </c>
      <c r="B154" s="26" t="s">
        <v>292</v>
      </c>
      <c r="C154" s="26" t="s">
        <v>299</v>
      </c>
    </row>
    <row r="155" spans="1:3" x14ac:dyDescent="0.2">
      <c r="A155" s="15" t="s">
        <v>300</v>
      </c>
      <c r="B155" s="26" t="s">
        <v>292</v>
      </c>
      <c r="C155" s="26" t="s">
        <v>301</v>
      </c>
    </row>
    <row r="156" spans="1:3" ht="21" x14ac:dyDescent="0.2">
      <c r="A156" s="15" t="s">
        <v>302</v>
      </c>
      <c r="B156" s="26" t="s">
        <v>292</v>
      </c>
      <c r="C156" s="26" t="s">
        <v>303</v>
      </c>
    </row>
    <row r="157" spans="1:3" ht="21" x14ac:dyDescent="0.2">
      <c r="A157" s="15" t="s">
        <v>304</v>
      </c>
      <c r="B157" s="26"/>
      <c r="C157" s="26" t="s">
        <v>305</v>
      </c>
    </row>
    <row r="158" spans="1:3" x14ac:dyDescent="0.2">
      <c r="A158" s="15" t="s">
        <v>306</v>
      </c>
      <c r="B158" s="26">
        <v>1</v>
      </c>
      <c r="C158" s="26"/>
    </row>
    <row r="159" spans="1:3" x14ac:dyDescent="0.2">
      <c r="A159" s="15" t="s">
        <v>307</v>
      </c>
      <c r="B159" s="26">
        <v>1</v>
      </c>
      <c r="C159" s="26"/>
    </row>
    <row r="160" spans="1:3" ht="21" x14ac:dyDescent="0.2">
      <c r="A160" s="15" t="s">
        <v>308</v>
      </c>
      <c r="B160" s="26"/>
      <c r="C160" s="26" t="s">
        <v>309</v>
      </c>
    </row>
    <row r="161" spans="1:3" ht="21" x14ac:dyDescent="0.2">
      <c r="A161" s="15" t="s">
        <v>310</v>
      </c>
      <c r="B161" s="26">
        <v>10</v>
      </c>
      <c r="C161" s="26"/>
    </row>
    <row r="162" spans="1:3" ht="31.5" x14ac:dyDescent="0.2">
      <c r="A162" s="15" t="s">
        <v>311</v>
      </c>
      <c r="B162" s="26"/>
      <c r="C162" s="26" t="s">
        <v>312</v>
      </c>
    </row>
    <row r="163" spans="1:3" ht="21" x14ac:dyDescent="0.2">
      <c r="A163" s="15" t="s">
        <v>313</v>
      </c>
      <c r="B163" s="26">
        <v>25</v>
      </c>
      <c r="C163" s="26"/>
    </row>
    <row r="164" spans="1:3" ht="31.5" x14ac:dyDescent="0.2">
      <c r="A164" s="15" t="s">
        <v>314</v>
      </c>
      <c r="B164" s="26">
        <v>3</v>
      </c>
      <c r="C164" s="26"/>
    </row>
  </sheetData>
  <mergeCells count="8">
    <mergeCell ref="A147:A148"/>
    <mergeCell ref="B147:B148"/>
    <mergeCell ref="B128:C128"/>
    <mergeCell ref="B129:C129"/>
    <mergeCell ref="B130:C130"/>
    <mergeCell ref="B131:C131"/>
    <mergeCell ref="B132:C132"/>
    <mergeCell ref="C120:D1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1:E11"/>
  <sheetViews>
    <sheetView zoomScale="130" zoomScaleNormal="130" workbookViewId="0">
      <selection activeCell="C20" sqref="C20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ht="26.25" customHeight="1" x14ac:dyDescent="0.25">
      <c r="A2" s="52" t="s">
        <v>220</v>
      </c>
      <c r="B2" s="2" t="s">
        <v>9</v>
      </c>
      <c r="C2" s="2" t="s">
        <v>15</v>
      </c>
      <c r="D2" s="2" t="s">
        <v>21</v>
      </c>
      <c r="E2" s="3" t="s">
        <v>24</v>
      </c>
    </row>
    <row r="3" spans="1:5" x14ac:dyDescent="0.25">
      <c r="A3" s="52"/>
      <c r="B3" s="2" t="s">
        <v>10</v>
      </c>
      <c r="C3" s="2" t="s">
        <v>14</v>
      </c>
      <c r="D3" s="2" t="s">
        <v>22</v>
      </c>
      <c r="E3" s="3" t="s">
        <v>25</v>
      </c>
    </row>
    <row r="4" spans="1:5" x14ac:dyDescent="0.25">
      <c r="A4" s="52"/>
      <c r="B4" s="2" t="s">
        <v>11</v>
      </c>
      <c r="C4" s="2" t="s">
        <v>19</v>
      </c>
      <c r="D4" s="2" t="s">
        <v>23</v>
      </c>
      <c r="E4" s="3" t="s">
        <v>23</v>
      </c>
    </row>
    <row r="5" spans="1:5" x14ac:dyDescent="0.25">
      <c r="A5" s="52"/>
      <c r="B5" s="2" t="s">
        <v>12</v>
      </c>
      <c r="C5" s="2" t="s">
        <v>20</v>
      </c>
      <c r="D5" s="2">
        <v>16.7</v>
      </c>
      <c r="E5" s="3" t="s">
        <v>26</v>
      </c>
    </row>
    <row r="6" spans="1:5" x14ac:dyDescent="0.25">
      <c r="A6" s="52"/>
      <c r="B6" s="2" t="s">
        <v>13</v>
      </c>
      <c r="C6" s="2" t="s">
        <v>19</v>
      </c>
      <c r="D6" s="2">
        <v>0.5</v>
      </c>
      <c r="E6" s="3" t="s">
        <v>24</v>
      </c>
    </row>
    <row r="7" spans="1:5" x14ac:dyDescent="0.25">
      <c r="A7" s="52"/>
      <c r="B7" s="2" t="s">
        <v>17</v>
      </c>
      <c r="C7" s="2" t="s">
        <v>16</v>
      </c>
      <c r="D7" s="2">
        <v>3.7100000000000001E-2</v>
      </c>
      <c r="E7" s="3" t="s">
        <v>27</v>
      </c>
    </row>
    <row r="8" spans="1:5" x14ac:dyDescent="0.25">
      <c r="A8" s="52"/>
      <c r="B8" s="2" t="s">
        <v>18</v>
      </c>
      <c r="C8" s="2" t="s">
        <v>16</v>
      </c>
      <c r="D8" s="2">
        <v>2.5000000000000001E-3</v>
      </c>
      <c r="E8" s="3" t="s">
        <v>28</v>
      </c>
    </row>
    <row r="9" spans="1:5" x14ac:dyDescent="0.25">
      <c r="A9" s="53" t="s">
        <v>221</v>
      </c>
      <c r="B9" s="2" t="s">
        <v>9</v>
      </c>
      <c r="C9" s="2" t="s">
        <v>15</v>
      </c>
      <c r="D9" s="3" t="s">
        <v>29</v>
      </c>
      <c r="E9" s="3" t="s">
        <v>31</v>
      </c>
    </row>
    <row r="10" spans="1:5" x14ac:dyDescent="0.25">
      <c r="A10" s="53"/>
      <c r="B10" s="2" t="s">
        <v>10</v>
      </c>
      <c r="C10" s="2" t="s">
        <v>14</v>
      </c>
      <c r="D10" s="3" t="s">
        <v>30</v>
      </c>
      <c r="E10" s="3" t="s">
        <v>32</v>
      </c>
    </row>
    <row r="11" spans="1:5" x14ac:dyDescent="0.25">
      <c r="A11" s="53"/>
      <c r="B11" s="2" t="s">
        <v>13</v>
      </c>
      <c r="C11" s="2" t="s">
        <v>19</v>
      </c>
      <c r="D11" s="3">
        <v>2.5</v>
      </c>
      <c r="E11" s="3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1:D7"/>
  <sheetViews>
    <sheetView zoomScale="130" zoomScaleNormal="130" workbookViewId="0">
      <selection activeCell="B21" sqref="B2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7DEF-6D96-40D6-B02F-02D0E7891C54}">
  <sheetPr>
    <tabColor theme="7"/>
  </sheetPr>
  <dimension ref="A1:C5"/>
  <sheetViews>
    <sheetView workbookViewId="0">
      <selection activeCell="C6" sqref="C6"/>
    </sheetView>
  </sheetViews>
  <sheetFormatPr defaultRowHeight="15" x14ac:dyDescent="0.25"/>
  <cols>
    <col min="1" max="1" width="39.28515625" customWidth="1"/>
    <col min="2" max="2" width="19.7109375" customWidth="1"/>
    <col min="3" max="3" width="19.42578125" customWidth="1"/>
  </cols>
  <sheetData>
    <row r="1" spans="1:3" ht="78" customHeight="1" x14ac:dyDescent="0.25">
      <c r="A1" s="35" t="s">
        <v>222</v>
      </c>
      <c r="B1" s="36" t="s">
        <v>223</v>
      </c>
      <c r="C1" s="36"/>
    </row>
    <row r="2" spans="1:3" ht="15.75" x14ac:dyDescent="0.25">
      <c r="A2" s="35"/>
      <c r="B2" s="13" t="s">
        <v>224</v>
      </c>
      <c r="C2" s="13" t="s">
        <v>225</v>
      </c>
    </row>
    <row r="3" spans="1:3" ht="15.75" x14ac:dyDescent="0.25">
      <c r="A3" s="31" t="s">
        <v>226</v>
      </c>
      <c r="B3" s="12" t="s">
        <v>227</v>
      </c>
      <c r="C3" s="12" t="s">
        <v>251</v>
      </c>
    </row>
    <row r="4" spans="1:3" ht="31.5" x14ac:dyDescent="0.25">
      <c r="A4" s="31" t="s">
        <v>228</v>
      </c>
      <c r="B4" s="12" t="s">
        <v>227</v>
      </c>
      <c r="C4" s="12" t="s">
        <v>229</v>
      </c>
    </row>
    <row r="5" spans="1:3" ht="50.25" x14ac:dyDescent="0.25">
      <c r="A5" s="31" t="s">
        <v>230</v>
      </c>
      <c r="B5" s="12" t="s">
        <v>227</v>
      </c>
      <c r="C5" s="12" t="s">
        <v>252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6B-3BCB-4325-9DA2-73B36C08292E}">
  <sheetPr>
    <tabColor theme="7"/>
  </sheetPr>
  <dimension ref="A1:C7"/>
  <sheetViews>
    <sheetView workbookViewId="0">
      <selection activeCell="C10" sqref="C10"/>
    </sheetView>
  </sheetViews>
  <sheetFormatPr defaultRowHeight="15" x14ac:dyDescent="0.25"/>
  <cols>
    <col min="1" max="1" width="43.28515625" customWidth="1"/>
    <col min="2" max="2" width="34" customWidth="1"/>
    <col min="3" max="3" width="35.85546875" customWidth="1"/>
  </cols>
  <sheetData>
    <row r="1" spans="1:3" ht="47.25" x14ac:dyDescent="0.25">
      <c r="A1" s="10" t="s">
        <v>250</v>
      </c>
      <c r="B1" s="10" t="s">
        <v>231</v>
      </c>
      <c r="C1" s="10" t="s">
        <v>232</v>
      </c>
    </row>
    <row r="2" spans="1:3" ht="31.5" x14ac:dyDescent="0.25">
      <c r="A2" s="9" t="s">
        <v>226</v>
      </c>
      <c r="B2" s="9" t="s">
        <v>236</v>
      </c>
      <c r="C2" s="37" t="s">
        <v>235</v>
      </c>
    </row>
    <row r="3" spans="1:3" ht="15.75" x14ac:dyDescent="0.25">
      <c r="A3" s="9" t="s">
        <v>247</v>
      </c>
      <c r="B3" s="9" t="s">
        <v>254</v>
      </c>
      <c r="C3" s="38"/>
    </row>
    <row r="4" spans="1:3" ht="18.75" x14ac:dyDescent="0.25">
      <c r="A4" s="9" t="s">
        <v>248</v>
      </c>
      <c r="B4" s="9" t="s">
        <v>253</v>
      </c>
      <c r="C4" s="38"/>
    </row>
    <row r="5" spans="1:3" ht="15.75" x14ac:dyDescent="0.25">
      <c r="A5" s="9" t="s">
        <v>249</v>
      </c>
      <c r="B5" s="32"/>
      <c r="C5" s="38"/>
    </row>
    <row r="6" spans="1:3" ht="15.75" x14ac:dyDescent="0.25">
      <c r="A6" s="9" t="s">
        <v>234</v>
      </c>
      <c r="B6" s="9">
        <v>1.37</v>
      </c>
      <c r="C6" s="38"/>
    </row>
    <row r="7" spans="1:3" ht="15.75" x14ac:dyDescent="0.25">
      <c r="A7" s="9" t="s">
        <v>233</v>
      </c>
      <c r="B7" s="9">
        <v>1.02</v>
      </c>
      <c r="C7" s="39"/>
    </row>
  </sheetData>
  <mergeCells count="1">
    <mergeCell ref="C2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E9F-1480-4B37-B923-5991B5EC47BD}">
  <sheetPr>
    <tabColor theme="7"/>
  </sheetPr>
  <dimension ref="A1:B5"/>
  <sheetViews>
    <sheetView workbookViewId="0">
      <selection activeCell="B6" sqref="B6"/>
    </sheetView>
  </sheetViews>
  <sheetFormatPr defaultRowHeight="15" x14ac:dyDescent="0.25"/>
  <cols>
    <col min="1" max="1" width="36.85546875" customWidth="1"/>
    <col min="2" max="2" width="51.28515625" customWidth="1"/>
  </cols>
  <sheetData>
    <row r="1" spans="1:2" ht="31.5" x14ac:dyDescent="0.25">
      <c r="A1" s="4" t="s">
        <v>237</v>
      </c>
      <c r="B1" s="33" t="s">
        <v>246</v>
      </c>
    </row>
    <row r="2" spans="1:2" ht="63" x14ac:dyDescent="0.25">
      <c r="A2" s="31" t="s">
        <v>238</v>
      </c>
      <c r="B2" s="31" t="s">
        <v>239</v>
      </c>
    </row>
    <row r="3" spans="1:2" ht="63" x14ac:dyDescent="0.25">
      <c r="A3" s="31" t="s">
        <v>240</v>
      </c>
      <c r="B3" s="31" t="s">
        <v>241</v>
      </c>
    </row>
    <row r="4" spans="1:2" ht="63" x14ac:dyDescent="0.25">
      <c r="A4" s="31" t="s">
        <v>242</v>
      </c>
      <c r="B4" s="31" t="s">
        <v>243</v>
      </c>
    </row>
    <row r="5" spans="1:2" ht="63" x14ac:dyDescent="0.25">
      <c r="A5" s="31" t="s">
        <v>244</v>
      </c>
      <c r="B5" s="31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1:C15"/>
  <sheetViews>
    <sheetView workbookViewId="0">
      <selection activeCell="B25" sqref="B25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1" spans="1:3" ht="28.5" customHeight="1" x14ac:dyDescent="0.25">
      <c r="A1" s="4" t="s">
        <v>34</v>
      </c>
      <c r="B1" s="5" t="s">
        <v>35</v>
      </c>
      <c r="C1" s="4" t="s">
        <v>36</v>
      </c>
    </row>
    <row r="2" spans="1:3" ht="15.75" customHeight="1" x14ac:dyDescent="0.25">
      <c r="A2" s="7" t="s">
        <v>37</v>
      </c>
      <c r="B2" s="7" t="s">
        <v>38</v>
      </c>
      <c r="C2" s="7" t="s">
        <v>39</v>
      </c>
    </row>
    <row r="3" spans="1:3" ht="15.75" x14ac:dyDescent="0.25">
      <c r="A3" s="7" t="s">
        <v>40</v>
      </c>
      <c r="B3" s="7" t="s">
        <v>41</v>
      </c>
      <c r="C3" s="7" t="str">
        <f>'1'!D17&amp;"÷"&amp;'1'!E17</f>
        <v>0.03166÷0.0325</v>
      </c>
    </row>
    <row r="4" spans="1:3" ht="31.5" customHeight="1" x14ac:dyDescent="0.25">
      <c r="A4" s="7" t="s">
        <v>42</v>
      </c>
      <c r="B4" s="7" t="s">
        <v>41</v>
      </c>
      <c r="C4" s="7" t="s">
        <v>43</v>
      </c>
    </row>
    <row r="5" spans="1:3" ht="15.75" x14ac:dyDescent="0.25">
      <c r="A5" s="7" t="s">
        <v>44</v>
      </c>
      <c r="B5" s="7" t="s">
        <v>45</v>
      </c>
      <c r="C5" s="7" t="str">
        <f>'1'!D18&amp;"÷"&amp;'1'!E18</f>
        <v>0.114÷0.116</v>
      </c>
    </row>
    <row r="6" spans="1:3" ht="18.75" x14ac:dyDescent="0.25">
      <c r="A6" s="7" t="s">
        <v>46</v>
      </c>
      <c r="B6" s="7" t="s">
        <v>47</v>
      </c>
      <c r="C6" s="7" t="s">
        <v>48</v>
      </c>
    </row>
    <row r="7" spans="1:3" ht="15.75" x14ac:dyDescent="0.25">
      <c r="A7" s="7" t="s">
        <v>49</v>
      </c>
      <c r="B7" s="7" t="s">
        <v>50</v>
      </c>
      <c r="C7" s="7">
        <v>41</v>
      </c>
    </row>
    <row r="8" spans="1:3" ht="15.75" x14ac:dyDescent="0.25">
      <c r="A8" s="40" t="s">
        <v>181</v>
      </c>
      <c r="B8" s="41"/>
      <c r="C8" s="42"/>
    </row>
    <row r="9" spans="1:3" ht="15.75" x14ac:dyDescent="0.25">
      <c r="A9" s="7" t="s">
        <v>52</v>
      </c>
      <c r="B9" s="43" t="s">
        <v>51</v>
      </c>
      <c r="C9" s="7" t="str">
        <f>'1'!D9&amp;"÷"&amp;'1'!E9</f>
        <v>142÷143</v>
      </c>
    </row>
    <row r="10" spans="1:3" ht="15.75" x14ac:dyDescent="0.25">
      <c r="A10" s="7" t="s">
        <v>53</v>
      </c>
      <c r="B10" s="44"/>
      <c r="C10" s="7" t="str">
        <f>'1'!D10&amp;"÷"&amp;'1'!E10</f>
        <v>157÷158</v>
      </c>
    </row>
    <row r="11" spans="1:3" ht="15.75" x14ac:dyDescent="0.25">
      <c r="A11" s="7" t="s">
        <v>54</v>
      </c>
      <c r="B11" s="44"/>
      <c r="C11" s="7" t="str">
        <f>'1'!D11&amp;"÷"&amp;'1'!E11</f>
        <v>181.5÷182</v>
      </c>
    </row>
    <row r="12" spans="1:3" ht="15.75" x14ac:dyDescent="0.25">
      <c r="A12" s="7" t="s">
        <v>55</v>
      </c>
      <c r="B12" s="44"/>
      <c r="C12" s="7" t="str">
        <f>'1'!D12&amp;"÷"&amp;'1'!E12</f>
        <v>213÷214.5</v>
      </c>
    </row>
    <row r="13" spans="1:3" ht="15.75" x14ac:dyDescent="0.25">
      <c r="A13" s="7" t="s">
        <v>56</v>
      </c>
      <c r="B13" s="44"/>
      <c r="C13" s="7" t="str">
        <f>'1'!D13&amp;"÷"&amp;'1'!E13</f>
        <v>228÷231</v>
      </c>
    </row>
    <row r="14" spans="1:3" ht="15.75" x14ac:dyDescent="0.25">
      <c r="A14" s="7" t="s">
        <v>57</v>
      </c>
      <c r="B14" s="44"/>
      <c r="C14" s="7" t="str">
        <f>'1'!D14&amp;"÷"&amp;'1'!E14</f>
        <v>0.5÷1</v>
      </c>
    </row>
    <row r="15" spans="1:3" ht="15.75" x14ac:dyDescent="0.25">
      <c r="A15" s="7" t="s">
        <v>58</v>
      </c>
      <c r="B15" s="45"/>
      <c r="C15" s="7">
        <f>'1'!E15</f>
        <v>0.5</v>
      </c>
    </row>
  </sheetData>
  <mergeCells count="2">
    <mergeCell ref="A8:C8"/>
    <mergeCell ref="B9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1:C6"/>
  <sheetViews>
    <sheetView workbookViewId="0">
      <selection activeCell="C13" sqref="C13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1" spans="1:3" ht="15.75" x14ac:dyDescent="0.25">
      <c r="A1" s="8" t="s">
        <v>5</v>
      </c>
      <c r="B1" s="8" t="s">
        <v>6</v>
      </c>
      <c r="C1" s="8" t="s">
        <v>59</v>
      </c>
    </row>
    <row r="2" spans="1:3" ht="15.75" x14ac:dyDescent="0.25">
      <c r="A2" s="9" t="s">
        <v>10</v>
      </c>
      <c r="B2" s="9" t="s">
        <v>14</v>
      </c>
      <c r="C2" s="9" t="str">
        <f>'1'!C29&amp;"÷"&amp;'1'!C26</f>
        <v>27÷40</v>
      </c>
    </row>
    <row r="3" spans="1:3" ht="15.75" x14ac:dyDescent="0.25">
      <c r="A3" s="9" t="s">
        <v>60</v>
      </c>
      <c r="B3" s="9" t="s">
        <v>15</v>
      </c>
      <c r="C3" s="9" t="str">
        <f>'1'!C30&amp;"÷"&amp;'1'!C27</f>
        <v>0.7÷0.8</v>
      </c>
    </row>
    <row r="4" spans="1:3" ht="15.75" x14ac:dyDescent="0.25">
      <c r="A4" s="9" t="s">
        <v>61</v>
      </c>
      <c r="B4" s="9" t="s">
        <v>62</v>
      </c>
      <c r="C4" s="9" t="str">
        <f>'1'!D20&amp;"÷"&amp;'1'!D21</f>
        <v>25÷45</v>
      </c>
    </row>
    <row r="5" spans="1:3" ht="18.75" x14ac:dyDescent="0.25">
      <c r="A5" s="7" t="s">
        <v>63</v>
      </c>
      <c r="B5" s="9" t="s">
        <v>64</v>
      </c>
      <c r="C5" s="9">
        <v>785</v>
      </c>
    </row>
    <row r="6" spans="1:3" ht="18.75" x14ac:dyDescent="0.25">
      <c r="A6" s="7" t="s">
        <v>65</v>
      </c>
      <c r="B6" s="9" t="s">
        <v>66</v>
      </c>
      <c r="C6" s="61" t="str">
        <f>TEXT('1'!H20,"0.00")&amp;"÷"&amp;TEXT('1'!H21,"0.00")</f>
        <v>31.85÷57.32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1:B9"/>
  <sheetViews>
    <sheetView tabSelected="1" workbookViewId="0">
      <selection activeCell="B14" sqref="B14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1" spans="1:2" ht="15.75" x14ac:dyDescent="0.25">
      <c r="A1" s="8" t="s">
        <v>67</v>
      </c>
      <c r="B1" s="8" t="s">
        <v>59</v>
      </c>
    </row>
    <row r="2" spans="1:2" ht="126" x14ac:dyDescent="0.25">
      <c r="A2" s="7" t="s">
        <v>68</v>
      </c>
      <c r="B2" s="9" t="s">
        <v>82</v>
      </c>
    </row>
    <row r="3" spans="1:2" ht="18.75" x14ac:dyDescent="0.25">
      <c r="A3" s="7" t="s">
        <v>69</v>
      </c>
      <c r="B3" s="7" t="s">
        <v>70</v>
      </c>
    </row>
    <row r="4" spans="1:2" ht="15.75" x14ac:dyDescent="0.25">
      <c r="A4" s="7" t="s">
        <v>71</v>
      </c>
      <c r="B4" s="7" t="s">
        <v>72</v>
      </c>
    </row>
    <row r="5" spans="1:2" ht="18.75" x14ac:dyDescent="0.25">
      <c r="A5" s="7" t="s">
        <v>73</v>
      </c>
      <c r="B5" s="7" t="s">
        <v>74</v>
      </c>
    </row>
    <row r="6" spans="1:2" ht="15.75" x14ac:dyDescent="0.25">
      <c r="A6" s="7" t="s">
        <v>75</v>
      </c>
      <c r="B6" s="7" t="s">
        <v>76</v>
      </c>
    </row>
    <row r="7" spans="1:2" ht="15.75" x14ac:dyDescent="0.25">
      <c r="A7" s="7" t="s">
        <v>77</v>
      </c>
      <c r="B7" s="7" t="s">
        <v>76</v>
      </c>
    </row>
    <row r="8" spans="1:2" ht="15.75" x14ac:dyDescent="0.25">
      <c r="A8" s="7" t="s">
        <v>78</v>
      </c>
      <c r="B8" s="7" t="s">
        <v>79</v>
      </c>
    </row>
    <row r="9" spans="1:2" ht="15.75" x14ac:dyDescent="0.25">
      <c r="A9" s="7" t="s">
        <v>80</v>
      </c>
      <c r="B9" s="7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1:B8"/>
  <sheetViews>
    <sheetView workbookViewId="0">
      <selection activeCell="G13" sqref="G13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1" spans="1:2" ht="15.75" x14ac:dyDescent="0.25">
      <c r="A1" s="8" t="s">
        <v>5</v>
      </c>
      <c r="B1" s="8" t="s">
        <v>83</v>
      </c>
    </row>
    <row r="2" spans="1:2" ht="15.75" x14ac:dyDescent="0.25">
      <c r="A2" s="7" t="s">
        <v>84</v>
      </c>
      <c r="B2" s="7" t="s">
        <v>85</v>
      </c>
    </row>
    <row r="3" spans="1:2" ht="15.75" x14ac:dyDescent="0.25">
      <c r="A3" s="7" t="s">
        <v>86</v>
      </c>
      <c r="B3" s="7" t="s">
        <v>87</v>
      </c>
    </row>
    <row r="4" spans="1:2" ht="18.75" x14ac:dyDescent="0.25">
      <c r="A4" s="7" t="s">
        <v>88</v>
      </c>
      <c r="B4" s="7" t="s">
        <v>89</v>
      </c>
    </row>
    <row r="5" spans="1:2" ht="15.75" x14ac:dyDescent="0.25">
      <c r="A5" s="7" t="s">
        <v>90</v>
      </c>
      <c r="B5" s="7" t="s">
        <v>91</v>
      </c>
    </row>
    <row r="6" spans="1:2" ht="15.75" x14ac:dyDescent="0.25">
      <c r="A6" s="7" t="s">
        <v>92</v>
      </c>
      <c r="B6" s="7" t="s">
        <v>93</v>
      </c>
    </row>
    <row r="7" spans="1:2" ht="18.75" x14ac:dyDescent="0.25">
      <c r="A7" s="7" t="s">
        <v>94</v>
      </c>
      <c r="B7" s="7" t="s">
        <v>95</v>
      </c>
    </row>
    <row r="8" spans="1:2" ht="15.75" x14ac:dyDescent="0.25">
      <c r="A8" s="7" t="s">
        <v>96</v>
      </c>
      <c r="B8" s="7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03A-A193-4627-85D8-FDBA9261323C}">
  <sheetPr>
    <tabColor theme="9"/>
  </sheetPr>
  <dimension ref="A1:F35"/>
  <sheetViews>
    <sheetView topLeftCell="A21" workbookViewId="0">
      <selection activeCell="B16" sqref="B16"/>
    </sheetView>
  </sheetViews>
  <sheetFormatPr defaultRowHeight="15" x14ac:dyDescent="0.25"/>
  <cols>
    <col min="1" max="1" width="32.42578125" customWidth="1"/>
    <col min="2" max="2" width="41.28515625" customWidth="1"/>
    <col min="3" max="3" width="26.5703125" customWidth="1"/>
    <col min="4" max="4" width="24.5703125" customWidth="1"/>
    <col min="5" max="5" width="28.5703125" customWidth="1"/>
    <col min="6" max="6" width="39.28515625" customWidth="1"/>
  </cols>
  <sheetData>
    <row r="1" spans="1:6" ht="47.25" x14ac:dyDescent="0.25">
      <c r="A1" s="10" t="s">
        <v>149</v>
      </c>
      <c r="B1" s="10" t="s">
        <v>150</v>
      </c>
      <c r="C1" s="10" t="s">
        <v>151</v>
      </c>
      <c r="D1" s="10" t="s">
        <v>98</v>
      </c>
      <c r="E1" s="10" t="s">
        <v>152</v>
      </c>
      <c r="F1" s="10" t="s">
        <v>99</v>
      </c>
    </row>
    <row r="2" spans="1:6" ht="15.75" x14ac:dyDescent="0.25">
      <c r="A2" s="36" t="s">
        <v>100</v>
      </c>
      <c r="B2" s="36"/>
      <c r="C2" s="36"/>
      <c r="D2" s="36"/>
      <c r="E2" s="36"/>
      <c r="F2" s="36"/>
    </row>
    <row r="3" spans="1:6" ht="15.75" x14ac:dyDescent="0.25">
      <c r="A3" s="9" t="s">
        <v>101</v>
      </c>
      <c r="B3" s="9" t="s">
        <v>154</v>
      </c>
      <c r="C3" s="9" t="s">
        <v>108</v>
      </c>
      <c r="D3" s="46" t="s">
        <v>109</v>
      </c>
      <c r="E3" s="46" t="s">
        <v>153</v>
      </c>
      <c r="F3" s="46" t="s">
        <v>110</v>
      </c>
    </row>
    <row r="4" spans="1:6" ht="31.5" x14ac:dyDescent="0.25">
      <c r="A4" s="9" t="s">
        <v>102</v>
      </c>
      <c r="B4" s="9" t="s">
        <v>105</v>
      </c>
      <c r="C4" s="9" t="s">
        <v>155</v>
      </c>
      <c r="D4" s="46"/>
      <c r="E4" s="46"/>
      <c r="F4" s="46"/>
    </row>
    <row r="5" spans="1:6" ht="18.75" x14ac:dyDescent="0.25">
      <c r="A5" s="9" t="s">
        <v>103</v>
      </c>
      <c r="B5" s="9" t="s">
        <v>106</v>
      </c>
      <c r="C5" s="9">
        <v>37</v>
      </c>
      <c r="D5" s="46"/>
      <c r="E5" s="46"/>
      <c r="F5" s="46"/>
    </row>
    <row r="6" spans="1:6" ht="70.5" customHeight="1" x14ac:dyDescent="0.25">
      <c r="A6" s="9" t="s">
        <v>104</v>
      </c>
      <c r="B6" s="9" t="s">
        <v>107</v>
      </c>
      <c r="C6" s="9">
        <v>0.86</v>
      </c>
      <c r="D6" s="46"/>
      <c r="E6" s="46"/>
      <c r="F6" s="46"/>
    </row>
    <row r="7" spans="1:6" ht="15.75" customHeight="1" x14ac:dyDescent="0.25">
      <c r="A7" s="36" t="s">
        <v>111</v>
      </c>
      <c r="B7" s="36"/>
      <c r="C7" s="36"/>
      <c r="D7" s="36"/>
      <c r="E7" s="36"/>
      <c r="F7" s="36"/>
    </row>
    <row r="8" spans="1:6" ht="94.5" x14ac:dyDescent="0.25">
      <c r="A8" s="9" t="s">
        <v>156</v>
      </c>
      <c r="B8" s="9" t="s">
        <v>113</v>
      </c>
      <c r="C8" s="9">
        <v>95</v>
      </c>
      <c r="D8" s="11" t="s">
        <v>114</v>
      </c>
      <c r="E8" s="11" t="s">
        <v>158</v>
      </c>
      <c r="F8" s="11" t="s">
        <v>116</v>
      </c>
    </row>
    <row r="9" spans="1:6" ht="15.75" x14ac:dyDescent="0.25">
      <c r="A9" s="47" t="s">
        <v>112</v>
      </c>
      <c r="B9" s="48"/>
      <c r="C9" s="48"/>
      <c r="D9" s="48"/>
      <c r="E9" s="48"/>
      <c r="F9" s="49"/>
    </row>
    <row r="10" spans="1:6" ht="94.5" x14ac:dyDescent="0.25">
      <c r="A10" s="9" t="s">
        <v>157</v>
      </c>
      <c r="B10" s="9" t="s">
        <v>113</v>
      </c>
      <c r="C10" s="9">
        <v>84.5</v>
      </c>
      <c r="D10" s="11" t="s">
        <v>115</v>
      </c>
      <c r="E10" s="11" t="str">
        <f>E8</f>
        <v>«ТК-ТОПАЗ», Московской обл., г. Старая Купавна, e-mail: tk-topaz @mail.ru</v>
      </c>
      <c r="F10" s="11" t="str">
        <f>F8</f>
        <v>Поставляется в стальных или картонных барабанах с полиэтиленовыми вкладышами, хранится в упакованном виде в складских не отапливаемых помещениях.</v>
      </c>
    </row>
    <row r="11" spans="1:6" ht="15.75" customHeight="1" x14ac:dyDescent="0.25">
      <c r="A11" s="47" t="s">
        <v>117</v>
      </c>
      <c r="B11" s="48"/>
      <c r="C11" s="48"/>
      <c r="D11" s="48"/>
      <c r="E11" s="48"/>
      <c r="F11" s="48"/>
    </row>
    <row r="12" spans="1:6" ht="63" x14ac:dyDescent="0.25">
      <c r="A12" s="9" t="s">
        <v>166</v>
      </c>
      <c r="B12" s="9" t="s">
        <v>118</v>
      </c>
      <c r="C12" s="9">
        <v>3</v>
      </c>
      <c r="D12" s="11" t="s">
        <v>119</v>
      </c>
      <c r="E12" s="11" t="s">
        <v>120</v>
      </c>
      <c r="F12" s="37" t="s">
        <v>121</v>
      </c>
    </row>
    <row r="13" spans="1:6" ht="31.5" customHeight="1" x14ac:dyDescent="0.25">
      <c r="A13" s="37" t="s">
        <v>122</v>
      </c>
      <c r="B13" s="9" t="s">
        <v>123</v>
      </c>
      <c r="C13" s="9" t="s">
        <v>125</v>
      </c>
      <c r="D13" s="50" t="s">
        <v>127</v>
      </c>
      <c r="E13" s="37" t="s">
        <v>160</v>
      </c>
      <c r="F13" s="38"/>
    </row>
    <row r="14" spans="1:6" ht="38.25" customHeight="1" x14ac:dyDescent="0.25">
      <c r="A14" s="39"/>
      <c r="B14" s="9" t="s">
        <v>124</v>
      </c>
      <c r="C14" s="9">
        <v>0.65</v>
      </c>
      <c r="D14" s="51"/>
      <c r="E14" s="39"/>
      <c r="F14" s="39"/>
    </row>
    <row r="15" spans="1:6" ht="15.75" customHeight="1" x14ac:dyDescent="0.25">
      <c r="A15" s="47" t="s">
        <v>126</v>
      </c>
      <c r="B15" s="48"/>
      <c r="C15" s="48"/>
      <c r="D15" s="48"/>
      <c r="E15" s="48"/>
      <c r="F15" s="49"/>
    </row>
    <row r="16" spans="1:6" ht="47.25" x14ac:dyDescent="0.25">
      <c r="A16" s="9" t="s">
        <v>159</v>
      </c>
      <c r="B16" s="9" t="s">
        <v>113</v>
      </c>
      <c r="C16" s="9">
        <v>46</v>
      </c>
      <c r="D16" s="11" t="str">
        <f>D13</f>
        <v>СТО</v>
      </c>
      <c r="E16" s="9" t="s">
        <v>128</v>
      </c>
      <c r="F16" s="9" t="s">
        <v>129</v>
      </c>
    </row>
    <row r="17" spans="1:6" ht="15.75" customHeight="1" x14ac:dyDescent="0.25">
      <c r="A17" s="47" t="s">
        <v>130</v>
      </c>
      <c r="B17" s="48"/>
      <c r="C17" s="48"/>
      <c r="D17" s="48"/>
      <c r="E17" s="48"/>
      <c r="F17" s="48"/>
    </row>
    <row r="18" spans="1:6" ht="34.5" x14ac:dyDescent="0.25">
      <c r="A18" s="9" t="s">
        <v>131</v>
      </c>
      <c r="B18" s="9" t="s">
        <v>113</v>
      </c>
      <c r="C18" s="9">
        <v>95</v>
      </c>
      <c r="D18" s="43" t="s">
        <v>138</v>
      </c>
      <c r="E18" s="37" t="s">
        <v>161</v>
      </c>
      <c r="F18" s="37" t="s">
        <v>121</v>
      </c>
    </row>
    <row r="19" spans="1:6" ht="31.5" x14ac:dyDescent="0.25">
      <c r="A19" s="9" t="s">
        <v>132</v>
      </c>
      <c r="B19" s="7"/>
      <c r="C19" s="9">
        <v>2</v>
      </c>
      <c r="D19" s="44"/>
      <c r="E19" s="38"/>
      <c r="F19" s="38"/>
    </row>
    <row r="20" spans="1:6" ht="34.5" x14ac:dyDescent="0.25">
      <c r="A20" s="9" t="s">
        <v>133</v>
      </c>
      <c r="B20" s="7"/>
      <c r="C20" s="9">
        <v>0.5</v>
      </c>
      <c r="D20" s="44"/>
      <c r="E20" s="38"/>
      <c r="F20" s="38"/>
    </row>
    <row r="21" spans="1:6" ht="31.5" x14ac:dyDescent="0.25">
      <c r="A21" s="9" t="s">
        <v>134</v>
      </c>
      <c r="B21" s="7"/>
      <c r="C21" s="9">
        <v>0.1</v>
      </c>
      <c r="D21" s="44"/>
      <c r="E21" s="38"/>
      <c r="F21" s="38"/>
    </row>
    <row r="22" spans="1:6" ht="31.5" x14ac:dyDescent="0.25">
      <c r="A22" s="9" t="s">
        <v>135</v>
      </c>
      <c r="B22" s="7"/>
      <c r="C22" s="9">
        <v>0.1</v>
      </c>
      <c r="D22" s="44"/>
      <c r="E22" s="38"/>
      <c r="F22" s="38"/>
    </row>
    <row r="23" spans="1:6" ht="31.5" x14ac:dyDescent="0.25">
      <c r="A23" s="9" t="s">
        <v>136</v>
      </c>
      <c r="B23" s="7"/>
      <c r="C23" s="9">
        <v>0.1</v>
      </c>
      <c r="D23" s="44"/>
      <c r="E23" s="38"/>
      <c r="F23" s="38"/>
    </row>
    <row r="24" spans="1:6" ht="50.25" x14ac:dyDescent="0.25">
      <c r="A24" s="9" t="s">
        <v>137</v>
      </c>
      <c r="B24" s="7"/>
      <c r="C24" s="9">
        <v>0.2</v>
      </c>
      <c r="D24" s="45"/>
      <c r="E24" s="39"/>
      <c r="F24" s="39"/>
    </row>
    <row r="25" spans="1:6" ht="15.75" customHeight="1" x14ac:dyDescent="0.25">
      <c r="A25" s="47" t="s">
        <v>164</v>
      </c>
      <c r="B25" s="48"/>
      <c r="C25" s="48"/>
      <c r="D25" s="48"/>
      <c r="E25" s="48"/>
      <c r="F25" s="48"/>
    </row>
    <row r="26" spans="1:6" ht="31.5" x14ac:dyDescent="0.25">
      <c r="A26" s="9" t="s">
        <v>163</v>
      </c>
      <c r="B26" s="9" t="s">
        <v>15</v>
      </c>
      <c r="C26" s="9">
        <f>'1'!B122</f>
        <v>0.6</v>
      </c>
      <c r="D26" s="11" t="s">
        <v>162</v>
      </c>
      <c r="E26" s="6" t="s">
        <v>139</v>
      </c>
      <c r="F26" s="6" t="s">
        <v>140</v>
      </c>
    </row>
    <row r="27" spans="1:6" ht="15.75" customHeight="1" x14ac:dyDescent="0.25">
      <c r="A27" s="47" t="s">
        <v>141</v>
      </c>
      <c r="B27" s="48"/>
      <c r="C27" s="48"/>
      <c r="D27" s="48"/>
      <c r="E27" s="48"/>
      <c r="F27" s="48"/>
    </row>
    <row r="28" spans="1:6" ht="31.5" customHeight="1" x14ac:dyDescent="0.25">
      <c r="A28" s="9" t="s">
        <v>167</v>
      </c>
      <c r="B28" s="9" t="s">
        <v>142</v>
      </c>
      <c r="C28" s="9">
        <v>99.95</v>
      </c>
      <c r="D28" s="37" t="s">
        <v>165</v>
      </c>
      <c r="E28" s="37" t="s">
        <v>128</v>
      </c>
      <c r="F28" s="37" t="s">
        <v>140</v>
      </c>
    </row>
    <row r="29" spans="1:6" ht="18.75" x14ac:dyDescent="0.25">
      <c r="A29" s="9" t="s">
        <v>168</v>
      </c>
      <c r="B29" s="9" t="s">
        <v>142</v>
      </c>
      <c r="C29" s="9">
        <v>0.05</v>
      </c>
      <c r="D29" s="39"/>
      <c r="E29" s="39"/>
      <c r="F29" s="39"/>
    </row>
    <row r="30" spans="1:6" ht="15.75" customHeight="1" x14ac:dyDescent="0.25">
      <c r="A30" s="47" t="s">
        <v>143</v>
      </c>
      <c r="B30" s="48"/>
      <c r="C30" s="48"/>
      <c r="D30" s="48"/>
      <c r="E30" s="48"/>
      <c r="F30" s="48"/>
    </row>
    <row r="31" spans="1:6" ht="63" customHeight="1" x14ac:dyDescent="0.25">
      <c r="A31" s="9" t="s">
        <v>169</v>
      </c>
      <c r="B31" s="9" t="s">
        <v>14</v>
      </c>
      <c r="C31" s="9">
        <f>'1'!C79</f>
        <v>40</v>
      </c>
      <c r="D31" s="37" t="s">
        <v>147</v>
      </c>
      <c r="E31" s="37" t="s">
        <v>128</v>
      </c>
      <c r="F31" s="37" t="s">
        <v>148</v>
      </c>
    </row>
    <row r="32" spans="1:6" ht="31.5" x14ac:dyDescent="0.25">
      <c r="A32" s="9" t="s">
        <v>170</v>
      </c>
      <c r="B32" s="9" t="s">
        <v>144</v>
      </c>
      <c r="C32" s="9">
        <v>15</v>
      </c>
      <c r="D32" s="38"/>
      <c r="E32" s="38"/>
      <c r="F32" s="38"/>
    </row>
    <row r="33" spans="1:6" ht="15.75" x14ac:dyDescent="0.25">
      <c r="A33" s="9" t="s">
        <v>171</v>
      </c>
      <c r="B33" s="9" t="s">
        <v>144</v>
      </c>
      <c r="C33" s="9">
        <v>50</v>
      </c>
      <c r="D33" s="38"/>
      <c r="E33" s="38"/>
      <c r="F33" s="38"/>
    </row>
    <row r="34" spans="1:6" ht="31.5" x14ac:dyDescent="0.25">
      <c r="A34" s="9" t="s">
        <v>172</v>
      </c>
      <c r="B34" s="9" t="s">
        <v>145</v>
      </c>
      <c r="C34" s="9">
        <v>7</v>
      </c>
      <c r="D34" s="38"/>
      <c r="E34" s="38"/>
      <c r="F34" s="38"/>
    </row>
    <row r="35" spans="1:6" ht="15.75" x14ac:dyDescent="0.25">
      <c r="A35" s="9" t="s">
        <v>173</v>
      </c>
      <c r="B35" s="9" t="s">
        <v>146</v>
      </c>
      <c r="C35" s="9">
        <v>4</v>
      </c>
      <c r="D35" s="39"/>
      <c r="E35" s="39"/>
      <c r="F35" s="39"/>
    </row>
  </sheetData>
  <mergeCells count="25">
    <mergeCell ref="E31:E35"/>
    <mergeCell ref="D31:D35"/>
    <mergeCell ref="A13:A14"/>
    <mergeCell ref="D18:D24"/>
    <mergeCell ref="A17:F17"/>
    <mergeCell ref="A25:F25"/>
    <mergeCell ref="F28:F29"/>
    <mergeCell ref="E28:E29"/>
    <mergeCell ref="D28:D29"/>
    <mergeCell ref="A27:F27"/>
    <mergeCell ref="A15:F15"/>
    <mergeCell ref="F31:F35"/>
    <mergeCell ref="A2:F2"/>
    <mergeCell ref="D3:D6"/>
    <mergeCell ref="E3:E6"/>
    <mergeCell ref="F3:F6"/>
    <mergeCell ref="A30:F30"/>
    <mergeCell ref="E18:E24"/>
    <mergeCell ref="F18:F24"/>
    <mergeCell ref="A7:F7"/>
    <mergeCell ref="A9:F9"/>
    <mergeCell ref="A11:F11"/>
    <mergeCell ref="D13:D14"/>
    <mergeCell ref="E13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</vt:lpstr>
      <vt:lpstr>6.1</vt:lpstr>
      <vt:lpstr>6.2</vt:lpstr>
      <vt:lpstr>6.3</vt:lpstr>
      <vt:lpstr>5.1</vt:lpstr>
      <vt:lpstr>5.2</vt:lpstr>
      <vt:lpstr>5.3</vt:lpstr>
      <vt:lpstr>5.4</vt:lpstr>
      <vt:lpstr>5.5</vt:lpstr>
      <vt:lpstr>8.1</vt:lpstr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2024-10-28T08:32:12Z</dcterms:modified>
</cp:coreProperties>
</file>