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yCharm\ksf\"/>
    </mc:Choice>
  </mc:AlternateContent>
  <xr:revisionPtr revIDLastSave="0" documentId="13_ncr:1_{C06311BE-288A-4387-864C-2A030E0A29A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1" sheetId="13" r:id="rId1"/>
    <sheet name="6.1" sheetId="15" r:id="rId2"/>
    <sheet name="6.2" sheetId="16" r:id="rId3"/>
    <sheet name="6.3" sheetId="17" r:id="rId4"/>
    <sheet name="5.1" sheetId="9" r:id="rId5"/>
    <sheet name="5.2" sheetId="10" r:id="rId6"/>
    <sheet name="5.3" sheetId="11" r:id="rId7"/>
    <sheet name="5.4" sheetId="12" r:id="rId8"/>
    <sheet name="5.5" sheetId="14" r:id="rId9"/>
    <sheet name="8.1" sheetId="6" r:id="rId10"/>
    <sheet name="8.2" sheetId="7" r:id="rId11"/>
  </sheets>
  <definedNames>
    <definedName name="Тарелки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4" l="1"/>
  <c r="F10" i="14"/>
  <c r="E10" i="14"/>
  <c r="C31" i="14"/>
  <c r="C26" i="14"/>
  <c r="C4" i="10"/>
  <c r="C3" i="10"/>
  <c r="C2" i="10"/>
  <c r="C30" i="13"/>
  <c r="C27" i="13"/>
  <c r="C15" i="9"/>
  <c r="C10" i="9"/>
  <c r="C11" i="9"/>
  <c r="C12" i="9"/>
  <c r="C13" i="9"/>
  <c r="C14" i="9"/>
  <c r="C9" i="9"/>
  <c r="C5" i="9"/>
  <c r="C3" i="9"/>
</calcChain>
</file>

<file path=xl/sharedStrings.xml><?xml version="1.0" encoding="utf-8"?>
<sst xmlns="http://schemas.openxmlformats.org/spreadsheetml/2006/main" count="350" uniqueCount="258">
  <si>
    <t>Стадии, узлы, аппараты</t>
  </si>
  <si>
    <t>Наименование, рабочие формы материалов</t>
  </si>
  <si>
    <t>Един. измерения</t>
  </si>
  <si>
    <t xml:space="preserve">Нормы расхода </t>
  </si>
  <si>
    <t>Стадии, узлы,  аппараты</t>
  </si>
  <si>
    <t>Наименование показателей</t>
  </si>
  <si>
    <t>Единица измерения</t>
  </si>
  <si>
    <t>Рабочие значения показателей</t>
  </si>
  <si>
    <t>Допустимые пределы колебаний</t>
  </si>
  <si>
    <t>Давление</t>
  </si>
  <si>
    <t>Температура</t>
  </si>
  <si>
    <t>Расход сырья</t>
  </si>
  <si>
    <t>Расход воздуха</t>
  </si>
  <si>
    <t>Расход КСП (ж)</t>
  </si>
  <si>
    <t>°С</t>
  </si>
  <si>
    <t>МПа</t>
  </si>
  <si>
    <t>%масс</t>
  </si>
  <si>
    <t>[SRSH] до очистки</t>
  </si>
  <si>
    <t>[SRSH] после очистки</t>
  </si>
  <si>
    <r>
      <t>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</si>
  <si>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r>
      <t>нм</t>
    </r>
    <r>
      <rPr>
        <vertAlign val="superscript"/>
        <sz val="8"/>
        <color theme="1"/>
        <rFont val="Times New Roman"/>
        <family val="1"/>
        <charset val="204"/>
      </rPr>
      <t>3</t>
    </r>
    <r>
      <rPr>
        <sz val="8"/>
        <color theme="1"/>
        <rFont val="Times New Roman"/>
        <family val="1"/>
        <charset val="204"/>
      </rPr>
      <t>/ч</t>
    </r>
  </si>
  <si>
    <t>0,8÷0,9</t>
  </si>
  <si>
    <t>40÷50</t>
  </si>
  <si>
    <t>34,1÷57,6</t>
  </si>
  <si>
    <t>не более 1,0</t>
  </si>
  <si>
    <t>не выше 50</t>
  </si>
  <si>
    <t>не более 20,0</t>
  </si>
  <si>
    <t>не более 0,040</t>
  </si>
  <si>
    <t>не более 0,0030</t>
  </si>
  <si>
    <t>0,9÷1,0</t>
  </si>
  <si>
    <t>20÷30</t>
  </si>
  <si>
    <t>не более 1,1</t>
  </si>
  <si>
    <t>не выше 40</t>
  </si>
  <si>
    <t>не более 3,0</t>
  </si>
  <si>
    <t>Наименование показателя</t>
  </si>
  <si>
    <t>Нормативный документ на метод испытаний</t>
  </si>
  <si>
    <t>Результат испытаний</t>
  </si>
  <si>
    <r>
      <t>Плотность при 20°С, 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</si>
  <si>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ГОСТ 3900</t>
  </si>
  <si>
    <t>786,4</t>
  </si>
  <si>
    <t>Массовая доля меркаптановой серы, %</t>
  </si>
  <si>
    <t>ГОСТ 17323</t>
  </si>
  <si>
    <t>Массовая доля сероводорода, %</t>
  </si>
  <si>
    <t>отсутствие</t>
  </si>
  <si>
    <t>Массовая доля общей серы, %</t>
  </si>
  <si>
    <t>ГОСТ Р 51947</t>
  </si>
  <si>
    <r>
      <t>Кислотное число общее, мг КОН/в 100 дм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топлива</t>
    </r>
  </si>
  <si>
    <t>ГОСТ 5985 и п.4.2 ГОСТ 10227</t>
  </si>
  <si>
    <t>0,19</t>
  </si>
  <si>
    <t>Температура вспышки, определяема в закрытом тигле, ℃</t>
  </si>
  <si>
    <t>ГОСТ 6356</t>
  </si>
  <si>
    <t>ГОСТ Р ЕН ИСО 3405, ГОСТ 2177</t>
  </si>
  <si>
    <t>- температура начала перегонки, °С</t>
  </si>
  <si>
    <t>- 10% отгоняется при температуре, °С</t>
  </si>
  <si>
    <t>- 50% отгоняется при температуре, °С</t>
  </si>
  <si>
    <t>- 90% отгоняется при температуре, °С</t>
  </si>
  <si>
    <t>- 98% отгоняется при температуре, °С</t>
  </si>
  <si>
    <t>- остаток разгонки, %</t>
  </si>
  <si>
    <t>- потери от разгонки, %</t>
  </si>
  <si>
    <t>Значение показателя</t>
  </si>
  <si>
    <t>Давление (изб)</t>
  </si>
  <si>
    <t>Массовый расход</t>
  </si>
  <si>
    <t>т/ч</t>
  </si>
  <si>
    <t>Массовая плотность при 40°С</t>
  </si>
  <si>
    <r>
      <t>кг/м</t>
    </r>
    <r>
      <rPr>
        <vertAlign val="superscript"/>
        <sz val="12"/>
        <color theme="1"/>
        <rFont val="Times New Roman"/>
        <family val="1"/>
        <charset val="204"/>
      </rPr>
      <t>3</t>
    </r>
  </si>
  <si>
    <t>785,0</t>
  </si>
  <si>
    <t>Действительный объемный расход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</si>
  <si>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</t>
    </r>
  </si>
  <si>
    <t>31,8÷57,3</t>
  </si>
  <si>
    <t>Показатель</t>
  </si>
  <si>
    <t>Химическая композиция</t>
  </si>
  <si>
    <t xml:space="preserve">Насыпная плотность </t>
  </si>
  <si>
    <r>
      <t>95÷122 кг/м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 (0,095÷0,122 г/см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)</t>
    </r>
  </si>
  <si>
    <t>Размер гранул (экструдатов)</t>
  </si>
  <si>
    <t xml:space="preserve">изготовлен в виде блоков 300×300×300 мм </t>
  </si>
  <si>
    <t xml:space="preserve">Удельная поверхность </t>
  </si>
  <si>
    <r>
      <t>0,0013 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</si>
  <si>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t xml:space="preserve">Активация </t>
  </si>
  <si>
    <t xml:space="preserve">необходимость отсутствует  </t>
  </si>
  <si>
    <t xml:space="preserve">Регенерация </t>
  </si>
  <si>
    <t xml:space="preserve">Показатели технологического процесса </t>
  </si>
  <si>
    <t>T=30÷50°С; P= 0,3÷1,2 МПа</t>
  </si>
  <si>
    <t>Длительность работы</t>
  </si>
  <si>
    <t>8 лет без потери активности</t>
  </si>
  <si>
    <t xml:space="preserve">Катализатор КСМ-Х изготавливают в соответствии ТУ 2175-001-40655797-2014. Содержащиеся в катализаторе КСМ-Х компоненты: оксид меди (II), оксид никеля (II), оксид марганца (IV), оксид кобальта (III), фталоцианин кобальта, дихлорфталоцианин кобальта нерастворимы в воде. Они жестко закреплены на полимерном носителе – полипропилене. Катализатор КСМ-Х имеет высокую химическую стойкость, низкую водо- и газопроницаемость. Катализатор КСМ-Х устойчив к воздействию концентрированных растворов гидроксида калия и гидроксида натрия. 
Катализатор КСМ-Х по степени воздействия на организм человека относится к 4-му классу по ГОСТ 12.1.007, нетоксичен в соответствии с МУ 1.1.037-95, что подтверждено Паспортом безопасности химической продукции РПБ № 44178696-20-70519 от 01 октября 2021 г. </t>
  </si>
  <si>
    <t>Значение показателей</t>
  </si>
  <si>
    <t>Внешний вид</t>
  </si>
  <si>
    <t>Вязкая непрозрачная жидкость</t>
  </si>
  <si>
    <t>Цвет</t>
  </si>
  <si>
    <t>Красновато-коричневый</t>
  </si>
  <si>
    <r>
      <t>Плотность, 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</si>
  <si>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Не менее 1,39</t>
  </si>
  <si>
    <t>Щелочность, г-экв/л</t>
  </si>
  <si>
    <t>Не менее 7,0</t>
  </si>
  <si>
    <t>Концентрация КОН, % масс.</t>
  </si>
  <si>
    <t>Не менее 40,0</t>
  </si>
  <si>
    <t>Температура замерзания</t>
  </si>
  <si>
    <r>
      <t>Застывает около 0</t>
    </r>
    <r>
      <rPr>
        <vertAlign val="superscript"/>
        <sz val="12"/>
        <color theme="1"/>
        <rFont val="Times New Roman"/>
        <family val="1"/>
        <charset val="204"/>
      </rPr>
      <t>о</t>
    </r>
    <r>
      <rPr>
        <sz val="12"/>
        <color theme="1"/>
        <rFont val="Times New Roman"/>
        <family val="1"/>
        <charset val="204"/>
      </rPr>
      <t>С</t>
    </r>
  </si>
  <si>
    <t>Вязкость, сСт, при 40°С</t>
  </si>
  <si>
    <t>1,37</t>
  </si>
  <si>
    <t>Номера стандартов или ТУ, марка, сорт материалов</t>
  </si>
  <si>
    <t>Условия транспортирования и хранения материалов</t>
  </si>
  <si>
    <t>Катализатор КСМ-Х</t>
  </si>
  <si>
    <t>Насыпная плотность</t>
  </si>
  <si>
    <t>Размер 1 блока насадки КСМ-Х</t>
  </si>
  <si>
    <r>
      <t>Количество блоков в 1м</t>
    </r>
    <r>
      <rPr>
        <vertAlign val="superscript"/>
        <sz val="12"/>
        <color theme="1"/>
        <rFont val="Times New Roman"/>
        <family val="1"/>
        <charset val="204"/>
      </rPr>
      <t>3</t>
    </r>
  </si>
  <si>
    <t>Свободный объем блочной насадки</t>
  </si>
  <si>
    <t>м</t>
  </si>
  <si>
    <t>штук</t>
  </si>
  <si>
    <r>
      <t>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/м</t>
    </r>
    <r>
      <rPr>
        <vertAlign val="superscript"/>
        <sz val="12"/>
        <color theme="1"/>
        <rFont val="Times New Roman"/>
        <family val="1"/>
        <charset val="204"/>
      </rPr>
      <t>3</t>
    </r>
  </si>
  <si>
    <t>110÷122</t>
  </si>
  <si>
    <t>ТУ 2175-001-40655797-2014</t>
  </si>
  <si>
    <t>Транспортируется любым видом транспорта. Упакован в светонепроницаемые мешки по 2 блока в каждом мешке. Хранится в упаковке изготовителя в крытых складских помещениях, защищенных от действия прямых солнечных лучей, влаги и ветра.</t>
  </si>
  <si>
    <r>
      <t>Калия гидрат окиси технический</t>
    </r>
    <r>
      <rPr>
        <sz val="12"/>
        <color theme="1"/>
        <rFont val="Times New Roman"/>
        <family val="1"/>
        <charset val="204"/>
      </rPr>
      <t xml:space="preserve"> твердый</t>
    </r>
  </si>
  <si>
    <t>Калия гидроокись (марка ч)</t>
  </si>
  <si>
    <t>%</t>
  </si>
  <si>
    <t>ГОСТ 9285-78</t>
  </si>
  <si>
    <t>ГОСТ 24363-80</t>
  </si>
  <si>
    <t>Поставляется в стальных или картонных барабанах с полиэтиленовыми вкладышами, хранится в упакованном виде в складских не отапливаемых помещениях.</t>
  </si>
  <si>
    <t>Шары фарфоровые</t>
  </si>
  <si>
    <t>мм</t>
  </si>
  <si>
    <t>ТУ 4328-030-07608911-2015</t>
  </si>
  <si>
    <t>ОАО "Речицкий фарфо-ровый завод"  Моск. обл., Раменский р-он, с. Речицы E-mail: rfz@rfz.ru</t>
  </si>
  <si>
    <t>Транспортируется любым видом транспорта в соответствии с правилами перевозки грузов. Упакован в бумажные мешки по 20-25 кг, в мягкие контейнеры МКР-1 весом 900 кг или биг-беги по 400 кг</t>
  </si>
  <si>
    <t>Глина отбеливающая (фуллерова земля)</t>
  </si>
  <si>
    <r>
      <t>м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/г</t>
    </r>
  </si>
  <si>
    <r>
      <t>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</si>
  <si>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100-300</t>
  </si>
  <si>
    <r>
      <t>Натр едкий технический</t>
    </r>
    <r>
      <rPr>
        <sz val="12"/>
        <color theme="1"/>
        <rFont val="Times New Roman"/>
        <family val="1"/>
        <charset val="204"/>
      </rPr>
      <t xml:space="preserve"> (раствор)</t>
    </r>
  </si>
  <si>
    <t>СТО</t>
  </si>
  <si>
    <t>Заводская сеть</t>
  </si>
  <si>
    <t>Поставляется от передвижной техники, из тары или по трубопроводу</t>
  </si>
  <si>
    <t>γ-Оксид алюминия</t>
  </si>
  <si>
    <r>
      <t>Массовая доля алюминия окиси (Al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O</t>
    </r>
    <r>
      <rPr>
        <vertAlign val="sub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 xml:space="preserve">), %, не менее </t>
    </r>
  </si>
  <si>
    <t>Потери при прокаливании, не более</t>
  </si>
  <si>
    <r>
      <t>Массовая доля сульфатов (SО</t>
    </r>
    <r>
      <rPr>
        <vertAlign val="subscript"/>
        <sz val="12"/>
        <color theme="1"/>
        <rFont val="Times New Roman"/>
        <family val="1"/>
        <charset val="204"/>
      </rPr>
      <t>4</t>
    </r>
    <r>
      <rPr>
        <sz val="12"/>
        <color theme="1"/>
        <rFont val="Times New Roman"/>
        <family val="1"/>
        <charset val="204"/>
      </rPr>
      <t xml:space="preserve">), %, не более </t>
    </r>
  </si>
  <si>
    <t xml:space="preserve">Массовая доля хлоридов (Cl), не более </t>
  </si>
  <si>
    <t xml:space="preserve">Массовая доля железа (Fe), не более </t>
  </si>
  <si>
    <t xml:space="preserve">Массовая доля кремния (Si), не более </t>
  </si>
  <si>
    <r>
      <t>Массовая доля щелочных и щелочноземельных металлов (в пересчете на Na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O), не более </t>
    </r>
  </si>
  <si>
    <t>ТУ 6-09-426-75</t>
  </si>
  <si>
    <t>От компрессора</t>
  </si>
  <si>
    <t>Поставляется по трубопроводу</t>
  </si>
  <si>
    <t>Инертный газ (азот технический)</t>
  </si>
  <si>
    <t>% об.</t>
  </si>
  <si>
    <t>Вода технологическая</t>
  </si>
  <si>
    <t>мг/л</t>
  </si>
  <si>
    <t>рН</t>
  </si>
  <si>
    <t>мг-экв/л</t>
  </si>
  <si>
    <t>Паровой конденсат, химочищенная или деминерализованная вода</t>
  </si>
  <si>
    <t>Поставляется по водопроводу</t>
  </si>
  <si>
    <t xml:space="preserve">Наименование материалов, показателей качества </t>
  </si>
  <si>
    <t>Един. Измерения</t>
  </si>
  <si>
    <t>Значения показателей качества</t>
  </si>
  <si>
    <t xml:space="preserve">Возможные поставщики материалов </t>
  </si>
  <si>
    <t>Лицензиар, г. Казань, e-mail: amadullins@gmail.com, тел/факс: (843) 269-25-28</t>
  </si>
  <si>
    <t>кг/м3</t>
  </si>
  <si>
    <t>0.3×0.3×0.3</t>
  </si>
  <si>
    <t>Массовая доля едких щелочей (KOH + NaOH) в пересчете на KOH, не менее</t>
  </si>
  <si>
    <t>Массовая доля гидроокиси калия, не менее</t>
  </si>
  <si>
    <t>«ТК-ТОПАЗ», Московской обл., г. Старая Купавна, e-mail: tk-topaz @mail.ru</t>
  </si>
  <si>
    <t>Массовая доля едкого натра, не менее</t>
  </si>
  <si>
    <t>ООО «ГЛОУБКОР» 305001, г. Курск, ул.,  Кр. Армии, 29-а, Email: buddonyj@globecore.ru</t>
  </si>
  <si>
    <t>ООО «ХлоренХима», Московская обл., г. Щелково, ул. Заводская, д.2, корп.112, Территория Щелковского химического завода</t>
  </si>
  <si>
    <t>ГОСТ 17433-80, Класс 0 и 1</t>
  </si>
  <si>
    <t>Давление не менее</t>
  </si>
  <si>
    <t>Воздух технологический (сжатый воздух)</t>
  </si>
  <si>
    <t>ГОСТ 9293-74, ИСО 2435-73, с изм. 1, 2, 3</t>
  </si>
  <si>
    <t>номинальный диаметр шара</t>
  </si>
  <si>
    <r>
      <t>доля 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, не менее</t>
    </r>
  </si>
  <si>
    <r>
      <t>доля О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, не более </t>
    </r>
  </si>
  <si>
    <t>Температура, не более</t>
  </si>
  <si>
    <t>Взвешенные вещества, не более</t>
  </si>
  <si>
    <t>Хлориды, не более</t>
  </si>
  <si>
    <t>Водородный показатель, не менее</t>
  </si>
  <si>
    <t>Жесткость общая, не более</t>
  </si>
  <si>
    <t>Режим работы установки предусматривается в 2 режимах:</t>
  </si>
  <si>
    <t xml:space="preserve">Режим 1: непрерывно </t>
  </si>
  <si>
    <t xml:space="preserve">Массовая доля меркаптановой серы, % </t>
  </si>
  <si>
    <t xml:space="preserve">Массовая доля серы, % </t>
  </si>
  <si>
    <t xml:space="preserve">Доступное количество керосиновой фракции: </t>
  </si>
  <si>
    <t>тонн/час.</t>
  </si>
  <si>
    <t>часов в год</t>
  </si>
  <si>
    <t>Фракционный состав:</t>
  </si>
  <si>
    <t>- остаток от разгонки, %</t>
  </si>
  <si>
    <t>не нормируется</t>
  </si>
  <si>
    <t>Температура вспышки, определяемая в закрытом тигле, °С</t>
  </si>
  <si>
    <t>не нормируется, определение обязательно</t>
  </si>
  <si>
    <t>Таблица 1 – Качественные показатели прямогонной керосиновой фракции 
АО «ННК-Хабаровский НПЗ»</t>
  </si>
  <si>
    <t xml:space="preserve">Режим 2: периодический </t>
  </si>
  <si>
    <t xml:space="preserve">Таблица 2 – Параметры потока прямогонной керосиновой фракции на границе установки </t>
  </si>
  <si>
    <t>ЭЛОУ-АТ</t>
  </si>
  <si>
    <t>Параметр</t>
  </si>
  <si>
    <t>Значение</t>
  </si>
  <si>
    <t>МПа (изб.)</t>
  </si>
  <si>
    <t>Давление, МПа (изб.)</t>
  </si>
  <si>
    <t>Температура, ºС</t>
  </si>
  <si>
    <t>Рабочие условия</t>
  </si>
  <si>
    <t>Расчетные</t>
  </si>
  <si>
    <t>Рабочие</t>
  </si>
  <si>
    <t>Таблица 5 - Пар среднего давления :</t>
  </si>
  <si>
    <t>Нормальные</t>
  </si>
  <si>
    <t>Минимальные</t>
  </si>
  <si>
    <t>Максимальные</t>
  </si>
  <si>
    <t>Водородный показатель pH</t>
  </si>
  <si>
    <t>Жесткость, мг.экв/л</t>
  </si>
  <si>
    <r>
      <t>Взвешенные вещества,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</si>
  <si>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r>
      <t>Солесодержание, мг/дм</t>
    </r>
    <r>
      <rPr>
        <vertAlign val="superscript"/>
        <sz val="7"/>
        <color theme="1"/>
        <rFont val="Times New Roman"/>
        <family val="1"/>
        <charset val="204"/>
      </rPr>
      <t>3</t>
    </r>
  </si>
  <si>
    <t>* позднее</t>
  </si>
  <si>
    <t>Таблица 7 - Оборотная вода прямая</t>
  </si>
  <si>
    <t>Таблица 8 - Оборотная вода обратная</t>
  </si>
  <si>
    <t>Расчётное</t>
  </si>
  <si>
    <t>Рабочее</t>
  </si>
  <si>
    <t>окр. среды</t>
  </si>
  <si>
    <t xml:space="preserve">Точка росы, ºС </t>
  </si>
  <si>
    <t xml:space="preserve">Таблица 13 - Сжатый воздух (КИП, технический) </t>
  </si>
  <si>
    <t>Точка росы ºС</t>
  </si>
  <si>
    <r>
      <t>Макс. содержание О</t>
    </r>
    <r>
      <rPr>
        <vertAlign val="subscript"/>
        <sz val="7"/>
        <color theme="1"/>
        <rFont val="Times New Roman"/>
        <family val="1"/>
        <charset val="204"/>
      </rPr>
      <t xml:space="preserve">2, </t>
    </r>
    <r>
      <rPr>
        <sz val="7"/>
        <color theme="1"/>
        <rFont val="Times New Roman"/>
        <family val="1"/>
        <charset val="204"/>
      </rPr>
      <t>%</t>
    </r>
    <r>
      <rPr>
        <vertAlign val="subscript"/>
        <sz val="7"/>
        <color theme="1"/>
        <rFont val="Times New Roman"/>
        <family val="1"/>
        <charset val="204"/>
      </rPr>
      <t xml:space="preserve"> </t>
    </r>
    <r>
      <rPr>
        <sz val="7"/>
        <color theme="1"/>
        <rFont val="Times New Roman"/>
        <family val="1"/>
        <charset val="204"/>
      </rPr>
      <t>об.</t>
    </r>
  </si>
  <si>
    <t xml:space="preserve">не более </t>
  </si>
  <si>
    <t xml:space="preserve">минус </t>
  </si>
  <si>
    <t>Таблица 12 - Параметры инертного газа высокого давления (азот)</t>
  </si>
  <si>
    <t>Таблица 11 - Параметры инертного газа низкого давления (азот)</t>
  </si>
  <si>
    <t>Реактор демеркапт. керосиновой фракции R-101</t>
  </si>
  <si>
    <t>Отстойник керосиновой фракции D-101</t>
  </si>
  <si>
    <t>Побочные продукты и выбросы</t>
  </si>
  <si>
    <t>Параметры работы</t>
  </si>
  <si>
    <t>Ед. изм.</t>
  </si>
  <si>
    <t xml:space="preserve">Расход </t>
  </si>
  <si>
    <t>Легкая часть промотора КСП</t>
  </si>
  <si>
    <t>на 1 т. сырья</t>
  </si>
  <si>
    <t>0,02 кг</t>
  </si>
  <si>
    <t xml:space="preserve">Щелочные стоки, сбрасываемые на очистные сооружения </t>
  </si>
  <si>
    <t>отсутствуют</t>
  </si>
  <si>
    <t>Отработанный воздух</t>
  </si>
  <si>
    <r>
      <t>до 30,0* нм</t>
    </r>
    <r>
      <rPr>
        <vertAlign val="superscript"/>
        <sz val="12"/>
        <color theme="1"/>
        <rFont val="Times New Roman"/>
        <family val="1"/>
        <charset val="204"/>
      </rPr>
      <t>3</t>
    </r>
    <r>
      <rPr>
        <sz val="12"/>
        <color theme="1"/>
        <rFont val="Times New Roman"/>
        <family val="1"/>
        <charset val="204"/>
      </rPr>
      <t>/ч, направляется в печь дожига</t>
    </r>
  </si>
  <si>
    <t>Значения показателей качества побочного продукта, обеспечиваемые процессом</t>
  </si>
  <si>
    <t>Области применения и возможные потребители побочного продукта</t>
  </si>
  <si>
    <t>~2,0</t>
  </si>
  <si>
    <t>1,15 - 1,30</t>
  </si>
  <si>
    <t>1,02</t>
  </si>
  <si>
    <t>при 60°С</t>
  </si>
  <si>
    <t>при 40°С</t>
  </si>
  <si>
    <t>Процессы нефтедобычи, нефтепереработки, нефтехимии</t>
  </si>
  <si>
    <t xml:space="preserve">ТУ 0258-015-00151638-ОП-99 Удаляется периодически </t>
  </si>
  <si>
    <t>Наименование отходов</t>
  </si>
  <si>
    <t>Отработанная глина</t>
  </si>
  <si>
    <t>Отработанную глину выгружают и вывозят любым видом грузового автотранспорта специализированными организациями на утилизацию.</t>
  </si>
  <si>
    <t>γ-оксид алюминия</t>
  </si>
  <si>
    <t>Отработанный γ-оксид алюминия выгружают и вывозят любым видом грузового автотранспорта специализированными организациями на утилизацию.</t>
  </si>
  <si>
    <t>Отработанный катализатор КСМ-Х</t>
  </si>
  <si>
    <t>Отработанный катализатор КСМ-Х промывают горячей водой, выгружают и вывозят специализированными организациями на утилизацию.</t>
  </si>
  <si>
    <t>Отработанные фарфоровые шары</t>
  </si>
  <si>
    <t>Отработанные фарфоровые шары промывают водой, выгружают и вывозят на полигон для захоронения любым видом грузового автотранспорта.</t>
  </si>
  <si>
    <t>Условия сбора, хранения, транспортирования, складирования и захоронения отходов</t>
  </si>
  <si>
    <t xml:space="preserve">количество, т/год </t>
  </si>
  <si>
    <r>
      <t>плотность, кг/см</t>
    </r>
    <r>
      <rPr>
        <vertAlign val="superscript"/>
        <sz val="12"/>
        <color theme="1"/>
        <rFont val="Times New Roman"/>
        <family val="1"/>
        <charset val="204"/>
      </rPr>
      <t>3</t>
    </r>
  </si>
  <si>
    <t>вязкость, сСт:</t>
  </si>
  <si>
    <t>Наименование показателей качества побочного продукта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</si>
</sst>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vertAlign val="superscript"/>
      <sz val="8"/>
      <color theme="1"/>
      <name val="Times New Roman"/>
      <family val="1"/>
      <charset val="204"/>
    </font>
    <font>
      <sz val="8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7"/>
      <color theme="1"/>
      <name val="Times New Roman"/>
      <family val="1"/>
      <charset val="204"/>
    </font>
    <font>
      <vertAlign val="superscript"/>
      <sz val="7"/>
      <color theme="1"/>
      <name val="Times New Roman"/>
      <family val="1"/>
      <charset val="204"/>
    </font>
    <font>
      <vertAlign val="subscript"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/>
    <xf numFmtId="0" fontId="9" fillId="0" borderId="8" xfId="0" applyFont="1" applyBorder="1" applyAlignment="1">
      <alignment vertical="center" wrapText="1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/>
    <xf numFmtId="0" fontId="9" fillId="0" borderId="6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/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wrapText="1"/>
    </xf>
    <xf numFmtId="0" fontId="9" fillId="0" borderId="6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7" xfId="0" applyFont="1" applyBorder="1"/>
    <xf numFmtId="0" fontId="9" fillId="0" borderId="7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left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0CB86-5DBB-4665-A495-9FDFC09B86DF}">
  <sheetPr>
    <tabColor rgb="FFFF0000"/>
  </sheetPr>
  <dimension ref="A1:E123"/>
  <sheetViews>
    <sheetView topLeftCell="A65" zoomScale="235" zoomScaleNormal="235" workbookViewId="0">
      <selection activeCell="A78" sqref="A78"/>
    </sheetView>
  </sheetViews>
  <sheetFormatPr defaultRowHeight="10.5" x14ac:dyDescent="0.2"/>
  <cols>
    <col min="1" max="1" width="23" style="14" customWidth="1"/>
    <col min="2" max="2" width="7.5703125" style="14" bestFit="1" customWidth="1"/>
    <col min="3" max="3" width="10" style="14" bestFit="1" customWidth="1"/>
    <col min="4" max="16384" width="9.140625" style="14"/>
  </cols>
  <sheetData>
    <row r="1" spans="1:5" x14ac:dyDescent="0.2">
      <c r="A1" s="14" t="s">
        <v>176</v>
      </c>
    </row>
    <row r="2" spans="1:5" x14ac:dyDescent="0.2">
      <c r="A2" s="19" t="s">
        <v>177</v>
      </c>
      <c r="B2" s="19"/>
      <c r="C2" s="19"/>
      <c r="D2" s="19">
        <v>8760</v>
      </c>
      <c r="E2" s="19" t="s">
        <v>182</v>
      </c>
    </row>
    <row r="3" spans="1:5" x14ac:dyDescent="0.2">
      <c r="A3" s="19" t="s">
        <v>189</v>
      </c>
      <c r="B3" s="19"/>
      <c r="C3" s="19">
        <v>80</v>
      </c>
      <c r="D3" s="19">
        <v>100</v>
      </c>
      <c r="E3" s="19" t="s">
        <v>182</v>
      </c>
    </row>
    <row r="6" spans="1:5" x14ac:dyDescent="0.2">
      <c r="A6" s="14" t="s">
        <v>188</v>
      </c>
    </row>
    <row r="8" spans="1:5" x14ac:dyDescent="0.2">
      <c r="A8" s="17" t="s">
        <v>183</v>
      </c>
      <c r="B8" s="18"/>
      <c r="C8" s="18"/>
      <c r="D8" s="19"/>
      <c r="E8" s="19"/>
    </row>
    <row r="9" spans="1:5" x14ac:dyDescent="0.2">
      <c r="A9" s="20" t="s">
        <v>52</v>
      </c>
      <c r="B9" s="21">
        <v>135</v>
      </c>
      <c r="C9" s="21">
        <v>155</v>
      </c>
      <c r="D9" s="22">
        <v>142</v>
      </c>
      <c r="E9" s="22">
        <v>143</v>
      </c>
    </row>
    <row r="10" spans="1:5" x14ac:dyDescent="0.2">
      <c r="A10" s="20" t="s">
        <v>53</v>
      </c>
      <c r="B10" s="21"/>
      <c r="C10" s="21">
        <v>175</v>
      </c>
      <c r="D10" s="22">
        <v>157</v>
      </c>
      <c r="E10" s="22">
        <v>158</v>
      </c>
    </row>
    <row r="11" spans="1:5" x14ac:dyDescent="0.2">
      <c r="A11" s="20" t="s">
        <v>54</v>
      </c>
      <c r="B11" s="21"/>
      <c r="C11" s="21">
        <v>225</v>
      </c>
      <c r="D11" s="22">
        <v>181.5</v>
      </c>
      <c r="E11" s="22">
        <v>182</v>
      </c>
    </row>
    <row r="12" spans="1:5" x14ac:dyDescent="0.2">
      <c r="A12" s="17" t="s">
        <v>55</v>
      </c>
      <c r="B12" s="18"/>
      <c r="C12" s="18">
        <v>270</v>
      </c>
      <c r="D12" s="19">
        <v>213</v>
      </c>
      <c r="E12" s="19">
        <v>214.5</v>
      </c>
    </row>
    <row r="13" spans="1:5" ht="9.75" customHeight="1" x14ac:dyDescent="0.2">
      <c r="A13" s="17" t="s">
        <v>56</v>
      </c>
      <c r="B13" s="18"/>
      <c r="C13" s="18">
        <v>280</v>
      </c>
      <c r="D13" s="19">
        <v>228</v>
      </c>
      <c r="E13" s="19">
        <v>231</v>
      </c>
    </row>
    <row r="14" spans="1:5" x14ac:dyDescent="0.2">
      <c r="A14" s="17" t="s">
        <v>184</v>
      </c>
      <c r="B14" s="19"/>
      <c r="C14" s="18" t="s">
        <v>185</v>
      </c>
      <c r="D14" s="19">
        <v>0.5</v>
      </c>
      <c r="E14" s="19">
        <v>1</v>
      </c>
    </row>
    <row r="15" spans="1:5" x14ac:dyDescent="0.2">
      <c r="A15" s="17" t="s">
        <v>58</v>
      </c>
      <c r="B15" s="19"/>
      <c r="C15" s="18" t="s">
        <v>185</v>
      </c>
      <c r="D15" s="19"/>
      <c r="E15" s="19">
        <v>0.5</v>
      </c>
    </row>
    <row r="16" spans="1:5" ht="21" x14ac:dyDescent="0.2">
      <c r="A16" s="17" t="s">
        <v>186</v>
      </c>
      <c r="B16" s="23"/>
      <c r="C16" s="23">
        <v>28</v>
      </c>
      <c r="D16" s="19">
        <v>41</v>
      </c>
      <c r="E16" s="19"/>
    </row>
    <row r="17" spans="1:5" ht="32.25" customHeight="1" x14ac:dyDescent="0.2">
      <c r="A17" s="25" t="s">
        <v>178</v>
      </c>
      <c r="B17" s="22"/>
      <c r="C17" s="25" t="s">
        <v>187</v>
      </c>
      <c r="D17" s="22">
        <v>3.1660000000000001E-2</v>
      </c>
      <c r="E17" s="22">
        <v>3.2500000000000001E-2</v>
      </c>
    </row>
    <row r="18" spans="1:5" ht="31.5" customHeight="1" x14ac:dyDescent="0.2">
      <c r="A18" s="19" t="s">
        <v>179</v>
      </c>
      <c r="B18" s="19"/>
      <c r="C18" s="24" t="s">
        <v>187</v>
      </c>
      <c r="D18" s="19">
        <v>0.114</v>
      </c>
      <c r="E18" s="19">
        <v>0.11600000000000001</v>
      </c>
    </row>
    <row r="20" spans="1:5" x14ac:dyDescent="0.2">
      <c r="A20" s="19" t="s">
        <v>180</v>
      </c>
      <c r="B20" s="19"/>
      <c r="D20" s="19">
        <v>25</v>
      </c>
      <c r="E20" s="19" t="s">
        <v>181</v>
      </c>
    </row>
    <row r="21" spans="1:5" x14ac:dyDescent="0.2">
      <c r="D21" s="22">
        <v>45</v>
      </c>
      <c r="E21" s="22" t="s">
        <v>181</v>
      </c>
    </row>
    <row r="23" spans="1:5" x14ac:dyDescent="0.2">
      <c r="A23" s="14" t="s">
        <v>190</v>
      </c>
    </row>
    <row r="24" spans="1:5" x14ac:dyDescent="0.2">
      <c r="A24" s="14" t="s">
        <v>191</v>
      </c>
    </row>
    <row r="25" spans="1:5" ht="21" x14ac:dyDescent="0.2">
      <c r="A25" s="26" t="s">
        <v>192</v>
      </c>
      <c r="B25" s="26" t="s">
        <v>6</v>
      </c>
      <c r="C25" s="26" t="s">
        <v>193</v>
      </c>
    </row>
    <row r="26" spans="1:5" x14ac:dyDescent="0.2">
      <c r="A26" s="15" t="s">
        <v>10</v>
      </c>
      <c r="B26" s="26" t="s">
        <v>14</v>
      </c>
      <c r="C26" s="26">
        <v>40</v>
      </c>
    </row>
    <row r="27" spans="1:5" x14ac:dyDescent="0.2">
      <c r="A27" s="15" t="s">
        <v>9</v>
      </c>
      <c r="B27" s="26" t="s">
        <v>194</v>
      </c>
      <c r="C27" s="26">
        <f>8/10</f>
        <v>0.8</v>
      </c>
    </row>
    <row r="28" spans="1:5" ht="21" x14ac:dyDescent="0.2">
      <c r="A28" s="26" t="s">
        <v>192</v>
      </c>
      <c r="B28" s="26" t="s">
        <v>6</v>
      </c>
      <c r="C28" s="26" t="s">
        <v>193</v>
      </c>
    </row>
    <row r="29" spans="1:5" x14ac:dyDescent="0.2">
      <c r="A29" s="15" t="s">
        <v>10</v>
      </c>
      <c r="B29" s="26" t="s">
        <v>14</v>
      </c>
      <c r="C29" s="26">
        <v>27</v>
      </c>
    </row>
    <row r="30" spans="1:5" x14ac:dyDescent="0.2">
      <c r="A30" s="15" t="s">
        <v>9</v>
      </c>
      <c r="B30" s="26" t="s">
        <v>194</v>
      </c>
      <c r="C30" s="26">
        <f>7/10</f>
        <v>0.7</v>
      </c>
    </row>
    <row r="55" spans="1:3" x14ac:dyDescent="0.2">
      <c r="A55" s="14" t="s">
        <v>200</v>
      </c>
    </row>
    <row r="56" spans="1:3" ht="21" x14ac:dyDescent="0.2">
      <c r="A56" s="26" t="s">
        <v>197</v>
      </c>
      <c r="B56" s="26" t="s">
        <v>195</v>
      </c>
      <c r="C56" s="26" t="s">
        <v>196</v>
      </c>
    </row>
    <row r="57" spans="1:3" x14ac:dyDescent="0.2">
      <c r="A57" s="15" t="s">
        <v>198</v>
      </c>
      <c r="B57" s="26">
        <v>1.6</v>
      </c>
      <c r="C57" s="26">
        <v>270</v>
      </c>
    </row>
    <row r="58" spans="1:3" x14ac:dyDescent="0.2">
      <c r="A58" s="15" t="s">
        <v>199</v>
      </c>
      <c r="B58" s="26">
        <v>1.1399999999999999</v>
      </c>
      <c r="C58" s="26">
        <v>250</v>
      </c>
    </row>
    <row r="61" spans="1:3" ht="21" x14ac:dyDescent="0.2">
      <c r="A61" s="26" t="s">
        <v>197</v>
      </c>
      <c r="B61" s="26" t="s">
        <v>195</v>
      </c>
      <c r="C61" s="26" t="s">
        <v>196</v>
      </c>
    </row>
    <row r="62" spans="1:3" x14ac:dyDescent="0.2">
      <c r="A62" s="15" t="s">
        <v>198</v>
      </c>
      <c r="B62" s="26">
        <v>1</v>
      </c>
      <c r="C62" s="26">
        <v>270</v>
      </c>
    </row>
    <row r="63" spans="1:3" x14ac:dyDescent="0.2">
      <c r="A63" s="15" t="s">
        <v>199</v>
      </c>
      <c r="B63" s="26">
        <v>0.67</v>
      </c>
      <c r="C63" s="26">
        <v>250</v>
      </c>
    </row>
    <row r="65" spans="1:3" x14ac:dyDescent="0.2">
      <c r="A65" s="27" t="s">
        <v>209</v>
      </c>
    </row>
    <row r="66" spans="1:3" ht="21" x14ac:dyDescent="0.2">
      <c r="A66" s="26" t="s">
        <v>197</v>
      </c>
      <c r="B66" s="26" t="s">
        <v>195</v>
      </c>
      <c r="C66" s="26" t="s">
        <v>196</v>
      </c>
    </row>
    <row r="67" spans="1:3" x14ac:dyDescent="0.2">
      <c r="A67" s="15" t="s">
        <v>201</v>
      </c>
      <c r="B67" s="26">
        <v>0.3</v>
      </c>
      <c r="C67" s="26">
        <v>20</v>
      </c>
    </row>
    <row r="68" spans="1:3" x14ac:dyDescent="0.2">
      <c r="A68" s="15" t="s">
        <v>202</v>
      </c>
      <c r="B68" s="26">
        <v>0.03</v>
      </c>
      <c r="C68" s="26">
        <v>17</v>
      </c>
    </row>
    <row r="69" spans="1:3" x14ac:dyDescent="0.2">
      <c r="A69" s="15" t="s">
        <v>203</v>
      </c>
      <c r="B69" s="26">
        <v>0.6</v>
      </c>
      <c r="C69" s="26">
        <v>25</v>
      </c>
    </row>
    <row r="70" spans="1:3" x14ac:dyDescent="0.2">
      <c r="A70" s="15" t="s">
        <v>206</v>
      </c>
      <c r="B70" s="26" t="s">
        <v>208</v>
      </c>
    </row>
    <row r="71" spans="1:3" x14ac:dyDescent="0.2">
      <c r="A71" s="15" t="s">
        <v>207</v>
      </c>
      <c r="B71" s="26" t="s">
        <v>208</v>
      </c>
    </row>
    <row r="72" spans="1:3" x14ac:dyDescent="0.2">
      <c r="A72" s="15" t="s">
        <v>204</v>
      </c>
      <c r="B72" s="26" t="s">
        <v>208</v>
      </c>
    </row>
    <row r="73" spans="1:3" x14ac:dyDescent="0.2">
      <c r="A73" s="15" t="s">
        <v>205</v>
      </c>
      <c r="B73" s="26" t="s">
        <v>208</v>
      </c>
    </row>
    <row r="75" spans="1:3" x14ac:dyDescent="0.2">
      <c r="A75" s="14" t="s">
        <v>210</v>
      </c>
    </row>
    <row r="76" spans="1:3" ht="21" x14ac:dyDescent="0.2">
      <c r="A76" s="26" t="s">
        <v>197</v>
      </c>
      <c r="B76" s="26" t="s">
        <v>195</v>
      </c>
      <c r="C76" s="26" t="s">
        <v>196</v>
      </c>
    </row>
    <row r="77" spans="1:3" x14ac:dyDescent="0.2">
      <c r="A77" s="15" t="s">
        <v>201</v>
      </c>
      <c r="B77" s="26">
        <v>0.08</v>
      </c>
      <c r="C77" s="26">
        <v>35</v>
      </c>
    </row>
    <row r="78" spans="1:3" x14ac:dyDescent="0.2">
      <c r="A78" s="15" t="s">
        <v>202</v>
      </c>
      <c r="B78" s="26">
        <v>0.05</v>
      </c>
      <c r="C78" s="26">
        <v>30</v>
      </c>
    </row>
    <row r="79" spans="1:3" x14ac:dyDescent="0.2">
      <c r="A79" s="15" t="s">
        <v>203</v>
      </c>
      <c r="B79" s="26">
        <v>0.1</v>
      </c>
      <c r="C79" s="26">
        <v>40</v>
      </c>
    </row>
    <row r="105" spans="1:3" x14ac:dyDescent="0.2">
      <c r="A105" s="14" t="s">
        <v>221</v>
      </c>
    </row>
    <row r="106" spans="1:3" ht="21" x14ac:dyDescent="0.2">
      <c r="A106" s="26" t="s">
        <v>197</v>
      </c>
      <c r="B106" s="26" t="s">
        <v>195</v>
      </c>
      <c r="C106" s="26" t="s">
        <v>196</v>
      </c>
    </row>
    <row r="107" spans="1:3" x14ac:dyDescent="0.2">
      <c r="A107" s="15" t="s">
        <v>211</v>
      </c>
      <c r="B107" s="26">
        <v>1.6</v>
      </c>
      <c r="C107" s="26">
        <v>70</v>
      </c>
    </row>
    <row r="108" spans="1:3" x14ac:dyDescent="0.2">
      <c r="A108" s="15" t="s">
        <v>212</v>
      </c>
      <c r="B108" s="26">
        <v>0.8</v>
      </c>
      <c r="C108" s="26" t="s">
        <v>213</v>
      </c>
    </row>
    <row r="109" spans="1:3" x14ac:dyDescent="0.2">
      <c r="A109" s="15" t="s">
        <v>216</v>
      </c>
      <c r="B109" s="26" t="s">
        <v>219</v>
      </c>
      <c r="C109" s="16">
        <v>-40</v>
      </c>
    </row>
    <row r="110" spans="1:3" x14ac:dyDescent="0.2">
      <c r="A110" s="15" t="s">
        <v>217</v>
      </c>
      <c r="B110" s="26" t="s">
        <v>218</v>
      </c>
      <c r="C110" s="16">
        <v>1.2E-2</v>
      </c>
    </row>
    <row r="112" spans="1:3" x14ac:dyDescent="0.2">
      <c r="A112" s="14" t="s">
        <v>220</v>
      </c>
    </row>
    <row r="113" spans="1:4" ht="21" x14ac:dyDescent="0.2">
      <c r="A113" s="26" t="s">
        <v>197</v>
      </c>
      <c r="B113" s="26" t="s">
        <v>195</v>
      </c>
      <c r="C113" s="26" t="s">
        <v>196</v>
      </c>
    </row>
    <row r="114" spans="1:4" x14ac:dyDescent="0.2">
      <c r="A114" s="15" t="s">
        <v>211</v>
      </c>
      <c r="B114" s="26">
        <v>6.3</v>
      </c>
      <c r="C114" s="26">
        <v>70</v>
      </c>
    </row>
    <row r="115" spans="1:4" x14ac:dyDescent="0.2">
      <c r="A115" s="15" t="s">
        <v>212</v>
      </c>
      <c r="B115" s="26">
        <v>3.7</v>
      </c>
      <c r="C115" s="26" t="s">
        <v>213</v>
      </c>
    </row>
    <row r="116" spans="1:4" x14ac:dyDescent="0.2">
      <c r="A116" s="15" t="s">
        <v>216</v>
      </c>
      <c r="B116" s="26" t="s">
        <v>219</v>
      </c>
      <c r="C116" s="16">
        <v>-40</v>
      </c>
    </row>
    <row r="117" spans="1:4" x14ac:dyDescent="0.2">
      <c r="A117" s="15" t="s">
        <v>217</v>
      </c>
      <c r="B117" s="26" t="s">
        <v>218</v>
      </c>
      <c r="C117" s="16">
        <v>1.2E-2</v>
      </c>
    </row>
    <row r="119" spans="1:4" x14ac:dyDescent="0.2">
      <c r="A119" s="14" t="s">
        <v>215</v>
      </c>
    </row>
    <row r="120" spans="1:4" ht="21" x14ac:dyDescent="0.2">
      <c r="A120" s="26" t="s">
        <v>197</v>
      </c>
      <c r="B120" s="29" t="s">
        <v>195</v>
      </c>
      <c r="C120" s="31" t="s">
        <v>196</v>
      </c>
      <c r="D120" s="31"/>
    </row>
    <row r="121" spans="1:4" x14ac:dyDescent="0.2">
      <c r="A121" s="15" t="s">
        <v>211</v>
      </c>
      <c r="B121" s="30">
        <v>0.8</v>
      </c>
      <c r="C121" s="26">
        <v>-43</v>
      </c>
      <c r="D121" s="28">
        <v>60</v>
      </c>
    </row>
    <row r="122" spans="1:4" ht="15" x14ac:dyDescent="0.25">
      <c r="A122" s="15" t="s">
        <v>212</v>
      </c>
      <c r="B122" s="30">
        <v>0.6</v>
      </c>
      <c r="C122" s="26" t="s">
        <v>213</v>
      </c>
      <c r="D122"/>
    </row>
    <row r="123" spans="1:4" x14ac:dyDescent="0.2">
      <c r="A123" s="16" t="s">
        <v>214</v>
      </c>
      <c r="C123" s="16">
        <v>-40</v>
      </c>
    </row>
  </sheetData>
  <mergeCells count="1">
    <mergeCell ref="C120:D1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96D8C-3CB0-4061-AC86-3AFAEEAB46D9}">
  <sheetPr>
    <tabColor theme="8"/>
  </sheetPr>
  <dimension ref="A1:E11"/>
  <sheetViews>
    <sheetView zoomScale="130" zoomScaleNormal="130" workbookViewId="0">
      <selection activeCell="C20" sqref="C20"/>
    </sheetView>
  </sheetViews>
  <sheetFormatPr defaultRowHeight="15" x14ac:dyDescent="0.25"/>
  <cols>
    <col min="1" max="1" width="36.85546875" customWidth="1"/>
    <col min="2" max="2" width="73.42578125" customWidth="1"/>
    <col min="3" max="3" width="24.85546875" customWidth="1"/>
    <col min="4" max="4" width="37.28515625" customWidth="1"/>
    <col min="5" max="5" width="27.85546875" bestFit="1" customWidth="1"/>
  </cols>
  <sheetData>
    <row r="1" spans="1:5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ht="26.25" customHeight="1" x14ac:dyDescent="0.25">
      <c r="A2" s="48" t="s">
        <v>222</v>
      </c>
      <c r="B2" s="2" t="s">
        <v>9</v>
      </c>
      <c r="C2" s="2" t="s">
        <v>15</v>
      </c>
      <c r="D2" s="2" t="s">
        <v>21</v>
      </c>
      <c r="E2" s="3" t="s">
        <v>24</v>
      </c>
    </row>
    <row r="3" spans="1:5" x14ac:dyDescent="0.25">
      <c r="A3" s="48"/>
      <c r="B3" s="2" t="s">
        <v>10</v>
      </c>
      <c r="C3" s="2" t="s">
        <v>14</v>
      </c>
      <c r="D3" s="2" t="s">
        <v>22</v>
      </c>
      <c r="E3" s="3" t="s">
        <v>25</v>
      </c>
    </row>
    <row r="4" spans="1:5" x14ac:dyDescent="0.25">
      <c r="A4" s="48"/>
      <c r="B4" s="2" t="s">
        <v>11</v>
      </c>
      <c r="C4" s="2" t="s">
        <v>19</v>
      </c>
      <c r="D4" s="2" t="s">
        <v>23</v>
      </c>
      <c r="E4" s="3" t="s">
        <v>23</v>
      </c>
    </row>
    <row r="5" spans="1:5" x14ac:dyDescent="0.25">
      <c r="A5" s="48"/>
      <c r="B5" s="2" t="s">
        <v>12</v>
      </c>
      <c r="C5" s="2" t="s">
        <v>20</v>
      </c>
      <c r="D5" s="2">
        <v>16.7</v>
      </c>
      <c r="E5" s="3" t="s">
        <v>26</v>
      </c>
    </row>
    <row r="6" spans="1:5" x14ac:dyDescent="0.25">
      <c r="A6" s="48"/>
      <c r="B6" s="2" t="s">
        <v>13</v>
      </c>
      <c r="C6" s="2" t="s">
        <v>19</v>
      </c>
      <c r="D6" s="2">
        <v>0.5</v>
      </c>
      <c r="E6" s="3" t="s">
        <v>24</v>
      </c>
    </row>
    <row r="7" spans="1:5" x14ac:dyDescent="0.25">
      <c r="A7" s="48"/>
      <c r="B7" s="2" t="s">
        <v>17</v>
      </c>
      <c r="C7" s="2" t="s">
        <v>16</v>
      </c>
      <c r="D7" s="2">
        <v>3.7100000000000001E-2</v>
      </c>
      <c r="E7" s="3" t="s">
        <v>27</v>
      </c>
    </row>
    <row r="8" spans="1:5" x14ac:dyDescent="0.25">
      <c r="A8" s="48"/>
      <c r="B8" s="2" t="s">
        <v>18</v>
      </c>
      <c r="C8" s="2" t="s">
        <v>16</v>
      </c>
      <c r="D8" s="2">
        <v>2.5000000000000001E-3</v>
      </c>
      <c r="E8" s="3" t="s">
        <v>28</v>
      </c>
    </row>
    <row r="9" spans="1:5" x14ac:dyDescent="0.25">
      <c r="A9" s="49" t="s">
        <v>223</v>
      </c>
      <c r="B9" s="2" t="s">
        <v>9</v>
      </c>
      <c r="C9" s="2" t="s">
        <v>15</v>
      </c>
      <c r="D9" s="3" t="s">
        <v>29</v>
      </c>
      <c r="E9" s="3" t="s">
        <v>31</v>
      </c>
    </row>
    <row r="10" spans="1:5" x14ac:dyDescent="0.25">
      <c r="A10" s="49"/>
      <c r="B10" s="2" t="s">
        <v>10</v>
      </c>
      <c r="C10" s="2" t="s">
        <v>14</v>
      </c>
      <c r="D10" s="3" t="s">
        <v>30</v>
      </c>
      <c r="E10" s="3" t="s">
        <v>32</v>
      </c>
    </row>
    <row r="11" spans="1:5" x14ac:dyDescent="0.25">
      <c r="A11" s="49"/>
      <c r="B11" s="2" t="s">
        <v>13</v>
      </c>
      <c r="C11" s="2" t="s">
        <v>19</v>
      </c>
      <c r="D11" s="3">
        <v>2.5</v>
      </c>
      <c r="E11" s="3" t="s">
        <v>33</v>
      </c>
    </row>
  </sheetData>
  <mergeCells count="2">
    <mergeCell ref="A2:A8"/>
    <mergeCell ref="A9:A1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89F0-FC67-4B3C-9B81-D79F2BA1C1EF}">
  <sheetPr>
    <tabColor theme="8"/>
  </sheetPr>
  <dimension ref="A1:D7"/>
  <sheetViews>
    <sheetView zoomScale="130" zoomScaleNormal="130" workbookViewId="0">
      <selection activeCell="B21" sqref="B21"/>
    </sheetView>
  </sheetViews>
  <sheetFormatPr defaultRowHeight="15" x14ac:dyDescent="0.25"/>
  <cols>
    <col min="1" max="1" width="39.140625" customWidth="1"/>
    <col min="2" max="2" width="55.5703125" customWidth="1"/>
    <col min="3" max="3" width="20.5703125" customWidth="1"/>
    <col min="4" max="4" width="20.140625" customWidth="1"/>
  </cols>
  <sheetData>
    <row r="1" spans="1:4" x14ac:dyDescent="0.25">
      <c r="A1" s="1" t="s">
        <v>4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>
        <v>1</v>
      </c>
      <c r="C2" s="1">
        <v>1</v>
      </c>
      <c r="D2" s="1">
        <v>1</v>
      </c>
    </row>
    <row r="3" spans="1:4" x14ac:dyDescent="0.25">
      <c r="A3" s="1">
        <v>1</v>
      </c>
      <c r="B3" s="1">
        <v>1</v>
      </c>
      <c r="C3" s="1">
        <v>1</v>
      </c>
      <c r="D3" s="1">
        <v>1</v>
      </c>
    </row>
    <row r="4" spans="1:4" x14ac:dyDescent="0.25">
      <c r="A4" s="1">
        <v>1</v>
      </c>
      <c r="B4" s="1">
        <v>1</v>
      </c>
      <c r="C4" s="1">
        <v>1</v>
      </c>
      <c r="D4" s="1">
        <v>1</v>
      </c>
    </row>
    <row r="5" spans="1:4" x14ac:dyDescent="0.25">
      <c r="A5" s="1">
        <v>1</v>
      </c>
      <c r="B5" s="1">
        <v>1</v>
      </c>
      <c r="C5" s="1">
        <v>1</v>
      </c>
      <c r="D5" s="1">
        <v>1</v>
      </c>
    </row>
    <row r="6" spans="1:4" x14ac:dyDescent="0.25">
      <c r="A6" s="1">
        <v>1</v>
      </c>
      <c r="B6" s="1">
        <v>1</v>
      </c>
      <c r="C6" s="1">
        <v>1</v>
      </c>
      <c r="D6" s="1">
        <v>1</v>
      </c>
    </row>
    <row r="7" spans="1:4" x14ac:dyDescent="0.25">
      <c r="A7" s="1">
        <v>1</v>
      </c>
      <c r="B7" s="1">
        <v>1</v>
      </c>
      <c r="C7" s="1">
        <v>1</v>
      </c>
      <c r="D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7DEF-6D96-40D6-B02F-02D0E7891C54}">
  <sheetPr>
    <tabColor theme="7"/>
  </sheetPr>
  <dimension ref="A1:C5"/>
  <sheetViews>
    <sheetView workbookViewId="0">
      <selection activeCell="I22" sqref="I22"/>
    </sheetView>
  </sheetViews>
  <sheetFormatPr defaultRowHeight="15" x14ac:dyDescent="0.25"/>
  <cols>
    <col min="1" max="1" width="39.28515625" customWidth="1"/>
    <col min="2" max="2" width="19.7109375" customWidth="1"/>
    <col min="3" max="3" width="19.42578125" customWidth="1"/>
  </cols>
  <sheetData>
    <row r="1" spans="1:3" ht="78" customHeight="1" x14ac:dyDescent="0.25">
      <c r="A1" s="50" t="s">
        <v>224</v>
      </c>
      <c r="B1" s="43" t="s">
        <v>225</v>
      </c>
      <c r="C1" s="43"/>
    </row>
    <row r="2" spans="1:3" ht="15.75" x14ac:dyDescent="0.25">
      <c r="A2" s="50"/>
      <c r="B2" s="13" t="s">
        <v>226</v>
      </c>
      <c r="C2" s="13" t="s">
        <v>227</v>
      </c>
    </row>
    <row r="3" spans="1:3" ht="15.75" x14ac:dyDescent="0.25">
      <c r="A3" s="51" t="s">
        <v>228</v>
      </c>
      <c r="B3" s="12" t="s">
        <v>229</v>
      </c>
      <c r="C3" s="12" t="s">
        <v>230</v>
      </c>
    </row>
    <row r="4" spans="1:3" ht="31.5" x14ac:dyDescent="0.25">
      <c r="A4" s="51" t="s">
        <v>231</v>
      </c>
      <c r="B4" s="12" t="s">
        <v>229</v>
      </c>
      <c r="C4" s="12" t="s">
        <v>232</v>
      </c>
    </row>
    <row r="5" spans="1:3" ht="50.25" x14ac:dyDescent="0.25">
      <c r="A5" s="51" t="s">
        <v>233</v>
      </c>
      <c r="B5" s="12" t="s">
        <v>229</v>
      </c>
      <c r="C5" s="12" t="s">
        <v>234</v>
      </c>
    </row>
  </sheetData>
  <mergeCells count="2">
    <mergeCell ref="A1:A2"/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1B06B-3BCB-4325-9DA2-73B36C08292E}">
  <sheetPr>
    <tabColor theme="7"/>
  </sheetPr>
  <dimension ref="A1:C7"/>
  <sheetViews>
    <sheetView tabSelected="1" workbookViewId="0">
      <selection activeCell="A2" sqref="A2"/>
    </sheetView>
  </sheetViews>
  <sheetFormatPr defaultRowHeight="15" x14ac:dyDescent="0.25"/>
  <cols>
    <col min="1" max="1" width="43.28515625" customWidth="1"/>
    <col min="2" max="2" width="34" customWidth="1"/>
    <col min="3" max="3" width="35.85546875" customWidth="1"/>
  </cols>
  <sheetData>
    <row r="1" spans="1:3" ht="47.25" x14ac:dyDescent="0.25">
      <c r="A1" s="10" t="s">
        <v>257</v>
      </c>
      <c r="B1" s="10" t="s">
        <v>235</v>
      </c>
      <c r="C1" s="10" t="s">
        <v>236</v>
      </c>
    </row>
    <row r="2" spans="1:3" ht="31.5" x14ac:dyDescent="0.25">
      <c r="A2" s="9" t="s">
        <v>228</v>
      </c>
      <c r="B2" s="9" t="s">
        <v>243</v>
      </c>
      <c r="C2" s="38" t="s">
        <v>242</v>
      </c>
    </row>
    <row r="3" spans="1:3" ht="15.75" x14ac:dyDescent="0.25">
      <c r="A3" s="9" t="s">
        <v>254</v>
      </c>
      <c r="B3" s="9" t="s">
        <v>237</v>
      </c>
      <c r="C3" s="39"/>
    </row>
    <row r="4" spans="1:3" ht="18.75" x14ac:dyDescent="0.25">
      <c r="A4" s="9" t="s">
        <v>255</v>
      </c>
      <c r="B4" s="9" t="s">
        <v>238</v>
      </c>
      <c r="C4" s="39"/>
    </row>
    <row r="5" spans="1:3" ht="15.75" x14ac:dyDescent="0.25">
      <c r="A5" s="9" t="s">
        <v>256</v>
      </c>
      <c r="B5" s="52"/>
      <c r="C5" s="39"/>
    </row>
    <row r="6" spans="1:3" ht="15.75" x14ac:dyDescent="0.25">
      <c r="A6" s="9" t="s">
        <v>241</v>
      </c>
      <c r="B6" s="9" t="s">
        <v>99</v>
      </c>
      <c r="C6" s="39"/>
    </row>
    <row r="7" spans="1:3" ht="15.75" x14ac:dyDescent="0.25">
      <c r="A7" s="53" t="s">
        <v>240</v>
      </c>
      <c r="B7" s="9" t="s">
        <v>239</v>
      </c>
      <c r="C7" s="40"/>
    </row>
  </sheetData>
  <mergeCells count="1">
    <mergeCell ref="C2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4E9F-1480-4B37-B923-5991B5EC47BD}">
  <sheetPr>
    <tabColor theme="7"/>
  </sheetPr>
  <dimension ref="A1:B5"/>
  <sheetViews>
    <sheetView workbookViewId="0"/>
  </sheetViews>
  <sheetFormatPr defaultRowHeight="15" x14ac:dyDescent="0.25"/>
  <cols>
    <col min="1" max="1" width="36.85546875" customWidth="1"/>
    <col min="2" max="2" width="51.28515625" customWidth="1"/>
  </cols>
  <sheetData>
    <row r="1" spans="1:2" ht="31.5" x14ac:dyDescent="0.25">
      <c r="A1" s="4" t="s">
        <v>244</v>
      </c>
      <c r="B1" s="54" t="s">
        <v>253</v>
      </c>
    </row>
    <row r="2" spans="1:2" ht="63" x14ac:dyDescent="0.25">
      <c r="A2" s="51" t="s">
        <v>245</v>
      </c>
      <c r="B2" s="51" t="s">
        <v>246</v>
      </c>
    </row>
    <row r="3" spans="1:2" ht="63" x14ac:dyDescent="0.25">
      <c r="A3" s="51" t="s">
        <v>247</v>
      </c>
      <c r="B3" s="51" t="s">
        <v>248</v>
      </c>
    </row>
    <row r="4" spans="1:2" ht="63" x14ac:dyDescent="0.25">
      <c r="A4" s="51" t="s">
        <v>249</v>
      </c>
      <c r="B4" s="51" t="s">
        <v>250</v>
      </c>
    </row>
    <row r="5" spans="1:2" ht="63" x14ac:dyDescent="0.25">
      <c r="A5" s="51" t="s">
        <v>251</v>
      </c>
      <c r="B5" s="51" t="s">
        <v>252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E743-59AC-443A-AD7C-BAA5D8A12E43}">
  <sheetPr>
    <tabColor theme="9"/>
  </sheetPr>
  <dimension ref="A1:C15"/>
  <sheetViews>
    <sheetView workbookViewId="0">
      <selection activeCell="G13" sqref="G13"/>
    </sheetView>
  </sheetViews>
  <sheetFormatPr defaultRowHeight="15" x14ac:dyDescent="0.25"/>
  <cols>
    <col min="1" max="1" width="40" bestFit="1" customWidth="1"/>
    <col min="2" max="2" width="49.42578125" bestFit="1" customWidth="1"/>
    <col min="3" max="3" width="23.85546875" bestFit="1" customWidth="1"/>
  </cols>
  <sheetData>
    <row r="1" spans="1:3" ht="28.5" customHeight="1" x14ac:dyDescent="0.25">
      <c r="A1" s="4" t="s">
        <v>34</v>
      </c>
      <c r="B1" s="5" t="s">
        <v>35</v>
      </c>
      <c r="C1" s="4" t="s">
        <v>36</v>
      </c>
    </row>
    <row r="2" spans="1:3" ht="15.75" customHeight="1" x14ac:dyDescent="0.25">
      <c r="A2" s="7" t="s">
        <v>37</v>
      </c>
      <c r="B2" s="7" t="s">
        <v>38</v>
      </c>
      <c r="C2" s="7" t="s">
        <v>39</v>
      </c>
    </row>
    <row r="3" spans="1:3" ht="15.75" x14ac:dyDescent="0.25">
      <c r="A3" s="7" t="s">
        <v>40</v>
      </c>
      <c r="B3" s="7" t="s">
        <v>41</v>
      </c>
      <c r="C3" s="7" t="str">
        <f>'1'!D17&amp;"÷"&amp;'1'!E17</f>
        <v>0.03166÷0.0325</v>
      </c>
    </row>
    <row r="4" spans="1:3" ht="31.5" customHeight="1" x14ac:dyDescent="0.25">
      <c r="A4" s="7" t="s">
        <v>42</v>
      </c>
      <c r="B4" s="7" t="s">
        <v>41</v>
      </c>
      <c r="C4" s="7" t="s">
        <v>43</v>
      </c>
    </row>
    <row r="5" spans="1:3" ht="15.75" x14ac:dyDescent="0.25">
      <c r="A5" s="7" t="s">
        <v>44</v>
      </c>
      <c r="B5" s="7" t="s">
        <v>45</v>
      </c>
      <c r="C5" s="7" t="str">
        <f>'1'!D18&amp;"÷"&amp;'1'!E18</f>
        <v>0.114÷0.116</v>
      </c>
    </row>
    <row r="6" spans="1:3" ht="18.75" x14ac:dyDescent="0.25">
      <c r="A6" s="7" t="s">
        <v>46</v>
      </c>
      <c r="B6" s="7" t="s">
        <v>47</v>
      </c>
      <c r="C6" s="7" t="s">
        <v>48</v>
      </c>
    </row>
    <row r="7" spans="1:3" ht="15.75" x14ac:dyDescent="0.25">
      <c r="A7" s="7" t="s">
        <v>49</v>
      </c>
      <c r="B7" s="7" t="s">
        <v>50</v>
      </c>
      <c r="C7" s="7">
        <v>41</v>
      </c>
    </row>
    <row r="8" spans="1:3" ht="15.75" x14ac:dyDescent="0.25">
      <c r="A8" s="32" t="s">
        <v>183</v>
      </c>
      <c r="B8" s="33"/>
      <c r="C8" s="34"/>
    </row>
    <row r="9" spans="1:3" ht="15.75" x14ac:dyDescent="0.25">
      <c r="A9" s="7" t="s">
        <v>52</v>
      </c>
      <c r="B9" s="35" t="s">
        <v>51</v>
      </c>
      <c r="C9" s="7" t="str">
        <f>'1'!D9&amp;"÷"&amp;'1'!E9</f>
        <v>142÷143</v>
      </c>
    </row>
    <row r="10" spans="1:3" ht="15.75" x14ac:dyDescent="0.25">
      <c r="A10" s="7" t="s">
        <v>53</v>
      </c>
      <c r="B10" s="36"/>
      <c r="C10" s="7" t="str">
        <f>'1'!D10&amp;"÷"&amp;'1'!E10</f>
        <v>157÷158</v>
      </c>
    </row>
    <row r="11" spans="1:3" ht="15.75" x14ac:dyDescent="0.25">
      <c r="A11" s="7" t="s">
        <v>54</v>
      </c>
      <c r="B11" s="36"/>
      <c r="C11" s="7" t="str">
        <f>'1'!D11&amp;"÷"&amp;'1'!E11</f>
        <v>181.5÷182</v>
      </c>
    </row>
    <row r="12" spans="1:3" ht="15.75" x14ac:dyDescent="0.25">
      <c r="A12" s="7" t="s">
        <v>55</v>
      </c>
      <c r="B12" s="36"/>
      <c r="C12" s="7" t="str">
        <f>'1'!D12&amp;"÷"&amp;'1'!E12</f>
        <v>213÷214.5</v>
      </c>
    </row>
    <row r="13" spans="1:3" ht="15.75" x14ac:dyDescent="0.25">
      <c r="A13" s="7" t="s">
        <v>56</v>
      </c>
      <c r="B13" s="36"/>
      <c r="C13" s="7" t="str">
        <f>'1'!D13&amp;"÷"&amp;'1'!E13</f>
        <v>228÷231</v>
      </c>
    </row>
    <row r="14" spans="1:3" ht="15.75" x14ac:dyDescent="0.25">
      <c r="A14" s="7" t="s">
        <v>57</v>
      </c>
      <c r="B14" s="36"/>
      <c r="C14" s="7" t="str">
        <f>'1'!D14&amp;"÷"&amp;'1'!E14</f>
        <v>0.5÷1</v>
      </c>
    </row>
    <row r="15" spans="1:3" ht="15.75" x14ac:dyDescent="0.25">
      <c r="A15" s="7" t="s">
        <v>58</v>
      </c>
      <c r="B15" s="37"/>
      <c r="C15" s="7">
        <f>'1'!E15</f>
        <v>0.5</v>
      </c>
    </row>
  </sheetData>
  <mergeCells count="2">
    <mergeCell ref="A8:C8"/>
    <mergeCell ref="B9:B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BE48F-CE60-4C4D-8DF8-D3D2206AD93A}">
  <sheetPr>
    <tabColor theme="9"/>
  </sheetPr>
  <dimension ref="A1:C6"/>
  <sheetViews>
    <sheetView workbookViewId="0">
      <selection activeCell="G13" sqref="G13"/>
    </sheetView>
  </sheetViews>
  <sheetFormatPr defaultRowHeight="15" x14ac:dyDescent="0.25"/>
  <cols>
    <col min="1" max="1" width="36" bestFit="1" customWidth="1"/>
    <col min="2" max="2" width="21.85546875" bestFit="1" customWidth="1"/>
    <col min="3" max="3" width="23.42578125" bestFit="1" customWidth="1"/>
  </cols>
  <sheetData>
    <row r="1" spans="1:3" ht="15.75" x14ac:dyDescent="0.25">
      <c r="A1" s="8" t="s">
        <v>5</v>
      </c>
      <c r="B1" s="8" t="s">
        <v>6</v>
      </c>
      <c r="C1" s="8" t="s">
        <v>59</v>
      </c>
    </row>
    <row r="2" spans="1:3" ht="15.75" x14ac:dyDescent="0.25">
      <c r="A2" s="9" t="s">
        <v>10</v>
      </c>
      <c r="B2" s="9" t="s">
        <v>14</v>
      </c>
      <c r="C2" s="9" t="str">
        <f>'1'!C29&amp;"÷"&amp;'1'!C26</f>
        <v>27÷40</v>
      </c>
    </row>
    <row r="3" spans="1:3" ht="15.75" x14ac:dyDescent="0.25">
      <c r="A3" s="9" t="s">
        <v>60</v>
      </c>
      <c r="B3" s="9" t="s">
        <v>15</v>
      </c>
      <c r="C3" s="9" t="str">
        <f>'1'!C30&amp;"÷"&amp;'1'!C27</f>
        <v>0.7÷0.8</v>
      </c>
    </row>
    <row r="4" spans="1:3" ht="15.75" x14ac:dyDescent="0.25">
      <c r="A4" s="9" t="s">
        <v>61</v>
      </c>
      <c r="B4" s="9" t="s">
        <v>62</v>
      </c>
      <c r="C4" s="9" t="str">
        <f>'1'!D20&amp;"÷"&amp;'1'!D21</f>
        <v>25÷45</v>
      </c>
    </row>
    <row r="5" spans="1:3" ht="18.75" x14ac:dyDescent="0.25">
      <c r="A5" s="7" t="s">
        <v>63</v>
      </c>
      <c r="B5" s="9" t="s">
        <v>64</v>
      </c>
      <c r="C5" s="9" t="s">
        <v>65</v>
      </c>
    </row>
    <row r="6" spans="1:3" ht="18.75" x14ac:dyDescent="0.25">
      <c r="A6" s="7" t="s">
        <v>66</v>
      </c>
      <c r="B6" s="9" t="s">
        <v>67</v>
      </c>
      <c r="C6" s="9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2364-9B0A-454F-B106-11FF782D6971}">
  <sheetPr>
    <tabColor theme="9"/>
  </sheetPr>
  <dimension ref="A1:B9"/>
  <sheetViews>
    <sheetView workbookViewId="0">
      <selection activeCell="G13" sqref="G13"/>
    </sheetView>
  </sheetViews>
  <sheetFormatPr defaultRowHeight="15" x14ac:dyDescent="0.25"/>
  <cols>
    <col min="1" max="1" width="25.5703125" bestFit="1" customWidth="1"/>
    <col min="2" max="2" width="126.5703125" customWidth="1"/>
  </cols>
  <sheetData>
    <row r="1" spans="1:2" ht="15.75" x14ac:dyDescent="0.25">
      <c r="A1" s="8" t="s">
        <v>69</v>
      </c>
      <c r="B1" s="8" t="s">
        <v>59</v>
      </c>
    </row>
    <row r="2" spans="1:2" ht="126" x14ac:dyDescent="0.25">
      <c r="A2" s="7" t="s">
        <v>70</v>
      </c>
      <c r="B2" s="9" t="s">
        <v>84</v>
      </c>
    </row>
    <row r="3" spans="1:2" ht="18.75" x14ac:dyDescent="0.25">
      <c r="A3" s="7" t="s">
        <v>71</v>
      </c>
      <c r="B3" s="7" t="s">
        <v>72</v>
      </c>
    </row>
    <row r="4" spans="1:2" ht="15.75" x14ac:dyDescent="0.25">
      <c r="A4" s="7" t="s">
        <v>73</v>
      </c>
      <c r="B4" s="7" t="s">
        <v>74</v>
      </c>
    </row>
    <row r="5" spans="1:2" ht="18.75" x14ac:dyDescent="0.25">
      <c r="A5" s="7" t="s">
        <v>75</v>
      </c>
      <c r="B5" s="7" t="s">
        <v>76</v>
      </c>
    </row>
    <row r="6" spans="1:2" ht="15.75" x14ac:dyDescent="0.25">
      <c r="A6" s="7" t="s">
        <v>77</v>
      </c>
      <c r="B6" s="7" t="s">
        <v>78</v>
      </c>
    </row>
    <row r="7" spans="1:2" ht="15.75" x14ac:dyDescent="0.25">
      <c r="A7" s="7" t="s">
        <v>79</v>
      </c>
      <c r="B7" s="7" t="s">
        <v>78</v>
      </c>
    </row>
    <row r="8" spans="1:2" ht="15.75" x14ac:dyDescent="0.25">
      <c r="A8" s="7" t="s">
        <v>80</v>
      </c>
      <c r="B8" s="7" t="s">
        <v>81</v>
      </c>
    </row>
    <row r="9" spans="1:2" ht="15.75" x14ac:dyDescent="0.25">
      <c r="A9" s="7" t="s">
        <v>82</v>
      </c>
      <c r="B9" s="7" t="s">
        <v>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42A5F-B761-4225-9F92-D5BB3FE9B026}">
  <sheetPr>
    <tabColor theme="9"/>
  </sheetPr>
  <dimension ref="A1:B8"/>
  <sheetViews>
    <sheetView workbookViewId="0">
      <selection activeCell="G13" sqref="G13"/>
    </sheetView>
  </sheetViews>
  <sheetFormatPr defaultRowHeight="15" x14ac:dyDescent="0.25"/>
  <cols>
    <col min="1" max="1" width="30.5703125" bestFit="1" customWidth="1"/>
    <col min="2" max="2" width="31.5703125" bestFit="1" customWidth="1"/>
  </cols>
  <sheetData>
    <row r="1" spans="1:2" ht="15.75" x14ac:dyDescent="0.25">
      <c r="A1" s="8" t="s">
        <v>5</v>
      </c>
      <c r="B1" s="8" t="s">
        <v>85</v>
      </c>
    </row>
    <row r="2" spans="1:2" ht="15.75" x14ac:dyDescent="0.25">
      <c r="A2" s="7" t="s">
        <v>86</v>
      </c>
      <c r="B2" s="7" t="s">
        <v>87</v>
      </c>
    </row>
    <row r="3" spans="1:2" ht="15.75" x14ac:dyDescent="0.25">
      <c r="A3" s="7" t="s">
        <v>88</v>
      </c>
      <c r="B3" s="7" t="s">
        <v>89</v>
      </c>
    </row>
    <row r="4" spans="1:2" ht="18.75" x14ac:dyDescent="0.25">
      <c r="A4" s="7" t="s">
        <v>90</v>
      </c>
      <c r="B4" s="7" t="s">
        <v>91</v>
      </c>
    </row>
    <row r="5" spans="1:2" ht="15.75" x14ac:dyDescent="0.25">
      <c r="A5" s="7" t="s">
        <v>92</v>
      </c>
      <c r="B5" s="7" t="s">
        <v>93</v>
      </c>
    </row>
    <row r="6" spans="1:2" ht="15.75" x14ac:dyDescent="0.25">
      <c r="A6" s="7" t="s">
        <v>94</v>
      </c>
      <c r="B6" s="7" t="s">
        <v>95</v>
      </c>
    </row>
    <row r="7" spans="1:2" ht="18.75" x14ac:dyDescent="0.25">
      <c r="A7" s="7" t="s">
        <v>96</v>
      </c>
      <c r="B7" s="7" t="s">
        <v>97</v>
      </c>
    </row>
    <row r="8" spans="1:2" ht="15.75" x14ac:dyDescent="0.25">
      <c r="A8" s="7" t="s">
        <v>98</v>
      </c>
      <c r="B8" s="7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DD03A-A193-4627-85D8-FDBA9261323C}">
  <sheetPr>
    <tabColor theme="9"/>
  </sheetPr>
  <dimension ref="A1:F35"/>
  <sheetViews>
    <sheetView topLeftCell="A21" workbookViewId="0">
      <selection activeCell="B16" sqref="B16"/>
    </sheetView>
  </sheetViews>
  <sheetFormatPr defaultRowHeight="15" x14ac:dyDescent="0.25"/>
  <cols>
    <col min="1" max="1" width="32.42578125" customWidth="1"/>
    <col min="2" max="2" width="41.28515625" customWidth="1"/>
    <col min="3" max="3" width="26.5703125" customWidth="1"/>
    <col min="4" max="4" width="24.5703125" customWidth="1"/>
    <col min="5" max="5" width="28.5703125" customWidth="1"/>
    <col min="6" max="6" width="39.28515625" customWidth="1"/>
  </cols>
  <sheetData>
    <row r="1" spans="1:6" ht="47.25" x14ac:dyDescent="0.25">
      <c r="A1" s="10" t="s">
        <v>151</v>
      </c>
      <c r="B1" s="10" t="s">
        <v>152</v>
      </c>
      <c r="C1" s="10" t="s">
        <v>153</v>
      </c>
      <c r="D1" s="10" t="s">
        <v>100</v>
      </c>
      <c r="E1" s="10" t="s">
        <v>154</v>
      </c>
      <c r="F1" s="10" t="s">
        <v>101</v>
      </c>
    </row>
    <row r="2" spans="1:6" ht="15.75" x14ac:dyDescent="0.25">
      <c r="A2" s="43" t="s">
        <v>102</v>
      </c>
      <c r="B2" s="43"/>
      <c r="C2" s="43"/>
      <c r="D2" s="43"/>
      <c r="E2" s="43"/>
      <c r="F2" s="43"/>
    </row>
    <row r="3" spans="1:6" ht="15.75" x14ac:dyDescent="0.25">
      <c r="A3" s="9" t="s">
        <v>103</v>
      </c>
      <c r="B3" s="9" t="s">
        <v>156</v>
      </c>
      <c r="C3" s="9" t="s">
        <v>110</v>
      </c>
      <c r="D3" s="47" t="s">
        <v>111</v>
      </c>
      <c r="E3" s="47" t="s">
        <v>155</v>
      </c>
      <c r="F3" s="47" t="s">
        <v>112</v>
      </c>
    </row>
    <row r="4" spans="1:6" ht="31.5" x14ac:dyDescent="0.25">
      <c r="A4" s="9" t="s">
        <v>104</v>
      </c>
      <c r="B4" s="9" t="s">
        <v>107</v>
      </c>
      <c r="C4" s="9" t="s">
        <v>157</v>
      </c>
      <c r="D4" s="47"/>
      <c r="E4" s="47"/>
      <c r="F4" s="47"/>
    </row>
    <row r="5" spans="1:6" ht="18.75" x14ac:dyDescent="0.25">
      <c r="A5" s="9" t="s">
        <v>105</v>
      </c>
      <c r="B5" s="9" t="s">
        <v>108</v>
      </c>
      <c r="C5" s="9">
        <v>37</v>
      </c>
      <c r="D5" s="47"/>
      <c r="E5" s="47"/>
      <c r="F5" s="47"/>
    </row>
    <row r="6" spans="1:6" ht="70.5" customHeight="1" x14ac:dyDescent="0.25">
      <c r="A6" s="9" t="s">
        <v>106</v>
      </c>
      <c r="B6" s="9" t="s">
        <v>109</v>
      </c>
      <c r="C6" s="9">
        <v>0.86</v>
      </c>
      <c r="D6" s="47"/>
      <c r="E6" s="47"/>
      <c r="F6" s="47"/>
    </row>
    <row r="7" spans="1:6" ht="15.75" customHeight="1" x14ac:dyDescent="0.25">
      <c r="A7" s="43" t="s">
        <v>113</v>
      </c>
      <c r="B7" s="43"/>
      <c r="C7" s="43"/>
      <c r="D7" s="43"/>
      <c r="E7" s="43"/>
      <c r="F7" s="43"/>
    </row>
    <row r="8" spans="1:6" ht="94.5" x14ac:dyDescent="0.25">
      <c r="A8" s="9" t="s">
        <v>158</v>
      </c>
      <c r="B8" s="9" t="s">
        <v>115</v>
      </c>
      <c r="C8" s="9">
        <v>95</v>
      </c>
      <c r="D8" s="11" t="s">
        <v>116</v>
      </c>
      <c r="E8" s="11" t="s">
        <v>160</v>
      </c>
      <c r="F8" s="11" t="s">
        <v>118</v>
      </c>
    </row>
    <row r="9" spans="1:6" ht="15.75" x14ac:dyDescent="0.25">
      <c r="A9" s="41" t="s">
        <v>114</v>
      </c>
      <c r="B9" s="42"/>
      <c r="C9" s="42"/>
      <c r="D9" s="42"/>
      <c r="E9" s="42"/>
      <c r="F9" s="44"/>
    </row>
    <row r="10" spans="1:6" ht="94.5" x14ac:dyDescent="0.25">
      <c r="A10" s="9" t="s">
        <v>159</v>
      </c>
      <c r="B10" s="9" t="s">
        <v>115</v>
      </c>
      <c r="C10" s="9">
        <v>84.5</v>
      </c>
      <c r="D10" s="11" t="s">
        <v>117</v>
      </c>
      <c r="E10" s="11" t="str">
        <f>E8</f>
        <v>«ТК-ТОПАЗ», Московской обл., г. Старая Купавна, e-mail: tk-topaz @mail.ru</v>
      </c>
      <c r="F10" s="11" t="str">
        <f>F8</f>
        <v>Поставляется в стальных или картонных барабанах с полиэтиленовыми вкладышами, хранится в упакованном виде в складских не отапливаемых помещениях.</v>
      </c>
    </row>
    <row r="11" spans="1:6" ht="15.75" customHeight="1" x14ac:dyDescent="0.25">
      <c r="A11" s="41" t="s">
        <v>119</v>
      </c>
      <c r="B11" s="42"/>
      <c r="C11" s="42"/>
      <c r="D11" s="42"/>
      <c r="E11" s="42"/>
      <c r="F11" s="42"/>
    </row>
    <row r="12" spans="1:6" ht="63" x14ac:dyDescent="0.25">
      <c r="A12" s="9" t="s">
        <v>168</v>
      </c>
      <c r="B12" s="9" t="s">
        <v>120</v>
      </c>
      <c r="C12" s="9">
        <v>3</v>
      </c>
      <c r="D12" s="11" t="s">
        <v>121</v>
      </c>
      <c r="E12" s="11" t="s">
        <v>122</v>
      </c>
      <c r="F12" s="38" t="s">
        <v>123</v>
      </c>
    </row>
    <row r="13" spans="1:6" ht="31.5" customHeight="1" x14ac:dyDescent="0.25">
      <c r="A13" s="38" t="s">
        <v>124</v>
      </c>
      <c r="B13" s="9" t="s">
        <v>125</v>
      </c>
      <c r="C13" s="9" t="s">
        <v>127</v>
      </c>
      <c r="D13" s="45" t="s">
        <v>129</v>
      </c>
      <c r="E13" s="38" t="s">
        <v>162</v>
      </c>
      <c r="F13" s="39"/>
    </row>
    <row r="14" spans="1:6" ht="38.25" customHeight="1" x14ac:dyDescent="0.25">
      <c r="A14" s="40"/>
      <c r="B14" s="9" t="s">
        <v>126</v>
      </c>
      <c r="C14" s="9">
        <v>0.65</v>
      </c>
      <c r="D14" s="46"/>
      <c r="E14" s="40"/>
      <c r="F14" s="40"/>
    </row>
    <row r="15" spans="1:6" ht="15.75" customHeight="1" x14ac:dyDescent="0.25">
      <c r="A15" s="41" t="s">
        <v>128</v>
      </c>
      <c r="B15" s="42"/>
      <c r="C15" s="42"/>
      <c r="D15" s="42"/>
      <c r="E15" s="42"/>
      <c r="F15" s="44"/>
    </row>
    <row r="16" spans="1:6" ht="47.25" x14ac:dyDescent="0.25">
      <c r="A16" s="9" t="s">
        <v>161</v>
      </c>
      <c r="B16" s="9" t="s">
        <v>115</v>
      </c>
      <c r="C16" s="9">
        <v>46</v>
      </c>
      <c r="D16" s="11" t="str">
        <f>D13</f>
        <v>СТО</v>
      </c>
      <c r="E16" s="9" t="s">
        <v>130</v>
      </c>
      <c r="F16" s="9" t="s">
        <v>131</v>
      </c>
    </row>
    <row r="17" spans="1:6" ht="15.75" customHeight="1" x14ac:dyDescent="0.25">
      <c r="A17" s="41" t="s">
        <v>132</v>
      </c>
      <c r="B17" s="42"/>
      <c r="C17" s="42"/>
      <c r="D17" s="42"/>
      <c r="E17" s="42"/>
      <c r="F17" s="42"/>
    </row>
    <row r="18" spans="1:6" ht="34.5" x14ac:dyDescent="0.25">
      <c r="A18" s="9" t="s">
        <v>133</v>
      </c>
      <c r="B18" s="9" t="s">
        <v>115</v>
      </c>
      <c r="C18" s="9">
        <v>95</v>
      </c>
      <c r="D18" s="35" t="s">
        <v>140</v>
      </c>
      <c r="E18" s="38" t="s">
        <v>163</v>
      </c>
      <c r="F18" s="38" t="s">
        <v>123</v>
      </c>
    </row>
    <row r="19" spans="1:6" ht="31.5" x14ac:dyDescent="0.25">
      <c r="A19" s="9" t="s">
        <v>134</v>
      </c>
      <c r="B19" s="7"/>
      <c r="C19" s="9">
        <v>2</v>
      </c>
      <c r="D19" s="36"/>
      <c r="E19" s="39"/>
      <c r="F19" s="39"/>
    </row>
    <row r="20" spans="1:6" ht="34.5" x14ac:dyDescent="0.25">
      <c r="A20" s="9" t="s">
        <v>135</v>
      </c>
      <c r="B20" s="7"/>
      <c r="C20" s="9">
        <v>0.5</v>
      </c>
      <c r="D20" s="36"/>
      <c r="E20" s="39"/>
      <c r="F20" s="39"/>
    </row>
    <row r="21" spans="1:6" ht="31.5" x14ac:dyDescent="0.25">
      <c r="A21" s="9" t="s">
        <v>136</v>
      </c>
      <c r="B21" s="7"/>
      <c r="C21" s="9">
        <v>0.1</v>
      </c>
      <c r="D21" s="36"/>
      <c r="E21" s="39"/>
      <c r="F21" s="39"/>
    </row>
    <row r="22" spans="1:6" ht="31.5" x14ac:dyDescent="0.25">
      <c r="A22" s="9" t="s">
        <v>137</v>
      </c>
      <c r="B22" s="7"/>
      <c r="C22" s="9">
        <v>0.1</v>
      </c>
      <c r="D22" s="36"/>
      <c r="E22" s="39"/>
      <c r="F22" s="39"/>
    </row>
    <row r="23" spans="1:6" ht="31.5" x14ac:dyDescent="0.25">
      <c r="A23" s="9" t="s">
        <v>138</v>
      </c>
      <c r="B23" s="7"/>
      <c r="C23" s="9">
        <v>0.1</v>
      </c>
      <c r="D23" s="36"/>
      <c r="E23" s="39"/>
      <c r="F23" s="39"/>
    </row>
    <row r="24" spans="1:6" ht="50.25" x14ac:dyDescent="0.25">
      <c r="A24" s="9" t="s">
        <v>139</v>
      </c>
      <c r="B24" s="7"/>
      <c r="C24" s="9">
        <v>0.2</v>
      </c>
      <c r="D24" s="37"/>
      <c r="E24" s="40"/>
      <c r="F24" s="40"/>
    </row>
    <row r="25" spans="1:6" ht="15.75" customHeight="1" x14ac:dyDescent="0.25">
      <c r="A25" s="41" t="s">
        <v>166</v>
      </c>
      <c r="B25" s="42"/>
      <c r="C25" s="42"/>
      <c r="D25" s="42"/>
      <c r="E25" s="42"/>
      <c r="F25" s="42"/>
    </row>
    <row r="26" spans="1:6" ht="31.5" x14ac:dyDescent="0.25">
      <c r="A26" s="9" t="s">
        <v>165</v>
      </c>
      <c r="B26" s="9" t="s">
        <v>15</v>
      </c>
      <c r="C26" s="9">
        <f>'1'!B122</f>
        <v>0.6</v>
      </c>
      <c r="D26" s="11" t="s">
        <v>164</v>
      </c>
      <c r="E26" s="6" t="s">
        <v>141</v>
      </c>
      <c r="F26" s="6" t="s">
        <v>142</v>
      </c>
    </row>
    <row r="27" spans="1:6" ht="15.75" customHeight="1" x14ac:dyDescent="0.25">
      <c r="A27" s="41" t="s">
        <v>143</v>
      </c>
      <c r="B27" s="42"/>
      <c r="C27" s="42"/>
      <c r="D27" s="42"/>
      <c r="E27" s="42"/>
      <c r="F27" s="42"/>
    </row>
    <row r="28" spans="1:6" ht="31.5" customHeight="1" x14ac:dyDescent="0.25">
      <c r="A28" s="9" t="s">
        <v>169</v>
      </c>
      <c r="B28" s="9" t="s">
        <v>144</v>
      </c>
      <c r="C28" s="9">
        <v>99.95</v>
      </c>
      <c r="D28" s="38" t="s">
        <v>167</v>
      </c>
      <c r="E28" s="38" t="s">
        <v>130</v>
      </c>
      <c r="F28" s="38" t="s">
        <v>142</v>
      </c>
    </row>
    <row r="29" spans="1:6" ht="18.75" x14ac:dyDescent="0.25">
      <c r="A29" s="9" t="s">
        <v>170</v>
      </c>
      <c r="B29" s="9" t="s">
        <v>144</v>
      </c>
      <c r="C29" s="9">
        <v>0.05</v>
      </c>
      <c r="D29" s="40"/>
      <c r="E29" s="40"/>
      <c r="F29" s="40"/>
    </row>
    <row r="30" spans="1:6" ht="15.75" customHeight="1" x14ac:dyDescent="0.25">
      <c r="A30" s="41" t="s">
        <v>145</v>
      </c>
      <c r="B30" s="42"/>
      <c r="C30" s="42"/>
      <c r="D30" s="42"/>
      <c r="E30" s="42"/>
      <c r="F30" s="42"/>
    </row>
    <row r="31" spans="1:6" ht="63" customHeight="1" x14ac:dyDescent="0.25">
      <c r="A31" s="9" t="s">
        <v>171</v>
      </c>
      <c r="B31" s="9" t="s">
        <v>14</v>
      </c>
      <c r="C31" s="9">
        <f>'1'!C79</f>
        <v>40</v>
      </c>
      <c r="D31" s="38" t="s">
        <v>149</v>
      </c>
      <c r="E31" s="38" t="s">
        <v>130</v>
      </c>
      <c r="F31" s="38" t="s">
        <v>150</v>
      </c>
    </row>
    <row r="32" spans="1:6" ht="31.5" x14ac:dyDescent="0.25">
      <c r="A32" s="9" t="s">
        <v>172</v>
      </c>
      <c r="B32" s="9" t="s">
        <v>146</v>
      </c>
      <c r="C32" s="9">
        <v>15</v>
      </c>
      <c r="D32" s="39"/>
      <c r="E32" s="39"/>
      <c r="F32" s="39"/>
    </row>
    <row r="33" spans="1:6" ht="15.75" x14ac:dyDescent="0.25">
      <c r="A33" s="9" t="s">
        <v>173</v>
      </c>
      <c r="B33" s="9" t="s">
        <v>146</v>
      </c>
      <c r="C33" s="9">
        <v>50</v>
      </c>
      <c r="D33" s="39"/>
      <c r="E33" s="39"/>
      <c r="F33" s="39"/>
    </row>
    <row r="34" spans="1:6" ht="31.5" x14ac:dyDescent="0.25">
      <c r="A34" s="9" t="s">
        <v>174</v>
      </c>
      <c r="B34" s="9" t="s">
        <v>147</v>
      </c>
      <c r="C34" s="9">
        <v>7</v>
      </c>
      <c r="D34" s="39"/>
      <c r="E34" s="39"/>
      <c r="F34" s="39"/>
    </row>
    <row r="35" spans="1:6" ht="15.75" x14ac:dyDescent="0.25">
      <c r="A35" s="9" t="s">
        <v>175</v>
      </c>
      <c r="B35" s="9" t="s">
        <v>148</v>
      </c>
      <c r="C35" s="9">
        <v>4</v>
      </c>
      <c r="D35" s="40"/>
      <c r="E35" s="40"/>
      <c r="F35" s="40"/>
    </row>
  </sheetData>
  <mergeCells count="25">
    <mergeCell ref="A2:F2"/>
    <mergeCell ref="D3:D6"/>
    <mergeCell ref="E3:E6"/>
    <mergeCell ref="F3:F6"/>
    <mergeCell ref="A30:F30"/>
    <mergeCell ref="E18:E24"/>
    <mergeCell ref="F18:F24"/>
    <mergeCell ref="A7:F7"/>
    <mergeCell ref="A9:F9"/>
    <mergeCell ref="A11:F11"/>
    <mergeCell ref="D13:D14"/>
    <mergeCell ref="E13:E14"/>
    <mergeCell ref="F12:F14"/>
    <mergeCell ref="E31:E35"/>
    <mergeCell ref="D31:D35"/>
    <mergeCell ref="A13:A14"/>
    <mergeCell ref="D18:D24"/>
    <mergeCell ref="A17:F17"/>
    <mergeCell ref="A25:F25"/>
    <mergeCell ref="F28:F29"/>
    <mergeCell ref="E28:E29"/>
    <mergeCell ref="D28:D29"/>
    <mergeCell ref="A27:F27"/>
    <mergeCell ref="A15:F15"/>
    <mergeCell ref="F31:F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</vt:lpstr>
      <vt:lpstr>6.1</vt:lpstr>
      <vt:lpstr>6.2</vt:lpstr>
      <vt:lpstr>6.3</vt:lpstr>
      <vt:lpstr>5.1</vt:lpstr>
      <vt:lpstr>5.2</vt:lpstr>
      <vt:lpstr>5.3</vt:lpstr>
      <vt:lpstr>5.4</vt:lpstr>
      <vt:lpstr>5.5</vt:lpstr>
      <vt:lpstr>8.1</vt:lpstr>
      <vt:lpstr>8.2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2024-10-24T07:53:10Z</dcterms:modified>
</cp:coreProperties>
</file>